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45" windowWidth="17490" windowHeight="10005"/>
  </bookViews>
  <sheets>
    <sheet name="дод1" sheetId="36" r:id="rId1"/>
    <sheet name="дод2" sheetId="35" r:id="rId2"/>
    <sheet name="дод3" sheetId="28" r:id="rId3"/>
    <sheet name="дод4" sheetId="43" r:id="rId4"/>
    <sheet name="дод5" sheetId="44" r:id="rId5"/>
  </sheets>
  <definedNames>
    <definedName name="_xlnm.Print_Titles" localSheetId="2">дод3!$5:$9</definedName>
    <definedName name="_xlnm.Print_Titles" localSheetId="3">дод4!$8:$9</definedName>
    <definedName name="_xlnm.Print_Titles" localSheetId="4">дод5!$9:$11</definedName>
    <definedName name="_xlnm.Print_Area" localSheetId="0">дод1!$A$1:$F$96</definedName>
    <definedName name="_xlnm.Print_Area" localSheetId="1">дод2!$A$1:$F$38</definedName>
    <definedName name="_xlnm.Print_Area" localSheetId="2">дод3!$A$1:$Q$157</definedName>
    <definedName name="_xlnm.Print_Area" localSheetId="3">дод4!$A$1:$I$84</definedName>
    <definedName name="_xlnm.Print_Area" localSheetId="4">дод5!$A$1:$H$86</definedName>
  </definedNames>
  <calcPr calcId="145621"/>
</workbook>
</file>

<file path=xl/calcChain.xml><?xml version="1.0" encoding="utf-8"?>
<calcChain xmlns="http://schemas.openxmlformats.org/spreadsheetml/2006/main">
  <c r="C88" i="36" l="1"/>
  <c r="P138" i="28" l="1"/>
  <c r="O138" i="28"/>
  <c r="N138" i="28"/>
  <c r="M138" i="28"/>
  <c r="L138" i="28"/>
  <c r="K138" i="28"/>
  <c r="I138" i="28"/>
  <c r="H138" i="28"/>
  <c r="G138" i="28"/>
  <c r="F138" i="28"/>
  <c r="J16" i="28" l="1"/>
  <c r="J15" i="28"/>
  <c r="G68" i="44" l="1"/>
  <c r="F68" i="44"/>
  <c r="G48" i="44"/>
  <c r="G47" i="44" s="1"/>
  <c r="F48" i="44"/>
  <c r="F84" i="44" s="1"/>
  <c r="G13" i="44"/>
  <c r="F13" i="44"/>
  <c r="I35" i="43"/>
  <c r="J130" i="28"/>
  <c r="E130" i="28"/>
  <c r="Q130" i="28" l="1"/>
  <c r="G84" i="44"/>
  <c r="P11" i="28" l="1"/>
  <c r="O11" i="28"/>
  <c r="N11" i="28"/>
  <c r="M11" i="28"/>
  <c r="L11" i="28"/>
  <c r="K11" i="28"/>
  <c r="I11" i="28"/>
  <c r="H11" i="28"/>
  <c r="G11" i="28"/>
  <c r="F11" i="28"/>
  <c r="E16" i="28"/>
  <c r="Q16" i="28" s="1"/>
  <c r="E15" i="28"/>
  <c r="Q15" i="28" s="1"/>
  <c r="P61" i="28"/>
  <c r="O61" i="28"/>
  <c r="N61" i="28"/>
  <c r="M61" i="28"/>
  <c r="L61" i="28"/>
  <c r="K61" i="28"/>
  <c r="I61" i="28"/>
  <c r="H61" i="28"/>
  <c r="G61" i="28"/>
  <c r="F61" i="28"/>
  <c r="O99" i="28"/>
  <c r="N99" i="28"/>
  <c r="M99" i="28"/>
  <c r="L99" i="28"/>
  <c r="K99" i="28"/>
  <c r="I99" i="28"/>
  <c r="H99" i="28"/>
  <c r="G99" i="28"/>
  <c r="F99" i="28"/>
  <c r="G12" i="44" l="1"/>
  <c r="F12" i="44"/>
  <c r="H82" i="44"/>
  <c r="H81" i="44"/>
  <c r="G79" i="44"/>
  <c r="F79" i="44"/>
  <c r="G78" i="44"/>
  <c r="F78" i="44"/>
  <c r="H77" i="44"/>
  <c r="H76" i="44"/>
  <c r="H75" i="44"/>
  <c r="H74" i="44"/>
  <c r="H73" i="44"/>
  <c r="H72" i="44"/>
  <c r="H71" i="44"/>
  <c r="H70" i="44"/>
  <c r="H69" i="44"/>
  <c r="G67" i="44"/>
  <c r="F67" i="44"/>
  <c r="H66" i="44"/>
  <c r="H65" i="44"/>
  <c r="H64" i="44"/>
  <c r="H63" i="44"/>
  <c r="H62" i="44"/>
  <c r="G61" i="44"/>
  <c r="F61" i="44"/>
  <c r="G60" i="44"/>
  <c r="F60" i="44"/>
  <c r="H59" i="44"/>
  <c r="H58" i="44"/>
  <c r="H57" i="44"/>
  <c r="H56" i="44"/>
  <c r="H55" i="44"/>
  <c r="H54" i="44"/>
  <c r="H53" i="44"/>
  <c r="H52" i="44"/>
  <c r="H51" i="44"/>
  <c r="H50" i="44"/>
  <c r="H49" i="44"/>
  <c r="F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I11" i="43"/>
  <c r="I79" i="43"/>
  <c r="I74" i="43" s="1"/>
  <c r="I73" i="43" s="1"/>
  <c r="I68" i="43"/>
  <c r="I67" i="43" s="1"/>
  <c r="I47" i="43"/>
  <c r="I46" i="43" s="1"/>
  <c r="I43" i="43"/>
  <c r="I34" i="43"/>
  <c r="J11" i="43"/>
  <c r="I82" i="43" l="1"/>
  <c r="H68" i="44"/>
  <c r="H78" i="44"/>
  <c r="H48" i="44"/>
  <c r="H47" i="44" s="1"/>
  <c r="H13" i="44"/>
  <c r="H12" i="44" s="1"/>
  <c r="H67" i="44"/>
  <c r="H60" i="44"/>
  <c r="J48" i="44"/>
  <c r="J13" i="44"/>
  <c r="H61" i="44"/>
  <c r="J68" i="44"/>
  <c r="J79" i="44"/>
  <c r="H80" i="44"/>
  <c r="H79" i="44" s="1"/>
  <c r="J61" i="44"/>
  <c r="H33" i="44"/>
  <c r="J84" i="44"/>
  <c r="I10" i="43"/>
  <c r="H84" i="44" l="1"/>
  <c r="O74" i="28"/>
  <c r="N74" i="28"/>
  <c r="M74" i="28"/>
  <c r="L74" i="28"/>
  <c r="K74" i="28"/>
  <c r="I74" i="28"/>
  <c r="H74" i="28"/>
  <c r="G74" i="28"/>
  <c r="F74" i="28"/>
  <c r="C93" i="36" l="1"/>
  <c r="C92" i="36"/>
  <c r="C91" i="36"/>
  <c r="C90" i="36"/>
  <c r="C89" i="36"/>
  <c r="C87" i="36"/>
  <c r="D86" i="36"/>
  <c r="C86" i="36" s="1"/>
  <c r="C85" i="36"/>
  <c r="C84" i="36"/>
  <c r="C83" i="36"/>
  <c r="D82" i="36"/>
  <c r="C82" i="36" s="1"/>
  <c r="D81" i="36"/>
  <c r="C81" i="36" s="1"/>
  <c r="E78" i="36"/>
  <c r="C78" i="36" s="1"/>
  <c r="E77" i="36"/>
  <c r="C77" i="36" s="1"/>
  <c r="F76" i="36"/>
  <c r="E76" i="36" s="1"/>
  <c r="C76" i="36" s="1"/>
  <c r="F75" i="36"/>
  <c r="F79" i="36" s="1"/>
  <c r="E70" i="36"/>
  <c r="C70" i="36" s="1"/>
  <c r="C68" i="36"/>
  <c r="D67" i="36"/>
  <c r="C67" i="36"/>
  <c r="D66" i="36"/>
  <c r="C66" i="36"/>
  <c r="C65" i="36"/>
  <c r="C64" i="36"/>
  <c r="D63" i="36"/>
  <c r="C63" i="36" s="1"/>
  <c r="D61" i="36"/>
  <c r="C61" i="36" s="1"/>
  <c r="C60" i="36"/>
  <c r="C59" i="36"/>
  <c r="C58" i="36"/>
  <c r="D57" i="36"/>
  <c r="C57" i="36" s="1"/>
  <c r="C55" i="36"/>
  <c r="D54" i="36"/>
  <c r="C54" i="36" s="1"/>
  <c r="C53" i="36"/>
  <c r="C52" i="36"/>
  <c r="D51" i="36"/>
  <c r="C51" i="36" s="1"/>
  <c r="D50" i="36"/>
  <c r="C50" i="36" s="1"/>
  <c r="C48" i="36"/>
  <c r="C47" i="36"/>
  <c r="C46" i="36"/>
  <c r="E45" i="36"/>
  <c r="C45" i="36" s="1"/>
  <c r="E44" i="36"/>
  <c r="C44" i="36" s="1"/>
  <c r="D40" i="36"/>
  <c r="C40" i="36" s="1"/>
  <c r="C39" i="36"/>
  <c r="D37" i="36"/>
  <c r="C37" i="36" s="1"/>
  <c r="D27" i="36"/>
  <c r="C27" i="36" s="1"/>
  <c r="D20" i="36"/>
  <c r="C20" i="36" s="1"/>
  <c r="D18" i="36"/>
  <c r="C18" i="36" s="1"/>
  <c r="D13" i="36"/>
  <c r="C13" i="36" s="1"/>
  <c r="E11" i="36"/>
  <c r="D56" i="36" l="1"/>
  <c r="C56" i="36" s="1"/>
  <c r="E69" i="36"/>
  <c r="D12" i="36"/>
  <c r="C12" i="36" s="1"/>
  <c r="D26" i="36"/>
  <c r="C26" i="36" s="1"/>
  <c r="D49" i="36"/>
  <c r="E75" i="36"/>
  <c r="C75" i="36" s="1"/>
  <c r="D80" i="36"/>
  <c r="C80" i="36" s="1"/>
  <c r="D11" i="36"/>
  <c r="C49" i="36" l="1"/>
  <c r="C69" i="36"/>
  <c r="E49" i="36"/>
  <c r="E79" i="36" s="1"/>
  <c r="D79" i="36"/>
  <c r="D94" i="36" s="1"/>
  <c r="C94" i="36" s="1"/>
  <c r="C11" i="36"/>
  <c r="C79" i="36" s="1"/>
  <c r="J14" i="28" l="1"/>
  <c r="E44" i="28" l="1"/>
  <c r="P74" i="28"/>
  <c r="E14" i="28" l="1"/>
  <c r="Q14" i="28" l="1"/>
  <c r="J97" i="28"/>
  <c r="E97" i="28"/>
  <c r="J78" i="28"/>
  <c r="E78" i="28"/>
  <c r="Q97" i="28" l="1"/>
  <c r="Q78" i="28"/>
  <c r="E77" i="28"/>
  <c r="J143" i="28"/>
  <c r="E143" i="28"/>
  <c r="E150" i="28"/>
  <c r="Q143" i="28" l="1"/>
  <c r="J125" i="28" l="1"/>
  <c r="Q125" i="28" s="1"/>
  <c r="F110" i="28" l="1"/>
  <c r="E127" i="28"/>
  <c r="J77" i="28" l="1"/>
  <c r="Q77" i="28" s="1"/>
  <c r="J44" i="28" l="1"/>
  <c r="E96" i="28" l="1"/>
  <c r="J95" i="28" l="1"/>
  <c r="J94" i="28"/>
  <c r="J88" i="28"/>
  <c r="E88" i="28"/>
  <c r="Q88" i="28" l="1"/>
  <c r="Q44" i="28"/>
  <c r="J136" i="28"/>
  <c r="E136" i="28"/>
  <c r="Q136" i="28" l="1"/>
  <c r="E135" i="28"/>
  <c r="E134" i="28"/>
  <c r="E133" i="28"/>
  <c r="E132" i="28"/>
  <c r="E131" i="28"/>
  <c r="E129" i="28"/>
  <c r="E128" i="28"/>
  <c r="J50" i="28" l="1"/>
  <c r="E19" i="28" l="1"/>
  <c r="J25" i="28" l="1"/>
  <c r="J24" i="28"/>
  <c r="E25" i="28"/>
  <c r="E24" i="28"/>
  <c r="Q25" i="28" l="1"/>
  <c r="Q24" i="28"/>
  <c r="J48" i="28" l="1"/>
  <c r="J47" i="28"/>
  <c r="E48" i="28"/>
  <c r="E47" i="28"/>
  <c r="J42" i="28"/>
  <c r="E42" i="28"/>
  <c r="J45" i="28"/>
  <c r="E45" i="28"/>
  <c r="J43" i="28"/>
  <c r="E43" i="28"/>
  <c r="Q45" i="28" l="1"/>
  <c r="Q47" i="28"/>
  <c r="Q43" i="28"/>
  <c r="Q48" i="28"/>
  <c r="Q42" i="28"/>
  <c r="J65" i="28" l="1"/>
  <c r="E65" i="28"/>
  <c r="Q65" i="28" l="1"/>
  <c r="D24" i="35"/>
  <c r="D23" i="35" s="1"/>
  <c r="F24" i="35"/>
  <c r="F23" i="35" s="1"/>
  <c r="E24" i="35"/>
  <c r="E23" i="35" s="1"/>
  <c r="C25" i="35"/>
  <c r="F15" i="35"/>
  <c r="E15" i="35"/>
  <c r="C17" i="35"/>
  <c r="E151" i="28"/>
  <c r="J152" i="28"/>
  <c r="Q152" i="28" l="1"/>
  <c r="C24" i="35"/>
  <c r="C23" i="35"/>
  <c r="J121" i="28"/>
  <c r="E121" i="28"/>
  <c r="J28" i="28"/>
  <c r="E28" i="28"/>
  <c r="J22" i="28"/>
  <c r="J21" i="28"/>
  <c r="E22" i="28"/>
  <c r="Q121" i="28" l="1"/>
  <c r="Q28" i="28"/>
  <c r="Q22" i="28"/>
  <c r="J84" i="28"/>
  <c r="E67" i="28" l="1"/>
  <c r="J67" i="28"/>
  <c r="Q67" i="28" l="1"/>
  <c r="M73" i="28" l="1"/>
  <c r="L73" i="28"/>
  <c r="J82" i="28"/>
  <c r="J80" i="28"/>
  <c r="E82" i="28"/>
  <c r="E80" i="28"/>
  <c r="J119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E105" i="28"/>
  <c r="J104" i="28"/>
  <c r="E104" i="28"/>
  <c r="E118" i="28"/>
  <c r="E117" i="28"/>
  <c r="E116" i="28"/>
  <c r="E115" i="28"/>
  <c r="E114" i="28"/>
  <c r="E113" i="28"/>
  <c r="E112" i="28"/>
  <c r="E111" i="28"/>
  <c r="J126" i="28"/>
  <c r="J124" i="28"/>
  <c r="J123" i="28"/>
  <c r="J122" i="28"/>
  <c r="J120" i="28"/>
  <c r="J103" i="28"/>
  <c r="J102" i="28"/>
  <c r="E101" i="28"/>
  <c r="E126" i="28"/>
  <c r="E124" i="28"/>
  <c r="E123" i="28"/>
  <c r="E122" i="28"/>
  <c r="E120" i="28"/>
  <c r="E119" i="28"/>
  <c r="E103" i="28"/>
  <c r="E102" i="28"/>
  <c r="E84" i="28"/>
  <c r="Q84" i="28" s="1"/>
  <c r="E93" i="28"/>
  <c r="J91" i="28"/>
  <c r="J92" i="28"/>
  <c r="J76" i="28"/>
  <c r="J63" i="28"/>
  <c r="J68" i="28"/>
  <c r="E63" i="28"/>
  <c r="E68" i="28"/>
  <c r="H73" i="28" l="1"/>
  <c r="N73" i="28"/>
  <c r="F73" i="28"/>
  <c r="E110" i="28"/>
  <c r="Q82" i="28"/>
  <c r="Q80" i="28"/>
  <c r="G73" i="28"/>
  <c r="O73" i="28"/>
  <c r="Q118" i="28"/>
  <c r="Q114" i="28"/>
  <c r="Q112" i="28"/>
  <c r="Q115" i="28"/>
  <c r="Q104" i="28"/>
  <c r="Q123" i="28"/>
  <c r="Q116" i="28"/>
  <c r="Q105" i="28"/>
  <c r="Q119" i="28"/>
  <c r="Q124" i="28"/>
  <c r="Q113" i="28"/>
  <c r="Q117" i="28"/>
  <c r="Q120" i="28"/>
  <c r="Q126" i="28"/>
  <c r="Q111" i="28"/>
  <c r="Q122" i="28"/>
  <c r="Q103" i="28"/>
  <c r="J101" i="28"/>
  <c r="Q102" i="28"/>
  <c r="K73" i="28"/>
  <c r="Q68" i="28"/>
  <c r="Q63" i="28"/>
  <c r="J146" i="28"/>
  <c r="E146" i="28"/>
  <c r="J18" i="28"/>
  <c r="E18" i="28"/>
  <c r="Q110" i="28" l="1"/>
  <c r="Q18" i="28"/>
  <c r="Q101" i="28"/>
  <c r="Q146" i="28"/>
  <c r="E153" i="28"/>
  <c r="E109" i="28"/>
  <c r="J151" i="28"/>
  <c r="J150" i="28"/>
  <c r="J149" i="28"/>
  <c r="J153" i="28"/>
  <c r="O148" i="28"/>
  <c r="N148" i="28"/>
  <c r="M148" i="28"/>
  <c r="L148" i="28"/>
  <c r="K148" i="28"/>
  <c r="I148" i="28"/>
  <c r="H148" i="28"/>
  <c r="G148" i="28"/>
  <c r="F148" i="28"/>
  <c r="J35" i="28"/>
  <c r="J34" i="28"/>
  <c r="J33" i="28"/>
  <c r="J32" i="28"/>
  <c r="J31" i="28"/>
  <c r="J30" i="28"/>
  <c r="J29" i="28"/>
  <c r="J27" i="28"/>
  <c r="J26" i="28"/>
  <c r="J23" i="28"/>
  <c r="J20" i="28"/>
  <c r="J19" i="28"/>
  <c r="J17" i="28"/>
  <c r="J13" i="28"/>
  <c r="J41" i="28"/>
  <c r="J40" i="28"/>
  <c r="J39" i="28"/>
  <c r="J38" i="28"/>
  <c r="J37" i="28"/>
  <c r="J36" i="28"/>
  <c r="J55" i="28"/>
  <c r="J54" i="28"/>
  <c r="J53" i="28"/>
  <c r="J52" i="28"/>
  <c r="J51" i="28"/>
  <c r="E59" i="28"/>
  <c r="E58" i="28"/>
  <c r="E57" i="28"/>
  <c r="E56" i="28"/>
  <c r="E55" i="28"/>
  <c r="E54" i="28"/>
  <c r="E53" i="28"/>
  <c r="E52" i="28"/>
  <c r="E51" i="28"/>
  <c r="E50" i="28"/>
  <c r="E49" i="28"/>
  <c r="E46" i="28"/>
  <c r="E41" i="28"/>
  <c r="E40" i="28"/>
  <c r="E38" i="28"/>
  <c r="E37" i="28"/>
  <c r="E36" i="28"/>
  <c r="E35" i="28"/>
  <c r="E34" i="28"/>
  <c r="E33" i="28"/>
  <c r="E32" i="28"/>
  <c r="E23" i="28"/>
  <c r="E21" i="28"/>
  <c r="Q50" i="28" l="1"/>
  <c r="K154" i="28"/>
  <c r="E31" i="28"/>
  <c r="E39" i="28"/>
  <c r="Q39" i="28" s="1"/>
  <c r="O154" i="28"/>
  <c r="L154" i="28"/>
  <c r="Q150" i="28"/>
  <c r="Q151" i="28"/>
  <c r="E106" i="28"/>
  <c r="N154" i="28"/>
  <c r="M154" i="28"/>
  <c r="H154" i="28"/>
  <c r="Q35" i="28"/>
  <c r="Q54" i="28"/>
  <c r="Q52" i="28"/>
  <c r="G154" i="28"/>
  <c r="Q33" i="28"/>
  <c r="Q40" i="28"/>
  <c r="Q38" i="28"/>
  <c r="Q55" i="28"/>
  <c r="Q53" i="28"/>
  <c r="Q51" i="28"/>
  <c r="Q36" i="28"/>
  <c r="Q41" i="28"/>
  <c r="Q37" i="28"/>
  <c r="E12" i="28"/>
  <c r="J62" i="28"/>
  <c r="E62" i="28"/>
  <c r="P60" i="28"/>
  <c r="O60" i="28"/>
  <c r="N60" i="28"/>
  <c r="M60" i="28"/>
  <c r="L60" i="28"/>
  <c r="K60" i="28"/>
  <c r="I60" i="28"/>
  <c r="H60" i="28"/>
  <c r="G60" i="28"/>
  <c r="F60" i="28"/>
  <c r="F154" i="28" l="1"/>
  <c r="Q62" i="28"/>
  <c r="J58" i="28"/>
  <c r="Q58" i="28" s="1"/>
  <c r="E30" i="28"/>
  <c r="D11" i="35"/>
  <c r="D10" i="35" s="1"/>
  <c r="E11" i="35"/>
  <c r="F11" i="35"/>
  <c r="F10" i="35" s="1"/>
  <c r="J81" i="28"/>
  <c r="E81" i="28"/>
  <c r="J133" i="28"/>
  <c r="J132" i="28"/>
  <c r="J131" i="28"/>
  <c r="J128" i="28"/>
  <c r="J127" i="28"/>
  <c r="Q109" i="28"/>
  <c r="E108" i="28"/>
  <c r="Q108" i="28" s="1"/>
  <c r="E107" i="28"/>
  <c r="P134" i="28"/>
  <c r="P129" i="28"/>
  <c r="P99" i="28" s="1"/>
  <c r="P137" i="28"/>
  <c r="O137" i="28"/>
  <c r="N137" i="28"/>
  <c r="M137" i="28"/>
  <c r="L137" i="28"/>
  <c r="K137" i="28"/>
  <c r="I137" i="28"/>
  <c r="H137" i="28"/>
  <c r="G137" i="28"/>
  <c r="F137" i="28"/>
  <c r="P94" i="28"/>
  <c r="I94" i="28"/>
  <c r="P148" i="28"/>
  <c r="P147" i="28" s="1"/>
  <c r="O147" i="28"/>
  <c r="N147" i="28"/>
  <c r="M147" i="28"/>
  <c r="L147" i="28"/>
  <c r="K147" i="28"/>
  <c r="I147" i="28"/>
  <c r="H147" i="28"/>
  <c r="G147" i="28"/>
  <c r="F147" i="28"/>
  <c r="J49" i="28"/>
  <c r="J46" i="28"/>
  <c r="K10" i="28"/>
  <c r="I10" i="28"/>
  <c r="H10" i="28"/>
  <c r="G10" i="28"/>
  <c r="J12" i="28"/>
  <c r="J11" i="28" s="1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7" i="28"/>
  <c r="E26" i="28"/>
  <c r="Q26" i="28" s="1"/>
  <c r="E20" i="28"/>
  <c r="E95" i="28"/>
  <c r="Q95" i="28" s="1"/>
  <c r="J59" i="28"/>
  <c r="Q59" i="28" s="1"/>
  <c r="J70" i="28"/>
  <c r="J69" i="28"/>
  <c r="E69" i="28"/>
  <c r="E141" i="28"/>
  <c r="E142" i="28"/>
  <c r="E140" i="28"/>
  <c r="E144" i="28"/>
  <c r="E145" i="28"/>
  <c r="E138" i="28" s="1"/>
  <c r="E139" i="28"/>
  <c r="J57" i="28"/>
  <c r="Q57" i="28" s="1"/>
  <c r="E79" i="28"/>
  <c r="E72" i="28"/>
  <c r="J72" i="28"/>
  <c r="E64" i="28"/>
  <c r="J64" i="28"/>
  <c r="J71" i="28"/>
  <c r="E70" i="28"/>
  <c r="E71" i="28"/>
  <c r="E29" i="28"/>
  <c r="E17" i="28"/>
  <c r="E11" i="28" s="1"/>
  <c r="E149" i="28"/>
  <c r="E76" i="28"/>
  <c r="E83" i="28"/>
  <c r="E85" i="28"/>
  <c r="E86" i="28"/>
  <c r="E87" i="28"/>
  <c r="E89" i="28"/>
  <c r="E90" i="28"/>
  <c r="E91" i="28"/>
  <c r="E92" i="28"/>
  <c r="Q92" i="28" s="1"/>
  <c r="J83" i="28"/>
  <c r="J86" i="28"/>
  <c r="J93" i="28"/>
  <c r="J142" i="28"/>
  <c r="J141" i="28"/>
  <c r="J140" i="28"/>
  <c r="J144" i="28"/>
  <c r="J145" i="28"/>
  <c r="J138" i="28" s="1"/>
  <c r="E100" i="28"/>
  <c r="E75" i="28"/>
  <c r="J75" i="28"/>
  <c r="E66" i="28"/>
  <c r="J66" i="28"/>
  <c r="E13" i="28"/>
  <c r="Q13" i="28" s="1"/>
  <c r="J56" i="28"/>
  <c r="Q56" i="28" s="1"/>
  <c r="Q34" i="28"/>
  <c r="J79" i="28"/>
  <c r="J85" i="28"/>
  <c r="J87" i="28"/>
  <c r="J89" i="28"/>
  <c r="J90" i="28"/>
  <c r="J96" i="28"/>
  <c r="J100" i="28"/>
  <c r="J135" i="28"/>
  <c r="J139" i="28"/>
  <c r="J134" i="28" l="1"/>
  <c r="E99" i="28"/>
  <c r="Q107" i="28"/>
  <c r="E61" i="28"/>
  <c r="E60" i="28" s="1"/>
  <c r="J61" i="28"/>
  <c r="Q27" i="28"/>
  <c r="J74" i="28"/>
  <c r="E74" i="28"/>
  <c r="J60" i="28"/>
  <c r="Q17" i="28"/>
  <c r="J137" i="28"/>
  <c r="P73" i="28"/>
  <c r="I73" i="28"/>
  <c r="I154" i="28"/>
  <c r="Q49" i="28"/>
  <c r="C15" i="35"/>
  <c r="C29" i="35"/>
  <c r="C28" i="35"/>
  <c r="Q46" i="28"/>
  <c r="F18" i="35"/>
  <c r="C11" i="35"/>
  <c r="P10" i="28"/>
  <c r="Q79" i="28"/>
  <c r="Q90" i="28"/>
  <c r="Q85" i="28"/>
  <c r="E148" i="28"/>
  <c r="Q81" i="28"/>
  <c r="Q93" i="28"/>
  <c r="E94" i="28"/>
  <c r="Q94" i="28" s="1"/>
  <c r="Q91" i="28"/>
  <c r="Q89" i="28"/>
  <c r="Q86" i="28"/>
  <c r="Q87" i="28"/>
  <c r="Q83" i="28"/>
  <c r="Q100" i="28"/>
  <c r="Q132" i="28"/>
  <c r="Q32" i="28"/>
  <c r="Q64" i="28"/>
  <c r="Q61" i="28" s="1"/>
  <c r="Q144" i="28"/>
  <c r="Q20" i="28"/>
  <c r="O10" i="28"/>
  <c r="Q128" i="28"/>
  <c r="Q145" i="28"/>
  <c r="Q138" i="28" s="1"/>
  <c r="Q31" i="28"/>
  <c r="N10" i="28"/>
  <c r="Q141" i="28"/>
  <c r="M10" i="28"/>
  <c r="Q66" i="28"/>
  <c r="Q133" i="28"/>
  <c r="Q71" i="28"/>
  <c r="Q72" i="28"/>
  <c r="L10" i="28"/>
  <c r="Q12" i="28"/>
  <c r="Q140" i="28"/>
  <c r="Q29" i="28"/>
  <c r="Q76" i="28"/>
  <c r="Q142" i="28"/>
  <c r="Q30" i="28"/>
  <c r="Q131" i="28"/>
  <c r="Q127" i="28"/>
  <c r="Q135" i="28"/>
  <c r="Q134" i="28" s="1"/>
  <c r="Q23" i="28"/>
  <c r="Q69" i="28"/>
  <c r="Q75" i="28"/>
  <c r="E14" i="35"/>
  <c r="C14" i="35" s="1"/>
  <c r="E10" i="35"/>
  <c r="D18" i="35"/>
  <c r="C19" i="35"/>
  <c r="Q149" i="28"/>
  <c r="E27" i="35"/>
  <c r="C20" i="35"/>
  <c r="Q96" i="28"/>
  <c r="Q70" i="28"/>
  <c r="C21" i="35"/>
  <c r="D27" i="35"/>
  <c r="D26" i="35" s="1"/>
  <c r="J129" i="28"/>
  <c r="J99" i="28" s="1"/>
  <c r="Q19" i="28"/>
  <c r="F27" i="35"/>
  <c r="Q139" i="28"/>
  <c r="Q11" i="28" l="1"/>
  <c r="S60" i="28"/>
  <c r="E154" i="28"/>
  <c r="S138" i="28"/>
  <c r="S61" i="28"/>
  <c r="S74" i="28"/>
  <c r="S11" i="28"/>
  <c r="Q74" i="28"/>
  <c r="Q73" i="28" s="1"/>
  <c r="Q60" i="28"/>
  <c r="Q129" i="28"/>
  <c r="Q99" i="28" s="1"/>
  <c r="S99" i="28"/>
  <c r="Q137" i="28"/>
  <c r="P154" i="28"/>
  <c r="E73" i="28"/>
  <c r="F26" i="35"/>
  <c r="F30" i="35" s="1"/>
  <c r="E26" i="35"/>
  <c r="E30" i="35" s="1"/>
  <c r="E18" i="35"/>
  <c r="C18" i="35" s="1"/>
  <c r="C10" i="35"/>
  <c r="Q106" i="28"/>
  <c r="E147" i="28"/>
  <c r="E137" i="28"/>
  <c r="S137" i="28" s="1"/>
  <c r="J73" i="28"/>
  <c r="F98" i="28"/>
  <c r="J10" i="28"/>
  <c r="C27" i="35"/>
  <c r="Q21" i="28"/>
  <c r="E10" i="28"/>
  <c r="N98" i="28"/>
  <c r="L98" i="28"/>
  <c r="D30" i="35"/>
  <c r="O98" i="28"/>
  <c r="M98" i="28"/>
  <c r="K98" i="28"/>
  <c r="I98" i="28"/>
  <c r="G98" i="28"/>
  <c r="P98" i="28"/>
  <c r="H98" i="28"/>
  <c r="S10" i="28" l="1"/>
  <c r="S73" i="28"/>
  <c r="C26" i="35"/>
  <c r="C30" i="35" s="1"/>
  <c r="J98" i="28"/>
  <c r="E98" i="28"/>
  <c r="Q10" i="28"/>
  <c r="S98" i="28" l="1"/>
  <c r="Q98" i="28"/>
  <c r="F10" i="28"/>
  <c r="Q153" i="28"/>
  <c r="J148" i="28"/>
  <c r="S148" i="28" s="1"/>
  <c r="Q148" i="28" l="1"/>
  <c r="Q154" i="28" s="1"/>
  <c r="J154" i="28"/>
  <c r="J147" i="28"/>
  <c r="S147" i="28" s="1"/>
  <c r="S154" i="28" l="1"/>
  <c r="T154" i="28"/>
  <c r="Q147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<sst xmlns="http://schemas.openxmlformats.org/spreadsheetml/2006/main" count="1167" uniqueCount="565">
  <si>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</si>
  <si>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</si>
  <si>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</si>
  <si>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</si>
  <si>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</si>
  <si>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</si>
  <si>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</si>
  <si>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</si>
  <si>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</si>
  <si>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</si>
  <si>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</si>
  <si>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</si>
  <si>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</si>
  <si>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</si>
  <si>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</si>
  <si>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</si>
  <si>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</si>
  <si>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</si>
  <si>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</si>
  <si>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</si>
  <si>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</si>
  <si>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</si>
  <si>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</si>
  <si>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</si>
  <si>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</si>
  <si>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</si>
  <si>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</si>
  <si>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</si>
  <si>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</si>
  <si>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</si>
  <si>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</si>
  <si>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</si>
  <si>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</si>
  <si>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</si>
  <si>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</si>
  <si>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</si>
  <si>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</si>
  <si>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</si>
  <si>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</si>
  <si>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</si>
  <si>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</si>
  <si>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</si>
  <si>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</si>
  <si>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</si>
  <si>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</si>
  <si>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</si>
  <si>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</si>
  <si>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</si>
  <si>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</si>
  <si>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</si>
  <si>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</si>
  <si>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</si>
  <si>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</si>
  <si>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</si>
  <si>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</si>
  <si>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</si>
  <si>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</si>
  <si>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</si>
  <si>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</si>
  <si>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</si>
  <si>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</si>
  <si>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</si>
  <si>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</si>
  <si>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</si>
  <si>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</si>
  <si>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</si>
  <si>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</si>
  <si>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</si>
  <si>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</si>
  <si>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</si>
  <si>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</si>
  <si>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</si>
  <si>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</si>
  <si>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</si>
  <si>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</si>
  <si>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</si>
  <si>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</si>
  <si>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</si>
  <si>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</si>
  <si>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</si>
  <si>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</si>
  <si>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</si>
  <si>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</si>
  <si>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</si>
  <si>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</si>
  <si>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</si>
  <si>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</si>
  <si>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</si>
  <si>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</si>
  <si>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</si>
  <si>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</si>
  <si>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</si>
  <si>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</si>
  <si>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</si>
  <si>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</si>
  <si>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</si>
  <si>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>Код ТПКВКМБ/ТКВКБМС</t>
  </si>
  <si>
    <t>16(гр5 +гр10)</t>
  </si>
  <si>
    <t>3110</t>
  </si>
  <si>
    <t>3112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</si>
  <si>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</si>
  <si>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</si>
  <si>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</si>
  <si>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</si>
  <si>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</si>
  <si>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</si>
  <si>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</si>
  <si>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</si>
  <si>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</si>
  <si>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</si>
  <si>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</si>
  <si>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</si>
  <si>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</si>
  <si>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</si>
  <si>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</si>
  <si>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</si>
  <si>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</si>
  <si>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</si>
  <si>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</si>
  <si>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</si>
  <si>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</si>
  <si>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</si>
  <si>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</si>
  <si>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</si>
  <si>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</si>
  <si>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</si>
  <si>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</si>
  <si>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</si>
  <si>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</si>
  <si>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</si>
  <si>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</si>
  <si>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</si>
  <si>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</si>
  <si>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</si>
  <si>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</si>
  <si>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</si>
  <si>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</si>
  <si>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</si>
  <si>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</si>
  <si>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</si>
  <si>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</si>
  <si>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</si>
  <si>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</si>
  <si>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</si>
  <si>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</si>
  <si>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</si>
  <si>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</si>
  <si>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</si>
  <si>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</si>
  <si>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</si>
  <si>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</si>
  <si>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</si>
  <si>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</si>
  <si>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</si>
  <si>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</si>
  <si>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</si>
  <si>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</si>
  <si>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</si>
  <si>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</si>
  <si>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</si>
  <si>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</si>
  <si>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</si>
  <si>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</si>
  <si>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</si>
  <si>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</si>
  <si>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</si>
  <si>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</si>
  <si>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</si>
  <si>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</si>
  <si>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</si>
  <si>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</si>
  <si>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</si>
  <si>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</si>
  <si>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</si>
  <si>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</si>
  <si>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</si>
  <si>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</si>
  <si>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</si>
  <si>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</si>
  <si>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</si>
  <si>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</si>
  <si>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</si>
  <si>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</si>
  <si>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</si>
  <si>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</si>
  <si>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</si>
  <si>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</si>
  <si>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</si>
  <si>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</si>
  <si>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</si>
  <si>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</si>
  <si>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</si>
  <si>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</si>
  <si>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</si>
  <si>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</si>
  <si>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</si>
  <si>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</si>
  <si>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</si>
  <si>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</si>
  <si>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</si>
  <si>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</si>
  <si>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</si>
  <si>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</si>
  <si>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</si>
  <si>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</si>
  <si>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</si>
  <si>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</si>
  <si>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</si>
  <si>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</si>
  <si>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</si>
  <si>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</si>
  <si>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</si>
  <si>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</si>
  <si>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</si>
  <si>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</si>
  <si>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</si>
  <si>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</si>
  <si>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</si>
  <si>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</si>
  <si>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</si>
  <si>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</si>
  <si>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</si>
  <si>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</si>
  <si>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</si>
  <si>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</si>
  <si>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</si>
  <si>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</si>
  <si>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</si>
  <si>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</si>
  <si>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</si>
  <si>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</si>
  <si>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</si>
  <si>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</si>
  <si>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</si>
  <si>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</si>
  <si>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</si>
  <si>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</si>
  <si>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</si>
  <si>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</si>
  <si>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</si>
  <si>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</si>
  <si>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</si>
  <si>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</si>
  <si>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</si>
  <si>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</si>
  <si>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</si>
  <si>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</si>
  <si>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</si>
  <si>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</si>
  <si>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</si>
  <si>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</si>
  <si>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</si>
  <si>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</si>
  <si>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</si>
  <si>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</si>
  <si>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</si>
  <si>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</si>
  <si>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</si>
  <si>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</si>
  <si>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</si>
  <si>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</si>
  <si>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</si>
  <si>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</si>
  <si>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</si>
  <si>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</si>
  <si>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</si>
  <si>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</si>
  <si>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</si>
  <si>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</si>
  <si>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</si>
  <si>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</si>
  <si>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</si>
  <si>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</si>
  <si>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</si>
  <si>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</si>
  <si>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</si>
  <si>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</si>
  <si>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</si>
  <si>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</si>
  <si>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</si>
  <si>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</si>
  <si>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</si>
  <si>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1162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</si>
  <si>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</si>
  <si>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</si>
  <si>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</si>
  <si>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</si>
  <si>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</si>
  <si>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</si>
  <si>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</si>
  <si>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</si>
  <si>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</si>
  <si>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</si>
  <si>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</si>
  <si>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</si>
  <si>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</si>
  <si>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</si>
  <si>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</si>
  <si>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</si>
  <si>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</si>
  <si>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</si>
  <si>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</si>
  <si>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</si>
  <si>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</si>
  <si>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</si>
  <si>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</si>
  <si>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</si>
  <si>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</si>
  <si>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</si>
  <si>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</si>
  <si>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</si>
  <si>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</si>
  <si>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</si>
  <si>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</si>
  <si>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</si>
  <si>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</si>
  <si>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</si>
  <si>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</si>
  <si>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</si>
  <si>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</si>
  <si>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</si>
  <si>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</si>
  <si>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</si>
  <si>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</si>
  <si>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</si>
  <si>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</si>
  <si>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</si>
  <si>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</si>
  <si>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</si>
  <si>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</si>
  <si>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</si>
  <si>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</si>
  <si>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</si>
  <si>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</si>
  <si>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</si>
  <si>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</si>
  <si>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</si>
  <si>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</si>
  <si>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</si>
  <si>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</si>
  <si>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</si>
  <si>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</si>
  <si>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</si>
  <si>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</si>
  <si>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</si>
  <si>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</si>
  <si>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</si>
  <si>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</si>
  <si>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</si>
  <si>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</si>
  <si>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</si>
  <si>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</si>
  <si>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</si>
  <si>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</si>
  <si>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</si>
  <si>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</si>
  <si>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</si>
  <si>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</si>
  <si>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</si>
  <si>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</si>
  <si>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</si>
  <si>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</si>
  <si>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</si>
  <si>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</si>
  <si>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</si>
  <si>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</si>
  <si>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0216011</t>
  </si>
  <si>
    <t>0212146</t>
  </si>
  <si>
    <t>2146</t>
  </si>
  <si>
    <t>Відшкодування вартості лікарських засобів для лікування окремих захворювань</t>
  </si>
  <si>
    <t>Зміни до фінансування  бюджету м.Вараш на 2018 рік</t>
  </si>
  <si>
    <t>0217461</t>
  </si>
  <si>
    <t>0819770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</si>
  <si>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</si>
  <si>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</si>
  <si>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</si>
  <si>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</si>
  <si>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</si>
  <si>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</si>
  <si>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</si>
  <si>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</si>
  <si>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</si>
  <si>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</si>
  <si>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1060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</si>
  <si>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</si>
  <si>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3220</t>
  </si>
  <si>
    <t>0813220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</si>
  <si>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</si>
  <si>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          Секретар міської ради                                           О.Мензул
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</si>
  <si>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</si>
  <si>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в т.ч. за рахунок інших субвенцій з місцевого бюджету</t>
  </si>
  <si>
    <t>за рахунок інших субвенцій з місцевого бюджету</t>
  </si>
  <si>
    <t>1518110</t>
  </si>
  <si>
    <t>0216071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</si>
  <si>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</si>
  <si>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</si>
  <si>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</si>
  <si>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0210180</t>
  </si>
  <si>
    <t>Інша діяльність у сфері державного управління</t>
  </si>
  <si>
    <t>Забезпечення збору та вивезення сміття і відходів</t>
  </si>
  <si>
    <t>0216014</t>
  </si>
  <si>
    <t>6014</t>
  </si>
  <si>
    <t>0216015</t>
  </si>
  <si>
    <t>Забезпечення надійної та безперебійної експлуатації ліфтів</t>
  </si>
  <si>
    <t>Зміни</t>
  </si>
  <si>
    <t>до доходної частини бюджету м.Вараш на 2018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</si>
  <si>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</si>
  <si>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</si>
  <si>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</si>
  <si>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</si>
  <si>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</si>
  <si>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</si>
  <si>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</si>
  <si>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</si>
  <si>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</si>
  <si>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</si>
  <si>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</si>
  <si>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</si>
  <si>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</si>
  <si>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</si>
  <si>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</si>
  <si>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</si>
  <si>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</si>
  <si>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</si>
  <si>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</si>
  <si>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</si>
  <si>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</si>
  <si>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</si>
  <si>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</si>
  <si>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</si>
  <si>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</si>
  <si>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</si>
  <si>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</si>
  <si>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</si>
  <si>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</si>
  <si>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</si>
  <si>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</si>
  <si>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</si>
  <si>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</si>
  <si>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</si>
  <si>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</si>
  <si>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</si>
  <si>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</si>
  <si>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</si>
  <si>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</si>
  <si>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</si>
  <si>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</si>
  <si>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</si>
  <si>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</si>
  <si>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</si>
  <si>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</si>
  <si>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</si>
  <si>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</si>
  <si>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</si>
  <si>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</si>
  <si>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</si>
  <si>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</si>
  <si>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</si>
  <si>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</si>
  <si>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</si>
  <si>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</si>
  <si>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</si>
  <si>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</si>
  <si>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</si>
  <si>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</si>
  <si>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</si>
  <si>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</si>
  <si>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</si>
  <si>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</si>
  <si>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</si>
  <si>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</si>
  <si>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</si>
  <si>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</si>
  <si>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</si>
  <si>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</si>
  <si>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</si>
  <si>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</si>
  <si>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</si>
  <si>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Всього доходів</t>
  </si>
  <si>
    <t>Офіційні трансферти</t>
  </si>
  <si>
    <t>Від органів державного управління</t>
  </si>
  <si>
    <t>Субвенції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</si>
  <si>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</si>
  <si>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</si>
  <si>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</si>
  <si>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</si>
  <si>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</si>
  <si>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</si>
  <si>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</si>
  <si>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</si>
  <si>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</si>
  <si>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Секретар міської ради                                                            О.Мензул</t>
  </si>
  <si>
    <t xml:space="preserve">                            Додаток  1</t>
  </si>
  <si>
    <t xml:space="preserve">                 до рішення міської ради</t>
  </si>
  <si>
    <t xml:space="preserve">       ______________2018 року №______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</si>
  <si>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</si>
  <si>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Назва об"єктів відповідно до проектно-кошторисної документації тощо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</si>
  <si>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</si>
  <si>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</si>
  <si>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</si>
  <si>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</si>
  <si>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</si>
  <si>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</si>
  <si>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</si>
  <si>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0213130</t>
  </si>
  <si>
    <t>3130</t>
  </si>
  <si>
    <t>Реалізація державної політики у молодіжній сфері</t>
  </si>
  <si>
    <t>0216010</t>
  </si>
  <si>
    <t>Реконструкція теплової мережі від ТК-26 до внутрішньоквартальних теплових камер м.Вараш Рівненської області</t>
  </si>
  <si>
    <t>0611160</t>
  </si>
  <si>
    <t>1160</t>
  </si>
  <si>
    <t>Інші програми, заклади та заходи у сфері освіти</t>
  </si>
  <si>
    <t xml:space="preserve">Код програмної класифікації видатків та кредитування місцевих бюджетів </t>
  </si>
  <si>
    <t>Назва головного розпорядника, відповідального виконавця, бюджетної програми або напряму видатків згідно з типовою відомчою/ТПКВКМБ/ТКВКБМС</t>
  </si>
  <si>
    <t xml:space="preserve">Найменування місцевої (регіональної) програми </t>
  </si>
  <si>
    <t>Разом загальний та спеціальний фонди</t>
  </si>
  <si>
    <t>Міська комплексна програма "Здоров'я" на 2018 рік</t>
  </si>
  <si>
    <t>Комплексна програма підтримки сім'ї, дітей та молоді міста на 2018-2020 роки</t>
  </si>
  <si>
    <t>Програма відпочинку та оздоровлення дітей міста Вараш на 2018-2020 роки</t>
  </si>
  <si>
    <t>Програма розвитку фізичної культури і спорту у місті Вараш на 2018-2020 роки</t>
  </si>
  <si>
    <t>Програма співфінансування ремонтів житлових будинків ОСББ м.Вараш на  2016-2020 роки</t>
  </si>
  <si>
    <t xml:space="preserve">Програма благоустрою міста Вараш на 2016 -2020 роки      </t>
  </si>
  <si>
    <t>Програма розвитку автомобільних доріг, дорожнього руху та його безпеки у місті Вараш на 2016-2020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</si>
  <si>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</si>
  <si>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</si>
  <si>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>Програма економічного і соціального розвитку міста Вараш на 2018 рік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</si>
  <si>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</si>
  <si>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</si>
  <si>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</si>
  <si>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Міська програма "Питна вода міста Вараш" на 2006-2020 роки</t>
  </si>
  <si>
    <t>Програма розвитку та реалізації питань містобудування у м.Вараш на 2018-2020 роки</t>
  </si>
  <si>
    <t>Міська програма "Харчування учнів загальноосвітніх навчальних закладів міста Вараша" на 2018 рік</t>
  </si>
  <si>
    <t>Програма розвитку української мови, української культури та історичної свідомості в місті Вараші на 2016-2020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</si>
  <si>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</si>
  <si>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</si>
  <si>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Програма розвитку парку культури та відпочинку м.Вараш на 2015-2020 роки</t>
  </si>
  <si>
    <t>Міська програма розвитку культури та туризму на 2018-2020 роки</t>
  </si>
  <si>
    <t xml:space="preserve">Всього    </t>
  </si>
  <si>
    <t>0216013</t>
  </si>
  <si>
    <t>6013</t>
  </si>
  <si>
    <t>Забезпечення діяльності водопровідно-каналізаційного господарства</t>
  </si>
  <si>
    <t xml:space="preserve"> Реконструкція покрівлі ЗОШ № 1 в м.Вараш, II черга (коригування) (проектні роботи)</t>
  </si>
  <si>
    <t>Реконструкція ЗОШ № 2 в мікрорайоні Будівельників, 56 м.Вараш Рівненської області (коригування) (у т.ч. проектно-кошторисна документація)</t>
  </si>
  <si>
    <t>0617370</t>
  </si>
  <si>
    <t>7370</t>
  </si>
  <si>
    <t>Реалізація інших заходів щодо соціально-економічного розвитку територій</t>
  </si>
  <si>
    <t>Реконструкція ЗОШ № 2 в мікрорайоні Будівельників, 56 м.Кузнецовськ Рівненської області (реконструкція покрівлі, заміна вікон, утеплення зовнішніх стін, опорядження фасадів) (у т.ч. проектно-кошторисна документація)</t>
  </si>
  <si>
    <t>в т.ч. за рахунок субвенції з місцевого бюджету за рахунок залишку коштів освітньої субвенції, що утворився на початок бюджетного періоду</t>
  </si>
  <si>
    <t>0216070</t>
  </si>
  <si>
    <t>6070</t>
  </si>
  <si>
    <t>Регулювання цін/тарифів на житлово-комунальні послуги</t>
  </si>
  <si>
    <t>Внески до статутного капіталу комунального підприємства "Благоустрій" Вараської міської ради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</si>
  <si>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</si>
  <si>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</si>
  <si>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</si>
  <si>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</si>
  <si>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медичної субвенції з державного бюджету місцевим бюджетам</t>
  </si>
  <si>
    <t>0216020</t>
  </si>
  <si>
    <t>6020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</si>
  <si>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</si>
  <si>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</si>
  <si>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цільової фінансової підтримки Кузнецовського міського комунального підприємства на період 2017 – 2027 роки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</si>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</sst>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 CYR"/>
      <charset val="204"/>
    </font>
    <font>
      <b/>
      <sz val="12"/>
      <color indexed="8"/>
      <name val="Times New Roman Cyr"/>
      <charset val="204"/>
    </font>
    <font>
      <b/>
      <i/>
      <sz val="12"/>
      <name val="Times New Roman"/>
      <family val="1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</font>
    <font>
      <sz val="20"/>
      <name val="Times New Roman"/>
      <family val="1"/>
      <charset val="204"/>
    </font>
    <font>
      <sz val="10"/>
      <name val="Helv"/>
      <charset val="204"/>
    </font>
    <font>
      <b/>
      <sz val="26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32"/>
      <color indexed="8"/>
      <name val="Times New Roman"/>
      <family val="1"/>
      <charset val="204"/>
    </font>
    <font>
      <b/>
      <sz val="25"/>
      <color indexed="8"/>
      <name val="Times New Roman"/>
      <family val="1"/>
      <charset val="204"/>
    </font>
    <font>
      <sz val="25"/>
      <name val="Times New Roman"/>
      <family val="1"/>
      <charset val="204"/>
    </font>
    <font>
      <sz val="25"/>
      <color indexed="8"/>
      <name val="Times New Roman"/>
      <family val="1"/>
      <charset val="204"/>
    </font>
    <font>
      <b/>
      <sz val="25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0"/>
      <name val="Arial Cyr"/>
      <charset val="204"/>
    </font>
    <font>
      <b/>
      <sz val="30"/>
      <color indexed="8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</font>
    <font>
      <sz val="12"/>
      <name val="Arial Cyr"/>
      <family val="2"/>
      <charset val="204"/>
    </font>
    <font>
      <sz val="14"/>
      <name val="Times New Roman"/>
      <family val="1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i/>
      <sz val="14"/>
      <name val="Times New Roman Cyr"/>
      <charset val="204"/>
    </font>
    <font>
      <sz val="14"/>
      <name val="Times New Roman CYR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  <charset val="204"/>
    </font>
    <font>
      <i/>
      <sz val="14"/>
      <name val="Times New Roman"/>
      <family val="1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7"/>
      <name val="Times New Roman"/>
      <family val="1"/>
    </font>
    <font>
      <b/>
      <sz val="14"/>
      <color indexed="10"/>
      <name val="Times New Roman"/>
      <family val="1"/>
      <charset val="204"/>
    </font>
    <font>
      <sz val="13"/>
      <name val="Arial Cyr"/>
      <charset val="204"/>
    </font>
    <font>
      <b/>
      <sz val="12"/>
      <name val="Arial Cyr"/>
      <charset val="204"/>
    </font>
    <font>
      <b/>
      <i/>
      <sz val="14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4"/>
      <color indexed="8"/>
      <name val="Times New Roman"/>
      <family val="1"/>
      <charset val="204"/>
    </font>
    <font>
      <i/>
      <sz val="10"/>
      <name val="Helv"/>
      <charset val="204"/>
    </font>
    <font>
      <i/>
      <sz val="14"/>
      <color indexed="10"/>
      <name val="Times New Roman"/>
      <family val="1"/>
      <charset val="204"/>
    </font>
    <font>
      <i/>
      <sz val="14"/>
      <name val="Arial Cyr"/>
      <charset val="204"/>
    </font>
    <font>
      <i/>
      <sz val="14"/>
      <name val="Helv"/>
      <charset val="204"/>
    </font>
    <font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4"/>
      <color rgb="FFFF0000"/>
      <name val="Times New Roman"/>
      <family val="1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color rgb="FFFF0000"/>
      <name val="Times New Roman"/>
      <family val="1"/>
      <charset val="204"/>
    </font>
    <font>
      <b/>
      <sz val="14"/>
      <color indexed="8"/>
      <name val="Times New Roman Cyr"/>
      <charset val="204"/>
    </font>
    <font>
      <i/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i/>
      <sz val="13"/>
      <name val="Times New Roman"/>
      <family val="1"/>
      <charset val="204"/>
    </font>
    <font>
      <sz val="12"/>
      <name val="Helv"/>
      <charset val="204"/>
    </font>
    <font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  <xf numFmtId="0" fontId="15" fillId="0" borderId="0"/>
    <xf numFmtId="0" fontId="95" fillId="0" borderId="0"/>
    <xf numFmtId="0" fontId="1" fillId="0" borderId="0"/>
  </cellStyleXfs>
  <cellXfs count="669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0" fillId="0" borderId="0" xfId="0" applyNumberFormat="1" applyFont="1" applyBorder="1"/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/>
    <xf numFmtId="1" fontId="1" fillId="0" borderId="0" xfId="3" applyNumberFormat="1" applyFont="1" applyFill="1" applyBorder="1" applyAlignment="1">
      <alignment vertical="top" wrapText="1"/>
    </xf>
    <xf numFmtId="49" fontId="1" fillId="0" borderId="0" xfId="3" applyNumberFormat="1" applyFont="1" applyFill="1" applyBorder="1" applyAlignment="1">
      <alignment vertical="top" wrapText="1"/>
    </xf>
    <xf numFmtId="0" fontId="26" fillId="0" borderId="0" xfId="3" applyFont="1" applyAlignment="1"/>
    <xf numFmtId="0" fontId="27" fillId="0" borderId="0" xfId="3" applyFont="1" applyFill="1" applyBorder="1"/>
    <xf numFmtId="0" fontId="8" fillId="0" borderId="0" xfId="3" applyFont="1" applyFill="1" applyBorder="1"/>
    <xf numFmtId="0" fontId="19" fillId="0" borderId="0" xfId="3" applyFont="1" applyFill="1" applyBorder="1" applyAlignment="1">
      <alignment horizontal="center"/>
    </xf>
    <xf numFmtId="0" fontId="30" fillId="0" borderId="1" xfId="3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/>
    </xf>
    <xf numFmtId="49" fontId="31" fillId="0" borderId="1" xfId="3" applyNumberFormat="1" applyFont="1" applyFill="1" applyBorder="1" applyAlignment="1">
      <alignment horizontal="center" vertical="top" wrapText="1"/>
    </xf>
    <xf numFmtId="0" fontId="31" fillId="0" borderId="1" xfId="3" applyFont="1" applyFill="1" applyBorder="1" applyAlignment="1">
      <alignment horizontal="center" vertical="center" wrapText="1"/>
    </xf>
    <xf numFmtId="0" fontId="32" fillId="0" borderId="0" xfId="3" applyFont="1" applyFill="1" applyBorder="1"/>
    <xf numFmtId="49" fontId="33" fillId="0" borderId="1" xfId="3" applyNumberFormat="1" applyFont="1" applyFill="1" applyBorder="1" applyAlignment="1">
      <alignment wrapText="1"/>
    </xf>
    <xf numFmtId="0" fontId="34" fillId="2" borderId="0" xfId="3" applyFont="1" applyFill="1" applyBorder="1"/>
    <xf numFmtId="0" fontId="34" fillId="0" borderId="0" xfId="3" applyFont="1" applyFill="1" applyBorder="1"/>
    <xf numFmtId="49" fontId="35" fillId="0" borderId="1" xfId="3" applyNumberFormat="1" applyFont="1" applyFill="1" applyBorder="1" applyAlignment="1">
      <alignment horizontal="left" wrapText="1"/>
    </xf>
    <xf numFmtId="2" fontId="34" fillId="0" borderId="0" xfId="3" applyNumberFormat="1" applyFont="1" applyFill="1" applyBorder="1"/>
    <xf numFmtId="49" fontId="35" fillId="0" borderId="1" xfId="3" applyNumberFormat="1" applyFont="1" applyFill="1" applyBorder="1" applyAlignment="1">
      <alignment vertical="justify" wrapText="1"/>
    </xf>
    <xf numFmtId="0" fontId="27" fillId="2" borderId="0" xfId="3" applyFont="1" applyFill="1" applyBorder="1"/>
    <xf numFmtId="49" fontId="33" fillId="0" borderId="1" xfId="3" applyNumberFormat="1" applyFont="1" applyFill="1" applyBorder="1" applyAlignment="1">
      <alignment horizontal="left" wrapText="1"/>
    </xf>
    <xf numFmtId="49" fontId="35" fillId="0" borderId="1" xfId="3" applyNumberFormat="1" applyFont="1" applyFill="1" applyBorder="1" applyAlignment="1">
      <alignment wrapText="1"/>
    </xf>
    <xf numFmtId="49" fontId="27" fillId="0" borderId="0" xfId="3" applyNumberFormat="1" applyFont="1" applyFill="1" applyBorder="1" applyAlignment="1">
      <alignment vertical="top" wrapText="1"/>
    </xf>
    <xf numFmtId="0" fontId="37" fillId="0" borderId="0" xfId="3" applyFont="1" applyFill="1" applyBorder="1"/>
    <xf numFmtId="0" fontId="38" fillId="0" borderId="0" xfId="3" applyFont="1" applyFill="1" applyBorder="1"/>
    <xf numFmtId="0" fontId="23" fillId="0" borderId="0" xfId="3" applyFont="1" applyFill="1" applyBorder="1" applyAlignment="1">
      <alignment vertical="top"/>
    </xf>
    <xf numFmtId="0" fontId="34" fillId="0" borderId="0" xfId="4" applyFont="1" applyFill="1" applyBorder="1" applyAlignment="1" applyProtection="1">
      <alignment vertical="center" wrapText="1"/>
    </xf>
    <xf numFmtId="164" fontId="37" fillId="0" borderId="0" xfId="3" applyNumberFormat="1" applyFont="1" applyFill="1" applyBorder="1"/>
    <xf numFmtId="3" fontId="37" fillId="0" borderId="0" xfId="3" applyNumberFormat="1" applyFont="1" applyFill="1" applyBorder="1"/>
    <xf numFmtId="1" fontId="27" fillId="0" borderId="0" xfId="3" applyNumberFormat="1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 wrapText="1"/>
    </xf>
    <xf numFmtId="3" fontId="35" fillId="0" borderId="1" xfId="3" applyNumberFormat="1" applyFont="1" applyFill="1" applyBorder="1" applyAlignment="1">
      <alignment horizontal="center" wrapText="1"/>
    </xf>
    <xf numFmtId="3" fontId="36" fillId="0" borderId="1" xfId="3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0" fontId="13" fillId="0" borderId="0" xfId="0" applyFont="1"/>
    <xf numFmtId="0" fontId="13" fillId="0" borderId="0" xfId="0" applyFont="1" applyFill="1"/>
    <xf numFmtId="3" fontId="43" fillId="0" borderId="1" xfId="0" applyNumberFormat="1" applyFont="1" applyFill="1" applyBorder="1" applyAlignment="1">
      <alignment horizontal="center" wrapText="1"/>
    </xf>
    <xf numFmtId="0" fontId="42" fillId="0" borderId="0" xfId="0" applyFont="1" applyBorder="1"/>
    <xf numFmtId="0" fontId="44" fillId="0" borderId="0" xfId="0" applyFont="1"/>
    <xf numFmtId="0" fontId="0" fillId="0" borderId="0" xfId="0" applyFont="1"/>
    <xf numFmtId="3" fontId="36" fillId="0" borderId="1" xfId="0" applyNumberFormat="1" applyFont="1" applyBorder="1" applyAlignment="1">
      <alignment horizontal="center" wrapText="1"/>
    </xf>
    <xf numFmtId="49" fontId="33" fillId="0" borderId="1" xfId="3" applyNumberFormat="1" applyFont="1" applyFill="1" applyBorder="1" applyAlignment="1">
      <alignment horizontal="center" wrapText="1"/>
    </xf>
    <xf numFmtId="49" fontId="35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left" wrapText="1"/>
    </xf>
    <xf numFmtId="49" fontId="43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left" wrapText="1"/>
    </xf>
    <xf numFmtId="3" fontId="46" fillId="0" borderId="1" xfId="0" applyNumberFormat="1" applyFont="1" applyBorder="1" applyAlignment="1">
      <alignment horizontal="center" wrapText="1"/>
    </xf>
    <xf numFmtId="49" fontId="43" fillId="0" borderId="1" xfId="0" applyNumberFormat="1" applyFont="1" applyFill="1" applyBorder="1" applyAlignment="1" applyProtection="1">
      <alignment horizontal="left" wrapText="1"/>
      <protection locked="0"/>
    </xf>
    <xf numFmtId="3" fontId="14" fillId="0" borderId="0" xfId="0" applyNumberFormat="1" applyFont="1" applyFill="1"/>
    <xf numFmtId="49" fontId="48" fillId="0" borderId="1" xfId="0" applyNumberFormat="1" applyFont="1" applyFill="1" applyBorder="1" applyAlignment="1">
      <alignment horizontal="left" wrapText="1"/>
    </xf>
    <xf numFmtId="49" fontId="48" fillId="0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Fill="1" applyBorder="1" applyAlignment="1">
      <alignment horizontal="center" wrapText="1"/>
    </xf>
    <xf numFmtId="49" fontId="36" fillId="0" borderId="1" xfId="0" applyNumberFormat="1" applyFont="1" applyBorder="1" applyAlignment="1">
      <alignment horizontal="left" wrapText="1"/>
    </xf>
    <xf numFmtId="49" fontId="35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Fill="1" applyBorder="1" applyAlignment="1" applyProtection="1">
      <alignment horizontal="left" wrapText="1"/>
      <protection locked="0"/>
    </xf>
    <xf numFmtId="49" fontId="47" fillId="0" borderId="1" xfId="0" applyNumberFormat="1" applyFont="1" applyFill="1" applyBorder="1" applyAlignment="1">
      <alignment horizontal="left" wrapText="1"/>
    </xf>
    <xf numFmtId="49" fontId="49" fillId="0" borderId="1" xfId="0" applyNumberFormat="1" applyFont="1" applyBorder="1" applyAlignment="1">
      <alignment horizontal="left" wrapText="1"/>
    </xf>
    <xf numFmtId="49" fontId="50" fillId="0" borderId="3" xfId="0" applyNumberFormat="1" applyFont="1" applyFill="1" applyBorder="1" applyAlignment="1">
      <alignment horizontal="left" wrapText="1"/>
    </xf>
    <xf numFmtId="49" fontId="36" fillId="0" borderId="4" xfId="0" applyNumberFormat="1" applyFont="1" applyBorder="1" applyAlignment="1">
      <alignment horizontal="left" wrapText="1"/>
    </xf>
    <xf numFmtId="49" fontId="48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7" fillId="0" borderId="3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47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36" fillId="0" borderId="3" xfId="0" applyNumberFormat="1" applyFont="1" applyBorder="1" applyAlignment="1">
      <alignment horizontal="center" wrapText="1"/>
    </xf>
    <xf numFmtId="3" fontId="15" fillId="0" borderId="3" xfId="0" applyNumberFormat="1" applyFont="1" applyFill="1" applyBorder="1" applyAlignment="1">
      <alignment horizontal="center" wrapText="1"/>
    </xf>
    <xf numFmtId="49" fontId="36" fillId="0" borderId="1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49" fontId="43" fillId="0" borderId="6" xfId="0" applyNumberFormat="1" applyFont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3" fontId="29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3" fontId="36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 applyProtection="1">
      <alignment horizontal="center" wrapText="1"/>
      <protection locked="0"/>
    </xf>
    <xf numFmtId="3" fontId="7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1" fillId="0" borderId="4" xfId="0" applyNumberFormat="1" applyFont="1" applyBorder="1" applyAlignment="1" applyProtection="1">
      <alignment horizontal="left" wrapText="1"/>
      <protection locked="0"/>
    </xf>
    <xf numFmtId="49" fontId="11" fillId="0" borderId="5" xfId="0" applyNumberFormat="1" applyFont="1" applyBorder="1" applyAlignment="1">
      <alignment horizontal="left" wrapText="1"/>
    </xf>
    <xf numFmtId="3" fontId="15" fillId="0" borderId="4" xfId="0" applyNumberFormat="1" applyFont="1" applyFill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3" fontId="51" fillId="0" borderId="4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wrapText="1"/>
    </xf>
    <xf numFmtId="49" fontId="11" fillId="0" borderId="3" xfId="0" applyNumberFormat="1" applyFont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wrapText="1"/>
    </xf>
    <xf numFmtId="49" fontId="51" fillId="0" borderId="1" xfId="0" applyNumberFormat="1" applyFont="1" applyBorder="1" applyAlignment="1">
      <alignment horizontal="left" wrapText="1"/>
    </xf>
    <xf numFmtId="3" fontId="47" fillId="0" borderId="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 wrapText="1"/>
    </xf>
    <xf numFmtId="49" fontId="48" fillId="2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36" fillId="0" borderId="1" xfId="0" applyNumberFormat="1" applyFont="1" applyFill="1" applyBorder="1" applyAlignment="1" applyProtection="1">
      <alignment horizontal="center"/>
      <protection locked="0"/>
    </xf>
    <xf numFmtId="3" fontId="36" fillId="0" borderId="1" xfId="0" applyNumberFormat="1" applyFont="1" applyFill="1" applyBorder="1" applyAlignment="1">
      <alignment horizontal="center"/>
    </xf>
    <xf numFmtId="3" fontId="46" fillId="0" borderId="1" xfId="0" applyNumberFormat="1" applyFont="1" applyFill="1" applyBorder="1" applyAlignment="1" applyProtection="1">
      <alignment horizontal="center"/>
      <protection locked="0"/>
    </xf>
    <xf numFmtId="0" fontId="44" fillId="0" borderId="0" xfId="0" applyFont="1" applyFill="1" applyBorder="1"/>
    <xf numFmtId="3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Fill="1" applyBorder="1" applyAlignment="1">
      <alignment horizontal="center" wrapText="1"/>
    </xf>
    <xf numFmtId="3" fontId="51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9" fontId="51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6" xfId="0" applyNumberFormat="1" applyFont="1" applyFill="1" applyBorder="1" applyAlignment="1">
      <alignment horizontal="center" wrapText="1"/>
    </xf>
    <xf numFmtId="3" fontId="47" fillId="0" borderId="1" xfId="0" applyNumberFormat="1" applyFont="1" applyFill="1" applyBorder="1" applyAlignment="1" applyProtection="1">
      <alignment horizontal="center" wrapText="1"/>
      <protection locked="0"/>
    </xf>
    <xf numFmtId="49" fontId="43" fillId="0" borderId="6" xfId="0" applyNumberFormat="1" applyFont="1" applyFill="1" applyBorder="1" applyAlignment="1">
      <alignment horizontal="center" wrapText="1"/>
    </xf>
    <xf numFmtId="49" fontId="15" fillId="0" borderId="6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center" wrapText="1"/>
    </xf>
    <xf numFmtId="3" fontId="29" fillId="0" borderId="8" xfId="0" applyNumberFormat="1" applyFont="1" applyBorder="1" applyAlignment="1">
      <alignment horizontal="center" wrapText="1"/>
    </xf>
    <xf numFmtId="0" fontId="46" fillId="0" borderId="0" xfId="0" applyFont="1" applyAlignment="1">
      <alignment horizontal="left" wrapText="1"/>
    </xf>
    <xf numFmtId="0" fontId="36" fillId="0" borderId="1" xfId="0" applyFont="1" applyBorder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0" fontId="46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3" fontId="43" fillId="0" borderId="3" xfId="0" applyNumberFormat="1" applyFont="1" applyFill="1" applyBorder="1" applyAlignment="1">
      <alignment horizontal="center" wrapText="1"/>
    </xf>
    <xf numFmtId="3" fontId="46" fillId="0" borderId="3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Fill="1"/>
    <xf numFmtId="0" fontId="43" fillId="0" borderId="0" xfId="0" applyFont="1"/>
    <xf numFmtId="0" fontId="43" fillId="0" borderId="0" xfId="0" applyFont="1" applyBorder="1"/>
    <xf numFmtId="0" fontId="43" fillId="0" borderId="0" xfId="0" applyFont="1" applyFill="1"/>
    <xf numFmtId="0" fontId="43" fillId="0" borderId="0" xfId="0" applyFont="1" applyAlignment="1">
      <alignment horizontal="center"/>
    </xf>
    <xf numFmtId="0" fontId="43" fillId="0" borderId="0" xfId="0" applyFont="1" applyFill="1" applyAlignment="1">
      <alignment horizontal="center"/>
    </xf>
    <xf numFmtId="49" fontId="35" fillId="0" borderId="1" xfId="0" applyNumberFormat="1" applyFont="1" applyFill="1" applyBorder="1" applyAlignment="1">
      <alignment horizontal="center" wrapText="1"/>
    </xf>
    <xf numFmtId="49" fontId="46" fillId="0" borderId="3" xfId="0" applyNumberFormat="1" applyFont="1" applyBorder="1" applyAlignment="1">
      <alignment horizontal="left" wrapText="1"/>
    </xf>
    <xf numFmtId="0" fontId="36" fillId="0" borderId="6" xfId="0" applyFont="1" applyBorder="1" applyAlignment="1">
      <alignment horizontal="center" wrapText="1"/>
    </xf>
    <xf numFmtId="0" fontId="46" fillId="0" borderId="6" xfId="0" applyFont="1" applyBorder="1" applyAlignment="1">
      <alignment horizontal="center" wrapText="1"/>
    </xf>
    <xf numFmtId="0" fontId="36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justify" wrapText="1"/>
    </xf>
    <xf numFmtId="0" fontId="46" fillId="0" borderId="1" xfId="0" applyFont="1" applyBorder="1" applyAlignment="1">
      <alignment horizontal="justify" wrapText="1"/>
    </xf>
    <xf numFmtId="4" fontId="29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wrapText="1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1" applyNumberFormat="1" applyFont="1" applyFill="1" applyBorder="1" applyAlignment="1" applyProtection="1">
      <alignment horizontal="left" wrapText="1"/>
      <protection locked="0"/>
    </xf>
    <xf numFmtId="3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 applyProtection="1">
      <alignment horizontal="left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 applyProtection="1">
      <alignment horizontal="center" wrapText="1"/>
      <protection locked="0"/>
    </xf>
    <xf numFmtId="4" fontId="14" fillId="0" borderId="0" xfId="0" applyNumberFormat="1" applyFont="1" applyFill="1"/>
    <xf numFmtId="4" fontId="14" fillId="0" borderId="0" xfId="0" applyNumberFormat="1" applyFont="1"/>
    <xf numFmtId="0" fontId="26" fillId="0" borderId="1" xfId="0" applyFont="1" applyBorder="1" applyAlignment="1">
      <alignment horizontal="left" wrapText="1"/>
    </xf>
    <xf numFmtId="49" fontId="52" fillId="3" borderId="1" xfId="0" applyNumberFormat="1" applyFont="1" applyFill="1" applyBorder="1" applyAlignment="1" applyProtection="1">
      <alignment horizontal="left" wrapText="1"/>
      <protection locked="0"/>
    </xf>
    <xf numFmtId="3" fontId="36" fillId="0" borderId="1" xfId="3" applyNumberFormat="1" applyFont="1" applyFill="1" applyBorder="1" applyAlignment="1">
      <alignment horizontal="center"/>
    </xf>
    <xf numFmtId="3" fontId="33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/>
    </xf>
    <xf numFmtId="49" fontId="47" fillId="0" borderId="1" xfId="0" applyNumberFormat="1" applyFont="1" applyBorder="1" applyAlignment="1" applyProtection="1">
      <alignment horizontal="left" wrapText="1"/>
      <protection locked="0"/>
    </xf>
    <xf numFmtId="3" fontId="53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justify" wrapText="1"/>
    </xf>
    <xf numFmtId="4" fontId="46" fillId="0" borderId="1" xfId="0" applyNumberFormat="1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center" wrapText="1"/>
    </xf>
    <xf numFmtId="0" fontId="46" fillId="0" borderId="1" xfId="0" applyFont="1" applyBorder="1" applyAlignment="1">
      <alignment wrapText="1"/>
    </xf>
    <xf numFmtId="49" fontId="54" fillId="0" borderId="1" xfId="0" applyNumberFormat="1" applyFont="1" applyFill="1" applyBorder="1" applyAlignment="1">
      <alignment horizontal="left" wrapText="1"/>
    </xf>
    <xf numFmtId="49" fontId="55" fillId="2" borderId="1" xfId="0" applyNumberFormat="1" applyFont="1" applyFill="1" applyBorder="1" applyAlignment="1">
      <alignment horizontal="left" wrapText="1"/>
    </xf>
    <xf numFmtId="49" fontId="11" fillId="0" borderId="1" xfId="2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left" wrapText="1"/>
    </xf>
    <xf numFmtId="3" fontId="36" fillId="0" borderId="1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left"/>
    </xf>
    <xf numFmtId="0" fontId="15" fillId="0" borderId="0" xfId="0" applyFont="1" applyFill="1" applyAlignment="1">
      <alignment horizontal="left"/>
    </xf>
    <xf numFmtId="49" fontId="48" fillId="0" borderId="1" xfId="0" applyNumberFormat="1" applyFont="1" applyBorder="1" applyAlignment="1" applyProtection="1">
      <alignment horizontal="left" wrapText="1"/>
      <protection locked="0"/>
    </xf>
    <xf numFmtId="3" fontId="56" fillId="0" borderId="1" xfId="0" applyNumberFormat="1" applyFont="1" applyFill="1" applyBorder="1" applyAlignment="1">
      <alignment horizontal="center" wrapText="1"/>
    </xf>
    <xf numFmtId="3" fontId="56" fillId="0" borderId="2" xfId="0" applyNumberFormat="1" applyFont="1" applyBorder="1" applyAlignment="1">
      <alignment horizontal="center" wrapText="1"/>
    </xf>
    <xf numFmtId="3" fontId="56" fillId="0" borderId="1" xfId="0" applyNumberFormat="1" applyFont="1" applyBorder="1" applyAlignment="1">
      <alignment horizontal="center" wrapText="1"/>
    </xf>
    <xf numFmtId="3" fontId="56" fillId="0" borderId="3" xfId="0" applyNumberFormat="1" applyFont="1" applyBorder="1" applyAlignment="1">
      <alignment horizontal="center" wrapText="1"/>
    </xf>
    <xf numFmtId="3" fontId="56" fillId="0" borderId="8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3" fontId="53" fillId="0" borderId="1" xfId="0" applyNumberFormat="1" applyFont="1" applyFill="1" applyBorder="1" applyAlignment="1">
      <alignment horizontal="center" wrapText="1"/>
    </xf>
    <xf numFmtId="3" fontId="53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57" fillId="0" borderId="0" xfId="0" applyFont="1" applyBorder="1" applyAlignment="1">
      <alignment horizontal="center"/>
    </xf>
    <xf numFmtId="4" fontId="53" fillId="0" borderId="3" xfId="0" applyNumberFormat="1" applyFont="1" applyBorder="1" applyAlignment="1">
      <alignment horizontal="center" wrapText="1"/>
    </xf>
    <xf numFmtId="0" fontId="23" fillId="0" borderId="0" xfId="0" applyFont="1"/>
    <xf numFmtId="0" fontId="58" fillId="0" borderId="0" xfId="0" applyFont="1"/>
    <xf numFmtId="0" fontId="59" fillId="0" borderId="0" xfId="0" applyFont="1"/>
    <xf numFmtId="0" fontId="58" fillId="0" borderId="0" xfId="0" applyFont="1" applyAlignment="1"/>
    <xf numFmtId="0" fontId="62" fillId="0" borderId="0" xfId="0" applyFont="1" applyBorder="1" applyAlignment="1">
      <alignment horizontal="center"/>
    </xf>
    <xf numFmtId="49" fontId="62" fillId="0" borderId="0" xfId="0" applyNumberFormat="1" applyFont="1" applyBorder="1" applyAlignment="1" applyProtection="1">
      <alignment vertical="top"/>
      <protection locked="0"/>
    </xf>
    <xf numFmtId="0" fontId="62" fillId="0" borderId="0" xfId="0" applyFont="1" applyBorder="1"/>
    <xf numFmtId="0" fontId="66" fillId="0" borderId="12" xfId="0" applyFont="1" applyBorder="1" applyAlignment="1">
      <alignment horizontal="left" wrapText="1"/>
    </xf>
    <xf numFmtId="49" fontId="67" fillId="0" borderId="13" xfId="0" applyNumberFormat="1" applyFont="1" applyBorder="1" applyAlignment="1" applyProtection="1">
      <alignment horizontal="left" wrapText="1"/>
      <protection locked="0"/>
    </xf>
    <xf numFmtId="3" fontId="68" fillId="0" borderId="14" xfId="0" applyNumberFormat="1" applyFont="1" applyBorder="1" applyAlignment="1" applyProtection="1">
      <alignment wrapText="1"/>
      <protection locked="0"/>
    </xf>
    <xf numFmtId="3" fontId="68" fillId="0" borderId="13" xfId="0" applyNumberFormat="1" applyFont="1" applyBorder="1" applyAlignment="1">
      <alignment wrapText="1"/>
    </xf>
    <xf numFmtId="3" fontId="68" fillId="0" borderId="13" xfId="0" applyNumberFormat="1" applyFont="1" applyBorder="1" applyAlignment="1">
      <alignment horizontal="right" wrapText="1"/>
    </xf>
    <xf numFmtId="3" fontId="69" fillId="0" borderId="15" xfId="0" applyNumberFormat="1" applyFont="1" applyBorder="1" applyAlignment="1">
      <alignment horizontal="right" wrapText="1"/>
    </xf>
    <xf numFmtId="0" fontId="66" fillId="0" borderId="16" xfId="0" applyFont="1" applyBorder="1" applyAlignment="1">
      <alignment horizontal="left" wrapText="1"/>
    </xf>
    <xf numFmtId="49" fontId="67" fillId="0" borderId="14" xfId="0" applyNumberFormat="1" applyFont="1" applyBorder="1" applyAlignment="1" applyProtection="1">
      <alignment horizontal="left" wrapText="1"/>
      <protection locked="0"/>
    </xf>
    <xf numFmtId="3" fontId="68" fillId="0" borderId="14" xfId="0" applyNumberFormat="1" applyFont="1" applyBorder="1" applyAlignment="1">
      <alignment wrapText="1"/>
    </xf>
    <xf numFmtId="4" fontId="24" fillId="0" borderId="14" xfId="0" applyNumberFormat="1" applyFont="1" applyBorder="1" applyAlignment="1">
      <alignment horizontal="center" wrapText="1"/>
    </xf>
    <xf numFmtId="4" fontId="24" fillId="0" borderId="17" xfId="0" applyNumberFormat="1" applyFont="1" applyBorder="1" applyAlignment="1">
      <alignment horizontal="center" wrapText="1"/>
    </xf>
    <xf numFmtId="0" fontId="70" fillId="0" borderId="16" xfId="0" applyFont="1" applyBorder="1" applyAlignment="1">
      <alignment horizontal="left" wrapText="1"/>
    </xf>
    <xf numFmtId="0" fontId="58" fillId="0" borderId="14" xfId="0" applyFont="1" applyBorder="1" applyAlignment="1">
      <alignment horizontal="left" wrapText="1"/>
    </xf>
    <xf numFmtId="3" fontId="64" fillId="0" borderId="14" xfId="0" applyNumberFormat="1" applyFont="1" applyBorder="1" applyAlignment="1">
      <alignment horizontal="right" wrapText="1"/>
    </xf>
    <xf numFmtId="3" fontId="71" fillId="0" borderId="14" xfId="0" applyNumberFormat="1" applyFont="1" applyBorder="1" applyAlignment="1">
      <alignment horizontal="right" wrapText="1"/>
    </xf>
    <xf numFmtId="4" fontId="72" fillId="0" borderId="14" xfId="0" applyNumberFormat="1" applyFont="1" applyBorder="1" applyAlignment="1">
      <alignment horizontal="center" wrapText="1"/>
    </xf>
    <xf numFmtId="0" fontId="65" fillId="0" borderId="16" xfId="0" applyFont="1" applyBorder="1" applyAlignment="1">
      <alignment horizontal="left" wrapText="1"/>
    </xf>
    <xf numFmtId="0" fontId="73" fillId="0" borderId="14" xfId="0" applyFont="1" applyBorder="1"/>
    <xf numFmtId="3" fontId="63" fillId="0" borderId="14" xfId="0" applyNumberFormat="1" applyFont="1" applyBorder="1" applyAlignment="1">
      <alignment horizontal="right" wrapText="1"/>
    </xf>
    <xf numFmtId="3" fontId="68" fillId="0" borderId="14" xfId="0" applyNumberFormat="1" applyFont="1" applyBorder="1" applyAlignment="1">
      <alignment horizontal="right" wrapText="1"/>
    </xf>
    <xf numFmtId="0" fontId="74" fillId="0" borderId="16" xfId="0" applyFont="1" applyBorder="1" applyAlignment="1">
      <alignment horizontal="left" wrapText="1"/>
    </xf>
    <xf numFmtId="0" fontId="58" fillId="0" borderId="0" xfId="0" applyFont="1" applyBorder="1" applyAlignment="1">
      <alignment wrapText="1"/>
    </xf>
    <xf numFmtId="0" fontId="73" fillId="0" borderId="14" xfId="0" applyFont="1" applyBorder="1" applyAlignment="1">
      <alignment horizontal="left" wrapText="1"/>
    </xf>
    <xf numFmtId="3" fontId="68" fillId="0" borderId="14" xfId="0" applyNumberFormat="1" applyFont="1" applyBorder="1" applyAlignment="1" applyProtection="1">
      <alignment horizontal="right" wrapText="1"/>
      <protection locked="0"/>
    </xf>
    <xf numFmtId="3" fontId="72" fillId="0" borderId="14" xfId="0" applyNumberFormat="1" applyFont="1" applyBorder="1" applyAlignment="1">
      <alignment horizontal="right" wrapText="1"/>
    </xf>
    <xf numFmtId="3" fontId="24" fillId="0" borderId="17" xfId="0" applyNumberFormat="1" applyFont="1" applyBorder="1" applyAlignment="1">
      <alignment horizontal="center" wrapText="1"/>
    </xf>
    <xf numFmtId="0" fontId="75" fillId="0" borderId="0" xfId="0" applyFont="1" applyBorder="1" applyAlignment="1">
      <alignment wrapText="1"/>
    </xf>
    <xf numFmtId="0" fontId="75" fillId="0" borderId="14" xfId="0" applyFont="1" applyBorder="1" applyAlignment="1">
      <alignment wrapText="1"/>
    </xf>
    <xf numFmtId="3" fontId="76" fillId="0" borderId="14" xfId="0" applyNumberFormat="1" applyFont="1" applyBorder="1" applyAlignment="1">
      <alignment horizontal="right" wrapText="1"/>
    </xf>
    <xf numFmtId="3" fontId="69" fillId="0" borderId="17" xfId="0" applyNumberFormat="1" applyFont="1" applyBorder="1" applyAlignment="1">
      <alignment horizontal="right" wrapText="1"/>
    </xf>
    <xf numFmtId="0" fontId="73" fillId="0" borderId="14" xfId="0" applyFont="1" applyFill="1" applyBorder="1" applyAlignment="1" applyProtection="1">
      <alignment horizontal="left" wrapText="1"/>
    </xf>
    <xf numFmtId="0" fontId="58" fillId="0" borderId="18" xfId="0" applyNumberFormat="1" applyFont="1" applyBorder="1" applyAlignment="1">
      <alignment horizontal="left" wrapText="1"/>
    </xf>
    <xf numFmtId="3" fontId="24" fillId="0" borderId="17" xfId="0" applyNumberFormat="1" applyFont="1" applyBorder="1" applyAlignment="1">
      <alignment horizontal="right" wrapText="1"/>
    </xf>
    <xf numFmtId="0" fontId="58" fillId="0" borderId="19" xfId="0" applyNumberFormat="1" applyFont="1" applyBorder="1" applyAlignment="1">
      <alignment horizontal="left" wrapText="1"/>
    </xf>
    <xf numFmtId="0" fontId="70" fillId="0" borderId="20" xfId="0" applyFont="1" applyBorder="1" applyAlignment="1">
      <alignment horizontal="left" wrapText="1"/>
    </xf>
    <xf numFmtId="49" fontId="77" fillId="0" borderId="14" xfId="0" applyNumberFormat="1" applyFont="1" applyBorder="1" applyAlignment="1" applyProtection="1">
      <alignment horizontal="left" wrapText="1"/>
      <protection locked="0"/>
    </xf>
    <xf numFmtId="3" fontId="72" fillId="0" borderId="14" xfId="0" applyNumberFormat="1" applyFont="1" applyBorder="1" applyAlignment="1">
      <alignment horizontal="center" wrapText="1"/>
    </xf>
    <xf numFmtId="0" fontId="65" fillId="0" borderId="21" xfId="0" applyFont="1" applyBorder="1" applyAlignment="1">
      <alignment horizontal="left" wrapText="1"/>
    </xf>
    <xf numFmtId="0" fontId="73" fillId="0" borderId="22" xfId="0" applyFont="1" applyBorder="1" applyAlignment="1">
      <alignment horizontal="left" wrapText="1"/>
    </xf>
    <xf numFmtId="3" fontId="63" fillId="0" borderId="14" xfId="0" applyNumberFormat="1" applyFont="1" applyBorder="1" applyAlignment="1">
      <alignment wrapText="1"/>
    </xf>
    <xf numFmtId="0" fontId="74" fillId="0" borderId="23" xfId="0" applyFont="1" applyBorder="1" applyAlignment="1">
      <alignment horizontal="left" wrapText="1"/>
    </xf>
    <xf numFmtId="0" fontId="58" fillId="0" borderId="24" xfId="0" applyFont="1" applyBorder="1" applyAlignment="1">
      <alignment horizontal="left" wrapText="1"/>
    </xf>
    <xf numFmtId="0" fontId="74" fillId="0" borderId="25" xfId="0" applyFont="1" applyBorder="1" applyAlignment="1">
      <alignment horizontal="left" wrapText="1"/>
    </xf>
    <xf numFmtId="0" fontId="58" fillId="0" borderId="26" xfId="0" applyFont="1" applyBorder="1" applyAlignment="1">
      <alignment horizontal="left" wrapText="1"/>
    </xf>
    <xf numFmtId="0" fontId="58" fillId="0" borderId="14" xfId="0" applyFont="1" applyBorder="1" applyAlignment="1">
      <alignment horizontal="left"/>
    </xf>
    <xf numFmtId="0" fontId="73" fillId="0" borderId="14" xfId="0" applyFont="1" applyBorder="1" applyAlignment="1">
      <alignment horizontal="left"/>
    </xf>
    <xf numFmtId="0" fontId="58" fillId="0" borderId="27" xfId="0" applyFont="1" applyBorder="1" applyAlignment="1">
      <alignment horizontal="left" wrapText="1"/>
    </xf>
    <xf numFmtId="3" fontId="64" fillId="0" borderId="14" xfId="0" applyNumberFormat="1" applyFont="1" applyBorder="1" applyAlignment="1">
      <alignment wrapText="1"/>
    </xf>
    <xf numFmtId="49" fontId="58" fillId="0" borderId="14" xfId="0" applyNumberFormat="1" applyFont="1" applyBorder="1" applyAlignment="1">
      <alignment horizontal="left" wrapText="1"/>
    </xf>
    <xf numFmtId="49" fontId="72" fillId="0" borderId="29" xfId="0" applyNumberFormat="1" applyFont="1" applyBorder="1" applyAlignment="1" applyProtection="1">
      <alignment horizontal="left" wrapText="1"/>
      <protection locked="0"/>
    </xf>
    <xf numFmtId="0" fontId="75" fillId="0" borderId="0" xfId="0" applyFont="1"/>
    <xf numFmtId="49" fontId="77" fillId="0" borderId="27" xfId="0" applyNumberFormat="1" applyFont="1" applyBorder="1" applyAlignment="1" applyProtection="1">
      <alignment horizontal="left" wrapText="1"/>
      <protection locked="0"/>
    </xf>
    <xf numFmtId="0" fontId="59" fillId="0" borderId="0" xfId="0" applyFont="1" applyAlignment="1">
      <alignment wrapText="1"/>
    </xf>
    <xf numFmtId="3" fontId="76" fillId="0" borderId="14" xfId="0" applyNumberFormat="1" applyFont="1" applyBorder="1" applyAlignment="1">
      <alignment horizontal="center" wrapText="1"/>
    </xf>
    <xf numFmtId="3" fontId="69" fillId="0" borderId="17" xfId="0" applyNumberFormat="1" applyFont="1" applyBorder="1" applyAlignment="1">
      <alignment horizontal="center" wrapText="1"/>
    </xf>
    <xf numFmtId="0" fontId="58" fillId="0" borderId="14" xfId="0" applyFont="1" applyBorder="1" applyAlignment="1">
      <alignment wrapText="1"/>
    </xf>
    <xf numFmtId="0" fontId="73" fillId="0" borderId="0" xfId="0" applyFont="1" applyBorder="1" applyAlignment="1">
      <alignment horizontal="left" wrapText="1"/>
    </xf>
    <xf numFmtId="3" fontId="71" fillId="0" borderId="14" xfId="0" applyNumberFormat="1" applyFont="1" applyBorder="1" applyAlignment="1">
      <alignment horizontal="center" wrapText="1"/>
    </xf>
    <xf numFmtId="0" fontId="71" fillId="0" borderId="14" xfId="0" applyFont="1" applyBorder="1" applyAlignment="1">
      <alignment horizontal="center" wrapText="1"/>
    </xf>
    <xf numFmtId="3" fontId="71" fillId="0" borderId="14" xfId="0" applyNumberFormat="1" applyFont="1" applyFill="1" applyBorder="1" applyAlignment="1">
      <alignment horizontal="right" wrapText="1"/>
    </xf>
    <xf numFmtId="3" fontId="24" fillId="0" borderId="17" xfId="0" applyNumberFormat="1" applyFont="1" applyFill="1" applyBorder="1" applyAlignment="1">
      <alignment horizontal="center" wrapText="1"/>
    </xf>
    <xf numFmtId="0" fontId="71" fillId="0" borderId="14" xfId="0" applyFont="1" applyBorder="1" applyAlignment="1">
      <alignment horizontal="right" wrapText="1"/>
    </xf>
    <xf numFmtId="0" fontId="63" fillId="0" borderId="14" xfId="0" applyFont="1" applyBorder="1"/>
    <xf numFmtId="3" fontId="68" fillId="0" borderId="17" xfId="0" applyNumberFormat="1" applyFont="1" applyBorder="1" applyAlignment="1">
      <alignment horizontal="right" wrapText="1"/>
    </xf>
    <xf numFmtId="0" fontId="73" fillId="0" borderId="14" xfId="0" applyFont="1" applyBorder="1" applyAlignment="1">
      <alignment wrapText="1"/>
    </xf>
    <xf numFmtId="0" fontId="68" fillId="0" borderId="14" xfId="0" applyFont="1" applyBorder="1" applyAlignment="1">
      <alignment horizontal="right" wrapText="1"/>
    </xf>
    <xf numFmtId="0" fontId="58" fillId="0" borderId="27" xfId="0" applyFont="1" applyBorder="1"/>
    <xf numFmtId="3" fontId="71" fillId="0" borderId="17" xfId="0" applyNumberFormat="1" applyFont="1" applyBorder="1" applyAlignment="1">
      <alignment horizontal="right" wrapText="1"/>
    </xf>
    <xf numFmtId="3" fontId="78" fillId="0" borderId="0" xfId="0" applyNumberFormat="1" applyFont="1" applyBorder="1" applyAlignment="1">
      <alignment horizontal="justify" wrapText="1"/>
    </xf>
    <xf numFmtId="3" fontId="68" fillId="0" borderId="14" xfId="0" applyNumberFormat="1" applyFont="1" applyBorder="1" applyAlignment="1">
      <alignment horizontal="right" vertical="center" wrapText="1"/>
    </xf>
    <xf numFmtId="3" fontId="24" fillId="0" borderId="17" xfId="0" applyNumberFormat="1" applyFont="1" applyBorder="1" applyAlignment="1">
      <alignment horizontal="center" vertical="center" wrapText="1"/>
    </xf>
    <xf numFmtId="0" fontId="74" fillId="0" borderId="32" xfId="0" applyFont="1" applyBorder="1" applyAlignment="1">
      <alignment horizontal="left"/>
    </xf>
    <xf numFmtId="3" fontId="71" fillId="0" borderId="14" xfId="0" applyNumberFormat="1" applyFont="1" applyBorder="1" applyAlignment="1">
      <alignment wrapText="1"/>
    </xf>
    <xf numFmtId="3" fontId="24" fillId="0" borderId="17" xfId="0" applyNumberFormat="1" applyFont="1" applyBorder="1" applyAlignment="1">
      <alignment wrapText="1"/>
    </xf>
    <xf numFmtId="0" fontId="24" fillId="0" borderId="17" xfId="0" applyFont="1" applyBorder="1" applyAlignment="1">
      <alignment horizontal="center" wrapText="1"/>
    </xf>
    <xf numFmtId="0" fontId="74" fillId="0" borderId="35" xfId="0" applyFont="1" applyBorder="1" applyAlignment="1">
      <alignment horizontal="left"/>
    </xf>
    <xf numFmtId="0" fontId="71" fillId="0" borderId="27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71" fillId="0" borderId="29" xfId="0" applyFont="1" applyBorder="1" applyAlignment="1">
      <alignment horizontal="center" wrapText="1"/>
    </xf>
    <xf numFmtId="0" fontId="24" fillId="0" borderId="30" xfId="0" applyFont="1" applyBorder="1" applyAlignment="1">
      <alignment horizontal="center" wrapText="1"/>
    </xf>
    <xf numFmtId="3" fontId="71" fillId="0" borderId="29" xfId="0" applyNumberFormat="1" applyFont="1" applyBorder="1" applyAlignment="1">
      <alignment horizontal="right" wrapText="1"/>
    </xf>
    <xf numFmtId="0" fontId="74" fillId="0" borderId="36" xfId="0" applyFont="1" applyBorder="1" applyAlignment="1">
      <alignment horizontal="left"/>
    </xf>
    <xf numFmtId="0" fontId="79" fillId="0" borderId="37" xfId="0" applyFont="1" applyBorder="1" applyAlignment="1">
      <alignment horizontal="left"/>
    </xf>
    <xf numFmtId="3" fontId="68" fillId="0" borderId="33" xfId="0" applyNumberFormat="1" applyFont="1" applyBorder="1" applyAlignment="1">
      <alignment horizontal="right" wrapText="1"/>
    </xf>
    <xf numFmtId="3" fontId="68" fillId="0" borderId="34" xfId="0" applyNumberFormat="1" applyFont="1" applyBorder="1" applyAlignment="1">
      <alignment horizontal="right" wrapText="1"/>
    </xf>
    <xf numFmtId="3" fontId="59" fillId="0" borderId="0" xfId="0" applyNumberFormat="1" applyFont="1"/>
    <xf numFmtId="0" fontId="80" fillId="0" borderId="0" xfId="0" applyFont="1" applyBorder="1" applyAlignment="1">
      <alignment horizontal="left"/>
    </xf>
    <xf numFmtId="0" fontId="67" fillId="0" borderId="0" xfId="0" applyFont="1" applyBorder="1" applyAlignment="1">
      <alignment horizontal="left" wrapText="1"/>
    </xf>
    <xf numFmtId="0" fontId="76" fillId="0" borderId="0" xfId="0" applyFont="1" applyBorder="1" applyAlignment="1">
      <alignment horizontal="justify" wrapText="1"/>
    </xf>
    <xf numFmtId="3" fontId="76" fillId="0" borderId="0" xfId="0" applyNumberFormat="1" applyFont="1" applyBorder="1" applyAlignment="1">
      <alignment horizontal="right" wrapText="1"/>
    </xf>
    <xf numFmtId="3" fontId="69" fillId="0" borderId="0" xfId="0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center"/>
    </xf>
    <xf numFmtId="0" fontId="23" fillId="0" borderId="0" xfId="0" applyNumberFormat="1" applyFont="1" applyBorder="1" applyAlignment="1" applyProtection="1">
      <alignment horizontal="left" vertical="center" wrapText="1"/>
    </xf>
    <xf numFmtId="164" fontId="24" fillId="0" borderId="0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horizontal="center" vertical="top" wrapText="1"/>
    </xf>
    <xf numFmtId="49" fontId="69" fillId="0" borderId="0" xfId="0" applyNumberFormat="1" applyFont="1" applyFill="1" applyBorder="1" applyAlignment="1" applyProtection="1">
      <alignment wrapText="1"/>
      <protection locked="0"/>
    </xf>
    <xf numFmtId="164" fontId="69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24" fillId="0" borderId="0" xfId="0" applyFont="1" applyBorder="1" applyAlignment="1" applyProtection="1">
      <alignment horizontal="center" vertical="top" wrapText="1"/>
    </xf>
    <xf numFmtId="0" fontId="24" fillId="0" borderId="0" xfId="0" applyFont="1" applyBorder="1" applyAlignment="1" applyProtection="1">
      <alignment vertical="top" wrapText="1"/>
    </xf>
    <xf numFmtId="0" fontId="81" fillId="0" borderId="1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49" fontId="61" fillId="0" borderId="14" xfId="0" applyNumberFormat="1" applyFont="1" applyBorder="1" applyAlignment="1" applyProtection="1">
      <alignment horizontal="left" wrapText="1"/>
      <protection locked="0"/>
    </xf>
    <xf numFmtId="0" fontId="84" fillId="0" borderId="14" xfId="0" applyFont="1" applyBorder="1" applyAlignment="1">
      <alignment horizontal="left" wrapText="1"/>
    </xf>
    <xf numFmtId="0" fontId="85" fillId="0" borderId="14" xfId="0" applyFont="1" applyBorder="1" applyAlignment="1">
      <alignment horizontal="left" vertical="center" wrapText="1"/>
    </xf>
    <xf numFmtId="0" fontId="60" fillId="0" borderId="14" xfId="0" applyFont="1" applyBorder="1" applyAlignment="1">
      <alignment horizontal="left" wrapText="1"/>
    </xf>
    <xf numFmtId="0" fontId="85" fillId="0" borderId="14" xfId="0" applyFont="1" applyBorder="1" applyAlignment="1">
      <alignment wrapText="1"/>
    </xf>
    <xf numFmtId="0" fontId="84" fillId="0" borderId="27" xfId="0" applyFont="1" applyBorder="1" applyAlignment="1">
      <alignment horizontal="left" wrapText="1"/>
    </xf>
    <xf numFmtId="0" fontId="85" fillId="0" borderId="29" xfId="0" applyFont="1" applyBorder="1" applyAlignment="1">
      <alignment horizontal="left" wrapText="1"/>
    </xf>
    <xf numFmtId="0" fontId="61" fillId="0" borderId="33" xfId="0" applyFont="1" applyBorder="1" applyAlignment="1">
      <alignment horizontal="left" wrapText="1"/>
    </xf>
    <xf numFmtId="3" fontId="87" fillId="0" borderId="14" xfId="0" applyNumberFormat="1" applyFont="1" applyBorder="1" applyAlignment="1" applyProtection="1">
      <alignment horizontal="right" wrapText="1"/>
      <protection locked="0"/>
    </xf>
    <xf numFmtId="3" fontId="87" fillId="0" borderId="14" xfId="0" applyNumberFormat="1" applyFont="1" applyBorder="1" applyAlignment="1">
      <alignment horizontal="right" vertical="center" wrapText="1"/>
    </xf>
    <xf numFmtId="3" fontId="88" fillId="0" borderId="14" xfId="0" applyNumberFormat="1" applyFont="1" applyBorder="1" applyAlignment="1">
      <alignment horizontal="right" wrapText="1"/>
    </xf>
    <xf numFmtId="3" fontId="89" fillId="0" borderId="14" xfId="0" applyNumberFormat="1" applyFont="1" applyBorder="1" applyAlignment="1">
      <alignment horizontal="right" wrapText="1"/>
    </xf>
    <xf numFmtId="3" fontId="90" fillId="0" borderId="14" xfId="0" applyNumberFormat="1" applyFont="1" applyBorder="1" applyAlignment="1">
      <alignment horizontal="right" wrapText="1"/>
    </xf>
    <xf numFmtId="3" fontId="87" fillId="0" borderId="14" xfId="0" applyNumberFormat="1" applyFont="1" applyBorder="1" applyAlignment="1">
      <alignment horizontal="right" wrapText="1"/>
    </xf>
    <xf numFmtId="3" fontId="88" fillId="0" borderId="27" xfId="0" applyNumberFormat="1" applyFont="1" applyBorder="1" applyAlignment="1">
      <alignment horizontal="right" wrapText="1"/>
    </xf>
    <xf numFmtId="3" fontId="89" fillId="0" borderId="27" xfId="0" applyNumberFormat="1" applyFont="1" applyBorder="1" applyAlignment="1">
      <alignment horizontal="right" wrapText="1"/>
    </xf>
    <xf numFmtId="3" fontId="89" fillId="0" borderId="29" xfId="0" applyNumberFormat="1" applyFont="1" applyBorder="1" applyAlignment="1">
      <alignment horizontal="right" wrapText="1"/>
    </xf>
    <xf numFmtId="3" fontId="87" fillId="0" borderId="33" xfId="0" applyNumberFormat="1" applyFont="1" applyBorder="1" applyAlignment="1">
      <alignment horizontal="right" wrapText="1"/>
    </xf>
    <xf numFmtId="0" fontId="70" fillId="0" borderId="0" xfId="0" applyFont="1" applyBorder="1"/>
    <xf numFmtId="0" fontId="70" fillId="0" borderId="4" xfId="0" applyFont="1" applyBorder="1" applyAlignment="1">
      <alignment horizontal="center" vertical="center" wrapText="1"/>
    </xf>
    <xf numFmtId="49" fontId="70" fillId="0" borderId="11" xfId="0" applyNumberFormat="1" applyFont="1" applyBorder="1" applyAlignment="1" applyProtection="1">
      <alignment horizontal="center" vertical="center" wrapText="1"/>
      <protection locked="0"/>
    </xf>
    <xf numFmtId="0" fontId="70" fillId="0" borderId="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69" fillId="0" borderId="16" xfId="0" applyFont="1" applyBorder="1" applyAlignment="1">
      <alignment horizontal="left" wrapText="1"/>
    </xf>
    <xf numFmtId="0" fontId="23" fillId="0" borderId="32" xfId="0" applyFont="1" applyBorder="1" applyAlignment="1">
      <alignment horizontal="left"/>
    </xf>
    <xf numFmtId="0" fontId="28" fillId="0" borderId="16" xfId="0" applyFont="1" applyBorder="1" applyAlignment="1">
      <alignment horizontal="left"/>
    </xf>
    <xf numFmtId="0" fontId="91" fillId="0" borderId="0" xfId="0" applyFont="1"/>
    <xf numFmtId="3" fontId="46" fillId="0" borderId="2" xfId="0" applyNumberFormat="1" applyFont="1" applyBorder="1" applyAlignment="1">
      <alignment horizontal="center" wrapText="1"/>
    </xf>
    <xf numFmtId="0" fontId="11" fillId="0" borderId="0" xfId="5" applyFont="1"/>
    <xf numFmtId="0" fontId="97" fillId="0" borderId="0" xfId="5" applyFont="1"/>
    <xf numFmtId="0" fontId="98" fillId="0" borderId="0" xfId="5" applyFont="1"/>
    <xf numFmtId="0" fontId="11" fillId="0" borderId="1" xfId="5" applyFont="1" applyBorder="1" applyAlignment="1">
      <alignment horizontal="center" vertical="center" wrapText="1"/>
    </xf>
    <xf numFmtId="0" fontId="96" fillId="0" borderId="38" xfId="5" applyFont="1" applyBorder="1" applyAlignment="1">
      <alignment horizontal="center" vertical="center" wrapText="1"/>
    </xf>
    <xf numFmtId="0" fontId="97" fillId="0" borderId="0" xfId="5" applyFont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99" fillId="0" borderId="1" xfId="5" applyFont="1" applyBorder="1" applyAlignment="1">
      <alignment horizontal="center" vertical="center" wrapText="1"/>
    </xf>
    <xf numFmtId="0" fontId="5" fillId="0" borderId="39" xfId="5" applyFont="1" applyBorder="1" applyAlignment="1">
      <alignment horizontal="center" vertical="center" wrapText="1"/>
    </xf>
    <xf numFmtId="49" fontId="100" fillId="3" borderId="1" xfId="0" applyNumberFormat="1" applyFont="1" applyFill="1" applyBorder="1" applyAlignment="1">
      <alignment horizontal="center" wrapText="1"/>
    </xf>
    <xf numFmtId="49" fontId="100" fillId="3" borderId="1" xfId="1" applyNumberFormat="1" applyFont="1" applyFill="1" applyBorder="1" applyAlignment="1" applyProtection="1">
      <alignment horizontal="left" wrapText="1"/>
      <protection locked="0"/>
    </xf>
    <xf numFmtId="0" fontId="98" fillId="3" borderId="1" xfId="5" applyFont="1" applyFill="1" applyBorder="1" applyAlignment="1">
      <alignment horizontal="center" wrapText="1"/>
    </xf>
    <xf numFmtId="3" fontId="101" fillId="3" borderId="1" xfId="5" applyNumberFormat="1" applyFont="1" applyFill="1" applyBorder="1" applyAlignment="1">
      <alignment horizontal="center" wrapText="1"/>
    </xf>
    <xf numFmtId="3" fontId="98" fillId="4" borderId="39" xfId="5" applyNumberFormat="1" applyFont="1" applyFill="1" applyBorder="1" applyAlignment="1">
      <alignment horizontal="center" vertical="center" wrapText="1"/>
    </xf>
    <xf numFmtId="0" fontId="102" fillId="0" borderId="0" xfId="5" applyFont="1" applyAlignment="1">
      <alignment horizontal="center" vertical="center" wrapText="1"/>
    </xf>
    <xf numFmtId="49" fontId="103" fillId="0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3" fontId="101" fillId="0" borderId="1" xfId="5" applyNumberFormat="1" applyFont="1" applyFill="1" applyBorder="1" applyAlignment="1">
      <alignment horizontal="center" wrapText="1"/>
    </xf>
    <xf numFmtId="3" fontId="21" fillId="0" borderId="1" xfId="5" applyNumberFormat="1" applyFont="1" applyFill="1" applyBorder="1" applyAlignment="1">
      <alignment horizontal="center" wrapText="1"/>
    </xf>
    <xf numFmtId="49" fontId="104" fillId="0" borderId="1" xfId="0" applyNumberFormat="1" applyFont="1" applyFill="1" applyBorder="1" applyAlignment="1">
      <alignment horizontal="left" wrapText="1"/>
    </xf>
    <xf numFmtId="49" fontId="104" fillId="0" borderId="1" xfId="2" applyNumberFormat="1" applyFont="1" applyFill="1" applyBorder="1" applyAlignment="1">
      <alignment horizontal="center" wrapText="1"/>
    </xf>
    <xf numFmtId="49" fontId="104" fillId="0" borderId="1" xfId="2" applyNumberFormat="1" applyFont="1" applyFill="1" applyBorder="1" applyAlignment="1">
      <alignment horizontal="left" wrapText="1"/>
    </xf>
    <xf numFmtId="49" fontId="104" fillId="0" borderId="1" xfId="0" applyNumberFormat="1" applyFont="1" applyFill="1" applyBorder="1" applyAlignment="1">
      <alignment horizontal="center" wrapText="1"/>
    </xf>
    <xf numFmtId="49" fontId="104" fillId="2" borderId="1" xfId="0" applyNumberFormat="1" applyFont="1" applyFill="1" applyBorder="1" applyAlignment="1">
      <alignment horizontal="center" wrapText="1"/>
    </xf>
    <xf numFmtId="49" fontId="104" fillId="2" borderId="1" xfId="0" applyNumberFormat="1" applyFont="1" applyFill="1" applyBorder="1" applyAlignment="1">
      <alignment horizontal="left" wrapText="1"/>
    </xf>
    <xf numFmtId="0" fontId="98" fillId="0" borderId="1" xfId="5" applyFont="1" applyBorder="1" applyAlignment="1">
      <alignment wrapText="1"/>
    </xf>
    <xf numFmtId="3" fontId="98" fillId="0" borderId="1" xfId="5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justify" vertical="center" wrapText="1"/>
    </xf>
    <xf numFmtId="49" fontId="105" fillId="0" borderId="1" xfId="0" applyNumberFormat="1" applyFont="1" applyBorder="1" applyAlignment="1">
      <alignment horizontal="center" wrapText="1"/>
    </xf>
    <xf numFmtId="49" fontId="106" fillId="0" borderId="1" xfId="0" applyNumberFormat="1" applyFont="1" applyFill="1" applyBorder="1" applyAlignment="1">
      <alignment horizontal="left" wrapText="1"/>
    </xf>
    <xf numFmtId="49" fontId="105" fillId="0" borderId="1" xfId="0" applyNumberFormat="1" applyFont="1" applyFill="1" applyBorder="1" applyAlignment="1">
      <alignment horizontal="center" wrapText="1"/>
    </xf>
    <xf numFmtId="49" fontId="105" fillId="0" borderId="1" xfId="0" applyNumberFormat="1" applyFont="1" applyFill="1" applyBorder="1" applyAlignment="1" applyProtection="1">
      <alignment horizontal="left" wrapText="1"/>
      <protection locked="0"/>
    </xf>
    <xf numFmtId="4" fontId="98" fillId="0" borderId="1" xfId="5" applyNumberFormat="1" applyFont="1" applyBorder="1" applyAlignment="1">
      <alignment horizontal="center" wrapText="1"/>
    </xf>
    <xf numFmtId="49" fontId="109" fillId="0" borderId="1" xfId="2" applyNumberFormat="1" applyFont="1" applyFill="1" applyBorder="1" applyAlignment="1">
      <alignment horizontal="center" wrapText="1"/>
    </xf>
    <xf numFmtId="49" fontId="109" fillId="0" borderId="1" xfId="2" applyNumberFormat="1" applyFont="1" applyFill="1" applyBorder="1" applyAlignment="1">
      <alignment horizontal="left" wrapText="1"/>
    </xf>
    <xf numFmtId="49" fontId="21" fillId="0" borderId="4" xfId="0" applyNumberFormat="1" applyFont="1" applyBorder="1" applyAlignment="1">
      <alignment horizontal="left" wrapText="1"/>
    </xf>
    <xf numFmtId="49" fontId="21" fillId="0" borderId="1" xfId="0" applyNumberFormat="1" applyFont="1" applyBorder="1" applyAlignment="1">
      <alignment horizontal="left" wrapText="1"/>
    </xf>
    <xf numFmtId="0" fontId="102" fillId="0" borderId="1" xfId="5" applyFont="1" applyBorder="1" applyAlignment="1">
      <alignment horizontal="center" vertical="center" wrapText="1"/>
    </xf>
    <xf numFmtId="49" fontId="103" fillId="0" borderId="1" xfId="0" applyNumberFormat="1" applyFont="1" applyFill="1" applyBorder="1" applyAlignment="1" applyProtection="1">
      <alignment horizontal="left" wrapText="1"/>
      <protection locked="0"/>
    </xf>
    <xf numFmtId="0" fontId="98" fillId="0" borderId="1" xfId="5" applyFont="1" applyFill="1" applyBorder="1" applyAlignment="1">
      <alignment horizontal="left" wrapText="1"/>
    </xf>
    <xf numFmtId="3" fontId="110" fillId="0" borderId="1" xfId="5" applyNumberFormat="1" applyFont="1" applyBorder="1" applyAlignment="1">
      <alignment horizontal="center" wrapText="1"/>
    </xf>
    <xf numFmtId="3" fontId="111" fillId="0" borderId="1" xfId="5" applyNumberFormat="1" applyFont="1" applyBorder="1" applyAlignment="1">
      <alignment horizontal="center" wrapText="1"/>
    </xf>
    <xf numFmtId="49" fontId="100" fillId="3" borderId="1" xfId="0" applyNumberFormat="1" applyFont="1" applyFill="1" applyBorder="1" applyAlignment="1" applyProtection="1">
      <alignment horizontal="left" wrapText="1"/>
      <protection locked="0"/>
    </xf>
    <xf numFmtId="49" fontId="100" fillId="3" borderId="1" xfId="5" applyNumberFormat="1" applyFont="1" applyFill="1" applyBorder="1" applyAlignment="1" applyProtection="1">
      <alignment horizontal="center" wrapText="1"/>
      <protection locked="0"/>
    </xf>
    <xf numFmtId="3" fontId="100" fillId="3" borderId="1" xfId="5" applyNumberFormat="1" applyFont="1" applyFill="1" applyBorder="1" applyAlignment="1" applyProtection="1">
      <alignment horizontal="center" wrapText="1"/>
      <protection locked="0"/>
    </xf>
    <xf numFmtId="3" fontId="98" fillId="4" borderId="40" xfId="5" applyNumberFormat="1" applyFont="1" applyFill="1" applyBorder="1" applyAlignment="1">
      <alignment horizontal="center" vertical="center" wrapText="1"/>
    </xf>
    <xf numFmtId="3" fontId="98" fillId="0" borderId="40" xfId="5" applyNumberFormat="1" applyFont="1" applyBorder="1" applyAlignment="1">
      <alignment wrapText="1"/>
    </xf>
    <xf numFmtId="0" fontId="102" fillId="0" borderId="0" xfId="5" applyFont="1" applyAlignment="1">
      <alignment wrapText="1"/>
    </xf>
    <xf numFmtId="49" fontId="103" fillId="0" borderId="1" xfId="0" applyNumberFormat="1" applyFont="1" applyBorder="1" applyAlignment="1">
      <alignment horizontal="center" wrapText="1"/>
    </xf>
    <xf numFmtId="49" fontId="98" fillId="0" borderId="1" xfId="0" applyNumberFormat="1" applyFont="1" applyBorder="1" applyAlignment="1" applyProtection="1">
      <alignment horizontal="left" wrapText="1"/>
      <protection locked="0"/>
    </xf>
    <xf numFmtId="49" fontId="100" fillId="0" borderId="1" xfId="5" applyNumberFormat="1" applyFont="1" applyFill="1" applyBorder="1" applyAlignment="1" applyProtection="1">
      <alignment horizontal="center" wrapText="1"/>
      <protection locked="0"/>
    </xf>
    <xf numFmtId="3" fontId="98" fillId="0" borderId="40" xfId="5" applyNumberFormat="1" applyFont="1" applyFill="1" applyBorder="1" applyAlignment="1">
      <alignment wrapText="1"/>
    </xf>
    <xf numFmtId="0" fontId="102" fillId="0" borderId="0" xfId="5" applyFont="1" applyFill="1" applyAlignment="1">
      <alignment wrapText="1"/>
    </xf>
    <xf numFmtId="49" fontId="103" fillId="0" borderId="6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49" fontId="105" fillId="0" borderId="6" xfId="0" applyNumberFormat="1" applyFont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49" fontId="98" fillId="0" borderId="3" xfId="0" applyNumberFormat="1" applyFont="1" applyBorder="1" applyAlignment="1" applyProtection="1">
      <alignment horizontal="left" wrapText="1"/>
      <protection locked="0"/>
    </xf>
    <xf numFmtId="49" fontId="98" fillId="0" borderId="5" xfId="0" applyNumberFormat="1" applyFont="1" applyBorder="1" applyAlignment="1" applyProtection="1">
      <alignment horizontal="left" wrapText="1"/>
      <protection locked="0"/>
    </xf>
    <xf numFmtId="0" fontId="110" fillId="0" borderId="1" xfId="0" applyFont="1" applyBorder="1" applyAlignment="1">
      <alignment horizontal="left" vertical="center" wrapText="1"/>
    </xf>
    <xf numFmtId="0" fontId="110" fillId="0" borderId="1" xfId="0" applyFont="1" applyBorder="1" applyAlignment="1">
      <alignment wrapText="1"/>
    </xf>
    <xf numFmtId="49" fontId="112" fillId="3" borderId="1" xfId="0" applyNumberFormat="1" applyFont="1" applyFill="1" applyBorder="1" applyAlignment="1" applyProtection="1">
      <alignment horizontal="left" wrapText="1"/>
      <protection locked="0"/>
    </xf>
    <xf numFmtId="3" fontId="103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3" fontId="21" fillId="0" borderId="1" xfId="0" applyNumberFormat="1" applyFont="1" applyFill="1" applyBorder="1" applyAlignment="1">
      <alignment horizontal="center" wrapText="1"/>
    </xf>
    <xf numFmtId="49" fontId="109" fillId="0" borderId="1" xfId="0" applyNumberFormat="1" applyFont="1" applyFill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center" wrapText="1"/>
    </xf>
    <xf numFmtId="49" fontId="107" fillId="0" borderId="1" xfId="0" applyNumberFormat="1" applyFont="1" applyFill="1" applyBorder="1" applyAlignment="1">
      <alignment horizontal="left" wrapText="1"/>
    </xf>
    <xf numFmtId="3" fontId="111" fillId="0" borderId="1" xfId="0" applyNumberFormat="1" applyFont="1" applyFill="1" applyBorder="1" applyAlignment="1">
      <alignment horizontal="center" wrapText="1"/>
    </xf>
    <xf numFmtId="49" fontId="107" fillId="0" borderId="1" xfId="0" applyNumberFormat="1" applyFont="1" applyBorder="1" applyAlignment="1">
      <alignment horizontal="left" wrapText="1"/>
    </xf>
    <xf numFmtId="3" fontId="111" fillId="0" borderId="1" xfId="0" applyNumberFormat="1" applyFont="1" applyBorder="1" applyAlignment="1">
      <alignment horizontal="center" wrapText="1"/>
    </xf>
    <xf numFmtId="49" fontId="100" fillId="3" borderId="1" xfId="5" applyNumberFormat="1" applyFont="1" applyFill="1" applyBorder="1" applyAlignment="1">
      <alignment horizontal="center" vertical="top" wrapText="1"/>
    </xf>
    <xf numFmtId="49" fontId="100" fillId="3" borderId="1" xfId="5" applyNumberFormat="1" applyFont="1" applyFill="1" applyBorder="1" applyAlignment="1">
      <alignment horizontal="center" wrapText="1"/>
    </xf>
    <xf numFmtId="49" fontId="113" fillId="3" borderId="1" xfId="5" applyNumberFormat="1" applyFont="1" applyFill="1" applyBorder="1" applyAlignment="1" applyProtection="1">
      <alignment horizontal="center" wrapText="1"/>
      <protection locked="0"/>
    </xf>
    <xf numFmtId="1" fontId="100" fillId="3" borderId="1" xfId="5" applyNumberFormat="1" applyFont="1" applyFill="1" applyBorder="1" applyAlignment="1" applyProtection="1">
      <alignment horizontal="center" wrapText="1"/>
      <protection locked="0"/>
    </xf>
    <xf numFmtId="49" fontId="98" fillId="0" borderId="0" xfId="5" applyNumberFormat="1" applyFont="1"/>
    <xf numFmtId="0" fontId="102" fillId="0" borderId="0" xfId="5" applyFont="1"/>
    <xf numFmtId="49" fontId="97" fillId="0" borderId="0" xfId="5" applyNumberFormat="1" applyFont="1"/>
    <xf numFmtId="0" fontId="114" fillId="0" borderId="0" xfId="5" applyFont="1"/>
    <xf numFmtId="49" fontId="115" fillId="0" borderId="0" xfId="5" applyNumberFormat="1" applyFont="1" applyFill="1" applyBorder="1" applyAlignment="1">
      <alignment horizontal="center" vertical="center" wrapText="1"/>
    </xf>
    <xf numFmtId="49" fontId="14" fillId="0" borderId="0" xfId="5" applyNumberFormat="1" applyFont="1" applyFill="1" applyBorder="1" applyAlignment="1" applyProtection="1">
      <alignment vertical="top" wrapText="1"/>
      <protection locked="0"/>
    </xf>
    <xf numFmtId="0" fontId="97" fillId="0" borderId="0" xfId="5" applyFont="1" applyBorder="1"/>
    <xf numFmtId="49" fontId="115" fillId="0" borderId="0" xfId="5" applyNumberFormat="1" applyFont="1" applyFill="1" applyBorder="1" applyAlignment="1" applyProtection="1">
      <alignment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95" fillId="0" borderId="0" xfId="0" applyFont="1"/>
    <xf numFmtId="0" fontId="117" fillId="0" borderId="0" xfId="0" applyFont="1" applyAlignment="1">
      <alignment horizontal="left"/>
    </xf>
    <xf numFmtId="0" fontId="117" fillId="0" borderId="0" xfId="0" applyFont="1"/>
    <xf numFmtId="0" fontId="118" fillId="0" borderId="0" xfId="0" applyFont="1"/>
    <xf numFmtId="0" fontId="119" fillId="0" borderId="0" xfId="0" applyFont="1" applyAlignment="1">
      <alignment horizontal="center"/>
    </xf>
    <xf numFmtId="0" fontId="120" fillId="0" borderId="1" xfId="0" applyFont="1" applyBorder="1" applyAlignment="1">
      <alignment horizontal="center" wrapText="1"/>
    </xf>
    <xf numFmtId="0" fontId="120" fillId="0" borderId="1" xfId="0" applyFont="1" applyBorder="1" applyAlignment="1">
      <alignment horizontal="center"/>
    </xf>
    <xf numFmtId="0" fontId="122" fillId="0" borderId="0" xfId="0" applyFont="1"/>
    <xf numFmtId="3" fontId="123" fillId="0" borderId="0" xfId="0" applyNumberFormat="1" applyFont="1"/>
    <xf numFmtId="49" fontId="21" fillId="0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wrapText="1"/>
    </xf>
    <xf numFmtId="49" fontId="110" fillId="0" borderId="1" xfId="0" applyNumberFormat="1" applyFont="1" applyFill="1" applyBorder="1" applyAlignment="1">
      <alignment horizontal="center" wrapText="1"/>
    </xf>
    <xf numFmtId="0" fontId="125" fillId="0" borderId="0" xfId="0" applyFont="1"/>
    <xf numFmtId="0" fontId="126" fillId="0" borderId="0" xfId="0" applyFont="1"/>
    <xf numFmtId="49" fontId="110" fillId="0" borderId="1" xfId="0" applyNumberFormat="1" applyFont="1" applyBorder="1" applyAlignment="1">
      <alignment horizontal="left" wrapText="1"/>
    </xf>
    <xf numFmtId="49" fontId="21" fillId="0" borderId="1" xfId="0" applyNumberFormat="1" applyFont="1" applyFill="1" applyBorder="1" applyAlignment="1" applyProtection="1">
      <alignment horizontal="left" wrapText="1"/>
      <protection locked="0"/>
    </xf>
    <xf numFmtId="0" fontId="21" fillId="0" borderId="1" xfId="0" applyFont="1" applyFill="1" applyBorder="1" applyAlignment="1">
      <alignment wrapText="1"/>
    </xf>
    <xf numFmtId="0" fontId="110" fillId="0" borderId="1" xfId="0" applyFont="1" applyFill="1" applyBorder="1" applyAlignment="1">
      <alignment wrapText="1"/>
    </xf>
    <xf numFmtId="0" fontId="128" fillId="0" borderId="0" xfId="0" applyFont="1"/>
    <xf numFmtId="49" fontId="110" fillId="0" borderId="1" xfId="0" applyNumberFormat="1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49" fontId="127" fillId="0" borderId="1" xfId="0" applyNumberFormat="1" applyFont="1" applyFill="1" applyBorder="1" applyAlignment="1">
      <alignment horizontal="center" wrapText="1"/>
    </xf>
    <xf numFmtId="49" fontId="106" fillId="0" borderId="1" xfId="0" applyNumberFormat="1" applyFont="1" applyFill="1" applyBorder="1" applyAlignment="1">
      <alignment horizontal="center" wrapText="1"/>
    </xf>
    <xf numFmtId="49" fontId="21" fillId="0" borderId="6" xfId="0" applyNumberFormat="1" applyFont="1" applyFill="1" applyBorder="1" applyAlignment="1">
      <alignment horizontal="center" wrapText="1"/>
    </xf>
    <xf numFmtId="0" fontId="110" fillId="0" borderId="1" xfId="0" applyFont="1" applyBorder="1" applyAlignment="1">
      <alignment horizontal="left" wrapText="1"/>
    </xf>
    <xf numFmtId="0" fontId="130" fillId="0" borderId="0" xfId="0" applyFont="1"/>
    <xf numFmtId="0" fontId="131" fillId="0" borderId="0" xfId="0" applyFont="1"/>
    <xf numFmtId="49" fontId="127" fillId="0" borderId="1" xfId="0" applyNumberFormat="1" applyFont="1" applyBorder="1" applyAlignment="1" applyProtection="1">
      <alignment horizontal="left" wrapText="1"/>
      <protection locked="0"/>
    </xf>
    <xf numFmtId="3" fontId="21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 wrapText="1"/>
    </xf>
    <xf numFmtId="0" fontId="21" fillId="0" borderId="4" xfId="0" applyFont="1" applyBorder="1" applyAlignment="1">
      <alignment horizontal="center"/>
    </xf>
    <xf numFmtId="49" fontId="106" fillId="2" borderId="1" xfId="0" applyNumberFormat="1" applyFont="1" applyFill="1" applyBorder="1" applyAlignment="1">
      <alignment horizontal="center" wrapText="1"/>
    </xf>
    <xf numFmtId="49" fontId="106" fillId="2" borderId="1" xfId="0" applyNumberFormat="1" applyFont="1" applyFill="1" applyBorder="1" applyAlignment="1">
      <alignment horizontal="left" wrapText="1"/>
    </xf>
    <xf numFmtId="0" fontId="21" fillId="0" borderId="0" xfId="0" applyFont="1"/>
    <xf numFmtId="49" fontId="106" fillId="0" borderId="1" xfId="2" applyNumberFormat="1" applyFont="1" applyFill="1" applyBorder="1" applyAlignment="1">
      <alignment horizontal="center" wrapText="1"/>
    </xf>
    <xf numFmtId="49" fontId="106" fillId="0" borderId="1" xfId="2" applyNumberFormat="1" applyFont="1" applyFill="1" applyBorder="1" applyAlignment="1">
      <alignment horizontal="left" wrapText="1"/>
    </xf>
    <xf numFmtId="3" fontId="110" fillId="0" borderId="1" xfId="0" applyNumberFormat="1" applyFont="1" applyBorder="1" applyAlignment="1">
      <alignment horizontal="center"/>
    </xf>
    <xf numFmtId="49" fontId="21" fillId="0" borderId="1" xfId="6" applyNumberFormat="1" applyFont="1" applyFill="1" applyBorder="1" applyAlignment="1">
      <alignment horizontal="left" wrapText="1"/>
    </xf>
    <xf numFmtId="3" fontId="110" fillId="0" borderId="1" xfId="0" applyNumberFormat="1" applyFont="1" applyFill="1" applyBorder="1" applyAlignment="1">
      <alignment horizontal="center"/>
    </xf>
    <xf numFmtId="3" fontId="124" fillId="0" borderId="1" xfId="0" applyNumberFormat="1" applyFont="1" applyFill="1" applyBorder="1" applyAlignment="1">
      <alignment horizontal="center"/>
    </xf>
    <xf numFmtId="0" fontId="132" fillId="0" borderId="0" xfId="0" applyFont="1"/>
    <xf numFmtId="49" fontId="110" fillId="0" borderId="1" xfId="6" applyNumberFormat="1" applyFont="1" applyFill="1" applyBorder="1" applyAlignment="1">
      <alignment horizontal="left" wrapText="1"/>
    </xf>
    <xf numFmtId="0" fontId="133" fillId="0" borderId="0" xfId="0" applyFont="1"/>
    <xf numFmtId="49" fontId="21" fillId="0" borderId="6" xfId="0" applyNumberFormat="1" applyFont="1" applyBorder="1" applyAlignment="1">
      <alignment horizontal="center" wrapText="1"/>
    </xf>
    <xf numFmtId="3" fontId="21" fillId="0" borderId="1" xfId="0" applyNumberFormat="1" applyFont="1" applyFill="1" applyBorder="1" applyAlignment="1">
      <alignment horizontal="center"/>
    </xf>
    <xf numFmtId="49" fontId="21" fillId="0" borderId="4" xfId="0" applyNumberFormat="1" applyFont="1" applyBorder="1" applyAlignment="1" applyProtection="1">
      <alignment horizontal="left" wrapText="1"/>
      <protection locked="0"/>
    </xf>
    <xf numFmtId="49" fontId="110" fillId="0" borderId="6" xfId="0" applyNumberFormat="1" applyFont="1" applyBorder="1" applyAlignment="1">
      <alignment horizontal="center" wrapText="1"/>
    </xf>
    <xf numFmtId="0" fontId="21" fillId="0" borderId="1" xfId="0" applyFont="1" applyBorder="1" applyAlignment="1"/>
    <xf numFmtId="0" fontId="136" fillId="0" borderId="0" xfId="0" applyFont="1"/>
    <xf numFmtId="49" fontId="21" fillId="0" borderId="1" xfId="0" applyNumberFormat="1" applyFont="1" applyBorder="1" applyAlignment="1">
      <alignment horizontal="center"/>
    </xf>
    <xf numFmtId="0" fontId="137" fillId="0" borderId="0" xfId="0" applyFont="1" applyAlignment="1">
      <alignment horizontal="center"/>
    </xf>
    <xf numFmtId="49" fontId="98" fillId="0" borderId="1" xfId="0" applyNumberFormat="1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49" fontId="111" fillId="0" borderId="1" xfId="0" applyNumberFormat="1" applyFont="1" applyBorder="1" applyAlignment="1">
      <alignment horizontal="center"/>
    </xf>
    <xf numFmtId="49" fontId="111" fillId="0" borderId="1" xfId="0" applyNumberFormat="1" applyFont="1" applyBorder="1" applyAlignment="1">
      <alignment horizontal="left" wrapText="1"/>
    </xf>
    <xf numFmtId="49" fontId="98" fillId="0" borderId="3" xfId="0" applyNumberFormat="1" applyFont="1" applyBorder="1" applyAlignment="1">
      <alignment horizontal="center"/>
    </xf>
    <xf numFmtId="49" fontId="103" fillId="0" borderId="3" xfId="0" applyNumberFormat="1" applyFont="1" applyBorder="1" applyAlignment="1">
      <alignment horizontal="center" wrapText="1"/>
    </xf>
    <xf numFmtId="49" fontId="98" fillId="0" borderId="3" xfId="0" applyNumberFormat="1" applyFont="1" applyBorder="1" applyAlignment="1">
      <alignment horizontal="left" wrapText="1"/>
    </xf>
    <xf numFmtId="0" fontId="138" fillId="0" borderId="1" xfId="0" applyFont="1" applyBorder="1" applyAlignment="1">
      <alignment horizontal="left" wrapText="1"/>
    </xf>
    <xf numFmtId="0" fontId="133" fillId="0" borderId="0" xfId="0" applyFont="1" applyFill="1"/>
    <xf numFmtId="0" fontId="140" fillId="0" borderId="0" xfId="0" applyFont="1"/>
    <xf numFmtId="49" fontId="141" fillId="0" borderId="1" xfId="0" applyNumberFormat="1" applyFont="1" applyFill="1" applyBorder="1" applyAlignment="1">
      <alignment horizontal="center" wrapText="1"/>
    </xf>
    <xf numFmtId="49" fontId="141" fillId="0" borderId="1" xfId="0" applyNumberFormat="1" applyFont="1" applyFill="1" applyBorder="1" applyAlignment="1" applyProtection="1">
      <alignment wrapText="1"/>
      <protection locked="0"/>
    </xf>
    <xf numFmtId="0" fontId="141" fillId="0" borderId="1" xfId="0" applyFont="1" applyBorder="1" applyAlignment="1">
      <alignment wrapText="1"/>
    </xf>
    <xf numFmtId="3" fontId="141" fillId="0" borderId="1" xfId="0" applyNumberFormat="1" applyFont="1" applyBorder="1" applyAlignment="1">
      <alignment horizontal="center"/>
    </xf>
    <xf numFmtId="3" fontId="135" fillId="0" borderId="1" xfId="0" applyNumberFormat="1" applyFont="1" applyBorder="1" applyAlignment="1">
      <alignment horizontal="center"/>
    </xf>
    <xf numFmtId="0" fontId="142" fillId="0" borderId="0" xfId="0" applyFont="1"/>
    <xf numFmtId="0" fontId="98" fillId="0" borderId="0" xfId="0" applyFont="1"/>
    <xf numFmtId="0" fontId="143" fillId="0" borderId="0" xfId="0" applyFont="1"/>
    <xf numFmtId="3" fontId="134" fillId="0" borderId="0" xfId="0" applyNumberFormat="1" applyFont="1"/>
    <xf numFmtId="3" fontId="98" fillId="0" borderId="39" xfId="5" applyNumberFormat="1" applyFont="1" applyFill="1" applyBorder="1" applyAlignment="1">
      <alignment horizontal="center" vertical="center" wrapText="1"/>
    </xf>
    <xf numFmtId="0" fontId="102" fillId="0" borderId="0" xfId="5" applyFont="1" applyFill="1" applyAlignment="1">
      <alignment horizontal="center" vertical="center" wrapText="1"/>
    </xf>
    <xf numFmtId="0" fontId="98" fillId="0" borderId="1" xfId="5" applyFont="1" applyFill="1" applyBorder="1" applyAlignment="1">
      <alignment horizontal="center" wrapText="1"/>
    </xf>
    <xf numFmtId="49" fontId="98" fillId="0" borderId="1" xfId="2" applyNumberFormat="1" applyFont="1" applyFill="1" applyBorder="1" applyAlignment="1">
      <alignment horizontal="center" wrapText="1"/>
    </xf>
    <xf numFmtId="49" fontId="98" fillId="0" borderId="1" xfId="2" applyNumberFormat="1" applyFont="1" applyFill="1" applyBorder="1" applyAlignment="1">
      <alignment horizontal="left" wrapText="1"/>
    </xf>
    <xf numFmtId="49" fontId="100" fillId="0" borderId="1" xfId="0" applyNumberFormat="1" applyFont="1" applyFill="1" applyBorder="1" applyAlignment="1">
      <alignment horizontal="center" wrapText="1"/>
    </xf>
    <xf numFmtId="49" fontId="100" fillId="0" borderId="1" xfId="1" applyNumberFormat="1" applyFont="1" applyFill="1" applyBorder="1" applyAlignment="1" applyProtection="1">
      <alignment horizontal="left" wrapText="1"/>
      <protection locked="0"/>
    </xf>
    <xf numFmtId="3" fontId="107" fillId="0" borderId="1" xfId="5" applyNumberFormat="1" applyFont="1" applyFill="1" applyBorder="1" applyAlignment="1">
      <alignment horizontal="center" wrapText="1"/>
    </xf>
    <xf numFmtId="3" fontId="108" fillId="0" borderId="1" xfId="5" applyNumberFormat="1" applyFont="1" applyFill="1" applyBorder="1" applyAlignment="1">
      <alignment horizontal="center" wrapText="1"/>
    </xf>
    <xf numFmtId="3" fontId="103" fillId="0" borderId="1" xfId="5" applyNumberFormat="1" applyFont="1" applyFill="1" applyBorder="1" applyAlignment="1">
      <alignment horizontal="center" wrapText="1"/>
    </xf>
    <xf numFmtId="49" fontId="108" fillId="0" borderId="1" xfId="5" applyNumberFormat="1" applyFont="1" applyFill="1" applyBorder="1" applyAlignment="1" applyProtection="1">
      <alignment horizontal="center" wrapText="1"/>
      <protection locked="0"/>
    </xf>
    <xf numFmtId="3" fontId="108" fillId="0" borderId="1" xfId="5" applyNumberFormat="1" applyFont="1" applyFill="1" applyBorder="1" applyAlignment="1" applyProtection="1">
      <alignment horizontal="center" wrapText="1"/>
      <protection locked="0"/>
    </xf>
    <xf numFmtId="49" fontId="144" fillId="0" borderId="1" xfId="5" applyNumberFormat="1" applyFont="1" applyFill="1" applyBorder="1" applyAlignment="1" applyProtection="1">
      <alignment horizontal="center" wrapText="1"/>
      <protection locked="0"/>
    </xf>
    <xf numFmtId="49" fontId="108" fillId="0" borderId="1" xfId="0" applyNumberFormat="1" applyFont="1" applyFill="1" applyBorder="1" applyAlignment="1">
      <alignment horizontal="center" wrapText="1"/>
    </xf>
    <xf numFmtId="49" fontId="49" fillId="0" borderId="1" xfId="5" applyNumberFormat="1" applyFont="1" applyFill="1" applyBorder="1" applyAlignment="1" applyProtection="1">
      <alignment horizontal="center" wrapText="1"/>
      <protection locked="0"/>
    </xf>
    <xf numFmtId="49" fontId="45" fillId="2" borderId="1" xfId="0" applyNumberFormat="1" applyFont="1" applyFill="1" applyBorder="1" applyAlignment="1">
      <alignment horizontal="left" wrapText="1"/>
    </xf>
    <xf numFmtId="3" fontId="107" fillId="0" borderId="1" xfId="5" applyNumberFormat="1" applyFont="1" applyFill="1" applyBorder="1" applyAlignment="1" applyProtection="1">
      <alignment horizontal="center" wrapText="1"/>
      <protection locked="0"/>
    </xf>
    <xf numFmtId="49" fontId="145" fillId="0" borderId="1" xfId="5" applyNumberFormat="1" applyFont="1" applyFill="1" applyBorder="1" applyAlignment="1" applyProtection="1">
      <alignment horizontal="center" wrapText="1"/>
      <protection locked="0"/>
    </xf>
    <xf numFmtId="3" fontId="111" fillId="0" borderId="40" xfId="5" applyNumberFormat="1" applyFont="1" applyFill="1" applyBorder="1" applyAlignment="1">
      <alignment wrapText="1"/>
    </xf>
    <xf numFmtId="0" fontId="146" fillId="0" borderId="0" xfId="5" applyFont="1" applyFill="1" applyAlignment="1">
      <alignment wrapText="1"/>
    </xf>
    <xf numFmtId="3" fontId="100" fillId="0" borderId="1" xfId="5" applyNumberFormat="1" applyFont="1" applyFill="1" applyBorder="1" applyAlignment="1" applyProtection="1">
      <alignment horizontal="center" wrapText="1"/>
      <protection locked="0"/>
    </xf>
    <xf numFmtId="49" fontId="105" fillId="0" borderId="6" xfId="0" applyNumberFormat="1" applyFont="1" applyFill="1" applyBorder="1" applyAlignment="1">
      <alignment horizontal="center" wrapText="1"/>
    </xf>
    <xf numFmtId="0" fontId="147" fillId="0" borderId="1" xfId="0" applyFont="1" applyBorder="1" applyAlignment="1">
      <alignment wrapText="1"/>
    </xf>
    <xf numFmtId="0" fontId="111" fillId="0" borderId="1" xfId="5" applyFont="1" applyBorder="1" applyAlignment="1">
      <alignment wrapText="1"/>
    </xf>
    <xf numFmtId="4" fontId="111" fillId="0" borderId="1" xfId="5" applyNumberFormat="1" applyFont="1" applyBorder="1" applyAlignment="1">
      <alignment horizontal="center" wrapText="1"/>
    </xf>
    <xf numFmtId="3" fontId="111" fillId="0" borderId="40" xfId="5" applyNumberFormat="1" applyFont="1" applyBorder="1" applyAlignment="1">
      <alignment wrapText="1"/>
    </xf>
    <xf numFmtId="0" fontId="146" fillId="0" borderId="0" xfId="5" applyFont="1" applyAlignment="1">
      <alignment wrapText="1"/>
    </xf>
    <xf numFmtId="3" fontId="113" fillId="3" borderId="1" xfId="5" applyNumberFormat="1" applyFont="1" applyFill="1" applyBorder="1" applyAlignment="1" applyProtection="1">
      <alignment horizontal="center" wrapText="1"/>
      <protection locked="0"/>
    </xf>
    <xf numFmtId="0" fontId="98" fillId="0" borderId="1" xfId="5" applyFont="1" applyFill="1" applyBorder="1" applyAlignment="1">
      <alignment horizontal="justify" wrapText="1"/>
    </xf>
    <xf numFmtId="49" fontId="101" fillId="4" borderId="1" xfId="0" applyNumberFormat="1" applyFont="1" applyFill="1" applyBorder="1" applyAlignment="1">
      <alignment horizontal="center" wrapText="1"/>
    </xf>
    <xf numFmtId="0" fontId="121" fillId="5" borderId="1" xfId="0" applyFont="1" applyFill="1" applyBorder="1" applyAlignment="1"/>
    <xf numFmtId="3" fontId="101" fillId="5" borderId="1" xfId="0" applyNumberFormat="1" applyFont="1" applyFill="1" applyBorder="1" applyAlignment="1">
      <alignment horizontal="center"/>
    </xf>
    <xf numFmtId="3" fontId="101" fillId="0" borderId="1" xfId="0" applyNumberFormat="1" applyFont="1" applyBorder="1" applyAlignment="1">
      <alignment horizontal="center"/>
    </xf>
    <xf numFmtId="3" fontId="110" fillId="0" borderId="1" xfId="0" applyNumberFormat="1" applyFont="1" applyFill="1" applyBorder="1" applyAlignment="1">
      <alignment horizontal="center" wrapText="1"/>
    </xf>
    <xf numFmtId="3" fontId="110" fillId="0" borderId="1" xfId="0" applyNumberFormat="1" applyFont="1" applyBorder="1" applyAlignment="1">
      <alignment horizontal="center" wrapText="1"/>
    </xf>
    <xf numFmtId="3" fontId="129" fillId="0" borderId="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101" fillId="6" borderId="1" xfId="0" applyNumberFormat="1" applyFont="1" applyFill="1" applyBorder="1" applyAlignment="1">
      <alignment horizontal="center" wrapText="1"/>
    </xf>
    <xf numFmtId="49" fontId="101" fillId="6" borderId="1" xfId="1" applyNumberFormat="1" applyFont="1" applyFill="1" applyBorder="1" applyAlignment="1" applyProtection="1">
      <alignment horizontal="left" wrapText="1"/>
      <protection locked="0"/>
    </xf>
    <xf numFmtId="0" fontId="21" fillId="6" borderId="1" xfId="0" applyFont="1" applyFill="1" applyBorder="1" applyAlignment="1">
      <alignment wrapText="1"/>
    </xf>
    <xf numFmtId="3" fontId="101" fillId="6" borderId="1" xfId="0" applyNumberFormat="1" applyFont="1" applyFill="1" applyBorder="1" applyAlignment="1">
      <alignment horizontal="center"/>
    </xf>
    <xf numFmtId="49" fontId="100" fillId="5" borderId="1" xfId="0" applyNumberFormat="1" applyFont="1" applyFill="1" applyBorder="1" applyAlignment="1">
      <alignment horizontal="center" wrapText="1"/>
    </xf>
    <xf numFmtId="49" fontId="101" fillId="5" borderId="1" xfId="0" applyNumberFormat="1" applyFont="1" applyFill="1" applyBorder="1" applyAlignment="1">
      <alignment horizontal="center"/>
    </xf>
    <xf numFmtId="49" fontId="100" fillId="5" borderId="1" xfId="0" applyNumberFormat="1" applyFont="1" applyFill="1" applyBorder="1" applyAlignment="1" applyProtection="1">
      <alignment horizontal="left" wrapText="1"/>
      <protection locked="0"/>
    </xf>
    <xf numFmtId="0" fontId="101" fillId="5" borderId="1" xfId="0" applyFont="1" applyFill="1" applyBorder="1" applyAlignment="1">
      <alignment horizontal="justify" wrapText="1"/>
    </xf>
    <xf numFmtId="3" fontId="135" fillId="0" borderId="1" xfId="0" applyNumberFormat="1" applyFont="1" applyFill="1" applyBorder="1" applyAlignment="1">
      <alignment horizontal="center"/>
    </xf>
    <xf numFmtId="49" fontId="100" fillId="4" borderId="1" xfId="0" applyNumberFormat="1" applyFont="1" applyFill="1" applyBorder="1" applyAlignment="1">
      <alignment horizontal="center" wrapText="1"/>
    </xf>
    <xf numFmtId="49" fontId="100" fillId="4" borderId="1" xfId="0" applyNumberFormat="1" applyFont="1" applyFill="1" applyBorder="1" applyAlignment="1" applyProtection="1">
      <alignment horizontal="left" wrapText="1"/>
      <protection locked="0"/>
    </xf>
    <xf numFmtId="0" fontId="101" fillId="5" borderId="1" xfId="0" applyFont="1" applyFill="1" applyBorder="1" applyAlignment="1">
      <alignment wrapText="1"/>
    </xf>
    <xf numFmtId="49" fontId="139" fillId="4" borderId="1" xfId="0" applyNumberFormat="1" applyFont="1" applyFill="1" applyBorder="1" applyAlignment="1" applyProtection="1">
      <alignment horizontal="left" wrapText="1"/>
      <protection locked="0"/>
    </xf>
    <xf numFmtId="0" fontId="101" fillId="5" borderId="1" xfId="0" applyFont="1" applyFill="1" applyBorder="1" applyAlignment="1"/>
    <xf numFmtId="49" fontId="141" fillId="5" borderId="1" xfId="0" applyNumberFormat="1" applyFont="1" applyFill="1" applyBorder="1" applyAlignment="1">
      <alignment horizontal="center"/>
    </xf>
    <xf numFmtId="0" fontId="141" fillId="5" borderId="1" xfId="0" applyFont="1" applyFill="1" applyBorder="1"/>
    <xf numFmtId="0" fontId="137" fillId="0" borderId="0" xfId="0" applyFont="1"/>
    <xf numFmtId="0" fontId="148" fillId="0" borderId="0" xfId="0" applyFont="1"/>
    <xf numFmtId="0" fontId="21" fillId="0" borderId="1" xfId="0" applyFont="1" applyFill="1" applyBorder="1" applyAlignment="1">
      <alignment horizontal="justify" vertical="center" wrapText="1"/>
    </xf>
    <xf numFmtId="0" fontId="110" fillId="0" borderId="1" xfId="0" applyFont="1" applyFill="1" applyBorder="1" applyAlignment="1">
      <alignment horizontal="justify" vertical="center" wrapText="1"/>
    </xf>
    <xf numFmtId="49" fontId="101" fillId="4" borderId="1" xfId="1" applyNumberFormat="1" applyFont="1" applyFill="1" applyBorder="1" applyAlignment="1" applyProtection="1">
      <alignment horizontal="left" vertical="center" wrapText="1"/>
      <protection locked="0"/>
    </xf>
    <xf numFmtId="49" fontId="106" fillId="0" borderId="1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0" fillId="0" borderId="0" xfId="0" applyFont="1" applyAlignment="1">
      <alignment horizontal="left" vertical="center" wrapText="1"/>
    </xf>
    <xf numFmtId="49" fontId="110" fillId="0" borderId="1" xfId="0" applyNumberFormat="1" applyFont="1" applyFill="1" applyBorder="1" applyAlignment="1">
      <alignment horizontal="left" vertical="center" wrapText="1"/>
    </xf>
    <xf numFmtId="49" fontId="11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27" fillId="0" borderId="3" xfId="0" applyNumberFormat="1" applyFont="1" applyFill="1" applyBorder="1" applyAlignment="1">
      <alignment horizontal="left" vertical="center" wrapText="1"/>
    </xf>
    <xf numFmtId="49" fontId="21" fillId="0" borderId="4" xfId="0" applyNumberFormat="1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49" fillId="0" borderId="1" xfId="0" applyNumberFormat="1" applyFont="1" applyFill="1" applyBorder="1" applyAlignment="1">
      <alignment horizontal="left" wrapText="1"/>
    </xf>
    <xf numFmtId="0" fontId="15" fillId="0" borderId="0" xfId="0" applyFont="1" applyBorder="1"/>
    <xf numFmtId="4" fontId="36" fillId="0" borderId="3" xfId="0" applyNumberFormat="1" applyFont="1" applyBorder="1" applyAlignment="1">
      <alignment horizontal="center" wrapText="1"/>
    </xf>
    <xf numFmtId="0" fontId="36" fillId="0" borderId="3" xfId="0" applyFont="1" applyBorder="1" applyAlignment="1">
      <alignment horizontal="center" wrapText="1"/>
    </xf>
    <xf numFmtId="0" fontId="36" fillId="0" borderId="3" xfId="0" applyFont="1" applyBorder="1" applyAlignment="1">
      <alignment horizontal="left" wrapText="1"/>
    </xf>
    <xf numFmtId="4" fontId="29" fillId="0" borderId="3" xfId="0" applyNumberFormat="1" applyFont="1" applyBorder="1" applyAlignment="1">
      <alignment horizontal="center" wrapText="1"/>
    </xf>
    <xf numFmtId="3" fontId="149" fillId="0" borderId="1" xfId="0" applyNumberFormat="1" applyFont="1" applyFill="1" applyBorder="1" applyAlignment="1">
      <alignment horizontal="center" wrapText="1"/>
    </xf>
    <xf numFmtId="49" fontId="15" fillId="0" borderId="4" xfId="0" applyNumberFormat="1" applyFont="1" applyFill="1" applyBorder="1" applyAlignment="1">
      <alignment horizontal="center" wrapText="1"/>
    </xf>
    <xf numFmtId="49" fontId="15" fillId="0" borderId="10" xfId="0" applyNumberFormat="1" applyFont="1" applyFill="1" applyBorder="1" applyAlignment="1">
      <alignment horizontal="center" wrapText="1"/>
    </xf>
    <xf numFmtId="3" fontId="36" fillId="0" borderId="4" xfId="0" applyNumberFormat="1" applyFont="1" applyBorder="1" applyAlignment="1">
      <alignment horizontal="center" wrapText="1"/>
    </xf>
    <xf numFmtId="0" fontId="0" fillId="0" borderId="0" xfId="0" applyFont="1" applyFill="1" applyBorder="1"/>
    <xf numFmtId="4" fontId="43" fillId="0" borderId="0" xfId="0" applyNumberFormat="1" applyFont="1" applyFill="1"/>
    <xf numFmtId="49" fontId="48" fillId="0" borderId="6" xfId="0" applyNumberFormat="1" applyFont="1" applyFill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left" wrapText="1"/>
    </xf>
    <xf numFmtId="49" fontId="106" fillId="0" borderId="6" xfId="0" applyNumberFormat="1" applyFont="1" applyFill="1" applyBorder="1" applyAlignment="1">
      <alignment horizontal="center" wrapText="1"/>
    </xf>
    <xf numFmtId="49" fontId="21" fillId="0" borderId="1" xfId="2" applyNumberFormat="1" applyFont="1" applyFill="1" applyBorder="1" applyAlignment="1">
      <alignment horizontal="left" wrapText="1"/>
    </xf>
    <xf numFmtId="49" fontId="106" fillId="0" borderId="1" xfId="2" applyNumberFormat="1" applyFont="1" applyFill="1" applyBorder="1" applyAlignment="1">
      <alignment horizontal="left" vertical="center" wrapText="1"/>
    </xf>
    <xf numFmtId="0" fontId="36" fillId="0" borderId="0" xfId="0" applyFont="1"/>
    <xf numFmtId="3" fontId="98" fillId="0" borderId="1" xfId="0" applyNumberFormat="1" applyFont="1" applyBorder="1" applyAlignment="1">
      <alignment horizontal="center"/>
    </xf>
    <xf numFmtId="49" fontId="103" fillId="0" borderId="4" xfId="0" applyNumberFormat="1" applyFont="1" applyFill="1" applyBorder="1" applyAlignment="1">
      <alignment horizontal="center" wrapText="1"/>
    </xf>
    <xf numFmtId="49" fontId="103" fillId="0" borderId="10" xfId="0" applyNumberFormat="1" applyFont="1" applyFill="1" applyBorder="1" applyAlignment="1">
      <alignment horizontal="center" wrapText="1"/>
    </xf>
    <xf numFmtId="0" fontId="85" fillId="0" borderId="27" xfId="0" applyFont="1" applyBorder="1" applyAlignment="1">
      <alignment wrapText="1"/>
    </xf>
    <xf numFmtId="4" fontId="7" fillId="3" borderId="1" xfId="0" applyNumberFormat="1" applyFont="1" applyFill="1" applyBorder="1" applyAlignment="1">
      <alignment horizontal="center" wrapText="1"/>
    </xf>
    <xf numFmtId="49" fontId="86" fillId="0" borderId="0" xfId="0" applyNumberFormat="1" applyFont="1" applyBorder="1" applyAlignment="1" applyProtection="1">
      <alignment horizontal="left"/>
      <protection locked="0"/>
    </xf>
    <xf numFmtId="0" fontId="82" fillId="0" borderId="0" xfId="0" applyFont="1" applyAlignment="1"/>
    <xf numFmtId="0" fontId="83" fillId="0" borderId="0" xfId="0" applyFont="1" applyAlignment="1"/>
    <xf numFmtId="0" fontId="9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49" fontId="94" fillId="0" borderId="0" xfId="0" applyNumberFormat="1" applyFont="1" applyBorder="1" applyAlignment="1" applyProtection="1">
      <alignment horizontal="center" vertical="top"/>
      <protection locked="0"/>
    </xf>
    <xf numFmtId="49" fontId="63" fillId="0" borderId="3" xfId="0" applyNumberFormat="1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49" fontId="81" fillId="0" borderId="3" xfId="0" applyNumberFormat="1" applyFont="1" applyBorder="1" applyAlignment="1">
      <alignment horizontal="center" vertical="center" wrapText="1"/>
    </xf>
    <xf numFmtId="0" fontId="82" fillId="0" borderId="4" xfId="0" applyFont="1" applyBorder="1" applyAlignment="1">
      <alignment horizontal="center" vertical="center" wrapText="1"/>
    </xf>
    <xf numFmtId="0" fontId="83" fillId="0" borderId="4" xfId="0" applyFont="1" applyBorder="1" applyAlignment="1">
      <alignment horizontal="center" vertical="center" wrapText="1"/>
    </xf>
    <xf numFmtId="49" fontId="81" fillId="0" borderId="7" xfId="0" applyNumberFormat="1" applyFont="1" applyBorder="1" applyAlignment="1">
      <alignment horizontal="center" vertical="center" wrapText="1"/>
    </xf>
    <xf numFmtId="0" fontId="82" fillId="0" borderId="8" xfId="0" applyFont="1" applyBorder="1" applyAlignment="1">
      <alignment horizontal="center" vertical="center" wrapText="1"/>
    </xf>
    <xf numFmtId="0" fontId="0" fillId="0" borderId="0" xfId="0" applyAlignment="1"/>
    <xf numFmtId="0" fontId="66" fillId="0" borderId="28" xfId="0" applyFont="1" applyBorder="1" applyAlignment="1">
      <alignment horizontal="left" wrapText="1"/>
    </xf>
    <xf numFmtId="0" fontId="66" fillId="0" borderId="20" xfId="0" applyFont="1" applyBorder="1" applyAlignment="1">
      <alignment horizontal="left" wrapText="1"/>
    </xf>
    <xf numFmtId="3" fontId="68" fillId="0" borderId="29" xfId="0" applyNumberFormat="1" applyFont="1" applyBorder="1" applyAlignment="1" applyProtection="1">
      <alignment horizontal="right" wrapText="1"/>
      <protection locked="0"/>
    </xf>
    <xf numFmtId="3" fontId="68" fillId="0" borderId="27" xfId="0" applyNumberFormat="1" applyFont="1" applyBorder="1" applyAlignment="1" applyProtection="1">
      <alignment horizontal="right" wrapText="1"/>
      <protection locked="0"/>
    </xf>
    <xf numFmtId="3" fontId="68" fillId="0" borderId="29" xfId="0" applyNumberFormat="1" applyFont="1" applyBorder="1" applyAlignment="1">
      <alignment horizontal="right" wrapText="1"/>
    </xf>
    <xf numFmtId="3" fontId="68" fillId="0" borderId="27" xfId="0" applyNumberFormat="1" applyFont="1" applyBorder="1" applyAlignment="1">
      <alignment horizontal="right" wrapText="1"/>
    </xf>
    <xf numFmtId="3" fontId="72" fillId="0" borderId="29" xfId="0" applyNumberFormat="1" applyFont="1" applyBorder="1" applyAlignment="1">
      <alignment horizontal="center" wrapText="1"/>
    </xf>
    <xf numFmtId="3" fontId="72" fillId="0" borderId="27" xfId="0" applyNumberFormat="1" applyFont="1" applyBorder="1" applyAlignment="1">
      <alignment horizontal="center" wrapText="1"/>
    </xf>
    <xf numFmtId="3" fontId="24" fillId="0" borderId="30" xfId="0" applyNumberFormat="1" applyFont="1" applyBorder="1" applyAlignment="1">
      <alignment horizontal="center" wrapText="1"/>
    </xf>
    <xf numFmtId="3" fontId="24" fillId="0" borderId="31" xfId="0" applyNumberFormat="1" applyFont="1" applyBorder="1" applyAlignment="1">
      <alignment horizontal="center" wrapText="1"/>
    </xf>
    <xf numFmtId="49" fontId="24" fillId="0" borderId="0" xfId="3" applyNumberFormat="1" applyFont="1" applyFill="1" applyBorder="1" applyAlignment="1" applyProtection="1">
      <alignment horizontal="left" vertical="top" wrapText="1"/>
      <protection locked="0"/>
    </xf>
    <xf numFmtId="0" fontId="25" fillId="0" borderId="0" xfId="0" applyFont="1" applyAlignment="1"/>
    <xf numFmtId="0" fontId="21" fillId="0" borderId="0" xfId="3" applyFont="1" applyAlignment="1"/>
    <xf numFmtId="0" fontId="21" fillId="0" borderId="0" xfId="3" applyFont="1" applyAlignment="1">
      <alignment horizontal="right"/>
    </xf>
    <xf numFmtId="1" fontId="28" fillId="0" borderId="0" xfId="3" applyNumberFormat="1" applyFont="1" applyFill="1" applyBorder="1" applyAlignment="1">
      <alignment horizontal="center" vertical="center" wrapText="1"/>
    </xf>
    <xf numFmtId="49" fontId="39" fillId="0" borderId="0" xfId="3" applyNumberFormat="1" applyFont="1" applyFill="1" applyBorder="1" applyAlignment="1" applyProtection="1">
      <alignment horizontal="left" vertical="top" wrapText="1"/>
      <protection locked="0"/>
    </xf>
    <xf numFmtId="0" fontId="29" fillId="0" borderId="1" xfId="3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6" fillId="0" borderId="0" xfId="5" applyFont="1" applyAlignment="1">
      <alignment horizontal="center"/>
    </xf>
    <xf numFmtId="0" fontId="117" fillId="0" borderId="0" xfId="0" applyFont="1" applyAlignment="1">
      <alignment horizontal="center"/>
    </xf>
    <xf numFmtId="0" fontId="117" fillId="0" borderId="0" xfId="0" applyFont="1" applyAlignment="1">
      <alignment horizontal="left"/>
    </xf>
    <xf numFmtId="0" fontId="11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8" fillId="0" borderId="4" xfId="0" applyFont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6"/>
    <cellStyle name="Обычный_Dod5" xfId="3"/>
    <cellStyle name="Обычный_Dod6" xfId="5"/>
    <cellStyle name="Обычный_ZV1PIV9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9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0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1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2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3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4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5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6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8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9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4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8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0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5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0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4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6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7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8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0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2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3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8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3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2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3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4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8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9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0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4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7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8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9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0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1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2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4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6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7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8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0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2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3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9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0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2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3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7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3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4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5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6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7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8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9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0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4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6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7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8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2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3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4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5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7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8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0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1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2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3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4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5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6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7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8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0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1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2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4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6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156</xdr:row>
      <xdr:rowOff>438150</xdr:rowOff>
    </xdr:from>
    <xdr:to>
      <xdr:col>12</xdr:col>
      <xdr:colOff>333375</xdr:colOff>
      <xdr:row>156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О.Мензул</a:t>
          </a: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312328" y="38100"/>
          <a:ext cx="3572838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________________2018 року  №_____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1094369"/>
          <a:ext cx="12797790" cy="8540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407670</xdr:colOff>
      <xdr:row>82</xdr:row>
      <xdr:rowOff>233680</xdr:rowOff>
    </xdr:from>
    <xdr:to>
      <xdr:col>7</xdr:col>
      <xdr:colOff>17782</xdr:colOff>
      <xdr:row>84</xdr:row>
      <xdr:rowOff>203200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065270" y="9784080"/>
          <a:ext cx="11304272" cy="10972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О.Мензул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8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985760" y="0"/>
          <a:ext cx="3325598" cy="8991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34085"/>
          <a:ext cx="8822053" cy="9524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28575</xdr:colOff>
      <xdr:row>0</xdr:row>
      <xdr:rowOff>0</xdr:rowOff>
    </xdr:from>
    <xdr:to>
      <xdr:col>8</xdr:col>
      <xdr:colOff>0</xdr:colOff>
      <xdr:row>3</xdr:row>
      <xdr:rowOff>447675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8014335" y="0"/>
          <a:ext cx="3286125" cy="8972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  <a:r>
            <a:rPr lang="ru-RU" sz="16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______________2018 року №____</a:t>
          </a:r>
          <a:endParaRPr lang="ru-RU" sz="16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34085"/>
          <a:ext cx="8822053" cy="9524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міського бюджету  у 2018  році</a:t>
          </a:r>
        </a:p>
      </xdr:txBody>
    </xdr:sp>
    <xdr:clientData/>
  </xdr:twoCellAnchor>
  <xdr:twoCellAnchor>
    <xdr:from>
      <xdr:col>0</xdr:col>
      <xdr:colOff>609600</xdr:colOff>
      <xdr:row>85</xdr:row>
      <xdr:rowOff>469726</xdr:rowOff>
    </xdr:from>
    <xdr:to>
      <xdr:col>7</xdr:col>
      <xdr:colOff>323850</xdr:colOff>
      <xdr:row>86</xdr:row>
      <xdr:rowOff>76200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62953726"/>
          <a:ext cx="9909810" cy="6427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Секретар міської ради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view="pageBreakPreview" topLeftCell="A7" zoomScale="78" zoomScaleNormal="100" zoomScaleSheetLayoutView="78" workbookViewId="0">
      <selection activeCell="H88" sqref="H88"/>
    </sheetView>
  </sheetViews>
  <sheetFormatPr defaultColWidth="9.140625" defaultRowHeight="12.75" x14ac:dyDescent="0.2"/>
  <cols>
    <col min="1" max="1" width="16" style="217" customWidth="1"/>
    <col min="2" max="2" width="99.7109375" style="217" customWidth="1"/>
    <col min="3" max="3" width="24.140625" style="217" customWidth="1"/>
    <col min="4" max="4" width="24.7109375" style="217" customWidth="1"/>
    <col min="5" max="5" width="21.42578125" style="217" customWidth="1"/>
    <col min="6" max="6" width="18.42578125" style="217" customWidth="1"/>
    <col min="7" max="7" width="11" style="217" customWidth="1"/>
    <col min="8" max="16384" width="9.140625" style="217"/>
  </cols>
  <sheetData>
    <row r="1" spans="1:6" ht="30.75" x14ac:dyDescent="0.45">
      <c r="A1" s="215"/>
      <c r="B1" s="216"/>
      <c r="C1" s="600" t="s">
        <v>492</v>
      </c>
      <c r="D1" s="601"/>
      <c r="E1" s="601"/>
      <c r="F1" s="601"/>
    </row>
    <row r="2" spans="1:6" ht="30.75" x14ac:dyDescent="0.45">
      <c r="A2" s="215"/>
      <c r="B2" s="216"/>
      <c r="C2" s="600" t="s">
        <v>493</v>
      </c>
      <c r="D2" s="601"/>
      <c r="E2" s="601"/>
      <c r="F2" s="601"/>
    </row>
    <row r="3" spans="1:6" ht="30.75" x14ac:dyDescent="0.45">
      <c r="A3" s="215"/>
      <c r="B3" s="218"/>
      <c r="C3" s="600" t="s">
        <v>494</v>
      </c>
      <c r="D3" s="612"/>
      <c r="E3" s="612"/>
      <c r="F3" s="612"/>
    </row>
    <row r="4" spans="1:6" ht="23.25" x14ac:dyDescent="0.35">
      <c r="A4" s="215"/>
      <c r="B4" s="215"/>
      <c r="C4" s="215"/>
      <c r="D4" s="215"/>
      <c r="E4" s="215"/>
      <c r="F4" s="215"/>
    </row>
    <row r="5" spans="1:6" ht="38.25" x14ac:dyDescent="0.55000000000000004">
      <c r="A5" s="350"/>
      <c r="B5" s="602" t="s">
        <v>404</v>
      </c>
      <c r="C5" s="603"/>
      <c r="D5" s="603"/>
      <c r="E5" s="350"/>
      <c r="F5" s="350"/>
    </row>
    <row r="6" spans="1:6" ht="45" customHeight="1" x14ac:dyDescent="0.2">
      <c r="A6" s="604" t="s">
        <v>405</v>
      </c>
      <c r="B6" s="604"/>
      <c r="C6" s="604"/>
      <c r="D6" s="604"/>
      <c r="E6" s="604"/>
      <c r="F6" s="604"/>
    </row>
    <row r="7" spans="1:6" ht="31.5" customHeight="1" x14ac:dyDescent="0.3">
      <c r="A7" s="219"/>
      <c r="B7" s="220"/>
      <c r="C7" s="220"/>
      <c r="D7" s="221"/>
      <c r="E7" s="221"/>
      <c r="F7" s="342" t="s">
        <v>0</v>
      </c>
    </row>
    <row r="8" spans="1:6" ht="30.75" x14ac:dyDescent="0.2">
      <c r="A8" s="605" t="s">
        <v>406</v>
      </c>
      <c r="B8" s="607" t="s">
        <v>407</v>
      </c>
      <c r="C8" s="607" t="s">
        <v>87</v>
      </c>
      <c r="D8" s="607" t="s">
        <v>83</v>
      </c>
      <c r="E8" s="610" t="s">
        <v>84</v>
      </c>
      <c r="F8" s="611"/>
    </row>
    <row r="9" spans="1:6" ht="78.75" x14ac:dyDescent="0.2">
      <c r="A9" s="606"/>
      <c r="B9" s="608"/>
      <c r="C9" s="609"/>
      <c r="D9" s="608"/>
      <c r="E9" s="322" t="s">
        <v>87</v>
      </c>
      <c r="F9" s="323" t="s">
        <v>408</v>
      </c>
    </row>
    <row r="10" spans="1:6" ht="21.75" customHeight="1" x14ac:dyDescent="0.2">
      <c r="A10" s="343">
        <v>1</v>
      </c>
      <c r="B10" s="344">
        <v>2</v>
      </c>
      <c r="C10" s="344" t="s">
        <v>409</v>
      </c>
      <c r="D10" s="345">
        <v>4</v>
      </c>
      <c r="E10" s="346">
        <v>5</v>
      </c>
      <c r="F10" s="343">
        <v>6</v>
      </c>
    </row>
    <row r="11" spans="1:6" ht="26.25" hidden="1" x14ac:dyDescent="0.35">
      <c r="A11" s="222">
        <v>10000000</v>
      </c>
      <c r="B11" s="223" t="s">
        <v>410</v>
      </c>
      <c r="C11" s="224">
        <f>SUM(D11:E11)</f>
        <v>0</v>
      </c>
      <c r="D11" s="225">
        <f>SUM(D44,D26,D20,D12)</f>
        <v>0</v>
      </c>
      <c r="E11" s="226">
        <f>SUM(E44)</f>
        <v>0</v>
      </c>
      <c r="F11" s="227"/>
    </row>
    <row r="12" spans="1:6" ht="51" hidden="1" x14ac:dyDescent="0.35">
      <c r="A12" s="228">
        <v>11000000</v>
      </c>
      <c r="B12" s="229" t="s">
        <v>411</v>
      </c>
      <c r="C12" s="224">
        <f>SUM(D12)</f>
        <v>0</v>
      </c>
      <c r="D12" s="230">
        <f>SUM(D13,D18)</f>
        <v>0</v>
      </c>
      <c r="E12" s="231"/>
      <c r="F12" s="232"/>
    </row>
    <row r="13" spans="1:6" ht="26.25" hidden="1" x14ac:dyDescent="0.35">
      <c r="A13" s="228">
        <v>11010000</v>
      </c>
      <c r="B13" s="229" t="s">
        <v>412</v>
      </c>
      <c r="C13" s="224">
        <f>SUM(D13)</f>
        <v>0</v>
      </c>
      <c r="D13" s="230">
        <f>SUM(D14:D17)</f>
        <v>0</v>
      </c>
      <c r="E13" s="231"/>
      <c r="F13" s="232"/>
    </row>
    <row r="14" spans="1:6" ht="78.75" hidden="1" x14ac:dyDescent="0.4">
      <c r="A14" s="233">
        <v>11010100</v>
      </c>
      <c r="B14" s="234" t="s">
        <v>413</v>
      </c>
      <c r="C14" s="235"/>
      <c r="D14" s="236"/>
      <c r="E14" s="237"/>
      <c r="F14" s="232"/>
    </row>
    <row r="15" spans="1:6" ht="131.25" hidden="1" x14ac:dyDescent="0.4">
      <c r="A15" s="233">
        <v>11010200</v>
      </c>
      <c r="B15" s="234" t="s">
        <v>414</v>
      </c>
      <c r="C15" s="235"/>
      <c r="D15" s="236"/>
      <c r="E15" s="237"/>
      <c r="F15" s="232"/>
    </row>
    <row r="16" spans="1:6" ht="78.75" hidden="1" x14ac:dyDescent="0.4">
      <c r="A16" s="233">
        <v>11010400</v>
      </c>
      <c r="B16" s="234" t="s">
        <v>415</v>
      </c>
      <c r="C16" s="235"/>
      <c r="D16" s="236"/>
      <c r="E16" s="237"/>
      <c r="F16" s="232"/>
    </row>
    <row r="17" spans="1:6" ht="78.75" hidden="1" x14ac:dyDescent="0.4">
      <c r="A17" s="233">
        <v>11010500</v>
      </c>
      <c r="B17" s="234" t="s">
        <v>416</v>
      </c>
      <c r="C17" s="235"/>
      <c r="D17" s="236"/>
      <c r="E17" s="237"/>
      <c r="F17" s="232"/>
    </row>
    <row r="18" spans="1:6" ht="26.25" hidden="1" x14ac:dyDescent="0.35">
      <c r="A18" s="238">
        <v>11020000</v>
      </c>
      <c r="B18" s="239" t="s">
        <v>417</v>
      </c>
      <c r="C18" s="240">
        <f>SUM(D18)</f>
        <v>0</v>
      </c>
      <c r="D18" s="241">
        <f>SUM(D19)</f>
        <v>0</v>
      </c>
      <c r="E18" s="237"/>
      <c r="F18" s="232"/>
    </row>
    <row r="19" spans="1:6" ht="52.5" hidden="1" x14ac:dyDescent="0.4">
      <c r="A19" s="242">
        <v>11020200</v>
      </c>
      <c r="B19" s="243" t="s">
        <v>418</v>
      </c>
      <c r="C19" s="235"/>
      <c r="D19" s="236"/>
      <c r="E19" s="237"/>
      <c r="F19" s="232"/>
    </row>
    <row r="20" spans="1:6" ht="26.25" hidden="1" x14ac:dyDescent="0.35">
      <c r="A20" s="228">
        <v>14000000</v>
      </c>
      <c r="B20" s="244" t="s">
        <v>419</v>
      </c>
      <c r="C20" s="245">
        <f>SUM(D20)</f>
        <v>0</v>
      </c>
      <c r="D20" s="241">
        <f>SUM(D25,D21,D23)</f>
        <v>0</v>
      </c>
      <c r="E20" s="246"/>
      <c r="F20" s="247"/>
    </row>
    <row r="21" spans="1:6" ht="52.5" hidden="1" x14ac:dyDescent="0.4">
      <c r="A21" s="233">
        <v>14020000</v>
      </c>
      <c r="B21" s="248" t="s">
        <v>420</v>
      </c>
      <c r="C21" s="236"/>
      <c r="D21" s="236"/>
      <c r="E21" s="246"/>
      <c r="F21" s="247"/>
    </row>
    <row r="22" spans="1:6" ht="27" hidden="1" x14ac:dyDescent="0.4">
      <c r="A22" s="233">
        <v>14021900</v>
      </c>
      <c r="B22" s="234" t="s">
        <v>421</v>
      </c>
      <c r="C22" s="236"/>
      <c r="D22" s="236"/>
      <c r="E22" s="246"/>
      <c r="F22" s="247"/>
    </row>
    <row r="23" spans="1:6" ht="52.5" hidden="1" x14ac:dyDescent="0.4">
      <c r="A23" s="233">
        <v>14030000</v>
      </c>
      <c r="B23" s="249" t="s">
        <v>422</v>
      </c>
      <c r="C23" s="236"/>
      <c r="D23" s="236"/>
      <c r="E23" s="246"/>
      <c r="F23" s="247"/>
    </row>
    <row r="24" spans="1:6" ht="27" hidden="1" x14ac:dyDescent="0.4">
      <c r="A24" s="233">
        <v>14031900</v>
      </c>
      <c r="B24" s="234" t="s">
        <v>421</v>
      </c>
      <c r="C24" s="236"/>
      <c r="D24" s="236"/>
      <c r="E24" s="246"/>
      <c r="F24" s="247"/>
    </row>
    <row r="25" spans="1:6" ht="52.5" hidden="1" x14ac:dyDescent="0.4">
      <c r="A25" s="233">
        <v>14040000</v>
      </c>
      <c r="B25" s="234" t="s">
        <v>423</v>
      </c>
      <c r="C25" s="235"/>
      <c r="D25" s="236"/>
      <c r="E25" s="246"/>
      <c r="F25" s="247"/>
    </row>
    <row r="26" spans="1:6" ht="26.25" hidden="1" x14ac:dyDescent="0.35">
      <c r="A26" s="228">
        <v>18000000</v>
      </c>
      <c r="B26" s="229" t="s">
        <v>424</v>
      </c>
      <c r="C26" s="245">
        <f>SUM(D26)</f>
        <v>0</v>
      </c>
      <c r="D26" s="241">
        <f>SUM(D40,D37,D27)</f>
        <v>0</v>
      </c>
      <c r="E26" s="250"/>
      <c r="F26" s="251"/>
    </row>
    <row r="27" spans="1:6" ht="26.25" hidden="1" x14ac:dyDescent="0.35">
      <c r="A27" s="228">
        <v>18010000</v>
      </c>
      <c r="B27" s="252" t="s">
        <v>425</v>
      </c>
      <c r="C27" s="245">
        <f>SUM(D27)</f>
        <v>0</v>
      </c>
      <c r="D27" s="241">
        <f>SUM(D28:D36)</f>
        <v>0</v>
      </c>
      <c r="E27" s="250"/>
      <c r="F27" s="251"/>
    </row>
    <row r="28" spans="1:6" ht="78.75" hidden="1" x14ac:dyDescent="0.4">
      <c r="A28" s="233">
        <v>18010100</v>
      </c>
      <c r="B28" s="253" t="s">
        <v>426</v>
      </c>
      <c r="C28" s="235"/>
      <c r="D28" s="236"/>
      <c r="E28" s="246"/>
      <c r="F28" s="254"/>
    </row>
    <row r="29" spans="1:6" ht="78.75" hidden="1" x14ac:dyDescent="0.4">
      <c r="A29" s="233">
        <v>18010200</v>
      </c>
      <c r="B29" s="255" t="s">
        <v>427</v>
      </c>
      <c r="C29" s="235"/>
      <c r="D29" s="236"/>
      <c r="E29" s="246"/>
      <c r="F29" s="254"/>
    </row>
    <row r="30" spans="1:6" ht="78.75" hidden="1" x14ac:dyDescent="0.4">
      <c r="A30" s="256">
        <v>18010300</v>
      </c>
      <c r="B30" s="253" t="s">
        <v>428</v>
      </c>
      <c r="C30" s="235"/>
      <c r="D30" s="236"/>
      <c r="E30" s="246"/>
      <c r="F30" s="254"/>
    </row>
    <row r="31" spans="1:6" ht="78.75" hidden="1" x14ac:dyDescent="0.4">
      <c r="A31" s="233">
        <v>18010400</v>
      </c>
      <c r="B31" s="253" t="s">
        <v>429</v>
      </c>
      <c r="C31" s="235"/>
      <c r="D31" s="236"/>
      <c r="E31" s="246"/>
      <c r="F31" s="254"/>
    </row>
    <row r="32" spans="1:6" ht="27" hidden="1" x14ac:dyDescent="0.4">
      <c r="A32" s="233">
        <v>18010500</v>
      </c>
      <c r="B32" s="257" t="s">
        <v>430</v>
      </c>
      <c r="C32" s="235"/>
      <c r="D32" s="236"/>
      <c r="E32" s="258"/>
      <c r="F32" s="247"/>
    </row>
    <row r="33" spans="1:6" ht="27" hidden="1" x14ac:dyDescent="0.4">
      <c r="A33" s="233">
        <v>18010600</v>
      </c>
      <c r="B33" s="257" t="s">
        <v>431</v>
      </c>
      <c r="C33" s="235"/>
      <c r="D33" s="236"/>
      <c r="E33" s="258"/>
      <c r="F33" s="247"/>
    </row>
    <row r="34" spans="1:6" ht="27" hidden="1" x14ac:dyDescent="0.4">
      <c r="A34" s="233">
        <v>18010700</v>
      </c>
      <c r="B34" s="257" t="s">
        <v>432</v>
      </c>
      <c r="C34" s="235"/>
      <c r="D34" s="236"/>
      <c r="E34" s="258"/>
      <c r="F34" s="247"/>
    </row>
    <row r="35" spans="1:6" ht="27" hidden="1" x14ac:dyDescent="0.4">
      <c r="A35" s="233">
        <v>18010900</v>
      </c>
      <c r="B35" s="257" t="s">
        <v>433</v>
      </c>
      <c r="C35" s="235"/>
      <c r="D35" s="236"/>
      <c r="E35" s="258"/>
      <c r="F35" s="247"/>
    </row>
    <row r="36" spans="1:6" ht="27" hidden="1" x14ac:dyDescent="0.4">
      <c r="A36" s="233">
        <v>18011000</v>
      </c>
      <c r="B36" s="257" t="s">
        <v>434</v>
      </c>
      <c r="C36" s="235"/>
      <c r="D36" s="236"/>
      <c r="E36" s="258"/>
      <c r="F36" s="247"/>
    </row>
    <row r="37" spans="1:6" ht="27" hidden="1" x14ac:dyDescent="0.4">
      <c r="A37" s="259">
        <v>18030000</v>
      </c>
      <c r="B37" s="260" t="s">
        <v>435</v>
      </c>
      <c r="C37" s="261">
        <f>SUM(D37)</f>
        <v>0</v>
      </c>
      <c r="D37" s="241">
        <f>SUM(D38:D39)</f>
        <v>0</v>
      </c>
      <c r="E37" s="258"/>
      <c r="F37" s="247"/>
    </row>
    <row r="38" spans="1:6" ht="27" hidden="1" x14ac:dyDescent="0.4">
      <c r="A38" s="262">
        <v>18030100</v>
      </c>
      <c r="B38" s="263" t="s">
        <v>436</v>
      </c>
      <c r="C38" s="235"/>
      <c r="D38" s="236"/>
      <c r="E38" s="258"/>
      <c r="F38" s="247"/>
    </row>
    <row r="39" spans="1:6" ht="27" hidden="1" x14ac:dyDescent="0.4">
      <c r="A39" s="264" t="s">
        <v>437</v>
      </c>
      <c r="B39" s="265" t="s">
        <v>438</v>
      </c>
      <c r="C39" s="235">
        <f>SUM(D39)</f>
        <v>0</v>
      </c>
      <c r="D39" s="236"/>
      <c r="E39" s="258"/>
      <c r="F39" s="247"/>
    </row>
    <row r="40" spans="1:6" ht="26.25" hidden="1" x14ac:dyDescent="0.35">
      <c r="A40" s="228">
        <v>18050000</v>
      </c>
      <c r="B40" s="229" t="s">
        <v>439</v>
      </c>
      <c r="C40" s="261">
        <f>SUM(D40)</f>
        <v>0</v>
      </c>
      <c r="D40" s="241">
        <f>SUM(D41:D43)</f>
        <v>0</v>
      </c>
      <c r="E40" s="250"/>
      <c r="F40" s="251"/>
    </row>
    <row r="41" spans="1:6" ht="27" hidden="1" x14ac:dyDescent="0.4">
      <c r="A41" s="233">
        <v>18050300</v>
      </c>
      <c r="B41" s="266" t="s">
        <v>440</v>
      </c>
      <c r="C41" s="235"/>
      <c r="D41" s="236"/>
      <c r="E41" s="246"/>
      <c r="F41" s="254"/>
    </row>
    <row r="42" spans="1:6" ht="27" hidden="1" x14ac:dyDescent="0.4">
      <c r="A42" s="233">
        <v>18050400</v>
      </c>
      <c r="B42" s="266" t="s">
        <v>441</v>
      </c>
      <c r="C42" s="235"/>
      <c r="D42" s="236"/>
      <c r="E42" s="246"/>
      <c r="F42" s="254"/>
    </row>
    <row r="43" spans="1:6" ht="105" hidden="1" x14ac:dyDescent="0.4">
      <c r="A43" s="233">
        <v>18050500</v>
      </c>
      <c r="B43" s="234" t="s">
        <v>442</v>
      </c>
      <c r="C43" s="235"/>
      <c r="D43" s="236"/>
      <c r="E43" s="246"/>
      <c r="F43" s="254"/>
    </row>
    <row r="44" spans="1:6" ht="26.25" hidden="1" x14ac:dyDescent="0.35">
      <c r="A44" s="228">
        <v>19000000</v>
      </c>
      <c r="B44" s="267" t="s">
        <v>443</v>
      </c>
      <c r="C44" s="261">
        <f>SUM(E44)</f>
        <v>0</v>
      </c>
      <c r="D44" s="241"/>
      <c r="E44" s="241">
        <f>SUM(E45)</f>
        <v>0</v>
      </c>
      <c r="F44" s="251"/>
    </row>
    <row r="45" spans="1:6" ht="26.25" hidden="1" x14ac:dyDescent="0.35">
      <c r="A45" s="228">
        <v>19010000</v>
      </c>
      <c r="B45" s="267" t="s">
        <v>444</v>
      </c>
      <c r="C45" s="261">
        <f>SUM(E45)</f>
        <v>0</v>
      </c>
      <c r="D45" s="241"/>
      <c r="E45" s="241">
        <f>SUM(E46:E48)</f>
        <v>0</v>
      </c>
      <c r="F45" s="251"/>
    </row>
    <row r="46" spans="1:6" ht="78.75" hidden="1" x14ac:dyDescent="0.4">
      <c r="A46" s="233">
        <v>19010100</v>
      </c>
      <c r="B46" s="268" t="s">
        <v>445</v>
      </c>
      <c r="C46" s="269">
        <f>SUM(E46)</f>
        <v>0</v>
      </c>
      <c r="D46" s="236"/>
      <c r="E46" s="246"/>
      <c r="F46" s="254"/>
    </row>
    <row r="47" spans="1:6" ht="52.5" hidden="1" x14ac:dyDescent="0.4">
      <c r="A47" s="233">
        <v>19010200</v>
      </c>
      <c r="B47" s="234" t="s">
        <v>446</v>
      </c>
      <c r="C47" s="269">
        <f>SUM(E47)</f>
        <v>0</v>
      </c>
      <c r="D47" s="236"/>
      <c r="E47" s="246"/>
      <c r="F47" s="254"/>
    </row>
    <row r="48" spans="1:6" ht="105" hidden="1" x14ac:dyDescent="0.4">
      <c r="A48" s="233">
        <v>19010300</v>
      </c>
      <c r="B48" s="270" t="s">
        <v>447</v>
      </c>
      <c r="C48" s="269">
        <f>SUM(E48)</f>
        <v>0</v>
      </c>
      <c r="D48" s="236"/>
      <c r="E48" s="246"/>
      <c r="F48" s="254"/>
    </row>
    <row r="49" spans="1:7" ht="30" hidden="1" customHeight="1" x14ac:dyDescent="0.35">
      <c r="A49" s="228">
        <v>20000000</v>
      </c>
      <c r="B49" s="229" t="s">
        <v>448</v>
      </c>
      <c r="C49" s="245">
        <f>SUM(D49,E49)</f>
        <v>0</v>
      </c>
      <c r="D49" s="241">
        <f>SUM(D66,D56,D50)</f>
        <v>0</v>
      </c>
      <c r="E49" s="241">
        <f>SUM(E66,E69)</f>
        <v>0</v>
      </c>
      <c r="F49" s="247"/>
    </row>
    <row r="50" spans="1:7" ht="26.25" hidden="1" customHeight="1" x14ac:dyDescent="0.35">
      <c r="A50" s="228">
        <v>21000000</v>
      </c>
      <c r="B50" s="229" t="s">
        <v>449</v>
      </c>
      <c r="C50" s="245">
        <f t="shared" ref="C50:C57" si="0">SUM(D50)</f>
        <v>0</v>
      </c>
      <c r="D50" s="241">
        <f>SUM(D51,D54)</f>
        <v>0</v>
      </c>
      <c r="E50" s="258"/>
      <c r="F50" s="247"/>
    </row>
    <row r="51" spans="1:7" ht="98.25" hidden="1" customHeight="1" x14ac:dyDescent="0.4">
      <c r="A51" s="613">
        <v>21010000</v>
      </c>
      <c r="B51" s="271" t="s">
        <v>450</v>
      </c>
      <c r="C51" s="615">
        <f t="shared" si="0"/>
        <v>0</v>
      </c>
      <c r="D51" s="617">
        <f>SUM(D53)</f>
        <v>0</v>
      </c>
      <c r="E51" s="619"/>
      <c r="F51" s="621"/>
      <c r="G51" s="272"/>
    </row>
    <row r="52" spans="1:7" ht="21.75" hidden="1" customHeight="1" x14ac:dyDescent="0.4">
      <c r="A52" s="614"/>
      <c r="B52" s="273" t="s">
        <v>451</v>
      </c>
      <c r="C52" s="616">
        <f t="shared" si="0"/>
        <v>0</v>
      </c>
      <c r="D52" s="618"/>
      <c r="E52" s="620"/>
      <c r="F52" s="622"/>
      <c r="G52" s="272"/>
    </row>
    <row r="53" spans="1:7" s="274" customFormat="1" ht="77.25" hidden="1" customHeight="1" x14ac:dyDescent="0.4">
      <c r="A53" s="233">
        <v>21010300</v>
      </c>
      <c r="B53" s="257" t="s">
        <v>452</v>
      </c>
      <c r="C53" s="235">
        <f>SUM(D53)</f>
        <v>0</v>
      </c>
      <c r="D53" s="236"/>
      <c r="E53" s="258"/>
      <c r="F53" s="247"/>
    </row>
    <row r="54" spans="1:7" ht="27.75" hidden="1" customHeight="1" x14ac:dyDescent="0.35">
      <c r="A54" s="228">
        <v>21080000</v>
      </c>
      <c r="B54" s="229" t="s">
        <v>453</v>
      </c>
      <c r="C54" s="245">
        <f t="shared" si="0"/>
        <v>0</v>
      </c>
      <c r="D54" s="241">
        <f>SUM(D55:D55)</f>
        <v>0</v>
      </c>
      <c r="E54" s="275"/>
      <c r="F54" s="276"/>
    </row>
    <row r="55" spans="1:7" ht="28.5" hidden="1" customHeight="1" x14ac:dyDescent="0.4">
      <c r="A55" s="233">
        <v>21081100</v>
      </c>
      <c r="B55" s="257" t="s">
        <v>454</v>
      </c>
      <c r="C55" s="235">
        <f>SUM(D55)</f>
        <v>0</v>
      </c>
      <c r="D55" s="236"/>
      <c r="E55" s="258"/>
      <c r="F55" s="247"/>
    </row>
    <row r="56" spans="1:7" ht="52.5" hidden="1" customHeight="1" x14ac:dyDescent="0.35">
      <c r="A56" s="228">
        <v>22000000</v>
      </c>
      <c r="B56" s="229" t="s">
        <v>455</v>
      </c>
      <c r="C56" s="245">
        <f t="shared" si="0"/>
        <v>0</v>
      </c>
      <c r="D56" s="241">
        <f>SUM(D63,D61,D57)</f>
        <v>0</v>
      </c>
      <c r="E56" s="258"/>
      <c r="F56" s="247"/>
    </row>
    <row r="57" spans="1:7" ht="30" hidden="1" customHeight="1" x14ac:dyDescent="0.35">
      <c r="A57" s="228">
        <v>22010000</v>
      </c>
      <c r="B57" s="229" t="s">
        <v>456</v>
      </c>
      <c r="C57" s="245">
        <f t="shared" si="0"/>
        <v>0</v>
      </c>
      <c r="D57" s="241">
        <f>SUM(D58:D60)</f>
        <v>0</v>
      </c>
      <c r="E57" s="258"/>
      <c r="F57" s="247"/>
    </row>
    <row r="58" spans="1:7" ht="76.5" hidden="1" customHeight="1" x14ac:dyDescent="0.4">
      <c r="A58" s="233">
        <v>22010300</v>
      </c>
      <c r="B58" s="243" t="s">
        <v>457</v>
      </c>
      <c r="C58" s="235">
        <f>SUM(D58)</f>
        <v>0</v>
      </c>
      <c r="D58" s="236"/>
      <c r="E58" s="258"/>
      <c r="F58" s="247"/>
    </row>
    <row r="59" spans="1:7" ht="28.5" hidden="1" customHeight="1" x14ac:dyDescent="0.4">
      <c r="A59" s="233">
        <v>22012500</v>
      </c>
      <c r="B59" s="257" t="s">
        <v>458</v>
      </c>
      <c r="C59" s="235">
        <f>SUM(D59)</f>
        <v>0</v>
      </c>
      <c r="D59" s="236"/>
      <c r="E59" s="258"/>
      <c r="F59" s="247"/>
    </row>
    <row r="60" spans="1:7" ht="54" hidden="1" customHeight="1" x14ac:dyDescent="0.4">
      <c r="A60" s="233">
        <v>22012600</v>
      </c>
      <c r="B60" s="277" t="s">
        <v>459</v>
      </c>
      <c r="C60" s="235">
        <f>SUM(D60)</f>
        <v>0</v>
      </c>
      <c r="D60" s="236"/>
      <c r="E60" s="258"/>
      <c r="F60" s="247"/>
    </row>
    <row r="61" spans="1:7" ht="72" hidden="1" customHeight="1" x14ac:dyDescent="0.35">
      <c r="A61" s="228">
        <v>22080000</v>
      </c>
      <c r="B61" s="278" t="s">
        <v>460</v>
      </c>
      <c r="C61" s="245">
        <f>SUM(D61)</f>
        <v>0</v>
      </c>
      <c r="D61" s="241">
        <f>SUM(D62)</f>
        <v>0</v>
      </c>
      <c r="E61" s="275"/>
      <c r="F61" s="276"/>
    </row>
    <row r="62" spans="1:7" ht="84" hidden="1" customHeight="1" x14ac:dyDescent="0.4">
      <c r="A62" s="233">
        <v>22080400</v>
      </c>
      <c r="B62" s="257" t="s">
        <v>461</v>
      </c>
      <c r="C62" s="235"/>
      <c r="D62" s="236"/>
      <c r="E62" s="258"/>
      <c r="F62" s="247"/>
    </row>
    <row r="63" spans="1:7" ht="27" hidden="1" customHeight="1" x14ac:dyDescent="0.35">
      <c r="A63" s="228">
        <v>22090000</v>
      </c>
      <c r="B63" s="229" t="s">
        <v>462</v>
      </c>
      <c r="C63" s="245">
        <f t="shared" ref="C63:C68" si="1">SUM(D63)</f>
        <v>0</v>
      </c>
      <c r="D63" s="241">
        <f>SUM(D64:D65)</f>
        <v>0</v>
      </c>
      <c r="E63" s="275"/>
      <c r="F63" s="276"/>
    </row>
    <row r="64" spans="1:7" ht="72" hidden="1" customHeight="1" x14ac:dyDescent="0.4">
      <c r="A64" s="233">
        <v>22090100</v>
      </c>
      <c r="B64" s="257" t="s">
        <v>463</v>
      </c>
      <c r="C64" s="235">
        <f t="shared" si="1"/>
        <v>0</v>
      </c>
      <c r="D64" s="236"/>
      <c r="E64" s="258"/>
      <c r="F64" s="247"/>
    </row>
    <row r="65" spans="1:7" ht="70.5" hidden="1" customHeight="1" x14ac:dyDescent="0.4">
      <c r="A65" s="233">
        <v>22090400</v>
      </c>
      <c r="B65" s="257" t="s">
        <v>464</v>
      </c>
      <c r="C65" s="235">
        <f t="shared" si="1"/>
        <v>0</v>
      </c>
      <c r="D65" s="236"/>
      <c r="E65" s="258"/>
      <c r="F65" s="247"/>
    </row>
    <row r="66" spans="1:7" ht="25.5" hidden="1" customHeight="1" x14ac:dyDescent="0.35">
      <c r="A66" s="228">
        <v>24000000</v>
      </c>
      <c r="B66" s="229" t="s">
        <v>465</v>
      </c>
      <c r="C66" s="245">
        <f t="shared" si="1"/>
        <v>0</v>
      </c>
      <c r="D66" s="241">
        <f>SUM(D67)</f>
        <v>0</v>
      </c>
      <c r="E66" s="250"/>
      <c r="F66" s="247"/>
    </row>
    <row r="67" spans="1:7" ht="26.25" hidden="1" x14ac:dyDescent="0.35">
      <c r="A67" s="228">
        <v>24060000</v>
      </c>
      <c r="B67" s="229" t="s">
        <v>466</v>
      </c>
      <c r="C67" s="245">
        <f t="shared" si="1"/>
        <v>0</v>
      </c>
      <c r="D67" s="241">
        <f>SUM(D68)</f>
        <v>0</v>
      </c>
      <c r="E67" s="250"/>
      <c r="F67" s="247"/>
    </row>
    <row r="68" spans="1:7" ht="27" hidden="1" x14ac:dyDescent="0.4">
      <c r="A68" s="233">
        <v>24060300</v>
      </c>
      <c r="B68" s="257" t="s">
        <v>466</v>
      </c>
      <c r="C68" s="235">
        <f t="shared" si="1"/>
        <v>0</v>
      </c>
      <c r="D68" s="236"/>
      <c r="E68" s="258"/>
      <c r="F68" s="247" t="s">
        <v>467</v>
      </c>
    </row>
    <row r="69" spans="1:7" ht="28.5" hidden="1" customHeight="1" x14ac:dyDescent="0.4">
      <c r="A69" s="228">
        <v>25000000</v>
      </c>
      <c r="B69" s="229" t="s">
        <v>468</v>
      </c>
      <c r="C69" s="240">
        <f>SUM(E69)</f>
        <v>0</v>
      </c>
      <c r="D69" s="279"/>
      <c r="E69" s="241">
        <f>SUM(E70)</f>
        <v>0</v>
      </c>
      <c r="F69" s="247"/>
    </row>
    <row r="70" spans="1:7" ht="48" hidden="1" customHeight="1" x14ac:dyDescent="0.4">
      <c r="A70" s="228">
        <v>25010000</v>
      </c>
      <c r="B70" s="229" t="s">
        <v>469</v>
      </c>
      <c r="C70" s="240">
        <f>SUM(E70)</f>
        <v>0</v>
      </c>
      <c r="D70" s="280"/>
      <c r="E70" s="241">
        <f>SUM(E71:E74)</f>
        <v>0</v>
      </c>
      <c r="F70" s="247"/>
    </row>
    <row r="71" spans="1:7" ht="51" hidden="1" customHeight="1" x14ac:dyDescent="0.4">
      <c r="A71" s="233">
        <v>25010100</v>
      </c>
      <c r="B71" s="257" t="s">
        <v>470</v>
      </c>
      <c r="C71" s="235"/>
      <c r="D71" s="280"/>
      <c r="E71" s="281"/>
      <c r="F71" s="282"/>
    </row>
    <row r="72" spans="1:7" ht="51" hidden="1" customHeight="1" x14ac:dyDescent="0.4">
      <c r="A72" s="233">
        <v>25010200</v>
      </c>
      <c r="B72" s="257" t="s">
        <v>471</v>
      </c>
      <c r="C72" s="235"/>
      <c r="D72" s="280"/>
      <c r="E72" s="281"/>
      <c r="F72" s="282"/>
    </row>
    <row r="73" spans="1:7" ht="27" hidden="1" customHeight="1" x14ac:dyDescent="0.4">
      <c r="A73" s="233">
        <v>25010300</v>
      </c>
      <c r="B73" s="257" t="s">
        <v>472</v>
      </c>
      <c r="C73" s="235"/>
      <c r="D73" s="280"/>
      <c r="E73" s="281"/>
      <c r="F73" s="282"/>
    </row>
    <row r="74" spans="1:7" ht="75" hidden="1" customHeight="1" x14ac:dyDescent="0.4">
      <c r="A74" s="233">
        <v>25010400</v>
      </c>
      <c r="B74" s="277" t="s">
        <v>473</v>
      </c>
      <c r="C74" s="235"/>
      <c r="D74" s="283"/>
      <c r="E74" s="236"/>
      <c r="F74" s="254"/>
    </row>
    <row r="75" spans="1:7" ht="26.25" hidden="1" customHeight="1" x14ac:dyDescent="0.4">
      <c r="A75" s="238">
        <v>30000000</v>
      </c>
      <c r="B75" s="284" t="s">
        <v>474</v>
      </c>
      <c r="C75" s="240">
        <f>SUM(E75)</f>
        <v>0</v>
      </c>
      <c r="D75" s="283"/>
      <c r="E75" s="241">
        <f>SUM(F75)</f>
        <v>0</v>
      </c>
      <c r="F75" s="285">
        <f>SUM(F76)</f>
        <v>0</v>
      </c>
    </row>
    <row r="76" spans="1:7" ht="33" hidden="1" customHeight="1" x14ac:dyDescent="0.35">
      <c r="A76" s="238">
        <v>33000000</v>
      </c>
      <c r="B76" s="286" t="s">
        <v>475</v>
      </c>
      <c r="C76" s="240">
        <f>SUM(E76)</f>
        <v>0</v>
      </c>
      <c r="D76" s="287"/>
      <c r="E76" s="241">
        <f>SUM(F76)</f>
        <v>0</v>
      </c>
      <c r="F76" s="285">
        <f>SUM(F77)</f>
        <v>0</v>
      </c>
    </row>
    <row r="77" spans="1:7" ht="26.25" hidden="1" customHeight="1" x14ac:dyDescent="0.4">
      <c r="A77" s="242">
        <v>33010000</v>
      </c>
      <c r="B77" s="288" t="s">
        <v>476</v>
      </c>
      <c r="C77" s="235">
        <f>SUM(E77)</f>
        <v>0</v>
      </c>
      <c r="D77" s="283"/>
      <c r="E77" s="236">
        <f>SUM(F77)</f>
        <v>0</v>
      </c>
      <c r="F77" s="289"/>
    </row>
    <row r="78" spans="1:7" ht="99" hidden="1" customHeight="1" x14ac:dyDescent="0.4">
      <c r="A78" s="233">
        <v>33010100</v>
      </c>
      <c r="B78" s="243" t="s">
        <v>477</v>
      </c>
      <c r="C78" s="235">
        <f>SUM(E78)</f>
        <v>0</v>
      </c>
      <c r="D78" s="283"/>
      <c r="E78" s="236">
        <f>SUM(F78)</f>
        <v>0</v>
      </c>
      <c r="F78" s="289"/>
    </row>
    <row r="79" spans="1:7" ht="28.5" hidden="1" customHeight="1" x14ac:dyDescent="0.35">
      <c r="A79" s="233"/>
      <c r="B79" s="229" t="s">
        <v>478</v>
      </c>
      <c r="C79" s="241">
        <f>SUM(C11,C49,C75)</f>
        <v>0</v>
      </c>
      <c r="D79" s="241">
        <f>SUM(D11,D49)</f>
        <v>0</v>
      </c>
      <c r="E79" s="241">
        <f>SUM(E11,E49,E75)</f>
        <v>0</v>
      </c>
      <c r="F79" s="285">
        <f>SUM(F75)</f>
        <v>0</v>
      </c>
      <c r="G79" s="290"/>
    </row>
    <row r="80" spans="1:7" ht="47.25" customHeight="1" x14ac:dyDescent="0.45">
      <c r="A80" s="347">
        <v>40000000</v>
      </c>
      <c r="B80" s="324" t="s">
        <v>479</v>
      </c>
      <c r="C80" s="332">
        <f t="shared" ref="C80:C93" si="2">SUM(D80)</f>
        <v>2486316</v>
      </c>
      <c r="D80" s="333">
        <f>SUM(D81)</f>
        <v>2486316</v>
      </c>
      <c r="E80" s="291"/>
      <c r="F80" s="292"/>
    </row>
    <row r="81" spans="1:7" ht="45" customHeight="1" x14ac:dyDescent="0.45">
      <c r="A81" s="347">
        <v>41000000</v>
      </c>
      <c r="B81" s="324" t="s">
        <v>480</v>
      </c>
      <c r="C81" s="332">
        <f t="shared" si="2"/>
        <v>2486316</v>
      </c>
      <c r="D81" s="333">
        <f>SUM(D82,D86)</f>
        <v>2486316</v>
      </c>
      <c r="E81" s="291"/>
      <c r="F81" s="292"/>
    </row>
    <row r="82" spans="1:7" ht="28.5" customHeight="1" x14ac:dyDescent="0.45">
      <c r="A82" s="347">
        <v>41030000</v>
      </c>
      <c r="B82" s="324" t="s">
        <v>481</v>
      </c>
      <c r="C82" s="332">
        <f t="shared" si="2"/>
        <v>3321916</v>
      </c>
      <c r="D82" s="333">
        <f>SUM(D83:D85)</f>
        <v>3321916</v>
      </c>
      <c r="E82" s="291"/>
      <c r="F82" s="292"/>
    </row>
    <row r="83" spans="1:7" ht="54.75" hidden="1" customHeight="1" x14ac:dyDescent="0.45">
      <c r="A83" s="348">
        <v>41033900</v>
      </c>
      <c r="B83" s="325" t="s">
        <v>482</v>
      </c>
      <c r="C83" s="334">
        <f t="shared" si="2"/>
        <v>0</v>
      </c>
      <c r="D83" s="335"/>
      <c r="E83" s="294"/>
      <c r="F83" s="295"/>
    </row>
    <row r="84" spans="1:7" ht="63" customHeight="1" x14ac:dyDescent="0.45">
      <c r="A84" s="348">
        <v>41034200</v>
      </c>
      <c r="B84" s="325" t="s">
        <v>483</v>
      </c>
      <c r="C84" s="334">
        <f t="shared" si="2"/>
        <v>2670100</v>
      </c>
      <c r="D84" s="335">
        <v>2670100</v>
      </c>
      <c r="E84" s="294"/>
      <c r="F84" s="295"/>
    </row>
    <row r="85" spans="1:7" ht="124.5" customHeight="1" x14ac:dyDescent="0.45">
      <c r="A85" s="348">
        <v>41034500</v>
      </c>
      <c r="B85" s="326" t="s">
        <v>564</v>
      </c>
      <c r="C85" s="334">
        <f t="shared" si="2"/>
        <v>651816</v>
      </c>
      <c r="D85" s="335">
        <v>651816</v>
      </c>
      <c r="E85" s="279"/>
      <c r="F85" s="247"/>
    </row>
    <row r="86" spans="1:7" ht="60.75" customHeight="1" x14ac:dyDescent="0.45">
      <c r="A86" s="349">
        <v>41050000</v>
      </c>
      <c r="B86" s="327" t="s">
        <v>484</v>
      </c>
      <c r="C86" s="336">
        <f t="shared" si="2"/>
        <v>-835600</v>
      </c>
      <c r="D86" s="337">
        <f>SUM(D87:D93)</f>
        <v>-835600</v>
      </c>
      <c r="E86" s="280"/>
      <c r="F86" s="296"/>
    </row>
    <row r="87" spans="1:7" ht="138.75" hidden="1" customHeight="1" x14ac:dyDescent="0.45">
      <c r="A87" s="348">
        <v>41051200</v>
      </c>
      <c r="B87" s="328" t="s">
        <v>490</v>
      </c>
      <c r="C87" s="334">
        <f t="shared" si="2"/>
        <v>0</v>
      </c>
      <c r="D87" s="335"/>
      <c r="E87" s="280"/>
      <c r="F87" s="296"/>
    </row>
    <row r="88" spans="1:7" ht="324" customHeight="1" x14ac:dyDescent="0.45">
      <c r="A88" s="297">
        <v>41050100</v>
      </c>
      <c r="B88" s="597" t="s">
        <v>563</v>
      </c>
      <c r="C88" s="338">
        <f t="shared" si="2"/>
        <v>-850000</v>
      </c>
      <c r="D88" s="339">
        <v>-850000</v>
      </c>
      <c r="E88" s="298"/>
      <c r="F88" s="299"/>
    </row>
    <row r="89" spans="1:7" ht="123" hidden="1" customHeight="1" x14ac:dyDescent="0.45">
      <c r="A89" s="297">
        <v>41050200</v>
      </c>
      <c r="B89" s="329" t="s">
        <v>485</v>
      </c>
      <c r="C89" s="338">
        <f t="shared" si="2"/>
        <v>0</v>
      </c>
      <c r="D89" s="339"/>
      <c r="E89" s="298"/>
      <c r="F89" s="299"/>
    </row>
    <row r="90" spans="1:7" ht="289.5" hidden="1" customHeight="1" x14ac:dyDescent="0.45">
      <c r="A90" s="293">
        <v>41050300</v>
      </c>
      <c r="B90" s="325" t="s">
        <v>486</v>
      </c>
      <c r="C90" s="334">
        <f t="shared" si="2"/>
        <v>0</v>
      </c>
      <c r="D90" s="335"/>
      <c r="E90" s="280"/>
      <c r="F90" s="296"/>
    </row>
    <row r="91" spans="1:7" ht="93" customHeight="1" x14ac:dyDescent="0.45">
      <c r="A91" s="293">
        <v>41051500</v>
      </c>
      <c r="B91" s="325" t="s">
        <v>487</v>
      </c>
      <c r="C91" s="334">
        <f t="shared" si="2"/>
        <v>14400</v>
      </c>
      <c r="D91" s="335">
        <v>14400</v>
      </c>
      <c r="E91" s="300"/>
      <c r="F91" s="301"/>
    </row>
    <row r="92" spans="1:7" ht="80.25" hidden="1" customHeight="1" x14ac:dyDescent="0.45">
      <c r="A92" s="293">
        <v>41052000</v>
      </c>
      <c r="B92" s="326" t="s">
        <v>488</v>
      </c>
      <c r="C92" s="334">
        <f t="shared" si="2"/>
        <v>0</v>
      </c>
      <c r="D92" s="335"/>
      <c r="E92" s="302"/>
      <c r="F92" s="301"/>
    </row>
    <row r="93" spans="1:7" ht="21.75" hidden="1" customHeight="1" x14ac:dyDescent="0.45">
      <c r="A93" s="303">
        <v>41053900</v>
      </c>
      <c r="B93" s="330" t="s">
        <v>489</v>
      </c>
      <c r="C93" s="334">
        <f t="shared" si="2"/>
        <v>0</v>
      </c>
      <c r="D93" s="340"/>
      <c r="E93" s="302"/>
      <c r="F93" s="301"/>
    </row>
    <row r="94" spans="1:7" ht="49.5" customHeight="1" x14ac:dyDescent="0.45">
      <c r="A94" s="304"/>
      <c r="B94" s="331" t="s">
        <v>478</v>
      </c>
      <c r="C94" s="341">
        <f>SUM(D94:E94)</f>
        <v>2486316</v>
      </c>
      <c r="D94" s="341">
        <f>SUM(D79:D80)</f>
        <v>2486316</v>
      </c>
      <c r="E94" s="305"/>
      <c r="F94" s="306"/>
      <c r="G94" s="307"/>
    </row>
    <row r="95" spans="1:7" ht="78" customHeight="1" x14ac:dyDescent="0.35">
      <c r="A95" s="308"/>
      <c r="B95" s="309"/>
      <c r="C95" s="310"/>
      <c r="D95" s="311"/>
      <c r="E95" s="311"/>
      <c r="F95" s="312"/>
      <c r="G95" s="307"/>
    </row>
    <row r="96" spans="1:7" ht="104.25" customHeight="1" x14ac:dyDescent="0.55000000000000004">
      <c r="A96" s="599" t="s">
        <v>491</v>
      </c>
      <c r="B96" s="599"/>
      <c r="C96" s="599"/>
      <c r="D96" s="599"/>
      <c r="E96" s="599"/>
      <c r="F96" s="599"/>
      <c r="G96" s="307"/>
    </row>
    <row r="97" spans="1:6" ht="33.75" customHeight="1" x14ac:dyDescent="0.35">
      <c r="A97" s="313"/>
      <c r="B97" s="314"/>
      <c r="C97" s="314"/>
      <c r="D97" s="315"/>
      <c r="E97" s="315"/>
      <c r="F97" s="315"/>
    </row>
    <row r="98" spans="1:6" ht="23.25" x14ac:dyDescent="0.3">
      <c r="A98" s="316"/>
      <c r="B98" s="317"/>
      <c r="C98" s="317"/>
      <c r="D98" s="318"/>
      <c r="E98" s="318"/>
      <c r="F98" s="318"/>
    </row>
    <row r="99" spans="1:6" ht="23.25" x14ac:dyDescent="0.35">
      <c r="A99" s="319"/>
      <c r="B99" s="319"/>
      <c r="C99" s="319"/>
      <c r="D99" s="319"/>
      <c r="E99" s="319"/>
      <c r="F99" s="319"/>
    </row>
    <row r="100" spans="1:6" ht="23.25" x14ac:dyDescent="0.35">
      <c r="A100" s="320"/>
      <c r="B100" s="321"/>
      <c r="C100" s="321"/>
      <c r="D100" s="315"/>
      <c r="E100" s="315"/>
      <c r="F100" s="315"/>
    </row>
    <row r="101" spans="1:6" ht="23.25" x14ac:dyDescent="0.35">
      <c r="A101" s="319"/>
      <c r="B101" s="319"/>
      <c r="C101" s="319"/>
      <c r="D101" s="319"/>
      <c r="E101" s="319"/>
      <c r="F101" s="319"/>
    </row>
    <row r="102" spans="1:6" ht="23.25" x14ac:dyDescent="0.35">
      <c r="A102" s="215"/>
      <c r="B102" s="215"/>
      <c r="C102" s="215"/>
      <c r="D102" s="215"/>
      <c r="E102" s="215"/>
      <c r="F102" s="215"/>
    </row>
    <row r="103" spans="1:6" ht="23.25" x14ac:dyDescent="0.35">
      <c r="A103" s="319"/>
      <c r="B103" s="319"/>
      <c r="C103" s="319"/>
      <c r="D103" s="319"/>
      <c r="E103" s="319"/>
      <c r="F103" s="319"/>
    </row>
    <row r="104" spans="1:6" ht="23.25" x14ac:dyDescent="0.35">
      <c r="A104" s="215"/>
      <c r="B104" s="215"/>
      <c r="C104" s="215"/>
      <c r="D104" s="215"/>
      <c r="E104" s="215"/>
      <c r="F104" s="215"/>
    </row>
    <row r="105" spans="1:6" ht="23.25" x14ac:dyDescent="0.35">
      <c r="A105" s="215"/>
      <c r="B105" s="215"/>
      <c r="C105" s="215"/>
      <c r="D105" s="215"/>
      <c r="E105" s="215"/>
      <c r="F105" s="215"/>
    </row>
    <row r="106" spans="1:6" ht="23.25" x14ac:dyDescent="0.35">
      <c r="A106" s="215"/>
      <c r="B106" s="215"/>
      <c r="C106" s="215"/>
      <c r="D106" s="215"/>
      <c r="E106" s="215"/>
      <c r="F106" s="215"/>
    </row>
    <row r="107" spans="1:6" ht="23.25" x14ac:dyDescent="0.35">
      <c r="A107" s="215"/>
      <c r="B107" s="215"/>
      <c r="C107" s="215"/>
      <c r="D107" s="215"/>
      <c r="E107" s="215"/>
      <c r="F107" s="215"/>
    </row>
    <row r="108" spans="1:6" ht="23.25" x14ac:dyDescent="0.35">
      <c r="A108" s="215"/>
      <c r="B108" s="215"/>
      <c r="C108" s="215"/>
      <c r="D108" s="215"/>
      <c r="E108" s="215"/>
      <c r="F108" s="215"/>
    </row>
    <row r="109" spans="1:6" ht="23.25" x14ac:dyDescent="0.35">
      <c r="A109" s="215"/>
      <c r="B109" s="215"/>
      <c r="C109" s="215"/>
      <c r="D109" s="215"/>
      <c r="E109" s="215"/>
      <c r="F109" s="215"/>
    </row>
    <row r="110" spans="1:6" ht="23.25" x14ac:dyDescent="0.35">
      <c r="A110" s="215"/>
      <c r="B110" s="215"/>
      <c r="C110" s="215"/>
      <c r="D110" s="215"/>
      <c r="E110" s="215"/>
      <c r="F110" s="215"/>
    </row>
    <row r="111" spans="1:6" ht="23.25" x14ac:dyDescent="0.35">
      <c r="A111" s="215"/>
      <c r="B111" s="215"/>
      <c r="C111" s="215"/>
      <c r="D111" s="215"/>
      <c r="E111" s="215"/>
      <c r="F111" s="215"/>
    </row>
    <row r="112" spans="1:6" ht="23.25" x14ac:dyDescent="0.35">
      <c r="A112" s="215"/>
      <c r="B112" s="215"/>
      <c r="C112" s="215"/>
      <c r="D112" s="215"/>
      <c r="E112" s="215"/>
      <c r="F112" s="215"/>
    </row>
    <row r="113" spans="1:6" ht="23.25" x14ac:dyDescent="0.35">
      <c r="A113" s="215"/>
      <c r="B113" s="215"/>
      <c r="C113" s="215"/>
      <c r="D113" s="215"/>
      <c r="E113" s="215"/>
      <c r="F113" s="215"/>
    </row>
    <row r="114" spans="1:6" ht="23.25" x14ac:dyDescent="0.35">
      <c r="A114" s="215"/>
      <c r="B114" s="215"/>
      <c r="C114" s="215"/>
      <c r="D114" s="215"/>
      <c r="E114" s="215"/>
      <c r="F114" s="215"/>
    </row>
    <row r="115" spans="1:6" ht="23.25" x14ac:dyDescent="0.35">
      <c r="A115" s="319"/>
      <c r="B115" s="319"/>
      <c r="C115" s="319"/>
      <c r="D115" s="319"/>
      <c r="E115" s="319"/>
      <c r="F115" s="319"/>
    </row>
    <row r="116" spans="1:6" ht="23.25" x14ac:dyDescent="0.35">
      <c r="A116" s="319"/>
      <c r="B116" s="319"/>
      <c r="C116" s="319"/>
      <c r="D116" s="319"/>
      <c r="E116" s="319"/>
      <c r="F116" s="319"/>
    </row>
    <row r="117" spans="1:6" ht="23.25" x14ac:dyDescent="0.35">
      <c r="A117" s="319"/>
      <c r="B117" s="319"/>
      <c r="C117" s="319"/>
      <c r="D117" s="319"/>
      <c r="E117" s="319"/>
      <c r="F117" s="319"/>
    </row>
    <row r="118" spans="1:6" ht="23.25" x14ac:dyDescent="0.35">
      <c r="A118" s="319"/>
      <c r="B118" s="319"/>
      <c r="C118" s="319"/>
      <c r="D118" s="319"/>
      <c r="E118" s="319"/>
      <c r="F118" s="319"/>
    </row>
    <row r="119" spans="1:6" ht="23.25" x14ac:dyDescent="0.35">
      <c r="A119" s="319"/>
      <c r="B119" s="319"/>
      <c r="C119" s="319"/>
      <c r="D119" s="319"/>
      <c r="E119" s="319"/>
      <c r="F119" s="319"/>
    </row>
    <row r="120" spans="1:6" ht="23.25" x14ac:dyDescent="0.35">
      <c r="A120" s="319"/>
      <c r="B120" s="319"/>
      <c r="C120" s="319"/>
      <c r="D120" s="319"/>
      <c r="E120" s="319"/>
      <c r="F120" s="319"/>
    </row>
    <row r="121" spans="1:6" ht="23.25" x14ac:dyDescent="0.35">
      <c r="A121" s="319"/>
      <c r="B121" s="319"/>
      <c r="C121" s="319"/>
      <c r="D121" s="319"/>
      <c r="E121" s="319"/>
      <c r="F121" s="319"/>
    </row>
    <row r="122" spans="1:6" ht="23.25" x14ac:dyDescent="0.35">
      <c r="A122" s="319"/>
      <c r="B122" s="319"/>
      <c r="C122" s="319"/>
      <c r="D122" s="319"/>
      <c r="E122" s="319"/>
      <c r="F122" s="319"/>
    </row>
    <row r="123" spans="1:6" ht="23.25" x14ac:dyDescent="0.35">
      <c r="A123" s="319"/>
      <c r="B123" s="319"/>
      <c r="C123" s="319"/>
      <c r="D123" s="319"/>
      <c r="E123" s="319"/>
      <c r="F123" s="319"/>
    </row>
    <row r="124" spans="1:6" ht="23.25" x14ac:dyDescent="0.35">
      <c r="A124" s="319"/>
      <c r="B124" s="319"/>
      <c r="C124" s="319"/>
      <c r="D124" s="319"/>
      <c r="E124" s="319"/>
      <c r="F124" s="319"/>
    </row>
    <row r="125" spans="1:6" ht="23.25" x14ac:dyDescent="0.35">
      <c r="A125" s="319"/>
      <c r="B125" s="319"/>
      <c r="C125" s="319"/>
      <c r="D125" s="319"/>
      <c r="E125" s="319"/>
      <c r="F125" s="319"/>
    </row>
    <row r="126" spans="1:6" ht="23.25" x14ac:dyDescent="0.35">
      <c r="A126" s="319"/>
      <c r="B126" s="319"/>
      <c r="C126" s="319"/>
      <c r="D126" s="319"/>
      <c r="E126" s="319"/>
      <c r="F126" s="319"/>
    </row>
    <row r="127" spans="1:6" ht="23.25" x14ac:dyDescent="0.35">
      <c r="A127" s="319"/>
      <c r="B127" s="319"/>
      <c r="C127" s="319"/>
      <c r="D127" s="319"/>
      <c r="E127" s="319"/>
      <c r="F127" s="319"/>
    </row>
    <row r="128" spans="1:6" ht="23.25" x14ac:dyDescent="0.35">
      <c r="A128" s="319"/>
      <c r="B128" s="319"/>
      <c r="C128" s="319"/>
      <c r="D128" s="319"/>
      <c r="E128" s="319"/>
      <c r="F128" s="319"/>
    </row>
    <row r="129" spans="1:6" ht="23.25" x14ac:dyDescent="0.35">
      <c r="A129" s="319"/>
      <c r="B129" s="319"/>
      <c r="C129" s="319"/>
      <c r="D129" s="319"/>
      <c r="E129" s="319"/>
      <c r="F129" s="319"/>
    </row>
    <row r="130" spans="1:6" ht="23.25" x14ac:dyDescent="0.35">
      <c r="A130" s="319"/>
      <c r="B130" s="319"/>
      <c r="C130" s="319"/>
      <c r="D130" s="319"/>
      <c r="E130" s="319"/>
      <c r="F130" s="319"/>
    </row>
    <row r="131" spans="1:6" ht="23.25" x14ac:dyDescent="0.35">
      <c r="A131" s="319"/>
      <c r="B131" s="319"/>
      <c r="C131" s="319"/>
      <c r="D131" s="319"/>
      <c r="E131" s="319"/>
      <c r="F131" s="319"/>
    </row>
    <row r="132" spans="1:6" ht="23.25" x14ac:dyDescent="0.35">
      <c r="A132" s="319"/>
      <c r="B132" s="319"/>
      <c r="C132" s="319"/>
      <c r="D132" s="319"/>
      <c r="E132" s="319"/>
      <c r="F132" s="319"/>
    </row>
    <row r="133" spans="1:6" ht="23.25" x14ac:dyDescent="0.35">
      <c r="A133" s="319"/>
      <c r="B133" s="319"/>
      <c r="C133" s="319"/>
      <c r="D133" s="319"/>
      <c r="E133" s="319"/>
      <c r="F133" s="319"/>
    </row>
    <row r="134" spans="1:6" ht="23.25" x14ac:dyDescent="0.35">
      <c r="A134" s="319"/>
      <c r="B134" s="319"/>
      <c r="C134" s="319"/>
      <c r="D134" s="319"/>
      <c r="E134" s="319"/>
      <c r="F134" s="319"/>
    </row>
    <row r="135" spans="1:6" ht="23.25" x14ac:dyDescent="0.35">
      <c r="A135" s="319"/>
      <c r="B135" s="319"/>
      <c r="C135" s="319"/>
      <c r="D135" s="319"/>
      <c r="E135" s="319"/>
      <c r="F135" s="319"/>
    </row>
    <row r="136" spans="1:6" ht="23.25" x14ac:dyDescent="0.35">
      <c r="A136" s="319"/>
      <c r="B136" s="319"/>
      <c r="C136" s="319"/>
      <c r="D136" s="319"/>
      <c r="E136" s="319"/>
      <c r="F136" s="319"/>
    </row>
    <row r="137" spans="1:6" ht="23.25" x14ac:dyDescent="0.35">
      <c r="A137" s="319"/>
      <c r="B137" s="319"/>
      <c r="C137" s="319"/>
      <c r="D137" s="319"/>
      <c r="E137" s="319"/>
      <c r="F137" s="319"/>
    </row>
    <row r="138" spans="1:6" ht="23.25" x14ac:dyDescent="0.35">
      <c r="A138" s="319"/>
      <c r="B138" s="319"/>
      <c r="C138" s="319"/>
      <c r="D138" s="319"/>
      <c r="E138" s="319"/>
      <c r="F138" s="319"/>
    </row>
    <row r="139" spans="1:6" ht="23.25" x14ac:dyDescent="0.35">
      <c r="A139" s="319"/>
      <c r="B139" s="319"/>
      <c r="C139" s="319"/>
      <c r="D139" s="319"/>
      <c r="E139" s="319"/>
      <c r="F139" s="319"/>
    </row>
    <row r="140" spans="1:6" ht="23.25" x14ac:dyDescent="0.35">
      <c r="A140" s="319"/>
      <c r="B140" s="319"/>
      <c r="C140" s="319"/>
      <c r="D140" s="319"/>
      <c r="E140" s="319"/>
      <c r="F140" s="319"/>
    </row>
  </sheetData>
  <mergeCells count="16">
    <mergeCell ref="A96:F96"/>
    <mergeCell ref="C1:F1"/>
    <mergeCell ref="C2:F2"/>
    <mergeCell ref="B5:D5"/>
    <mergeCell ref="A6:F6"/>
    <mergeCell ref="A8:A9"/>
    <mergeCell ref="B8:B9"/>
    <mergeCell ref="C8:C9"/>
    <mergeCell ref="D8:D9"/>
    <mergeCell ref="E8:F8"/>
    <mergeCell ref="C3:F3"/>
    <mergeCell ref="A51:A52"/>
    <mergeCell ref="C51:C52"/>
    <mergeCell ref="D51:D52"/>
    <mergeCell ref="E51:E52"/>
    <mergeCell ref="F51:F52"/>
  </mergeCells>
  <pageMargins left="1.0629921259842521" right="0.27559055118110237" top="0.82677165354330717" bottom="0.62992125984251968" header="0.31496062992125984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29" zoomScaleNormal="100" zoomScaleSheetLayoutView="100" workbookViewId="0">
      <selection activeCell="B18" sqref="B18"/>
    </sheetView>
  </sheetViews>
  <sheetFormatPr defaultColWidth="8" defaultRowHeight="12.75" x14ac:dyDescent="0.2"/>
  <cols>
    <col min="1" max="1" width="10.5703125" style="50" customWidth="1"/>
    <col min="2" max="2" width="29.140625" style="43" customWidth="1"/>
    <col min="3" max="3" width="21" style="43" customWidth="1"/>
    <col min="4" max="4" width="20.7109375" style="44" customWidth="1"/>
    <col min="5" max="5" width="17.28515625" style="44" customWidth="1"/>
    <col min="6" max="6" width="17" style="26" customWidth="1"/>
    <col min="7" max="8" width="8" style="26"/>
    <col min="9" max="9" width="12.140625" style="26" bestFit="1" customWidth="1"/>
    <col min="10" max="16384" width="8" style="26"/>
  </cols>
  <sheetData>
    <row r="1" spans="1:9" ht="16.5" customHeight="1" x14ac:dyDescent="0.3">
      <c r="A1" s="23"/>
      <c r="B1" s="24"/>
      <c r="C1" s="24"/>
      <c r="D1" s="25"/>
      <c r="E1" s="625"/>
      <c r="F1" s="625"/>
    </row>
    <row r="2" spans="1:9" ht="17.25" customHeight="1" x14ac:dyDescent="0.3">
      <c r="A2" s="23"/>
      <c r="B2" s="24"/>
      <c r="C2" s="24"/>
      <c r="D2" s="25"/>
      <c r="E2" s="626"/>
      <c r="F2" s="626"/>
    </row>
    <row r="3" spans="1:9" ht="18" customHeight="1" x14ac:dyDescent="0.3">
      <c r="A3" s="23"/>
      <c r="B3" s="24"/>
      <c r="C3" s="24"/>
      <c r="D3" s="25"/>
      <c r="E3" s="626"/>
      <c r="F3" s="626"/>
    </row>
    <row r="4" spans="1:9" ht="42.75" customHeight="1" x14ac:dyDescent="0.25">
      <c r="A4" s="23"/>
      <c r="B4" s="24"/>
      <c r="C4" s="24"/>
      <c r="D4" s="25"/>
      <c r="E4" s="25"/>
      <c r="F4" s="25"/>
    </row>
    <row r="5" spans="1:9" ht="64.5" customHeight="1" x14ac:dyDescent="0.2">
      <c r="A5" s="627" t="s">
        <v>370</v>
      </c>
      <c r="B5" s="627"/>
      <c r="C5" s="627"/>
      <c r="D5" s="627"/>
      <c r="E5" s="627"/>
      <c r="F5" s="627"/>
    </row>
    <row r="6" spans="1:9" ht="21" customHeight="1" x14ac:dyDescent="0.25">
      <c r="A6" s="23"/>
      <c r="B6" s="24"/>
      <c r="C6" s="24"/>
      <c r="D6" s="27"/>
      <c r="E6" s="27"/>
      <c r="F6" s="28" t="s">
        <v>0</v>
      </c>
    </row>
    <row r="7" spans="1:9" ht="39" customHeight="1" x14ac:dyDescent="0.2">
      <c r="A7" s="629" t="s">
        <v>37</v>
      </c>
      <c r="B7" s="630" t="s">
        <v>38</v>
      </c>
      <c r="C7" s="631" t="s">
        <v>39</v>
      </c>
      <c r="D7" s="632" t="s">
        <v>83</v>
      </c>
      <c r="E7" s="631" t="s">
        <v>84</v>
      </c>
      <c r="F7" s="631"/>
    </row>
    <row r="8" spans="1:9" ht="62.25" customHeight="1" x14ac:dyDescent="0.2">
      <c r="A8" s="629"/>
      <c r="B8" s="630"/>
      <c r="C8" s="631"/>
      <c r="D8" s="632"/>
      <c r="E8" s="30" t="s">
        <v>40</v>
      </c>
      <c r="F8" s="29" t="s">
        <v>41</v>
      </c>
    </row>
    <row r="9" spans="1:9" s="33" customFormat="1" ht="16.5" customHeight="1" x14ac:dyDescent="0.2">
      <c r="A9" s="31">
        <v>1</v>
      </c>
      <c r="B9" s="31">
        <v>2</v>
      </c>
      <c r="C9" s="32">
        <v>6</v>
      </c>
      <c r="D9" s="32">
        <v>3</v>
      </c>
      <c r="E9" s="32">
        <v>4</v>
      </c>
      <c r="F9" s="32">
        <v>5</v>
      </c>
    </row>
    <row r="10" spans="1:9" s="36" customFormat="1" ht="39.75" customHeight="1" x14ac:dyDescent="0.25">
      <c r="A10" s="66" t="s">
        <v>42</v>
      </c>
      <c r="B10" s="34" t="s">
        <v>43</v>
      </c>
      <c r="C10" s="54">
        <f t="shared" ref="C10:C29" si="0">SUM(D10:E10)</f>
        <v>0</v>
      </c>
      <c r="D10" s="54">
        <f>D11</f>
        <v>3559133</v>
      </c>
      <c r="E10" s="54">
        <f>E11</f>
        <v>-3559133</v>
      </c>
      <c r="F10" s="54">
        <f>F11</f>
        <v>-3559133</v>
      </c>
      <c r="G10" s="35"/>
    </row>
    <row r="11" spans="1:9" s="36" customFormat="1" ht="54.75" customHeight="1" x14ac:dyDescent="0.25">
      <c r="A11" s="66">
        <v>208000</v>
      </c>
      <c r="B11" s="34" t="s">
        <v>44</v>
      </c>
      <c r="C11" s="54">
        <f t="shared" si="0"/>
        <v>0</v>
      </c>
      <c r="D11" s="54">
        <f>D12+D13</f>
        <v>3559133</v>
      </c>
      <c r="E11" s="54">
        <f>E12+E13</f>
        <v>-3559133</v>
      </c>
      <c r="F11" s="54">
        <f>F12+F13</f>
        <v>-3559133</v>
      </c>
      <c r="G11" s="35"/>
    </row>
    <row r="12" spans="1:9" s="36" customFormat="1" ht="26.25" hidden="1" customHeight="1" x14ac:dyDescent="0.25">
      <c r="A12" s="67">
        <v>208100</v>
      </c>
      <c r="B12" s="37" t="s">
        <v>45</v>
      </c>
      <c r="C12" s="56">
        <f t="shared" si="0"/>
        <v>0</v>
      </c>
      <c r="D12" s="56"/>
      <c r="E12" s="56"/>
      <c r="F12" s="56"/>
      <c r="G12" s="35"/>
      <c r="I12" s="38"/>
    </row>
    <row r="13" spans="1:9" ht="73.5" customHeight="1" x14ac:dyDescent="0.25">
      <c r="A13" s="67" t="s">
        <v>46</v>
      </c>
      <c r="B13" s="39" t="s">
        <v>47</v>
      </c>
      <c r="C13" s="56">
        <f t="shared" si="0"/>
        <v>0</v>
      </c>
      <c r="D13" s="186">
        <v>3559133</v>
      </c>
      <c r="E13" s="186">
        <v>-3559133</v>
      </c>
      <c r="F13" s="186">
        <v>-3559133</v>
      </c>
      <c r="G13" s="40"/>
    </row>
    <row r="14" spans="1:9" ht="24.75" hidden="1" customHeight="1" x14ac:dyDescent="0.25">
      <c r="A14" s="66" t="s">
        <v>1</v>
      </c>
      <c r="B14" s="34" t="s">
        <v>2</v>
      </c>
      <c r="C14" s="54">
        <f t="shared" si="0"/>
        <v>0</v>
      </c>
      <c r="D14" s="54">
        <f t="shared" ref="D14:F15" si="1">D15</f>
        <v>0</v>
      </c>
      <c r="E14" s="54">
        <f t="shared" si="1"/>
        <v>0</v>
      </c>
      <c r="F14" s="54">
        <f t="shared" si="1"/>
        <v>0</v>
      </c>
      <c r="G14" s="40"/>
    </row>
    <row r="15" spans="1:9" ht="50.25" hidden="1" customHeight="1" x14ac:dyDescent="0.25">
      <c r="A15" s="66">
        <v>301000</v>
      </c>
      <c r="B15" s="34" t="s">
        <v>3</v>
      </c>
      <c r="C15" s="54">
        <f t="shared" si="0"/>
        <v>0</v>
      </c>
      <c r="D15" s="54">
        <f t="shared" si="1"/>
        <v>0</v>
      </c>
      <c r="E15" s="54">
        <f>SUM(E16:E17)</f>
        <v>0</v>
      </c>
      <c r="F15" s="54">
        <f>SUM(F16:F17)</f>
        <v>0</v>
      </c>
      <c r="G15" s="40"/>
    </row>
    <row r="16" spans="1:9" ht="30" hidden="1" customHeight="1" x14ac:dyDescent="0.25">
      <c r="A16" s="67">
        <v>301100</v>
      </c>
      <c r="B16" s="37" t="s">
        <v>4</v>
      </c>
      <c r="C16" s="56">
        <f t="shared" si="0"/>
        <v>0</v>
      </c>
      <c r="D16" s="55">
        <v>0</v>
      </c>
      <c r="E16" s="56"/>
      <c r="F16" s="56"/>
      <c r="G16" s="40"/>
    </row>
    <row r="17" spans="1:8" ht="27.75" hidden="1" customHeight="1" x14ac:dyDescent="0.25">
      <c r="A17" s="67" t="s">
        <v>354</v>
      </c>
      <c r="B17" s="37" t="s">
        <v>355</v>
      </c>
      <c r="C17" s="56">
        <f t="shared" si="0"/>
        <v>0</v>
      </c>
      <c r="D17" s="55">
        <v>0</v>
      </c>
      <c r="E17" s="56"/>
      <c r="F17" s="56"/>
      <c r="G17" s="40"/>
    </row>
    <row r="18" spans="1:8" ht="28.5" customHeight="1" x14ac:dyDescent="0.25">
      <c r="A18" s="66"/>
      <c r="B18" s="41" t="s">
        <v>48</v>
      </c>
      <c r="C18" s="54">
        <f t="shared" si="0"/>
        <v>0</v>
      </c>
      <c r="D18" s="187">
        <f>SUM(D10,D14)</f>
        <v>3559133</v>
      </c>
      <c r="E18" s="187">
        <f>SUM(E10,E14)</f>
        <v>-3559133</v>
      </c>
      <c r="F18" s="187">
        <f>SUM(F10,F14)</f>
        <v>-3559133</v>
      </c>
      <c r="G18" s="40"/>
    </row>
    <row r="19" spans="1:8" ht="35.25" hidden="1" customHeight="1" x14ac:dyDescent="0.25">
      <c r="A19" s="66" t="s">
        <v>5</v>
      </c>
      <c r="B19" s="34" t="s">
        <v>6</v>
      </c>
      <c r="C19" s="54">
        <f t="shared" si="0"/>
        <v>0</v>
      </c>
      <c r="D19" s="54">
        <f>D20</f>
        <v>0</v>
      </c>
      <c r="E19" s="54">
        <f>SUM(E20,E23)</f>
        <v>0</v>
      </c>
      <c r="F19" s="54">
        <f>SUM(F20,F23)</f>
        <v>0</v>
      </c>
      <c r="G19" s="40"/>
    </row>
    <row r="20" spans="1:8" ht="28.5" hidden="1" customHeight="1" x14ac:dyDescent="0.25">
      <c r="A20" s="66" t="s">
        <v>7</v>
      </c>
      <c r="B20" s="34" t="s">
        <v>8</v>
      </c>
      <c r="C20" s="54">
        <f t="shared" si="0"/>
        <v>0</v>
      </c>
      <c r="D20" s="54">
        <f>D21+D22</f>
        <v>0</v>
      </c>
      <c r="E20" s="54">
        <f>E21</f>
        <v>0</v>
      </c>
      <c r="F20" s="54">
        <f>F21</f>
        <v>0</v>
      </c>
      <c r="G20" s="40"/>
    </row>
    <row r="21" spans="1:8" ht="28.5" hidden="1" customHeight="1" x14ac:dyDescent="0.25">
      <c r="A21" s="67" t="s">
        <v>9</v>
      </c>
      <c r="B21" s="37" t="s">
        <v>10</v>
      </c>
      <c r="C21" s="56">
        <f t="shared" si="0"/>
        <v>0</v>
      </c>
      <c r="D21" s="55">
        <f>D16</f>
        <v>0</v>
      </c>
      <c r="E21" s="56"/>
      <c r="F21" s="56"/>
      <c r="G21" s="40"/>
    </row>
    <row r="22" spans="1:8" ht="34.5" hidden="1" customHeight="1" x14ac:dyDescent="0.25">
      <c r="A22" s="67" t="s">
        <v>11</v>
      </c>
      <c r="B22" s="42" t="s">
        <v>12</v>
      </c>
      <c r="C22" s="56">
        <f t="shared" si="0"/>
        <v>0</v>
      </c>
      <c r="D22" s="186">
        <v>0</v>
      </c>
      <c r="E22" s="56"/>
      <c r="F22" s="56"/>
      <c r="G22" s="40"/>
    </row>
    <row r="23" spans="1:8" ht="28.5" hidden="1" customHeight="1" x14ac:dyDescent="0.25">
      <c r="A23" s="66" t="s">
        <v>356</v>
      </c>
      <c r="B23" s="34" t="s">
        <v>357</v>
      </c>
      <c r="C23" s="54">
        <f t="shared" si="0"/>
        <v>0</v>
      </c>
      <c r="D23" s="188">
        <f t="shared" ref="D23:F24" si="2">SUM(D24)</f>
        <v>0</v>
      </c>
      <c r="E23" s="188">
        <f t="shared" si="2"/>
        <v>0</v>
      </c>
      <c r="F23" s="188">
        <f t="shared" si="2"/>
        <v>0</v>
      </c>
      <c r="G23" s="40"/>
    </row>
    <row r="24" spans="1:8" ht="26.25" hidden="1" customHeight="1" x14ac:dyDescent="0.25">
      <c r="A24" s="67" t="s">
        <v>358</v>
      </c>
      <c r="B24" s="42" t="s">
        <v>359</v>
      </c>
      <c r="C24" s="56">
        <f t="shared" si="0"/>
        <v>0</v>
      </c>
      <c r="D24" s="186">
        <f t="shared" si="2"/>
        <v>0</v>
      </c>
      <c r="E24" s="186">
        <f t="shared" si="2"/>
        <v>0</v>
      </c>
      <c r="F24" s="186">
        <f t="shared" si="2"/>
        <v>0</v>
      </c>
      <c r="G24" s="40"/>
    </row>
    <row r="25" spans="1:8" ht="36" hidden="1" customHeight="1" x14ac:dyDescent="0.25">
      <c r="A25" s="67" t="s">
        <v>360</v>
      </c>
      <c r="B25" s="42" t="s">
        <v>12</v>
      </c>
      <c r="C25" s="56">
        <f t="shared" si="0"/>
        <v>0</v>
      </c>
      <c r="D25" s="186">
        <v>0</v>
      </c>
      <c r="E25" s="56"/>
      <c r="F25" s="56"/>
      <c r="G25" s="40"/>
    </row>
    <row r="26" spans="1:8" ht="43.5" customHeight="1" x14ac:dyDescent="0.25">
      <c r="A26" s="66" t="s">
        <v>49</v>
      </c>
      <c r="B26" s="34" t="s">
        <v>50</v>
      </c>
      <c r="C26" s="54">
        <f t="shared" si="0"/>
        <v>0</v>
      </c>
      <c r="D26" s="54">
        <f>D27</f>
        <v>3559133</v>
      </c>
      <c r="E26" s="54">
        <f>E27</f>
        <v>-3559133</v>
      </c>
      <c r="F26" s="54">
        <f>F27</f>
        <v>-3559133</v>
      </c>
      <c r="G26" s="40"/>
    </row>
    <row r="27" spans="1:8" ht="38.25" customHeight="1" x14ac:dyDescent="0.25">
      <c r="A27" s="66" t="s">
        <v>51</v>
      </c>
      <c r="B27" s="34" t="s">
        <v>52</v>
      </c>
      <c r="C27" s="54">
        <f t="shared" si="0"/>
        <v>0</v>
      </c>
      <c r="D27" s="54">
        <f>D28+D29</f>
        <v>3559133</v>
      </c>
      <c r="E27" s="54">
        <f>E28+E29</f>
        <v>-3559133</v>
      </c>
      <c r="F27" s="54">
        <f>F28+F29</f>
        <v>-3559133</v>
      </c>
      <c r="G27" s="40"/>
    </row>
    <row r="28" spans="1:8" ht="27.75" hidden="1" customHeight="1" x14ac:dyDescent="0.25">
      <c r="A28" s="67" t="s">
        <v>53</v>
      </c>
      <c r="B28" s="42" t="s">
        <v>54</v>
      </c>
      <c r="C28" s="56">
        <f t="shared" si="0"/>
        <v>0</v>
      </c>
      <c r="D28" s="56"/>
      <c r="E28" s="56"/>
      <c r="F28" s="56"/>
    </row>
    <row r="29" spans="1:8" ht="72.75" customHeight="1" x14ac:dyDescent="0.25">
      <c r="A29" s="67" t="s">
        <v>55</v>
      </c>
      <c r="B29" s="39" t="s">
        <v>47</v>
      </c>
      <c r="C29" s="56">
        <f t="shared" si="0"/>
        <v>0</v>
      </c>
      <c r="D29" s="186">
        <v>3559133</v>
      </c>
      <c r="E29" s="186">
        <v>-3559133</v>
      </c>
      <c r="F29" s="186">
        <v>-3559133</v>
      </c>
    </row>
    <row r="30" spans="1:8" ht="37.5" customHeight="1" x14ac:dyDescent="0.25">
      <c r="A30" s="54"/>
      <c r="B30" s="68" t="s">
        <v>56</v>
      </c>
      <c r="C30" s="54">
        <f>SUM(C19,C26)</f>
        <v>0</v>
      </c>
      <c r="D30" s="54">
        <f>SUM(D19,D26)</f>
        <v>3559133</v>
      </c>
      <c r="E30" s="54">
        <f>SUM(E19,E26)</f>
        <v>-3559133</v>
      </c>
      <c r="F30" s="54">
        <f>SUM(F19,F26)</f>
        <v>-3559133</v>
      </c>
      <c r="G30" s="628"/>
      <c r="H30" s="628"/>
    </row>
    <row r="31" spans="1:8" x14ac:dyDescent="0.2">
      <c r="A31" s="43"/>
    </row>
    <row r="32" spans="1:8" ht="15.75" x14ac:dyDescent="0.25">
      <c r="A32" s="43"/>
      <c r="D32" s="45"/>
      <c r="E32" s="45"/>
      <c r="F32" s="36"/>
    </row>
    <row r="33" spans="1:6" ht="23.25" x14ac:dyDescent="0.2">
      <c r="F33" s="46"/>
    </row>
    <row r="34" spans="1:6" ht="15.75" x14ac:dyDescent="0.25">
      <c r="A34" s="43"/>
      <c r="D34" s="45"/>
      <c r="E34" s="45"/>
      <c r="F34" s="36"/>
    </row>
    <row r="35" spans="1:6" ht="15" x14ac:dyDescent="0.2">
      <c r="A35" s="43"/>
      <c r="B35" s="47"/>
      <c r="C35" s="47"/>
      <c r="D35" s="48"/>
    </row>
    <row r="36" spans="1:6" ht="40.5" customHeight="1" x14ac:dyDescent="0.35">
      <c r="A36" s="623" t="s">
        <v>388</v>
      </c>
      <c r="B36" s="623"/>
      <c r="C36" s="623"/>
      <c r="D36" s="623"/>
      <c r="E36" s="623"/>
      <c r="F36" s="624"/>
    </row>
    <row r="37" spans="1:6" ht="15" x14ac:dyDescent="0.2">
      <c r="A37" s="43"/>
      <c r="B37" s="47"/>
      <c r="C37" s="47"/>
      <c r="D37" s="48"/>
    </row>
    <row r="38" spans="1:6" ht="15" x14ac:dyDescent="0.2">
      <c r="A38" s="43"/>
      <c r="B38" s="47"/>
      <c r="C38" s="47"/>
      <c r="D38" s="48"/>
    </row>
    <row r="39" spans="1:6" ht="15" x14ac:dyDescent="0.2">
      <c r="A39" s="43"/>
      <c r="B39" s="47"/>
      <c r="C39" s="47"/>
      <c r="D39" s="48"/>
    </row>
    <row r="40" spans="1:6" x14ac:dyDescent="0.2">
      <c r="A40" s="43"/>
    </row>
    <row r="41" spans="1:6" x14ac:dyDescent="0.2">
      <c r="A41" s="43"/>
      <c r="D41" s="48"/>
      <c r="E41" s="48"/>
    </row>
    <row r="42" spans="1:6" x14ac:dyDescent="0.2">
      <c r="A42" s="43"/>
      <c r="D42" s="49"/>
    </row>
    <row r="43" spans="1:6" x14ac:dyDescent="0.2">
      <c r="A43" s="43"/>
    </row>
    <row r="44" spans="1:6" x14ac:dyDescent="0.2">
      <c r="A44" s="43"/>
      <c r="E44" s="48"/>
    </row>
    <row r="48" spans="1:6" x14ac:dyDescent="0.2">
      <c r="D48" s="48"/>
    </row>
  </sheetData>
  <mergeCells count="11">
    <mergeCell ref="G30:H30"/>
    <mergeCell ref="A7:A8"/>
    <mergeCell ref="B7:B8"/>
    <mergeCell ref="C7:C8"/>
    <mergeCell ref="D7:D8"/>
    <mergeCell ref="E7:F7"/>
    <mergeCell ref="A36:F36"/>
    <mergeCell ref="E1:F1"/>
    <mergeCell ref="E2:F2"/>
    <mergeCell ref="E3:F3"/>
    <mergeCell ref="A5:F5"/>
  </mergeCells>
  <phoneticPr fontId="2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253"/>
  <sheetViews>
    <sheetView view="pageBreakPreview" topLeftCell="A7" zoomScaleNormal="100" zoomScaleSheetLayoutView="100" workbookViewId="0">
      <pane xSplit="4" ySplit="3" topLeftCell="I161" activePane="bottomRight" state="frozen"/>
      <selection activeCell="A7" sqref="A7"/>
      <selection pane="topRight" activeCell="E7" sqref="E7"/>
      <selection pane="bottomLeft" activeCell="A10" sqref="A10"/>
      <selection pane="bottomRight" activeCell="Z157" sqref="Z157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2" customWidth="1"/>
    <col min="4" max="4" width="59.140625" style="7" customWidth="1"/>
    <col min="5" max="5" width="14.5703125" style="3" customWidth="1"/>
    <col min="6" max="6" width="14" style="3" customWidth="1"/>
    <col min="7" max="7" width="12.7109375" customWidth="1"/>
    <col min="8" max="8" width="11.85546875" customWidth="1"/>
    <col min="9" max="9" width="9.28515625" customWidth="1"/>
    <col min="10" max="10" width="14" style="208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  <col min="18" max="18" width="0" hidden="1" customWidth="1"/>
    <col min="19" max="19" width="15.85546875" hidden="1" customWidth="1"/>
    <col min="20" max="20" width="16.5703125" hidden="1" customWidth="1"/>
    <col min="21" max="21" width="9.140625" hidden="1" customWidth="1"/>
    <col min="22" max="22" width="0" hidden="1" customWidth="1"/>
  </cols>
  <sheetData>
    <row r="1" spans="1:19" x14ac:dyDescent="0.2">
      <c r="C1" s="20"/>
      <c r="D1" s="2"/>
    </row>
    <row r="2" spans="1:19" x14ac:dyDescent="0.2">
      <c r="C2" s="20"/>
      <c r="D2" s="2"/>
    </row>
    <row r="3" spans="1:19" ht="21" customHeight="1" x14ac:dyDescent="0.2">
      <c r="C3" s="20"/>
      <c r="D3" s="2"/>
    </row>
    <row r="4" spans="1:19" ht="71.25" customHeight="1" x14ac:dyDescent="0.2">
      <c r="C4" s="20"/>
      <c r="D4" s="14"/>
      <c r="E4" s="15"/>
      <c r="F4" s="15"/>
      <c r="G4" s="16"/>
      <c r="H4" s="16"/>
      <c r="I4" s="16"/>
      <c r="J4" s="209"/>
      <c r="K4" s="16"/>
      <c r="L4" s="16"/>
      <c r="M4" s="17"/>
      <c r="N4" s="17"/>
      <c r="O4" s="17"/>
      <c r="P4" s="17"/>
      <c r="Q4" s="213" t="s">
        <v>0</v>
      </c>
    </row>
    <row r="5" spans="1:19" ht="23.25" customHeight="1" x14ac:dyDescent="0.2">
      <c r="A5" s="633" t="s">
        <v>23</v>
      </c>
      <c r="B5" s="639" t="s">
        <v>96</v>
      </c>
      <c r="C5" s="639" t="s">
        <v>28</v>
      </c>
      <c r="D5" s="636" t="s">
        <v>27</v>
      </c>
      <c r="E5" s="642" t="s">
        <v>83</v>
      </c>
      <c r="F5" s="643"/>
      <c r="G5" s="643"/>
      <c r="H5" s="643"/>
      <c r="I5" s="644"/>
      <c r="J5" s="642" t="s">
        <v>84</v>
      </c>
      <c r="K5" s="643"/>
      <c r="L5" s="643"/>
      <c r="M5" s="643"/>
      <c r="N5" s="643"/>
      <c r="O5" s="643"/>
      <c r="P5" s="655"/>
      <c r="Q5" s="649" t="s">
        <v>86</v>
      </c>
    </row>
    <row r="6" spans="1:19" ht="19.5" customHeight="1" x14ac:dyDescent="0.2">
      <c r="A6" s="634"/>
      <c r="B6" s="647"/>
      <c r="C6" s="640"/>
      <c r="D6" s="637"/>
      <c r="E6" s="652" t="s">
        <v>87</v>
      </c>
      <c r="F6" s="656" t="s">
        <v>91</v>
      </c>
      <c r="G6" s="642" t="s">
        <v>88</v>
      </c>
      <c r="H6" s="655"/>
      <c r="I6" s="656" t="s">
        <v>92</v>
      </c>
      <c r="J6" s="652" t="s">
        <v>87</v>
      </c>
      <c r="K6" s="656" t="s">
        <v>91</v>
      </c>
      <c r="L6" s="642" t="s">
        <v>88</v>
      </c>
      <c r="M6" s="655"/>
      <c r="N6" s="656" t="s">
        <v>92</v>
      </c>
      <c r="O6" s="661" t="s">
        <v>88</v>
      </c>
      <c r="P6" s="662"/>
      <c r="Q6" s="650"/>
    </row>
    <row r="7" spans="1:19" ht="12.75" customHeight="1" x14ac:dyDescent="0.2">
      <c r="A7" s="635"/>
      <c r="B7" s="647"/>
      <c r="C7" s="640"/>
      <c r="D7" s="637"/>
      <c r="E7" s="653"/>
      <c r="F7" s="657"/>
      <c r="G7" s="645" t="s">
        <v>33</v>
      </c>
      <c r="H7" s="645" t="s">
        <v>34</v>
      </c>
      <c r="I7" s="658"/>
      <c r="J7" s="653"/>
      <c r="K7" s="657"/>
      <c r="L7" s="645" t="s">
        <v>35</v>
      </c>
      <c r="M7" s="645" t="s">
        <v>36</v>
      </c>
      <c r="N7" s="658"/>
      <c r="O7" s="659" t="s">
        <v>89</v>
      </c>
      <c r="P7" s="13" t="s">
        <v>88</v>
      </c>
      <c r="Q7" s="650"/>
    </row>
    <row r="8" spans="1:19" ht="77.25" customHeight="1" x14ac:dyDescent="0.2">
      <c r="A8" s="635"/>
      <c r="B8" s="648"/>
      <c r="C8" s="641"/>
      <c r="D8" s="638"/>
      <c r="E8" s="654"/>
      <c r="F8" s="657"/>
      <c r="G8" s="646"/>
      <c r="H8" s="646"/>
      <c r="I8" s="658"/>
      <c r="J8" s="654"/>
      <c r="K8" s="657"/>
      <c r="L8" s="646"/>
      <c r="M8" s="646"/>
      <c r="N8" s="658"/>
      <c r="O8" s="660"/>
      <c r="P8" s="12" t="s">
        <v>90</v>
      </c>
      <c r="Q8" s="651"/>
    </row>
    <row r="9" spans="1:19" ht="15.75" customHeight="1" x14ac:dyDescent="0.2">
      <c r="A9" s="18">
        <v>1</v>
      </c>
      <c r="B9" s="18" t="s">
        <v>82</v>
      </c>
      <c r="C9" s="19">
        <v>3</v>
      </c>
      <c r="D9" s="19">
        <v>4</v>
      </c>
      <c r="E9" s="19">
        <v>5</v>
      </c>
      <c r="F9" s="11">
        <v>6</v>
      </c>
      <c r="G9" s="11">
        <v>7</v>
      </c>
      <c r="H9" s="11">
        <v>8</v>
      </c>
      <c r="I9" s="19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19" t="s">
        <v>97</v>
      </c>
      <c r="S9" s="17"/>
    </row>
    <row r="10" spans="1:19" ht="36.75" customHeight="1" x14ac:dyDescent="0.25">
      <c r="A10" s="176" t="s">
        <v>122</v>
      </c>
      <c r="B10" s="176"/>
      <c r="C10" s="176"/>
      <c r="D10" s="177" t="s">
        <v>113</v>
      </c>
      <c r="E10" s="178">
        <f>SUM(E11)</f>
        <v>9207032</v>
      </c>
      <c r="F10" s="178">
        <f t="shared" ref="F10:Q10" si="0">SUM(F11)</f>
        <v>9207032</v>
      </c>
      <c r="G10" s="178">
        <f t="shared" si="0"/>
        <v>0</v>
      </c>
      <c r="H10" s="178">
        <f t="shared" si="0"/>
        <v>0</v>
      </c>
      <c r="I10" s="178">
        <f t="shared" si="0"/>
        <v>0</v>
      </c>
      <c r="J10" s="178">
        <f t="shared" si="0"/>
        <v>-760000</v>
      </c>
      <c r="K10" s="178">
        <f t="shared" si="0"/>
        <v>0</v>
      </c>
      <c r="L10" s="178">
        <f t="shared" si="0"/>
        <v>0</v>
      </c>
      <c r="M10" s="178">
        <f t="shared" si="0"/>
        <v>0</v>
      </c>
      <c r="N10" s="178">
        <f t="shared" si="0"/>
        <v>-760000</v>
      </c>
      <c r="O10" s="178">
        <f t="shared" si="0"/>
        <v>-760000</v>
      </c>
      <c r="P10" s="178">
        <f t="shared" si="0"/>
        <v>0</v>
      </c>
      <c r="Q10" s="178">
        <f t="shared" si="0"/>
        <v>8447032</v>
      </c>
      <c r="S10" s="182">
        <f>SUM(E10,J10)</f>
        <v>8447032</v>
      </c>
    </row>
    <row r="11" spans="1:19" s="4" customFormat="1" ht="32.25" customHeight="1" x14ac:dyDescent="0.25">
      <c r="A11" s="176" t="s">
        <v>123</v>
      </c>
      <c r="B11" s="176"/>
      <c r="C11" s="176"/>
      <c r="D11" s="177" t="s">
        <v>113</v>
      </c>
      <c r="E11" s="178">
        <f>SUM(E12,E14,E15,E17,E40,E41,E45,E48,E51)</f>
        <v>9207032</v>
      </c>
      <c r="F11" s="178">
        <f t="shared" ref="F11:Q11" si="1">SUM(F12,F14,F15,F17,F40,F41,F45,F48,F51)</f>
        <v>9207032</v>
      </c>
      <c r="G11" s="178">
        <f t="shared" si="1"/>
        <v>0</v>
      </c>
      <c r="H11" s="178">
        <f t="shared" si="1"/>
        <v>0</v>
      </c>
      <c r="I11" s="178">
        <f t="shared" si="1"/>
        <v>0</v>
      </c>
      <c r="J11" s="178">
        <f t="shared" si="1"/>
        <v>-760000</v>
      </c>
      <c r="K11" s="178">
        <f t="shared" si="1"/>
        <v>0</v>
      </c>
      <c r="L11" s="178">
        <f t="shared" si="1"/>
        <v>0</v>
      </c>
      <c r="M11" s="178">
        <f t="shared" si="1"/>
        <v>0</v>
      </c>
      <c r="N11" s="178">
        <f t="shared" si="1"/>
        <v>-760000</v>
      </c>
      <c r="O11" s="178">
        <f t="shared" si="1"/>
        <v>-760000</v>
      </c>
      <c r="P11" s="178">
        <f t="shared" si="1"/>
        <v>0</v>
      </c>
      <c r="Q11" s="178">
        <f t="shared" si="1"/>
        <v>8447032</v>
      </c>
      <c r="S11" s="182">
        <f>SUM(E11,J11)</f>
        <v>8447032</v>
      </c>
    </row>
    <row r="12" spans="1:19" s="4" customFormat="1" ht="66.75" customHeight="1" x14ac:dyDescent="0.25">
      <c r="A12" s="94" t="s">
        <v>250</v>
      </c>
      <c r="B12" s="94" t="s">
        <v>121</v>
      </c>
      <c r="C12" s="94" t="s">
        <v>59</v>
      </c>
      <c r="D12" s="170" t="s">
        <v>120</v>
      </c>
      <c r="E12" s="140">
        <f t="shared" ref="E12:E59" si="2">SUM(F12,I12)</f>
        <v>-200000</v>
      </c>
      <c r="F12" s="114">
        <v>-200000</v>
      </c>
      <c r="G12" s="114"/>
      <c r="H12" s="114"/>
      <c r="I12" s="51"/>
      <c r="J12" s="53">
        <f t="shared" ref="J12:J35" si="3">SUM(K12,N12)</f>
        <v>0</v>
      </c>
      <c r="K12" s="51"/>
      <c r="L12" s="51"/>
      <c r="M12" s="51"/>
      <c r="N12" s="114"/>
      <c r="O12" s="114"/>
      <c r="P12" s="114"/>
      <c r="Q12" s="53">
        <f t="shared" ref="Q12:Q52" si="4">SUM(E12,J12)</f>
        <v>-200000</v>
      </c>
      <c r="S12" s="182"/>
    </row>
    <row r="13" spans="1:19" s="4" customFormat="1" ht="36" hidden="1" customHeight="1" x14ac:dyDescent="0.25">
      <c r="A13" s="94" t="s">
        <v>124</v>
      </c>
      <c r="B13" s="94" t="s">
        <v>119</v>
      </c>
      <c r="C13" s="94" t="s">
        <v>59</v>
      </c>
      <c r="D13" s="128" t="s">
        <v>118</v>
      </c>
      <c r="E13" s="133">
        <f t="shared" si="2"/>
        <v>0</v>
      </c>
      <c r="F13" s="109"/>
      <c r="G13" s="114"/>
      <c r="H13" s="114"/>
      <c r="I13" s="114"/>
      <c r="J13" s="111">
        <f t="shared" si="3"/>
        <v>0</v>
      </c>
      <c r="K13" s="52"/>
      <c r="L13" s="51"/>
      <c r="M13" s="51"/>
      <c r="N13" s="114"/>
      <c r="O13" s="114"/>
      <c r="P13" s="114"/>
      <c r="Q13" s="53">
        <f t="shared" si="4"/>
        <v>0</v>
      </c>
      <c r="S13" s="182"/>
    </row>
    <row r="14" spans="1:19" s="4" customFormat="1" ht="23.25" customHeight="1" x14ac:dyDescent="0.25">
      <c r="A14" s="94" t="s">
        <v>397</v>
      </c>
      <c r="B14" s="94" t="s">
        <v>70</v>
      </c>
      <c r="C14" s="94" t="s">
        <v>71</v>
      </c>
      <c r="D14" s="80" t="s">
        <v>398</v>
      </c>
      <c r="E14" s="133">
        <f t="shared" si="2"/>
        <v>200000</v>
      </c>
      <c r="F14" s="109">
        <v>200000</v>
      </c>
      <c r="G14" s="114"/>
      <c r="H14" s="114"/>
      <c r="I14" s="114"/>
      <c r="J14" s="111">
        <f t="shared" si="3"/>
        <v>0</v>
      </c>
      <c r="K14" s="52"/>
      <c r="L14" s="51"/>
      <c r="M14" s="51"/>
      <c r="N14" s="114"/>
      <c r="O14" s="114"/>
      <c r="P14" s="114"/>
      <c r="Q14" s="53">
        <f t="shared" si="4"/>
        <v>200000</v>
      </c>
      <c r="S14" s="182"/>
    </row>
    <row r="15" spans="1:19" s="4" customFormat="1" ht="49.5" customHeight="1" x14ac:dyDescent="0.25">
      <c r="A15" s="94" t="s">
        <v>552</v>
      </c>
      <c r="B15" s="94" t="s">
        <v>554</v>
      </c>
      <c r="C15" s="94" t="s">
        <v>553</v>
      </c>
      <c r="D15" s="80" t="s">
        <v>555</v>
      </c>
      <c r="E15" s="133">
        <f t="shared" si="2"/>
        <v>2670100</v>
      </c>
      <c r="F15" s="109">
        <v>2670100</v>
      </c>
      <c r="G15" s="114"/>
      <c r="H15" s="114"/>
      <c r="I15" s="114"/>
      <c r="J15" s="111">
        <f t="shared" si="3"/>
        <v>0</v>
      </c>
      <c r="K15" s="52"/>
      <c r="L15" s="51"/>
      <c r="M15" s="51"/>
      <c r="N15" s="114"/>
      <c r="O15" s="114"/>
      <c r="P15" s="114"/>
      <c r="Q15" s="53">
        <f t="shared" si="4"/>
        <v>2670100</v>
      </c>
      <c r="S15" s="182"/>
    </row>
    <row r="16" spans="1:19" s="161" customFormat="1" ht="30.75" customHeight="1" x14ac:dyDescent="0.25">
      <c r="A16" s="69"/>
      <c r="B16" s="69"/>
      <c r="C16" s="69"/>
      <c r="D16" s="72" t="s">
        <v>556</v>
      </c>
      <c r="E16" s="70">
        <f t="shared" si="2"/>
        <v>2670100</v>
      </c>
      <c r="F16" s="70">
        <v>2670100</v>
      </c>
      <c r="G16" s="141"/>
      <c r="H16" s="141"/>
      <c r="I16" s="141"/>
      <c r="J16" s="111">
        <f t="shared" si="3"/>
        <v>0</v>
      </c>
      <c r="K16" s="61"/>
      <c r="L16" s="61"/>
      <c r="M16" s="61"/>
      <c r="N16" s="141"/>
      <c r="O16" s="141"/>
      <c r="P16" s="141"/>
      <c r="Q16" s="73">
        <f t="shared" si="4"/>
        <v>2670100</v>
      </c>
      <c r="S16" s="587"/>
    </row>
    <row r="17" spans="1:19" s="4" customFormat="1" ht="24" customHeight="1" x14ac:dyDescent="0.25">
      <c r="A17" s="94" t="s">
        <v>126</v>
      </c>
      <c r="B17" s="94" t="s">
        <v>127</v>
      </c>
      <c r="C17" s="94" t="s">
        <v>58</v>
      </c>
      <c r="D17" s="76" t="s">
        <v>125</v>
      </c>
      <c r="E17" s="133">
        <f t="shared" si="2"/>
        <v>14400</v>
      </c>
      <c r="F17" s="109">
        <v>14400</v>
      </c>
      <c r="G17" s="109"/>
      <c r="H17" s="109"/>
      <c r="I17" s="114"/>
      <c r="J17" s="111">
        <f t="shared" si="3"/>
        <v>0</v>
      </c>
      <c r="K17" s="52"/>
      <c r="L17" s="52"/>
      <c r="M17" s="52"/>
      <c r="N17" s="114"/>
      <c r="O17" s="114"/>
      <c r="P17" s="114"/>
      <c r="Q17" s="53">
        <f t="shared" si="4"/>
        <v>14400</v>
      </c>
      <c r="S17" s="182"/>
    </row>
    <row r="18" spans="1:19" s="159" customFormat="1" ht="30.75" customHeight="1" x14ac:dyDescent="0.25">
      <c r="A18" s="94"/>
      <c r="B18" s="94"/>
      <c r="C18" s="94"/>
      <c r="D18" s="72" t="s">
        <v>556</v>
      </c>
      <c r="E18" s="70">
        <f t="shared" si="2"/>
        <v>14400</v>
      </c>
      <c r="F18" s="70">
        <v>14400</v>
      </c>
      <c r="G18" s="70"/>
      <c r="H18" s="70"/>
      <c r="I18" s="141"/>
      <c r="J18" s="210">
        <f t="shared" si="3"/>
        <v>0</v>
      </c>
      <c r="K18" s="61"/>
      <c r="L18" s="61"/>
      <c r="M18" s="61"/>
      <c r="N18" s="141"/>
      <c r="O18" s="141"/>
      <c r="P18" s="141"/>
      <c r="Q18" s="73">
        <f t="shared" si="4"/>
        <v>14400</v>
      </c>
      <c r="S18" s="160"/>
    </row>
    <row r="19" spans="1:19" s="4" customFormat="1" ht="21" hidden="1" customHeight="1" x14ac:dyDescent="0.25">
      <c r="A19" s="94" t="s">
        <v>129</v>
      </c>
      <c r="B19" s="94" t="s">
        <v>130</v>
      </c>
      <c r="C19" s="94"/>
      <c r="D19" s="76" t="s">
        <v>13</v>
      </c>
      <c r="E19" s="133">
        <f t="shared" si="2"/>
        <v>0</v>
      </c>
      <c r="F19" s="109"/>
      <c r="G19" s="133"/>
      <c r="H19" s="133"/>
      <c r="I19" s="133"/>
      <c r="J19" s="111">
        <f t="shared" si="3"/>
        <v>0</v>
      </c>
      <c r="K19" s="133"/>
      <c r="L19" s="133"/>
      <c r="M19" s="133"/>
      <c r="N19" s="133"/>
      <c r="O19" s="133"/>
      <c r="P19" s="114"/>
      <c r="Q19" s="53">
        <f t="shared" si="4"/>
        <v>0</v>
      </c>
      <c r="S19" s="5"/>
    </row>
    <row r="20" spans="1:19" s="435" customFormat="1" ht="21.75" hidden="1" customHeight="1" x14ac:dyDescent="0.25">
      <c r="A20" s="94" t="s">
        <v>131</v>
      </c>
      <c r="B20" s="94" t="s">
        <v>132</v>
      </c>
      <c r="C20" s="94" t="s">
        <v>93</v>
      </c>
      <c r="D20" s="128" t="s">
        <v>133</v>
      </c>
      <c r="E20" s="133">
        <f t="shared" si="2"/>
        <v>0</v>
      </c>
      <c r="F20" s="52"/>
      <c r="G20" s="52"/>
      <c r="H20" s="52"/>
      <c r="I20" s="52"/>
      <c r="J20" s="111">
        <f t="shared" si="3"/>
        <v>0</v>
      </c>
      <c r="K20" s="52"/>
      <c r="L20" s="52"/>
      <c r="M20" s="52"/>
      <c r="N20" s="52"/>
      <c r="O20" s="52"/>
      <c r="P20" s="52"/>
      <c r="Q20" s="53">
        <f t="shared" si="4"/>
        <v>0</v>
      </c>
      <c r="S20" s="436"/>
    </row>
    <row r="21" spans="1:19" s="435" customFormat="1" ht="35.25" hidden="1" customHeight="1" x14ac:dyDescent="0.25">
      <c r="A21" s="94" t="s">
        <v>134</v>
      </c>
      <c r="B21" s="94" t="s">
        <v>135</v>
      </c>
      <c r="C21" s="94" t="s">
        <v>93</v>
      </c>
      <c r="D21" s="80" t="s">
        <v>136</v>
      </c>
      <c r="E21" s="133">
        <f t="shared" si="2"/>
        <v>0</v>
      </c>
      <c r="F21" s="109"/>
      <c r="G21" s="52"/>
      <c r="H21" s="52"/>
      <c r="I21" s="52"/>
      <c r="J21" s="133">
        <f t="shared" si="3"/>
        <v>0</v>
      </c>
      <c r="K21" s="52"/>
      <c r="L21" s="52"/>
      <c r="M21" s="52"/>
      <c r="N21" s="52"/>
      <c r="O21" s="52"/>
      <c r="P21" s="52"/>
      <c r="Q21" s="53">
        <f t="shared" si="4"/>
        <v>0</v>
      </c>
      <c r="S21" s="436"/>
    </row>
    <row r="22" spans="1:19" s="435" customFormat="1" ht="22.5" hidden="1" customHeight="1" x14ac:dyDescent="0.25">
      <c r="A22" s="94"/>
      <c r="B22" s="94"/>
      <c r="C22" s="94"/>
      <c r="D22" s="76" t="s">
        <v>344</v>
      </c>
      <c r="E22" s="133">
        <f t="shared" si="2"/>
        <v>0</v>
      </c>
      <c r="F22" s="109"/>
      <c r="G22" s="52"/>
      <c r="H22" s="52"/>
      <c r="I22" s="52"/>
      <c r="J22" s="133">
        <f t="shared" si="3"/>
        <v>0</v>
      </c>
      <c r="K22" s="52"/>
      <c r="L22" s="52"/>
      <c r="M22" s="52"/>
      <c r="N22" s="52"/>
      <c r="O22" s="52"/>
      <c r="P22" s="52"/>
      <c r="Q22" s="53">
        <f t="shared" si="4"/>
        <v>0</v>
      </c>
      <c r="S22" s="436"/>
    </row>
    <row r="23" spans="1:19" s="435" customFormat="1" ht="24" hidden="1" customHeight="1" x14ac:dyDescent="0.25">
      <c r="A23" s="94" t="s">
        <v>137</v>
      </c>
      <c r="B23" s="94" t="s">
        <v>138</v>
      </c>
      <c r="C23" s="94" t="s">
        <v>93</v>
      </c>
      <c r="D23" s="76" t="s">
        <v>14</v>
      </c>
      <c r="E23" s="133">
        <f t="shared" si="2"/>
        <v>0</v>
      </c>
      <c r="F23" s="109"/>
      <c r="G23" s="109"/>
      <c r="H23" s="109"/>
      <c r="I23" s="114"/>
      <c r="J23" s="111">
        <f t="shared" si="3"/>
        <v>0</v>
      </c>
      <c r="K23" s="52"/>
      <c r="L23" s="52"/>
      <c r="M23" s="52"/>
      <c r="N23" s="114"/>
      <c r="O23" s="114"/>
      <c r="P23" s="114"/>
      <c r="Q23" s="53">
        <f t="shared" si="4"/>
        <v>0</v>
      </c>
      <c r="S23" s="436"/>
    </row>
    <row r="24" spans="1:19" s="435" customFormat="1" ht="33" hidden="1" customHeight="1" x14ac:dyDescent="0.25">
      <c r="A24" s="94" t="s">
        <v>367</v>
      </c>
      <c r="B24" s="94" t="s">
        <v>368</v>
      </c>
      <c r="C24" s="94" t="s">
        <v>93</v>
      </c>
      <c r="D24" s="76" t="s">
        <v>369</v>
      </c>
      <c r="E24" s="133">
        <f t="shared" si="2"/>
        <v>0</v>
      </c>
      <c r="F24" s="109"/>
      <c r="G24" s="109"/>
      <c r="H24" s="109"/>
      <c r="I24" s="114"/>
      <c r="J24" s="111">
        <f t="shared" si="3"/>
        <v>0</v>
      </c>
      <c r="K24" s="52"/>
      <c r="L24" s="52"/>
      <c r="M24" s="52"/>
      <c r="N24" s="114"/>
      <c r="O24" s="114"/>
      <c r="P24" s="114"/>
      <c r="Q24" s="53">
        <f t="shared" si="4"/>
        <v>0</v>
      </c>
      <c r="S24" s="436"/>
    </row>
    <row r="25" spans="1:19" s="435" customFormat="1" ht="66.75" hidden="1" customHeight="1" x14ac:dyDescent="0.25">
      <c r="A25" s="94"/>
      <c r="B25" s="94"/>
      <c r="C25" s="94"/>
      <c r="D25" s="76" t="s">
        <v>387</v>
      </c>
      <c r="E25" s="133">
        <f t="shared" si="2"/>
        <v>0</v>
      </c>
      <c r="F25" s="109"/>
      <c r="G25" s="109"/>
      <c r="H25" s="109"/>
      <c r="I25" s="114"/>
      <c r="J25" s="111">
        <f t="shared" si="3"/>
        <v>0</v>
      </c>
      <c r="K25" s="52"/>
      <c r="L25" s="52"/>
      <c r="M25" s="52"/>
      <c r="N25" s="114"/>
      <c r="O25" s="114"/>
      <c r="P25" s="114"/>
      <c r="Q25" s="53">
        <f t="shared" si="4"/>
        <v>0</v>
      </c>
      <c r="S25" s="436"/>
    </row>
    <row r="26" spans="1:19" s="4" customFormat="1" ht="27" hidden="1" customHeight="1" x14ac:dyDescent="0.25">
      <c r="A26" s="94" t="s">
        <v>139</v>
      </c>
      <c r="B26" s="94" t="s">
        <v>141</v>
      </c>
      <c r="C26" s="94"/>
      <c r="D26" s="81" t="s">
        <v>140</v>
      </c>
      <c r="E26" s="133">
        <f t="shared" si="2"/>
        <v>0</v>
      </c>
      <c r="F26" s="109"/>
      <c r="G26" s="109"/>
      <c r="H26" s="109"/>
      <c r="I26" s="114"/>
      <c r="J26" s="111">
        <f t="shared" si="3"/>
        <v>0</v>
      </c>
      <c r="K26" s="52"/>
      <c r="L26" s="52"/>
      <c r="M26" s="52"/>
      <c r="N26" s="114"/>
      <c r="O26" s="114"/>
      <c r="P26" s="114"/>
      <c r="Q26" s="53">
        <f t="shared" si="4"/>
        <v>0</v>
      </c>
      <c r="S26" s="5"/>
    </row>
    <row r="27" spans="1:19" s="159" customFormat="1" ht="21.75" hidden="1" customHeight="1" x14ac:dyDescent="0.25">
      <c r="A27" s="94" t="s">
        <v>128</v>
      </c>
      <c r="B27" s="94" t="s">
        <v>143</v>
      </c>
      <c r="C27" s="94" t="s">
        <v>93</v>
      </c>
      <c r="D27" s="76" t="s">
        <v>142</v>
      </c>
      <c r="E27" s="133">
        <f t="shared" si="2"/>
        <v>0</v>
      </c>
      <c r="F27" s="109"/>
      <c r="G27" s="109"/>
      <c r="H27" s="109"/>
      <c r="I27" s="114"/>
      <c r="J27" s="111">
        <f t="shared" si="3"/>
        <v>0</v>
      </c>
      <c r="K27" s="52"/>
      <c r="L27" s="52"/>
      <c r="M27" s="52"/>
      <c r="N27" s="114"/>
      <c r="O27" s="114"/>
      <c r="P27" s="114"/>
      <c r="Q27" s="53">
        <f t="shared" si="4"/>
        <v>0</v>
      </c>
      <c r="S27" s="160"/>
    </row>
    <row r="28" spans="1:19" s="164" customFormat="1" ht="22.5" hidden="1" customHeight="1" x14ac:dyDescent="0.25">
      <c r="A28" s="69"/>
      <c r="B28" s="69"/>
      <c r="C28" s="69"/>
      <c r="D28" s="72" t="s">
        <v>344</v>
      </c>
      <c r="E28" s="203">
        <f>SUM(F28,I28)</f>
        <v>0</v>
      </c>
      <c r="F28" s="70"/>
      <c r="G28" s="61"/>
      <c r="H28" s="61"/>
      <c r="I28" s="61"/>
      <c r="J28" s="203">
        <f>SUM(K28,N28)</f>
        <v>0</v>
      </c>
      <c r="K28" s="61"/>
      <c r="L28" s="61"/>
      <c r="M28" s="61"/>
      <c r="N28" s="61"/>
      <c r="O28" s="61"/>
      <c r="P28" s="61"/>
      <c r="Q28" s="190">
        <f>SUM(E28,J28)</f>
        <v>0</v>
      </c>
      <c r="S28" s="165"/>
    </row>
    <row r="29" spans="1:19" s="1" customFormat="1" ht="23.25" hidden="1" customHeight="1" x14ac:dyDescent="0.25">
      <c r="A29" s="94" t="s">
        <v>146</v>
      </c>
      <c r="B29" s="94" t="s">
        <v>98</v>
      </c>
      <c r="C29" s="94"/>
      <c r="D29" s="83" t="s">
        <v>94</v>
      </c>
      <c r="E29" s="133">
        <f t="shared" si="2"/>
        <v>0</v>
      </c>
      <c r="F29" s="65"/>
      <c r="G29" s="52"/>
      <c r="H29" s="52"/>
      <c r="I29" s="52"/>
      <c r="J29" s="111">
        <f t="shared" si="3"/>
        <v>0</v>
      </c>
      <c r="K29" s="52"/>
      <c r="L29" s="52"/>
      <c r="M29" s="52"/>
      <c r="N29" s="52"/>
      <c r="O29" s="52"/>
      <c r="P29" s="52"/>
      <c r="Q29" s="53">
        <f t="shared" si="4"/>
        <v>0</v>
      </c>
    </row>
    <row r="30" spans="1:19" s="137" customFormat="1" ht="35.25" hidden="1" customHeight="1" x14ac:dyDescent="0.25">
      <c r="A30" s="69" t="s">
        <v>147</v>
      </c>
      <c r="B30" s="69" t="s">
        <v>99</v>
      </c>
      <c r="C30" s="69" t="s">
        <v>67</v>
      </c>
      <c r="D30" s="152" t="s">
        <v>15</v>
      </c>
      <c r="E30" s="203">
        <f t="shared" si="2"/>
        <v>0</v>
      </c>
      <c r="F30" s="73"/>
      <c r="G30" s="61"/>
      <c r="H30" s="61"/>
      <c r="I30" s="61"/>
      <c r="J30" s="210">
        <f t="shared" si="3"/>
        <v>0</v>
      </c>
      <c r="K30" s="61"/>
      <c r="L30" s="61"/>
      <c r="M30" s="61"/>
      <c r="N30" s="61"/>
      <c r="O30" s="61"/>
      <c r="P30" s="61"/>
      <c r="Q30" s="190">
        <f t="shared" si="4"/>
        <v>0</v>
      </c>
    </row>
    <row r="31" spans="1:19" s="4" customFormat="1" ht="31.5" hidden="1" customHeight="1" x14ac:dyDescent="0.25">
      <c r="A31" s="94" t="s">
        <v>144</v>
      </c>
      <c r="B31" s="94" t="s">
        <v>150</v>
      </c>
      <c r="C31" s="94"/>
      <c r="D31" s="83" t="s">
        <v>16</v>
      </c>
      <c r="E31" s="133">
        <f t="shared" si="2"/>
        <v>0</v>
      </c>
      <c r="F31" s="65"/>
      <c r="G31" s="65"/>
      <c r="H31" s="65"/>
      <c r="I31" s="52"/>
      <c r="J31" s="111">
        <f t="shared" si="3"/>
        <v>0</v>
      </c>
      <c r="K31" s="52"/>
      <c r="L31" s="52"/>
      <c r="M31" s="52"/>
      <c r="N31" s="52"/>
      <c r="O31" s="52"/>
      <c r="P31" s="52"/>
      <c r="Q31" s="53">
        <f t="shared" si="4"/>
        <v>0</v>
      </c>
      <c r="S31" s="5"/>
    </row>
    <row r="32" spans="1:19" s="161" customFormat="1" ht="33" hidden="1" customHeight="1" x14ac:dyDescent="0.25">
      <c r="A32" s="69" t="s">
        <v>145</v>
      </c>
      <c r="B32" s="69" t="s">
        <v>149</v>
      </c>
      <c r="C32" s="69" t="s">
        <v>67</v>
      </c>
      <c r="D32" s="74" t="s">
        <v>148</v>
      </c>
      <c r="E32" s="203">
        <f t="shared" si="2"/>
        <v>0</v>
      </c>
      <c r="F32" s="73"/>
      <c r="G32" s="73"/>
      <c r="H32" s="73"/>
      <c r="I32" s="73"/>
      <c r="J32" s="210">
        <f t="shared" si="3"/>
        <v>0</v>
      </c>
      <c r="K32" s="73"/>
      <c r="L32" s="73"/>
      <c r="M32" s="73"/>
      <c r="N32" s="73"/>
      <c r="O32" s="73"/>
      <c r="P32" s="73"/>
      <c r="Q32" s="190">
        <f t="shared" si="4"/>
        <v>0</v>
      </c>
      <c r="S32" s="163"/>
    </row>
    <row r="33" spans="1:19" s="161" customFormat="1" ht="21" hidden="1" customHeight="1" x14ac:dyDescent="0.25">
      <c r="A33" s="71" t="s">
        <v>151</v>
      </c>
      <c r="B33" s="69" t="s">
        <v>152</v>
      </c>
      <c r="C33" s="71" t="s">
        <v>67</v>
      </c>
      <c r="D33" s="84" t="s">
        <v>153</v>
      </c>
      <c r="E33" s="203">
        <f t="shared" si="2"/>
        <v>0</v>
      </c>
      <c r="F33" s="73"/>
      <c r="G33" s="61"/>
      <c r="H33" s="93"/>
      <c r="I33" s="93"/>
      <c r="J33" s="210">
        <f t="shared" si="3"/>
        <v>0</v>
      </c>
      <c r="K33" s="93"/>
      <c r="L33" s="93"/>
      <c r="M33" s="93"/>
      <c r="N33" s="93"/>
      <c r="O33" s="93"/>
      <c r="P33" s="93"/>
      <c r="Q33" s="190">
        <f t="shared" si="4"/>
        <v>0</v>
      </c>
      <c r="S33" s="163"/>
    </row>
    <row r="34" spans="1:19" s="200" customFormat="1" ht="21" hidden="1" customHeight="1" x14ac:dyDescent="0.25">
      <c r="A34" s="94" t="s">
        <v>157</v>
      </c>
      <c r="B34" s="94" t="s">
        <v>100</v>
      </c>
      <c r="C34" s="94" t="s">
        <v>67</v>
      </c>
      <c r="D34" s="83" t="s">
        <v>158</v>
      </c>
      <c r="E34" s="133">
        <f t="shared" si="2"/>
        <v>0</v>
      </c>
      <c r="F34" s="65"/>
      <c r="G34" s="65"/>
      <c r="H34" s="65"/>
      <c r="I34" s="65"/>
      <c r="J34" s="133">
        <f t="shared" si="3"/>
        <v>0</v>
      </c>
      <c r="K34" s="65"/>
      <c r="L34" s="65"/>
      <c r="M34" s="65"/>
      <c r="N34" s="65"/>
      <c r="O34" s="65"/>
      <c r="P34" s="65"/>
      <c r="Q34" s="100">
        <f t="shared" si="4"/>
        <v>0</v>
      </c>
      <c r="S34" s="201"/>
    </row>
    <row r="35" spans="1:19" s="159" customFormat="1" ht="21" hidden="1" customHeight="1" x14ac:dyDescent="0.25">
      <c r="A35" s="69" t="s">
        <v>154</v>
      </c>
      <c r="B35" s="69" t="s">
        <v>155</v>
      </c>
      <c r="C35" s="69" t="s">
        <v>67</v>
      </c>
      <c r="D35" s="74" t="s">
        <v>156</v>
      </c>
      <c r="E35" s="203">
        <f t="shared" si="2"/>
        <v>0</v>
      </c>
      <c r="F35" s="73"/>
      <c r="G35" s="61"/>
      <c r="H35" s="93"/>
      <c r="I35" s="93"/>
      <c r="J35" s="111">
        <f t="shared" si="3"/>
        <v>0</v>
      </c>
      <c r="K35" s="52"/>
      <c r="L35" s="52"/>
      <c r="M35" s="52"/>
      <c r="N35" s="52"/>
      <c r="O35" s="52"/>
      <c r="P35" s="52"/>
      <c r="Q35" s="205">
        <f t="shared" si="4"/>
        <v>0</v>
      </c>
      <c r="S35" s="160"/>
    </row>
    <row r="36" spans="1:19" s="4" customFormat="1" ht="64.5" hidden="1" customHeight="1" x14ac:dyDescent="0.25">
      <c r="A36" s="107" t="s">
        <v>159</v>
      </c>
      <c r="B36" s="94" t="s">
        <v>101</v>
      </c>
      <c r="C36" s="107" t="s">
        <v>67</v>
      </c>
      <c r="D36" s="81" t="s">
        <v>17</v>
      </c>
      <c r="E36" s="133">
        <f t="shared" si="2"/>
        <v>0</v>
      </c>
      <c r="F36" s="65"/>
      <c r="G36" s="92"/>
      <c r="H36" s="92"/>
      <c r="I36" s="92"/>
      <c r="J36" s="111">
        <f t="shared" ref="J36:J55" si="5">SUM(K36,N36)</f>
        <v>0</v>
      </c>
      <c r="K36" s="52"/>
      <c r="L36" s="52"/>
      <c r="M36" s="52"/>
      <c r="N36" s="52"/>
      <c r="O36" s="52"/>
      <c r="P36" s="52"/>
      <c r="Q36" s="53">
        <f t="shared" si="4"/>
        <v>0</v>
      </c>
      <c r="S36" s="5"/>
    </row>
    <row r="37" spans="1:19" s="59" customFormat="1" ht="25.5" hidden="1" customHeight="1" x14ac:dyDescent="0.25">
      <c r="A37" s="94" t="s">
        <v>162</v>
      </c>
      <c r="B37" s="94" t="s">
        <v>163</v>
      </c>
      <c r="C37" s="142"/>
      <c r="D37" s="85" t="s">
        <v>164</v>
      </c>
      <c r="E37" s="133">
        <f t="shared" si="2"/>
        <v>0</v>
      </c>
      <c r="F37" s="109"/>
      <c r="G37" s="112"/>
      <c r="H37" s="112"/>
      <c r="I37" s="112"/>
      <c r="J37" s="111">
        <f t="shared" si="5"/>
        <v>0</v>
      </c>
      <c r="K37" s="112"/>
      <c r="L37" s="112"/>
      <c r="M37" s="112"/>
      <c r="N37" s="112"/>
      <c r="O37" s="112"/>
      <c r="P37" s="112"/>
      <c r="Q37" s="53">
        <f t="shared" si="4"/>
        <v>0</v>
      </c>
      <c r="S37" s="60"/>
    </row>
    <row r="38" spans="1:19" s="161" customFormat="1" ht="35.25" hidden="1" customHeight="1" x14ac:dyDescent="0.25">
      <c r="A38" s="143" t="s">
        <v>160</v>
      </c>
      <c r="B38" s="143" t="s">
        <v>161</v>
      </c>
      <c r="C38" s="144" t="s">
        <v>66</v>
      </c>
      <c r="D38" s="86" t="s">
        <v>165</v>
      </c>
      <c r="E38" s="203">
        <f t="shared" si="2"/>
        <v>0</v>
      </c>
      <c r="F38" s="70"/>
      <c r="G38" s="145"/>
      <c r="H38" s="145"/>
      <c r="I38" s="145"/>
      <c r="J38" s="210">
        <f t="shared" si="5"/>
        <v>0</v>
      </c>
      <c r="K38" s="145"/>
      <c r="L38" s="145"/>
      <c r="M38" s="145"/>
      <c r="N38" s="145"/>
      <c r="O38" s="145"/>
      <c r="P38" s="145"/>
      <c r="Q38" s="205">
        <f t="shared" si="4"/>
        <v>0</v>
      </c>
      <c r="S38" s="163"/>
    </row>
    <row r="39" spans="1:19" s="4" customFormat="1" ht="25.5" hidden="1" customHeight="1" x14ac:dyDescent="0.25">
      <c r="A39" s="77" t="s">
        <v>166</v>
      </c>
      <c r="B39" s="94" t="s">
        <v>104</v>
      </c>
      <c r="C39" s="146"/>
      <c r="D39" s="170" t="s">
        <v>18</v>
      </c>
      <c r="E39" s="140">
        <f t="shared" si="2"/>
        <v>0</v>
      </c>
      <c r="F39" s="109"/>
      <c r="G39" s="112"/>
      <c r="H39" s="112"/>
      <c r="I39" s="112"/>
      <c r="J39" s="111">
        <f t="shared" si="5"/>
        <v>0</v>
      </c>
      <c r="K39" s="112"/>
      <c r="L39" s="112"/>
      <c r="M39" s="112"/>
      <c r="N39" s="112"/>
      <c r="O39" s="112"/>
      <c r="P39" s="112"/>
      <c r="Q39" s="53">
        <f t="shared" si="4"/>
        <v>0</v>
      </c>
      <c r="S39" s="5"/>
    </row>
    <row r="40" spans="1:19" s="159" customFormat="1" ht="31.5" customHeight="1" x14ac:dyDescent="0.25">
      <c r="A40" s="77" t="s">
        <v>167</v>
      </c>
      <c r="B40" s="94" t="s">
        <v>105</v>
      </c>
      <c r="C40" s="588" t="s">
        <v>65</v>
      </c>
      <c r="D40" s="170" t="s">
        <v>20</v>
      </c>
      <c r="E40" s="140">
        <f t="shared" si="2"/>
        <v>10240</v>
      </c>
      <c r="F40" s="109">
        <v>10240</v>
      </c>
      <c r="G40" s="112"/>
      <c r="H40" s="112"/>
      <c r="I40" s="112"/>
      <c r="J40" s="111">
        <f t="shared" si="5"/>
        <v>0</v>
      </c>
      <c r="K40" s="112"/>
      <c r="L40" s="112"/>
      <c r="M40" s="112"/>
      <c r="N40" s="112"/>
      <c r="O40" s="112"/>
      <c r="P40" s="112"/>
      <c r="Q40" s="53">
        <f t="shared" si="4"/>
        <v>10240</v>
      </c>
      <c r="S40" s="160"/>
    </row>
    <row r="41" spans="1:19" s="159" customFormat="1" ht="33.75" customHeight="1" x14ac:dyDescent="0.25">
      <c r="A41" s="94" t="s">
        <v>168</v>
      </c>
      <c r="B41" s="94" t="s">
        <v>106</v>
      </c>
      <c r="C41" s="149" t="s">
        <v>65</v>
      </c>
      <c r="D41" s="170" t="s">
        <v>19</v>
      </c>
      <c r="E41" s="140">
        <f t="shared" si="2"/>
        <v>-10240</v>
      </c>
      <c r="F41" s="65">
        <v>-10240</v>
      </c>
      <c r="G41" s="52"/>
      <c r="H41" s="52"/>
      <c r="I41" s="52"/>
      <c r="J41" s="111">
        <f t="shared" si="5"/>
        <v>0</v>
      </c>
      <c r="K41" s="199"/>
      <c r="L41" s="199"/>
      <c r="M41" s="199"/>
      <c r="N41" s="199"/>
      <c r="O41" s="199"/>
      <c r="P41" s="199"/>
      <c r="Q41" s="53">
        <f t="shared" si="4"/>
        <v>-10240</v>
      </c>
      <c r="S41" s="160"/>
    </row>
    <row r="42" spans="1:19" s="161" customFormat="1" ht="33.75" hidden="1" customHeight="1" x14ac:dyDescent="0.25">
      <c r="A42" s="131" t="s">
        <v>366</v>
      </c>
      <c r="B42" s="131" t="s">
        <v>252</v>
      </c>
      <c r="C42" s="131" t="s">
        <v>68</v>
      </c>
      <c r="D42" s="132" t="s">
        <v>253</v>
      </c>
      <c r="E42" s="133">
        <f t="shared" si="2"/>
        <v>0</v>
      </c>
      <c r="F42" s="109"/>
      <c r="G42" s="134"/>
      <c r="H42" s="134"/>
      <c r="I42" s="134"/>
      <c r="J42" s="133">
        <f t="shared" si="5"/>
        <v>0</v>
      </c>
      <c r="K42" s="134"/>
      <c r="L42" s="134"/>
      <c r="M42" s="134"/>
      <c r="N42" s="109"/>
      <c r="O42" s="109"/>
      <c r="P42" s="134"/>
      <c r="Q42" s="100">
        <f>SUM(E42,J42)</f>
        <v>0</v>
      </c>
      <c r="S42" s="163"/>
    </row>
    <row r="43" spans="1:19" s="159" customFormat="1" ht="25.5" hidden="1" customHeight="1" x14ac:dyDescent="0.25">
      <c r="A43" s="94" t="s">
        <v>400</v>
      </c>
      <c r="B43" s="197" t="s">
        <v>401</v>
      </c>
      <c r="C43" s="197" t="s">
        <v>68</v>
      </c>
      <c r="D43" s="198" t="s">
        <v>399</v>
      </c>
      <c r="E43" s="133">
        <f t="shared" si="2"/>
        <v>0</v>
      </c>
      <c r="F43" s="109"/>
      <c r="G43" s="134"/>
      <c r="H43" s="134"/>
      <c r="I43" s="134"/>
      <c r="J43" s="111">
        <f t="shared" si="5"/>
        <v>0</v>
      </c>
      <c r="K43" s="134"/>
      <c r="L43" s="134"/>
      <c r="M43" s="134"/>
      <c r="N43" s="134"/>
      <c r="O43" s="134"/>
      <c r="P43" s="134"/>
      <c r="Q43" s="53">
        <f>SUM(E43,J43)</f>
        <v>0</v>
      </c>
      <c r="S43" s="160"/>
    </row>
    <row r="44" spans="1:19" s="161" customFormat="1" ht="30" hidden="1" customHeight="1" x14ac:dyDescent="0.25">
      <c r="A44" s="94" t="s">
        <v>402</v>
      </c>
      <c r="B44" s="197" t="s">
        <v>362</v>
      </c>
      <c r="C44" s="197" t="s">
        <v>68</v>
      </c>
      <c r="D44" s="198" t="s">
        <v>403</v>
      </c>
      <c r="E44" s="133">
        <f t="shared" ref="E44" si="6">SUM(F44,I44)</f>
        <v>0</v>
      </c>
      <c r="F44" s="65"/>
      <c r="G44" s="136"/>
      <c r="H44" s="136"/>
      <c r="I44" s="136"/>
      <c r="J44" s="133">
        <f t="shared" si="5"/>
        <v>0</v>
      </c>
      <c r="K44" s="136"/>
      <c r="L44" s="136"/>
      <c r="M44" s="136"/>
      <c r="N44" s="136"/>
      <c r="O44" s="136"/>
      <c r="P44" s="136"/>
      <c r="Q44" s="100">
        <f t="shared" si="4"/>
        <v>0</v>
      </c>
      <c r="S44" s="163"/>
    </row>
    <row r="45" spans="1:19" s="159" customFormat="1" ht="50.25" customHeight="1" x14ac:dyDescent="0.25">
      <c r="A45" s="94" t="s">
        <v>557</v>
      </c>
      <c r="B45" s="197" t="s">
        <v>558</v>
      </c>
      <c r="C45" s="197" t="s">
        <v>68</v>
      </c>
      <c r="D45" s="198" t="s">
        <v>560</v>
      </c>
      <c r="E45" s="133">
        <f t="shared" si="2"/>
        <v>3147400</v>
      </c>
      <c r="F45" s="65">
        <v>3147400</v>
      </c>
      <c r="G45" s="52"/>
      <c r="H45" s="52"/>
      <c r="I45" s="52"/>
      <c r="J45" s="111">
        <f t="shared" si="5"/>
        <v>0</v>
      </c>
      <c r="K45" s="199"/>
      <c r="L45" s="199"/>
      <c r="M45" s="199"/>
      <c r="N45" s="199"/>
      <c r="O45" s="199"/>
      <c r="P45" s="199"/>
      <c r="Q45" s="53">
        <f>SUM(E45,J45)</f>
        <v>3147400</v>
      </c>
      <c r="S45" s="160"/>
    </row>
    <row r="46" spans="1:19" s="4" customFormat="1" ht="27.75" hidden="1" customHeight="1" x14ac:dyDescent="0.25">
      <c r="A46" s="94" t="s">
        <v>169</v>
      </c>
      <c r="B46" s="94" t="s">
        <v>170</v>
      </c>
      <c r="C46" s="94" t="s">
        <v>68</v>
      </c>
      <c r="D46" s="87" t="s">
        <v>171</v>
      </c>
      <c r="E46" s="133">
        <f t="shared" si="2"/>
        <v>0</v>
      </c>
      <c r="F46" s="109"/>
      <c r="G46" s="52"/>
      <c r="H46" s="52"/>
      <c r="I46" s="52"/>
      <c r="J46" s="111">
        <f t="shared" si="5"/>
        <v>0</v>
      </c>
      <c r="K46" s="52"/>
      <c r="L46" s="52"/>
      <c r="M46" s="52"/>
      <c r="N46" s="52"/>
      <c r="O46" s="52"/>
      <c r="P46" s="52"/>
      <c r="Q46" s="53">
        <f t="shared" si="4"/>
        <v>0</v>
      </c>
      <c r="S46" s="5"/>
    </row>
    <row r="47" spans="1:19" s="4" customFormat="1" ht="87.75" hidden="1" customHeight="1" x14ac:dyDescent="0.25">
      <c r="A47" s="94" t="s">
        <v>393</v>
      </c>
      <c r="B47" s="94" t="s">
        <v>394</v>
      </c>
      <c r="C47" s="94" t="s">
        <v>395</v>
      </c>
      <c r="D47" s="175" t="s">
        <v>396</v>
      </c>
      <c r="E47" s="133">
        <f t="shared" si="2"/>
        <v>0</v>
      </c>
      <c r="F47" s="109"/>
      <c r="G47" s="52"/>
      <c r="H47" s="52"/>
      <c r="I47" s="52"/>
      <c r="J47" s="133">
        <f t="shared" si="5"/>
        <v>0</v>
      </c>
      <c r="K47" s="52"/>
      <c r="L47" s="52"/>
      <c r="M47" s="52"/>
      <c r="N47" s="52"/>
      <c r="O47" s="52"/>
      <c r="P47" s="52"/>
      <c r="Q47" s="53">
        <f t="shared" si="4"/>
        <v>0</v>
      </c>
      <c r="S47" s="5"/>
    </row>
    <row r="48" spans="1:19" s="159" customFormat="1" ht="95.25" customHeight="1" x14ac:dyDescent="0.25">
      <c r="A48" s="94" t="s">
        <v>393</v>
      </c>
      <c r="B48" s="94" t="s">
        <v>394</v>
      </c>
      <c r="C48" s="94" t="s">
        <v>395</v>
      </c>
      <c r="D48" s="87" t="s">
        <v>396</v>
      </c>
      <c r="E48" s="133">
        <f t="shared" si="2"/>
        <v>3375132</v>
      </c>
      <c r="F48" s="109">
        <v>3375132</v>
      </c>
      <c r="G48" s="52"/>
      <c r="H48" s="52"/>
      <c r="I48" s="52"/>
      <c r="J48" s="111">
        <f t="shared" si="5"/>
        <v>0</v>
      </c>
      <c r="K48" s="52"/>
      <c r="L48" s="52"/>
      <c r="M48" s="52"/>
      <c r="N48" s="52"/>
      <c r="O48" s="52"/>
      <c r="P48" s="52"/>
      <c r="Q48" s="53">
        <f t="shared" si="4"/>
        <v>3375132</v>
      </c>
      <c r="S48" s="160"/>
    </row>
    <row r="49" spans="1:19" s="4" customFormat="1" ht="24" hidden="1" customHeight="1" x14ac:dyDescent="0.25">
      <c r="A49" s="94" t="s">
        <v>172</v>
      </c>
      <c r="B49" s="94" t="s">
        <v>173</v>
      </c>
      <c r="C49" s="94" t="s">
        <v>81</v>
      </c>
      <c r="D49" s="80" t="s">
        <v>22</v>
      </c>
      <c r="E49" s="133">
        <f t="shared" si="2"/>
        <v>0</v>
      </c>
      <c r="F49" s="65"/>
      <c r="G49" s="52"/>
      <c r="H49" s="52"/>
      <c r="I49" s="52"/>
      <c r="J49" s="111">
        <f t="shared" si="5"/>
        <v>0</v>
      </c>
      <c r="K49" s="52"/>
      <c r="L49" s="52"/>
      <c r="M49" s="52"/>
      <c r="N49" s="52"/>
      <c r="O49" s="52"/>
      <c r="P49" s="52"/>
      <c r="Q49" s="53">
        <f t="shared" si="4"/>
        <v>0</v>
      </c>
      <c r="S49" s="5"/>
    </row>
    <row r="50" spans="1:19" s="4" customFormat="1" ht="24" hidden="1" customHeight="1" x14ac:dyDescent="0.25">
      <c r="A50" s="94" t="s">
        <v>174</v>
      </c>
      <c r="B50" s="94" t="s">
        <v>175</v>
      </c>
      <c r="C50" s="94" t="s">
        <v>79</v>
      </c>
      <c r="D50" s="80" t="s">
        <v>21</v>
      </c>
      <c r="E50" s="133">
        <f t="shared" si="2"/>
        <v>0</v>
      </c>
      <c r="F50" s="109"/>
      <c r="G50" s="109"/>
      <c r="H50" s="109"/>
      <c r="I50" s="109"/>
      <c r="J50" s="111">
        <f>SUM(K50,N50)</f>
        <v>0</v>
      </c>
      <c r="K50" s="134"/>
      <c r="L50" s="134"/>
      <c r="M50" s="134"/>
      <c r="N50" s="134"/>
      <c r="O50" s="134"/>
      <c r="P50" s="134"/>
      <c r="Q50" s="53">
        <f t="shared" si="4"/>
        <v>0</v>
      </c>
      <c r="S50" s="5"/>
    </row>
    <row r="51" spans="1:19" s="4" customFormat="1" ht="24.75" customHeight="1" x14ac:dyDescent="0.25">
      <c r="A51" s="94" t="s">
        <v>176</v>
      </c>
      <c r="B51" s="94" t="s">
        <v>177</v>
      </c>
      <c r="C51" s="94" t="s">
        <v>72</v>
      </c>
      <c r="D51" s="83" t="s">
        <v>95</v>
      </c>
      <c r="E51" s="133">
        <f t="shared" si="2"/>
        <v>0</v>
      </c>
      <c r="F51" s="65"/>
      <c r="G51" s="52"/>
      <c r="H51" s="52"/>
      <c r="I51" s="52"/>
      <c r="J51" s="111">
        <f t="shared" si="5"/>
        <v>-760000</v>
      </c>
      <c r="K51" s="52"/>
      <c r="L51" s="52"/>
      <c r="M51" s="52"/>
      <c r="N51" s="52">
        <v>-760000</v>
      </c>
      <c r="O51" s="52">
        <v>-760000</v>
      </c>
      <c r="P51" s="52"/>
      <c r="Q51" s="53">
        <f t="shared" si="4"/>
        <v>-760000</v>
      </c>
      <c r="S51" s="5"/>
    </row>
    <row r="52" spans="1:19" s="57" customFormat="1" ht="33" hidden="1" customHeight="1" x14ac:dyDescent="0.25">
      <c r="A52" s="130" t="s">
        <v>179</v>
      </c>
      <c r="B52" s="130" t="s">
        <v>180</v>
      </c>
      <c r="C52" s="130" t="s">
        <v>72</v>
      </c>
      <c r="D52" s="83" t="s">
        <v>178</v>
      </c>
      <c r="E52" s="133">
        <f t="shared" si="2"/>
        <v>0</v>
      </c>
      <c r="F52" s="65"/>
      <c r="G52" s="61"/>
      <c r="H52" s="61"/>
      <c r="I52" s="61"/>
      <c r="J52" s="111">
        <f t="shared" si="5"/>
        <v>0</v>
      </c>
      <c r="K52" s="61"/>
      <c r="L52" s="61"/>
      <c r="M52" s="61"/>
      <c r="N52" s="61"/>
      <c r="O52" s="61"/>
      <c r="P52" s="61"/>
      <c r="Q52" s="53">
        <f t="shared" si="4"/>
        <v>0</v>
      </c>
      <c r="S52" s="58"/>
    </row>
    <row r="53" spans="1:19" ht="34.5" hidden="1" customHeight="1" x14ac:dyDescent="0.25">
      <c r="A53" s="77" t="s">
        <v>181</v>
      </c>
      <c r="B53" s="94" t="s">
        <v>182</v>
      </c>
      <c r="C53" s="129" t="s">
        <v>183</v>
      </c>
      <c r="D53" s="88" t="s">
        <v>184</v>
      </c>
      <c r="E53" s="133">
        <f t="shared" si="2"/>
        <v>0</v>
      </c>
      <c r="F53" s="109"/>
      <c r="G53" s="134"/>
      <c r="H53" s="134"/>
      <c r="I53" s="134"/>
      <c r="J53" s="111">
        <f t="shared" si="5"/>
        <v>0</v>
      </c>
      <c r="K53" s="134"/>
      <c r="L53" s="134"/>
      <c r="M53" s="134"/>
      <c r="N53" s="134"/>
      <c r="O53" s="134"/>
      <c r="P53" s="134"/>
      <c r="Q53" s="53">
        <f t="shared" ref="Q53:Q70" si="7">SUM(E53,J53)</f>
        <v>0</v>
      </c>
    </row>
    <row r="54" spans="1:19" ht="33" hidden="1" customHeight="1" x14ac:dyDescent="0.25">
      <c r="A54" s="129" t="s">
        <v>185</v>
      </c>
      <c r="B54" s="94" t="s">
        <v>186</v>
      </c>
      <c r="C54" s="129" t="s">
        <v>80</v>
      </c>
      <c r="D54" s="88" t="s">
        <v>187</v>
      </c>
      <c r="E54" s="133">
        <f t="shared" si="2"/>
        <v>0</v>
      </c>
      <c r="F54" s="109"/>
      <c r="G54" s="134"/>
      <c r="H54" s="134"/>
      <c r="I54" s="134"/>
      <c r="J54" s="111">
        <f t="shared" si="5"/>
        <v>0</v>
      </c>
      <c r="K54" s="134"/>
      <c r="L54" s="134"/>
      <c r="M54" s="134"/>
      <c r="N54" s="134"/>
      <c r="O54" s="134"/>
      <c r="P54" s="134"/>
      <c r="Q54" s="53">
        <f t="shared" si="7"/>
        <v>0</v>
      </c>
    </row>
    <row r="55" spans="1:19" ht="27" hidden="1" customHeight="1" x14ac:dyDescent="0.25">
      <c r="A55" s="94" t="s">
        <v>188</v>
      </c>
      <c r="B55" s="94" t="s">
        <v>189</v>
      </c>
      <c r="C55" s="94" t="s">
        <v>70</v>
      </c>
      <c r="D55" s="83" t="s">
        <v>190</v>
      </c>
      <c r="E55" s="133">
        <f t="shared" si="2"/>
        <v>0</v>
      </c>
      <c r="F55" s="109"/>
      <c r="G55" s="134"/>
      <c r="H55" s="134"/>
      <c r="I55" s="134"/>
      <c r="J55" s="111">
        <f t="shared" si="5"/>
        <v>0</v>
      </c>
      <c r="K55" s="134"/>
      <c r="L55" s="134"/>
      <c r="M55" s="134"/>
      <c r="N55" s="134"/>
      <c r="O55" s="134"/>
      <c r="P55" s="134"/>
      <c r="Q55" s="53">
        <f t="shared" si="7"/>
        <v>0</v>
      </c>
    </row>
    <row r="56" spans="1:19" s="57" customFormat="1" ht="60" hidden="1" customHeight="1" x14ac:dyDescent="0.25">
      <c r="A56" s="78"/>
      <c r="B56" s="69"/>
      <c r="C56" s="79"/>
      <c r="D56" s="195" t="s">
        <v>389</v>
      </c>
      <c r="E56" s="203">
        <f t="shared" si="2"/>
        <v>0</v>
      </c>
      <c r="F56" s="73"/>
      <c r="G56" s="61"/>
      <c r="H56" s="61"/>
      <c r="I56" s="61"/>
      <c r="J56" s="190">
        <f>SUM(K56,N56)</f>
        <v>0</v>
      </c>
      <c r="K56" s="61"/>
      <c r="L56" s="61"/>
      <c r="M56" s="61"/>
      <c r="N56" s="61"/>
      <c r="O56" s="61"/>
      <c r="P56" s="61"/>
      <c r="Q56" s="205">
        <f t="shared" si="7"/>
        <v>0</v>
      </c>
      <c r="S56" s="58"/>
    </row>
    <row r="57" spans="1:19" s="1" customFormat="1" ht="21" hidden="1" customHeight="1" x14ac:dyDescent="0.25">
      <c r="A57" s="77"/>
      <c r="B57" s="94"/>
      <c r="C57" s="113"/>
      <c r="D57" s="76"/>
      <c r="E57" s="133">
        <f t="shared" si="2"/>
        <v>0</v>
      </c>
      <c r="F57" s="109"/>
      <c r="G57" s="134"/>
      <c r="H57" s="134"/>
      <c r="I57" s="134"/>
      <c r="J57" s="111">
        <f>SUM(K57,N57)</f>
        <v>0</v>
      </c>
      <c r="K57" s="134"/>
      <c r="L57" s="134"/>
      <c r="M57" s="134"/>
      <c r="N57" s="134"/>
      <c r="O57" s="134"/>
      <c r="P57" s="134"/>
      <c r="Q57" s="53">
        <f t="shared" si="7"/>
        <v>0</v>
      </c>
    </row>
    <row r="58" spans="1:19" s="1" customFormat="1" ht="21" hidden="1" customHeight="1" x14ac:dyDescent="0.25">
      <c r="A58" s="131"/>
      <c r="B58" s="94"/>
      <c r="C58" s="131"/>
      <c r="D58" s="132"/>
      <c r="E58" s="133">
        <f t="shared" si="2"/>
        <v>0</v>
      </c>
      <c r="F58" s="109"/>
      <c r="G58" s="134"/>
      <c r="H58" s="134"/>
      <c r="I58" s="134"/>
      <c r="J58" s="111">
        <f>SUM(K58,N58)</f>
        <v>0</v>
      </c>
      <c r="K58" s="134"/>
      <c r="L58" s="134"/>
      <c r="M58" s="134"/>
      <c r="N58" s="134"/>
      <c r="O58" s="134"/>
      <c r="P58" s="134"/>
      <c r="Q58" s="53">
        <f>SUM(E58,J58)</f>
        <v>0</v>
      </c>
    </row>
    <row r="59" spans="1:19" s="1" customFormat="1" ht="21" hidden="1" customHeight="1" x14ac:dyDescent="0.25">
      <c r="A59" s="77"/>
      <c r="B59" s="94"/>
      <c r="C59" s="113"/>
      <c r="D59" s="76"/>
      <c r="E59" s="133">
        <f t="shared" si="2"/>
        <v>0</v>
      </c>
      <c r="F59" s="109"/>
      <c r="G59" s="134"/>
      <c r="H59" s="134"/>
      <c r="I59" s="134"/>
      <c r="J59" s="111">
        <f>SUM(K59,N59)</f>
        <v>0</v>
      </c>
      <c r="K59" s="134"/>
      <c r="L59" s="134"/>
      <c r="M59" s="134"/>
      <c r="N59" s="134"/>
      <c r="O59" s="134"/>
      <c r="P59" s="134"/>
      <c r="Q59" s="53">
        <f t="shared" si="7"/>
        <v>0</v>
      </c>
    </row>
    <row r="60" spans="1:19" ht="54" customHeight="1" x14ac:dyDescent="0.25">
      <c r="A60" s="176" t="s">
        <v>31</v>
      </c>
      <c r="B60" s="176"/>
      <c r="C60" s="176"/>
      <c r="D60" s="177" t="s">
        <v>117</v>
      </c>
      <c r="E60" s="178">
        <f>SUM(E61)</f>
        <v>-300000</v>
      </c>
      <c r="F60" s="178">
        <f t="shared" ref="F60:Q60" si="8">SUM(F61)</f>
        <v>-300000</v>
      </c>
      <c r="G60" s="178">
        <f t="shared" si="8"/>
        <v>-250000</v>
      </c>
      <c r="H60" s="178">
        <f t="shared" si="8"/>
        <v>-25000</v>
      </c>
      <c r="I60" s="178">
        <f t="shared" si="8"/>
        <v>0</v>
      </c>
      <c r="J60" s="178">
        <f t="shared" si="8"/>
        <v>-3450949</v>
      </c>
      <c r="K60" s="178">
        <f t="shared" si="8"/>
        <v>0</v>
      </c>
      <c r="L60" s="178">
        <f t="shared" si="8"/>
        <v>0</v>
      </c>
      <c r="M60" s="178">
        <f t="shared" si="8"/>
        <v>0</v>
      </c>
      <c r="N60" s="178">
        <f t="shared" si="8"/>
        <v>-3450949</v>
      </c>
      <c r="O60" s="178">
        <f t="shared" si="8"/>
        <v>-3450949</v>
      </c>
      <c r="P60" s="178">
        <f t="shared" si="8"/>
        <v>0</v>
      </c>
      <c r="Q60" s="178">
        <f t="shared" si="8"/>
        <v>-3750949</v>
      </c>
      <c r="S60" s="75">
        <f>SUM(E60,J60)</f>
        <v>-3750949</v>
      </c>
    </row>
    <row r="61" spans="1:19" ht="54" customHeight="1" x14ac:dyDescent="0.25">
      <c r="A61" s="176" t="s">
        <v>32</v>
      </c>
      <c r="B61" s="176"/>
      <c r="C61" s="176"/>
      <c r="D61" s="177" t="s">
        <v>117</v>
      </c>
      <c r="E61" s="178">
        <f>SUM(E62,E64,E65)</f>
        <v>-300000</v>
      </c>
      <c r="F61" s="178">
        <f t="shared" ref="F61:Q61" si="9">SUM(F62,F64,F65)</f>
        <v>-300000</v>
      </c>
      <c r="G61" s="178">
        <f t="shared" si="9"/>
        <v>-250000</v>
      </c>
      <c r="H61" s="178">
        <f t="shared" si="9"/>
        <v>-25000</v>
      </c>
      <c r="I61" s="178">
        <f t="shared" si="9"/>
        <v>0</v>
      </c>
      <c r="J61" s="178">
        <f t="shared" si="9"/>
        <v>-3450949</v>
      </c>
      <c r="K61" s="178">
        <f t="shared" si="9"/>
        <v>0</v>
      </c>
      <c r="L61" s="178">
        <f t="shared" si="9"/>
        <v>0</v>
      </c>
      <c r="M61" s="178">
        <f t="shared" si="9"/>
        <v>0</v>
      </c>
      <c r="N61" s="178">
        <f t="shared" si="9"/>
        <v>-3450949</v>
      </c>
      <c r="O61" s="178">
        <f t="shared" si="9"/>
        <v>-3450949</v>
      </c>
      <c r="P61" s="178">
        <f t="shared" si="9"/>
        <v>0</v>
      </c>
      <c r="Q61" s="178">
        <f t="shared" si="9"/>
        <v>-3750949</v>
      </c>
      <c r="S61" s="75">
        <f>SUM(E61,J61)</f>
        <v>-3750949</v>
      </c>
    </row>
    <row r="62" spans="1:19" ht="36.75" customHeight="1" x14ac:dyDescent="0.25">
      <c r="A62" s="94" t="s">
        <v>203</v>
      </c>
      <c r="B62" s="94" t="s">
        <v>119</v>
      </c>
      <c r="C62" s="94" t="s">
        <v>59</v>
      </c>
      <c r="D62" s="80" t="s">
        <v>118</v>
      </c>
      <c r="E62" s="133">
        <f>SUM(F62,I62)</f>
        <v>-300000</v>
      </c>
      <c r="F62" s="109">
        <v>-300000</v>
      </c>
      <c r="G62" s="91">
        <v>-250000</v>
      </c>
      <c r="H62" s="91">
        <v>-25000</v>
      </c>
      <c r="I62" s="91"/>
      <c r="J62" s="133">
        <f t="shared" ref="J62:J70" si="10">SUM(K62,N62)</f>
        <v>0</v>
      </c>
      <c r="K62" s="138"/>
      <c r="L62" s="138"/>
      <c r="M62" s="138"/>
      <c r="N62" s="138"/>
      <c r="O62" s="138"/>
      <c r="P62" s="138"/>
      <c r="Q62" s="53">
        <f>SUM(E62,J62)</f>
        <v>-300000</v>
      </c>
    </row>
    <row r="63" spans="1:19" s="1" customFormat="1" ht="36.75" hidden="1" customHeight="1" x14ac:dyDescent="0.25">
      <c r="A63" s="131" t="s">
        <v>255</v>
      </c>
      <c r="B63" s="131" t="s">
        <v>103</v>
      </c>
      <c r="C63" s="131"/>
      <c r="D63" s="132" t="s">
        <v>254</v>
      </c>
      <c r="E63" s="133">
        <f t="shared" ref="E63:E72" si="11">SUM(F63,I63)</f>
        <v>0</v>
      </c>
      <c r="F63" s="109"/>
      <c r="G63" s="134"/>
      <c r="H63" s="134"/>
      <c r="I63" s="134"/>
      <c r="J63" s="133">
        <f t="shared" si="10"/>
        <v>0</v>
      </c>
      <c r="K63" s="134"/>
      <c r="L63" s="134"/>
      <c r="M63" s="134"/>
      <c r="N63" s="134"/>
      <c r="O63" s="134"/>
      <c r="P63" s="134"/>
      <c r="Q63" s="100">
        <f>SUM(E63,J63)</f>
        <v>0</v>
      </c>
    </row>
    <row r="64" spans="1:19" s="586" customFormat="1" ht="35.25" customHeight="1" x14ac:dyDescent="0.25">
      <c r="A64" s="131" t="s">
        <v>251</v>
      </c>
      <c r="B64" s="131" t="s">
        <v>252</v>
      </c>
      <c r="C64" s="131" t="s">
        <v>68</v>
      </c>
      <c r="D64" s="132" t="s">
        <v>253</v>
      </c>
      <c r="E64" s="133">
        <f t="shared" si="11"/>
        <v>0</v>
      </c>
      <c r="F64" s="109"/>
      <c r="G64" s="134"/>
      <c r="H64" s="134"/>
      <c r="I64" s="134"/>
      <c r="J64" s="111">
        <f t="shared" si="10"/>
        <v>-3305090</v>
      </c>
      <c r="K64" s="134"/>
      <c r="L64" s="134"/>
      <c r="M64" s="134"/>
      <c r="N64" s="134">
        <v>-3305090</v>
      </c>
      <c r="O64" s="134">
        <v>-3305090</v>
      </c>
      <c r="P64" s="134"/>
      <c r="Q64" s="53">
        <f t="shared" si="7"/>
        <v>-3305090</v>
      </c>
    </row>
    <row r="65" spans="1:19" s="586" customFormat="1" ht="35.25" customHeight="1" x14ac:dyDescent="0.25">
      <c r="A65" s="131" t="s">
        <v>361</v>
      </c>
      <c r="B65" s="131" t="s">
        <v>362</v>
      </c>
      <c r="C65" s="131" t="s">
        <v>68</v>
      </c>
      <c r="D65" s="132" t="s">
        <v>363</v>
      </c>
      <c r="E65" s="133">
        <f>SUM(F65,I65)</f>
        <v>0</v>
      </c>
      <c r="F65" s="109"/>
      <c r="G65" s="134"/>
      <c r="H65" s="134"/>
      <c r="I65" s="134"/>
      <c r="J65" s="111">
        <f t="shared" si="10"/>
        <v>-145859</v>
      </c>
      <c r="K65" s="134"/>
      <c r="L65" s="134"/>
      <c r="M65" s="134"/>
      <c r="N65" s="134">
        <v>-145859</v>
      </c>
      <c r="O65" s="134">
        <v>-145859</v>
      </c>
      <c r="P65" s="134"/>
      <c r="Q65" s="53">
        <f>SUM(E65,J65)</f>
        <v>-145859</v>
      </c>
    </row>
    <row r="66" spans="1:19" ht="29.25" hidden="1" customHeight="1" x14ac:dyDescent="0.25">
      <c r="A66" s="77" t="s">
        <v>256</v>
      </c>
      <c r="B66" s="77" t="s">
        <v>107</v>
      </c>
      <c r="C66" s="77" t="s">
        <v>258</v>
      </c>
      <c r="D66" s="76" t="s">
        <v>257</v>
      </c>
      <c r="E66" s="133">
        <f t="shared" si="11"/>
        <v>0</v>
      </c>
      <c r="F66" s="109"/>
      <c r="G66" s="134"/>
      <c r="H66" s="134"/>
      <c r="I66" s="134"/>
      <c r="J66" s="111">
        <f t="shared" si="10"/>
        <v>0</v>
      </c>
      <c r="K66" s="135"/>
      <c r="L66" s="135"/>
      <c r="M66" s="135"/>
      <c r="N66" s="135"/>
      <c r="O66" s="135"/>
      <c r="P66" s="134"/>
      <c r="Q66" s="53">
        <f t="shared" si="7"/>
        <v>0</v>
      </c>
    </row>
    <row r="67" spans="1:19" ht="36.75" hidden="1" customHeight="1" x14ac:dyDescent="0.25">
      <c r="A67" s="166" t="s">
        <v>329</v>
      </c>
      <c r="B67" s="166" t="s">
        <v>330</v>
      </c>
      <c r="C67" s="166" t="s">
        <v>258</v>
      </c>
      <c r="D67" s="81" t="s">
        <v>331</v>
      </c>
      <c r="E67" s="133">
        <f>SUM(F67,I67)</f>
        <v>0</v>
      </c>
      <c r="F67" s="109"/>
      <c r="G67" s="134"/>
      <c r="H67" s="134"/>
      <c r="I67" s="134"/>
      <c r="J67" s="111">
        <f t="shared" si="10"/>
        <v>0</v>
      </c>
      <c r="K67" s="135"/>
      <c r="L67" s="135"/>
      <c r="M67" s="135"/>
      <c r="N67" s="135"/>
      <c r="O67" s="135"/>
      <c r="P67" s="134"/>
      <c r="Q67" s="100">
        <f>SUM(E67,J67)</f>
        <v>0</v>
      </c>
    </row>
    <row r="68" spans="1:19" ht="35.25" hidden="1" customHeight="1" x14ac:dyDescent="0.25">
      <c r="A68" s="94" t="s">
        <v>328</v>
      </c>
      <c r="B68" s="94" t="s">
        <v>327</v>
      </c>
      <c r="C68" s="94" t="s">
        <v>258</v>
      </c>
      <c r="D68" s="80" t="s">
        <v>326</v>
      </c>
      <c r="E68" s="133">
        <f>SUM(F68,I68)</f>
        <v>0</v>
      </c>
      <c r="F68" s="109"/>
      <c r="G68" s="91"/>
      <c r="H68" s="91"/>
      <c r="I68" s="91"/>
      <c r="J68" s="133">
        <f t="shared" si="10"/>
        <v>0</v>
      </c>
      <c r="K68" s="138"/>
      <c r="L68" s="138"/>
      <c r="M68" s="138"/>
      <c r="N68" s="134"/>
      <c r="O68" s="134"/>
      <c r="P68" s="138"/>
      <c r="Q68" s="100">
        <f>SUM(E68,J68)</f>
        <v>0</v>
      </c>
    </row>
    <row r="69" spans="1:19" ht="36" hidden="1" customHeight="1" x14ac:dyDescent="0.25">
      <c r="A69" s="77" t="s">
        <v>259</v>
      </c>
      <c r="B69" s="77" t="s">
        <v>260</v>
      </c>
      <c r="C69" s="77"/>
      <c r="D69" s="76" t="s">
        <v>261</v>
      </c>
      <c r="E69" s="133">
        <f t="shared" si="11"/>
        <v>0</v>
      </c>
      <c r="F69" s="109"/>
      <c r="G69" s="134"/>
      <c r="H69" s="134"/>
      <c r="I69" s="134"/>
      <c r="J69" s="111">
        <f t="shared" si="10"/>
        <v>0</v>
      </c>
      <c r="K69" s="135"/>
      <c r="L69" s="135"/>
      <c r="M69" s="135"/>
      <c r="N69" s="135"/>
      <c r="O69" s="135"/>
      <c r="P69" s="134"/>
      <c r="Q69" s="111">
        <f>SUM(J69,E69)</f>
        <v>0</v>
      </c>
    </row>
    <row r="70" spans="1:19" s="64" customFormat="1" ht="42.75" hidden="1" customHeight="1" x14ac:dyDescent="0.25">
      <c r="A70" s="77" t="s">
        <v>264</v>
      </c>
      <c r="B70" s="77" t="s">
        <v>263</v>
      </c>
      <c r="C70" s="94" t="s">
        <v>69</v>
      </c>
      <c r="D70" s="202" t="s">
        <v>262</v>
      </c>
      <c r="E70" s="133">
        <f t="shared" si="11"/>
        <v>0</v>
      </c>
      <c r="F70" s="109"/>
      <c r="G70" s="134"/>
      <c r="H70" s="134"/>
      <c r="I70" s="134"/>
      <c r="J70" s="111">
        <f t="shared" si="10"/>
        <v>0</v>
      </c>
      <c r="K70" s="135"/>
      <c r="L70" s="135"/>
      <c r="M70" s="135"/>
      <c r="N70" s="135"/>
      <c r="O70" s="135"/>
      <c r="P70" s="134"/>
      <c r="Q70" s="53">
        <f t="shared" si="7"/>
        <v>0</v>
      </c>
    </row>
    <row r="71" spans="1:19" ht="34.5" hidden="1" customHeight="1" x14ac:dyDescent="0.25">
      <c r="A71" s="77" t="s">
        <v>392</v>
      </c>
      <c r="B71" s="94" t="s">
        <v>182</v>
      </c>
      <c r="C71" s="129" t="s">
        <v>183</v>
      </c>
      <c r="D71" s="88" t="s">
        <v>184</v>
      </c>
      <c r="E71" s="133">
        <f t="shared" si="11"/>
        <v>0</v>
      </c>
      <c r="F71" s="109"/>
      <c r="G71" s="91"/>
      <c r="H71" s="91"/>
      <c r="I71" s="91"/>
      <c r="J71" s="111">
        <f>SUM(N71,K71)</f>
        <v>0</v>
      </c>
      <c r="K71" s="91"/>
      <c r="L71" s="91"/>
      <c r="M71" s="91"/>
      <c r="N71" s="91"/>
      <c r="O71" s="91"/>
      <c r="P71" s="91"/>
      <c r="Q71" s="53">
        <f>SUM(E71,J71)</f>
        <v>0</v>
      </c>
    </row>
    <row r="72" spans="1:19" s="63" customFormat="1" ht="64.5" hidden="1" customHeight="1" x14ac:dyDescent="0.25">
      <c r="A72" s="78"/>
      <c r="B72" s="69"/>
      <c r="C72" s="79"/>
      <c r="D72" s="195" t="s">
        <v>389</v>
      </c>
      <c r="E72" s="203">
        <f t="shared" si="11"/>
        <v>0</v>
      </c>
      <c r="F72" s="70"/>
      <c r="G72" s="127"/>
      <c r="H72" s="127"/>
      <c r="I72" s="127"/>
      <c r="J72" s="210">
        <f>SUM(N72,K72)</f>
        <v>0</v>
      </c>
      <c r="K72" s="127"/>
      <c r="L72" s="127"/>
      <c r="M72" s="127"/>
      <c r="N72" s="127"/>
      <c r="O72" s="127"/>
      <c r="P72" s="127"/>
      <c r="Q72" s="190">
        <f>SUM(E72,J72)</f>
        <v>0</v>
      </c>
    </row>
    <row r="73" spans="1:19" ht="37.5" customHeight="1" x14ac:dyDescent="0.25">
      <c r="A73" s="176" t="s">
        <v>206</v>
      </c>
      <c r="B73" s="176"/>
      <c r="C73" s="176"/>
      <c r="D73" s="179" t="s">
        <v>114</v>
      </c>
      <c r="E73" s="180">
        <f>SUM(E74)</f>
        <v>0</v>
      </c>
      <c r="F73" s="180">
        <f t="shared" ref="F73:Q73" si="12">SUM(F74)</f>
        <v>0</v>
      </c>
      <c r="G73" s="180">
        <f t="shared" si="12"/>
        <v>0</v>
      </c>
      <c r="H73" s="180">
        <f t="shared" si="12"/>
        <v>0</v>
      </c>
      <c r="I73" s="180">
        <f t="shared" si="12"/>
        <v>0</v>
      </c>
      <c r="J73" s="180">
        <f t="shared" si="12"/>
        <v>400000</v>
      </c>
      <c r="K73" s="180">
        <f t="shared" si="12"/>
        <v>0</v>
      </c>
      <c r="L73" s="180">
        <f t="shared" si="12"/>
        <v>0</v>
      </c>
      <c r="M73" s="180">
        <f t="shared" si="12"/>
        <v>0</v>
      </c>
      <c r="N73" s="180">
        <f t="shared" si="12"/>
        <v>400000</v>
      </c>
      <c r="O73" s="180">
        <f t="shared" si="12"/>
        <v>400000</v>
      </c>
      <c r="P73" s="180">
        <f t="shared" si="12"/>
        <v>0</v>
      </c>
      <c r="Q73" s="180">
        <f t="shared" si="12"/>
        <v>400000</v>
      </c>
      <c r="S73" s="75">
        <f>SUM(E73,J73)</f>
        <v>400000</v>
      </c>
    </row>
    <row r="74" spans="1:19" s="4" customFormat="1" ht="35.25" customHeight="1" x14ac:dyDescent="0.25">
      <c r="A74" s="176" t="s">
        <v>205</v>
      </c>
      <c r="B74" s="176"/>
      <c r="C74" s="176"/>
      <c r="D74" s="179" t="s">
        <v>114</v>
      </c>
      <c r="E74" s="180">
        <f>SUM(E76,E79,E81,E83,E87,E96)</f>
        <v>0</v>
      </c>
      <c r="F74" s="180">
        <f t="shared" ref="F74:Q74" si="13">SUM(F76,F79,F81,F83,F87,F96)</f>
        <v>0</v>
      </c>
      <c r="G74" s="180">
        <f t="shared" si="13"/>
        <v>0</v>
      </c>
      <c r="H74" s="180">
        <f t="shared" si="13"/>
        <v>0</v>
      </c>
      <c r="I74" s="180">
        <f t="shared" si="13"/>
        <v>0</v>
      </c>
      <c r="J74" s="180">
        <f t="shared" si="13"/>
        <v>400000</v>
      </c>
      <c r="K74" s="180">
        <f t="shared" si="13"/>
        <v>0</v>
      </c>
      <c r="L74" s="180">
        <f t="shared" si="13"/>
        <v>0</v>
      </c>
      <c r="M74" s="180">
        <f t="shared" si="13"/>
        <v>0</v>
      </c>
      <c r="N74" s="180">
        <f t="shared" si="13"/>
        <v>400000</v>
      </c>
      <c r="O74" s="180">
        <f t="shared" si="13"/>
        <v>400000</v>
      </c>
      <c r="P74" s="180">
        <f t="shared" ref="P74" si="14">SUM(P76,P79,P83,P87,P96)</f>
        <v>0</v>
      </c>
      <c r="Q74" s="180">
        <f t="shared" si="13"/>
        <v>400000</v>
      </c>
      <c r="S74" s="75">
        <f>SUM(E74,J74)</f>
        <v>400000</v>
      </c>
    </row>
    <row r="75" spans="1:19" s="4" customFormat="1" ht="38.25" hidden="1" customHeight="1" x14ac:dyDescent="0.25">
      <c r="A75" s="94" t="s">
        <v>204</v>
      </c>
      <c r="B75" s="94" t="s">
        <v>119</v>
      </c>
      <c r="C75" s="94" t="s">
        <v>59</v>
      </c>
      <c r="D75" s="80" t="s">
        <v>118</v>
      </c>
      <c r="E75" s="100">
        <f>SUM(F75,I75)</f>
        <v>0</v>
      </c>
      <c r="F75" s="65"/>
      <c r="G75" s="65"/>
      <c r="H75" s="52"/>
      <c r="I75" s="52"/>
      <c r="J75" s="53">
        <f t="shared" ref="J75:J95" si="15">SUM(K75,N75)</f>
        <v>0</v>
      </c>
      <c r="K75" s="52"/>
      <c r="L75" s="51"/>
      <c r="M75" s="51"/>
      <c r="N75" s="92"/>
      <c r="O75" s="92"/>
      <c r="P75" s="92"/>
      <c r="Q75" s="53">
        <f>SUM(E75,J75)</f>
        <v>0</v>
      </c>
    </row>
    <row r="76" spans="1:19" ht="24.75" hidden="1" customHeight="1" x14ac:dyDescent="0.25">
      <c r="A76" s="107" t="s">
        <v>267</v>
      </c>
      <c r="B76" s="107" t="s">
        <v>74</v>
      </c>
      <c r="C76" s="99" t="s">
        <v>60</v>
      </c>
      <c r="D76" s="170" t="s">
        <v>265</v>
      </c>
      <c r="E76" s="103">
        <f t="shared" ref="E76:E93" si="16">SUM(F76,I76)</f>
        <v>0</v>
      </c>
      <c r="F76" s="65"/>
      <c r="G76" s="65"/>
      <c r="H76" s="52"/>
      <c r="I76" s="52"/>
      <c r="J76" s="53">
        <f>SUM(K76,N76)</f>
        <v>0</v>
      </c>
      <c r="K76" s="52"/>
      <c r="L76" s="51"/>
      <c r="M76" s="51"/>
      <c r="N76" s="65"/>
      <c r="O76" s="65"/>
      <c r="P76" s="92"/>
      <c r="Q76" s="53">
        <f>SUM(E76,J76)</f>
        <v>0</v>
      </c>
    </row>
    <row r="77" spans="1:19" ht="63.75" hidden="1" customHeight="1" x14ac:dyDescent="0.25">
      <c r="A77" s="107"/>
      <c r="B77" s="107"/>
      <c r="C77" s="99"/>
      <c r="D77" s="195" t="s">
        <v>389</v>
      </c>
      <c r="E77" s="204">
        <f t="shared" si="16"/>
        <v>0</v>
      </c>
      <c r="F77" s="65"/>
      <c r="G77" s="65"/>
      <c r="H77" s="52"/>
      <c r="I77" s="52"/>
      <c r="J77" s="190">
        <f>SUM(K77,N77)</f>
        <v>0</v>
      </c>
      <c r="K77" s="61"/>
      <c r="L77" s="61"/>
      <c r="M77" s="61"/>
      <c r="N77" s="93"/>
      <c r="O77" s="93"/>
      <c r="P77" s="93"/>
      <c r="Q77" s="190">
        <f>SUM(E77,J77)</f>
        <v>0</v>
      </c>
    </row>
    <row r="78" spans="1:19" ht="25.5" hidden="1" customHeight="1" x14ac:dyDescent="0.25">
      <c r="A78" s="107"/>
      <c r="B78" s="107"/>
      <c r="C78" s="99"/>
      <c r="D78" s="196" t="s">
        <v>391</v>
      </c>
      <c r="E78" s="204">
        <f t="shared" si="16"/>
        <v>0</v>
      </c>
      <c r="F78" s="65"/>
      <c r="G78" s="65"/>
      <c r="H78" s="52"/>
      <c r="I78" s="52"/>
      <c r="J78" s="190">
        <f>SUM(K78,N78)</f>
        <v>0</v>
      </c>
      <c r="K78" s="61"/>
      <c r="L78" s="61"/>
      <c r="M78" s="61"/>
      <c r="N78" s="93"/>
      <c r="O78" s="93"/>
      <c r="P78" s="93"/>
      <c r="Q78" s="190">
        <f>SUM(E78,J78)</f>
        <v>0</v>
      </c>
    </row>
    <row r="79" spans="1:19" ht="68.25" customHeight="1" x14ac:dyDescent="0.25">
      <c r="A79" s="107" t="s">
        <v>268</v>
      </c>
      <c r="B79" s="107" t="s">
        <v>75</v>
      </c>
      <c r="C79" s="99" t="s">
        <v>61</v>
      </c>
      <c r="D79" s="170" t="s">
        <v>266</v>
      </c>
      <c r="E79" s="103">
        <f t="shared" si="16"/>
        <v>0</v>
      </c>
      <c r="F79" s="65"/>
      <c r="G79" s="65"/>
      <c r="H79" s="92"/>
      <c r="I79" s="92"/>
      <c r="J79" s="53">
        <f t="shared" si="15"/>
        <v>400000</v>
      </c>
      <c r="K79" s="92"/>
      <c r="L79" s="92"/>
      <c r="M79" s="92"/>
      <c r="N79" s="92">
        <v>400000</v>
      </c>
      <c r="O79" s="92">
        <v>400000</v>
      </c>
      <c r="P79" s="92"/>
      <c r="Q79" s="53">
        <f t="shared" ref="Q79:Q95" si="17">SUM(E79,J79)</f>
        <v>400000</v>
      </c>
    </row>
    <row r="80" spans="1:19" s="63" customFormat="1" ht="47.25" customHeight="1" x14ac:dyDescent="0.25">
      <c r="A80" s="71"/>
      <c r="B80" s="71"/>
      <c r="C80" s="101"/>
      <c r="D80" s="195" t="s">
        <v>562</v>
      </c>
      <c r="E80" s="351">
        <f t="shared" si="16"/>
        <v>0</v>
      </c>
      <c r="F80" s="73"/>
      <c r="G80" s="73"/>
      <c r="H80" s="93"/>
      <c r="I80" s="93"/>
      <c r="J80" s="73">
        <f t="shared" si="15"/>
        <v>400000</v>
      </c>
      <c r="K80" s="93"/>
      <c r="L80" s="93"/>
      <c r="M80" s="93"/>
      <c r="N80" s="93">
        <v>400000</v>
      </c>
      <c r="O80" s="93">
        <v>400000</v>
      </c>
      <c r="P80" s="93"/>
      <c r="Q80" s="73">
        <f t="shared" si="17"/>
        <v>400000</v>
      </c>
    </row>
    <row r="81" spans="1:17" ht="65.25" hidden="1" customHeight="1" x14ac:dyDescent="0.25">
      <c r="A81" s="107" t="s">
        <v>270</v>
      </c>
      <c r="B81" s="107" t="s">
        <v>73</v>
      </c>
      <c r="C81" s="107" t="s">
        <v>62</v>
      </c>
      <c r="D81" s="117" t="s">
        <v>269</v>
      </c>
      <c r="E81" s="100">
        <f t="shared" si="16"/>
        <v>0</v>
      </c>
      <c r="F81" s="65"/>
      <c r="G81" s="65"/>
      <c r="H81" s="92"/>
      <c r="I81" s="92"/>
      <c r="J81" s="53">
        <f t="shared" si="15"/>
        <v>0</v>
      </c>
      <c r="K81" s="92"/>
      <c r="L81" s="92"/>
      <c r="M81" s="92"/>
      <c r="N81" s="92"/>
      <c r="O81" s="92"/>
      <c r="P81" s="92"/>
      <c r="Q81" s="53">
        <f t="shared" si="17"/>
        <v>0</v>
      </c>
    </row>
    <row r="82" spans="1:17" s="63" customFormat="1" ht="63" hidden="1" customHeight="1" x14ac:dyDescent="0.25">
      <c r="A82" s="71"/>
      <c r="B82" s="71"/>
      <c r="C82" s="71"/>
      <c r="D82" s="195" t="s">
        <v>373</v>
      </c>
      <c r="E82" s="351">
        <f t="shared" si="16"/>
        <v>0</v>
      </c>
      <c r="F82" s="73"/>
      <c r="G82" s="73"/>
      <c r="H82" s="93"/>
      <c r="I82" s="93"/>
      <c r="J82" s="190">
        <f t="shared" si="15"/>
        <v>0</v>
      </c>
      <c r="K82" s="93"/>
      <c r="L82" s="93"/>
      <c r="M82" s="93"/>
      <c r="N82" s="93"/>
      <c r="O82" s="93"/>
      <c r="P82" s="93"/>
      <c r="Q82" s="73">
        <f t="shared" si="17"/>
        <v>0</v>
      </c>
    </row>
    <row r="83" spans="1:17" ht="38.25" hidden="1" customHeight="1" x14ac:dyDescent="0.25">
      <c r="A83" s="107" t="s">
        <v>272</v>
      </c>
      <c r="B83" s="107" t="s">
        <v>66</v>
      </c>
      <c r="C83" s="107" t="s">
        <v>63</v>
      </c>
      <c r="D83" s="116" t="s">
        <v>271</v>
      </c>
      <c r="E83" s="100">
        <f t="shared" si="16"/>
        <v>0</v>
      </c>
      <c r="F83" s="65"/>
      <c r="G83" s="65"/>
      <c r="H83" s="92"/>
      <c r="I83" s="92"/>
      <c r="J83" s="53">
        <f t="shared" si="15"/>
        <v>0</v>
      </c>
      <c r="K83" s="92"/>
      <c r="L83" s="92"/>
      <c r="M83" s="92"/>
      <c r="N83" s="92"/>
      <c r="O83" s="92"/>
      <c r="P83" s="92"/>
      <c r="Q83" s="53">
        <f t="shared" si="17"/>
        <v>0</v>
      </c>
    </row>
    <row r="84" spans="1:17" ht="33" hidden="1" customHeight="1" x14ac:dyDescent="0.25">
      <c r="A84" s="107" t="s">
        <v>277</v>
      </c>
      <c r="B84" s="107" t="s">
        <v>278</v>
      </c>
      <c r="C84" s="99" t="s">
        <v>279</v>
      </c>
      <c r="D84" s="170" t="s">
        <v>273</v>
      </c>
      <c r="E84" s="100">
        <f t="shared" si="16"/>
        <v>0</v>
      </c>
      <c r="F84" s="65"/>
      <c r="G84" s="65"/>
      <c r="H84" s="92"/>
      <c r="I84" s="92"/>
      <c r="J84" s="53">
        <f t="shared" si="15"/>
        <v>0</v>
      </c>
      <c r="K84" s="92"/>
      <c r="L84" s="92"/>
      <c r="M84" s="92"/>
      <c r="N84" s="92"/>
      <c r="O84" s="92"/>
      <c r="P84" s="92"/>
      <c r="Q84" s="53">
        <f t="shared" si="17"/>
        <v>0</v>
      </c>
    </row>
    <row r="85" spans="1:17" ht="26.25" hidden="1" customHeight="1" x14ac:dyDescent="0.25">
      <c r="A85" s="107" t="s">
        <v>280</v>
      </c>
      <c r="B85" s="107" t="s">
        <v>281</v>
      </c>
      <c r="C85" s="99" t="s">
        <v>64</v>
      </c>
      <c r="D85" s="170" t="s">
        <v>274</v>
      </c>
      <c r="E85" s="103">
        <f t="shared" si="16"/>
        <v>0</v>
      </c>
      <c r="F85" s="65"/>
      <c r="G85" s="65"/>
      <c r="H85" s="92"/>
      <c r="I85" s="92"/>
      <c r="J85" s="53">
        <f t="shared" si="15"/>
        <v>0</v>
      </c>
      <c r="K85" s="92"/>
      <c r="L85" s="92"/>
      <c r="M85" s="92"/>
      <c r="N85" s="92"/>
      <c r="O85" s="92"/>
      <c r="P85" s="92"/>
      <c r="Q85" s="53">
        <f t="shared" si="17"/>
        <v>0</v>
      </c>
    </row>
    <row r="86" spans="1:17" ht="25.5" hidden="1" customHeight="1" x14ac:dyDescent="0.25">
      <c r="A86" s="107"/>
      <c r="B86" s="107"/>
      <c r="C86" s="99"/>
      <c r="D86" s="170"/>
      <c r="E86" s="103">
        <f t="shared" si="16"/>
        <v>0</v>
      </c>
      <c r="F86" s="65"/>
      <c r="G86" s="65"/>
      <c r="H86" s="65"/>
      <c r="I86" s="92"/>
      <c r="J86" s="53">
        <f t="shared" si="15"/>
        <v>0</v>
      </c>
      <c r="K86" s="92"/>
      <c r="L86" s="92"/>
      <c r="M86" s="92"/>
      <c r="N86" s="65"/>
      <c r="O86" s="65"/>
      <c r="P86" s="92"/>
      <c r="Q86" s="53">
        <f t="shared" si="17"/>
        <v>0</v>
      </c>
    </row>
    <row r="87" spans="1:17" s="64" customFormat="1" ht="26.25" hidden="1" customHeight="1" x14ac:dyDescent="0.25">
      <c r="A87" s="107" t="s">
        <v>283</v>
      </c>
      <c r="B87" s="107" t="s">
        <v>284</v>
      </c>
      <c r="C87" s="107" t="s">
        <v>64</v>
      </c>
      <c r="D87" s="170" t="s">
        <v>275</v>
      </c>
      <c r="E87" s="100">
        <f t="shared" si="16"/>
        <v>0</v>
      </c>
      <c r="F87" s="65"/>
      <c r="G87" s="65"/>
      <c r="H87" s="92"/>
      <c r="I87" s="92"/>
      <c r="J87" s="100">
        <f t="shared" si="15"/>
        <v>0</v>
      </c>
      <c r="K87" s="92"/>
      <c r="L87" s="92"/>
      <c r="M87" s="92"/>
      <c r="N87" s="92"/>
      <c r="O87" s="92"/>
      <c r="P87" s="92"/>
      <c r="Q87" s="53">
        <f t="shared" si="17"/>
        <v>0</v>
      </c>
    </row>
    <row r="88" spans="1:17" s="63" customFormat="1" ht="63" hidden="1" customHeight="1" x14ac:dyDescent="0.25">
      <c r="A88" s="71"/>
      <c r="B88" s="71"/>
      <c r="C88" s="71"/>
      <c r="D88" s="184" t="s">
        <v>373</v>
      </c>
      <c r="E88" s="73">
        <f>SUM(F88,I88)</f>
        <v>0</v>
      </c>
      <c r="F88" s="73"/>
      <c r="G88" s="73"/>
      <c r="H88" s="93"/>
      <c r="I88" s="93"/>
      <c r="J88" s="73">
        <f>SUM(K88,N88)</f>
        <v>0</v>
      </c>
      <c r="K88" s="93"/>
      <c r="L88" s="93"/>
      <c r="M88" s="93"/>
      <c r="N88" s="93"/>
      <c r="O88" s="93"/>
      <c r="P88" s="93"/>
      <c r="Q88" s="73">
        <f t="shared" si="17"/>
        <v>0</v>
      </c>
    </row>
    <row r="89" spans="1:17" s="63" customFormat="1" ht="24" hidden="1" customHeight="1" x14ac:dyDescent="0.25">
      <c r="A89" s="71" t="s">
        <v>323</v>
      </c>
      <c r="B89" s="71" t="s">
        <v>282</v>
      </c>
      <c r="C89" s="71" t="s">
        <v>64</v>
      </c>
      <c r="D89" s="171" t="s">
        <v>276</v>
      </c>
      <c r="E89" s="205">
        <f t="shared" si="16"/>
        <v>0</v>
      </c>
      <c r="F89" s="73"/>
      <c r="G89" s="73"/>
      <c r="H89" s="93"/>
      <c r="I89" s="93"/>
      <c r="J89" s="190">
        <f t="shared" si="15"/>
        <v>0</v>
      </c>
      <c r="K89" s="93"/>
      <c r="L89" s="93"/>
      <c r="M89" s="93"/>
      <c r="N89" s="93"/>
      <c r="O89" s="93"/>
      <c r="P89" s="93"/>
      <c r="Q89" s="190">
        <f t="shared" si="17"/>
        <v>0</v>
      </c>
    </row>
    <row r="90" spans="1:17" ht="144.75" hidden="1" customHeight="1" x14ac:dyDescent="0.25">
      <c r="A90" s="107" t="s">
        <v>286</v>
      </c>
      <c r="B90" s="107" t="s">
        <v>285</v>
      </c>
      <c r="C90" s="107" t="s">
        <v>67</v>
      </c>
      <c r="D90" s="139" t="s">
        <v>287</v>
      </c>
      <c r="E90" s="100">
        <f t="shared" si="16"/>
        <v>0</v>
      </c>
      <c r="F90" s="65"/>
      <c r="G90" s="65"/>
      <c r="H90" s="92"/>
      <c r="I90" s="92"/>
      <c r="J90" s="53">
        <f t="shared" si="15"/>
        <v>0</v>
      </c>
      <c r="K90" s="92"/>
      <c r="L90" s="92"/>
      <c r="M90" s="92"/>
      <c r="N90" s="92"/>
      <c r="O90" s="92"/>
      <c r="P90" s="92"/>
      <c r="Q90" s="53">
        <f t="shared" si="17"/>
        <v>0</v>
      </c>
    </row>
    <row r="91" spans="1:17" ht="26.25" hidden="1" customHeight="1" x14ac:dyDescent="0.25">
      <c r="A91" s="107" t="s">
        <v>290</v>
      </c>
      <c r="B91" s="107" t="s">
        <v>293</v>
      </c>
      <c r="C91" s="99"/>
      <c r="D91" s="170" t="s">
        <v>288</v>
      </c>
      <c r="E91" s="103">
        <f t="shared" si="16"/>
        <v>0</v>
      </c>
      <c r="F91" s="73"/>
      <c r="G91" s="73"/>
      <c r="H91" s="92"/>
      <c r="I91" s="92"/>
      <c r="J91" s="53">
        <f>SUM(K91,N91)</f>
        <v>0</v>
      </c>
      <c r="K91" s="92"/>
      <c r="L91" s="92"/>
      <c r="M91" s="92"/>
      <c r="N91" s="92"/>
      <c r="O91" s="92"/>
      <c r="P91" s="92"/>
      <c r="Q91" s="53">
        <f t="shared" si="17"/>
        <v>0</v>
      </c>
    </row>
    <row r="92" spans="1:17" s="64" customFormat="1" ht="39" hidden="1" customHeight="1" x14ac:dyDescent="0.25">
      <c r="A92" s="107" t="s">
        <v>291</v>
      </c>
      <c r="B92" s="107" t="s">
        <v>292</v>
      </c>
      <c r="C92" s="99" t="s">
        <v>65</v>
      </c>
      <c r="D92" s="170" t="s">
        <v>289</v>
      </c>
      <c r="E92" s="103">
        <f t="shared" si="16"/>
        <v>0</v>
      </c>
      <c r="F92" s="65"/>
      <c r="G92" s="65"/>
      <c r="H92" s="92"/>
      <c r="I92" s="92"/>
      <c r="J92" s="53">
        <f t="shared" si="15"/>
        <v>0</v>
      </c>
      <c r="K92" s="92"/>
      <c r="L92" s="92"/>
      <c r="M92" s="92"/>
      <c r="N92" s="92"/>
      <c r="O92" s="92"/>
      <c r="P92" s="92"/>
      <c r="Q92" s="53">
        <f t="shared" si="17"/>
        <v>0</v>
      </c>
    </row>
    <row r="93" spans="1:17" ht="25.5" hidden="1" customHeight="1" x14ac:dyDescent="0.25">
      <c r="A93" s="107" t="s">
        <v>294</v>
      </c>
      <c r="B93" s="94" t="s">
        <v>175</v>
      </c>
      <c r="C93" s="94" t="s">
        <v>79</v>
      </c>
      <c r="D93" s="80" t="s">
        <v>21</v>
      </c>
      <c r="E93" s="103">
        <f t="shared" si="16"/>
        <v>0</v>
      </c>
      <c r="F93" s="65"/>
      <c r="G93" s="65"/>
      <c r="H93" s="92"/>
      <c r="I93" s="92"/>
      <c r="J93" s="53">
        <f t="shared" si="15"/>
        <v>0</v>
      </c>
      <c r="K93" s="92"/>
      <c r="L93" s="92"/>
      <c r="M93" s="92"/>
      <c r="N93" s="92"/>
      <c r="O93" s="92"/>
      <c r="P93" s="92"/>
      <c r="Q93" s="53">
        <f t="shared" si="17"/>
        <v>0</v>
      </c>
    </row>
    <row r="94" spans="1:17" ht="28.5" hidden="1" customHeight="1" x14ac:dyDescent="0.25">
      <c r="A94" s="107" t="s">
        <v>374</v>
      </c>
      <c r="B94" s="107" t="s">
        <v>375</v>
      </c>
      <c r="C94" s="107"/>
      <c r="D94" s="116" t="s">
        <v>378</v>
      </c>
      <c r="E94" s="100">
        <f>SUM(E95)</f>
        <v>0</v>
      </c>
      <c r="F94" s="65"/>
      <c r="G94" s="65"/>
      <c r="H94" s="65"/>
      <c r="I94" s="65">
        <f>SUM(I95)</f>
        <v>0</v>
      </c>
      <c r="J94" s="53">
        <f t="shared" si="15"/>
        <v>0</v>
      </c>
      <c r="K94" s="65"/>
      <c r="L94" s="65"/>
      <c r="M94" s="65"/>
      <c r="N94" s="65"/>
      <c r="O94" s="65"/>
      <c r="P94" s="100">
        <f>SUM(P95)</f>
        <v>0</v>
      </c>
      <c r="Q94" s="53">
        <f t="shared" si="17"/>
        <v>0</v>
      </c>
    </row>
    <row r="95" spans="1:17" s="63" customFormat="1" ht="29.25" hidden="1" customHeight="1" x14ac:dyDescent="0.25">
      <c r="A95" s="71" t="s">
        <v>376</v>
      </c>
      <c r="B95" s="71" t="s">
        <v>379</v>
      </c>
      <c r="C95" s="71" t="s">
        <v>258</v>
      </c>
      <c r="D95" s="189" t="s">
        <v>377</v>
      </c>
      <c r="E95" s="205">
        <f>SUM(F95,I95)</f>
        <v>0</v>
      </c>
      <c r="F95" s="73"/>
      <c r="G95" s="73"/>
      <c r="H95" s="73"/>
      <c r="I95" s="73"/>
      <c r="J95" s="205">
        <f t="shared" si="15"/>
        <v>0</v>
      </c>
      <c r="K95" s="93"/>
      <c r="L95" s="93"/>
      <c r="M95" s="93"/>
      <c r="N95" s="93"/>
      <c r="O95" s="93"/>
      <c r="P95" s="93"/>
      <c r="Q95" s="190">
        <f t="shared" si="17"/>
        <v>0</v>
      </c>
    </row>
    <row r="96" spans="1:17" ht="28.5" hidden="1" customHeight="1" x14ac:dyDescent="0.25">
      <c r="A96" s="107" t="s">
        <v>376</v>
      </c>
      <c r="B96" s="107" t="s">
        <v>379</v>
      </c>
      <c r="C96" s="107" t="s">
        <v>258</v>
      </c>
      <c r="D96" s="116" t="s">
        <v>377</v>
      </c>
      <c r="E96" s="100">
        <f>SUM(F96,I96)</f>
        <v>0</v>
      </c>
      <c r="F96" s="65"/>
      <c r="G96" s="65"/>
      <c r="H96" s="92"/>
      <c r="I96" s="92"/>
      <c r="J96" s="53">
        <f>SUM(K96,N96)</f>
        <v>0</v>
      </c>
      <c r="K96" s="92"/>
      <c r="L96" s="92"/>
      <c r="M96" s="92"/>
      <c r="N96" s="92"/>
      <c r="O96" s="92"/>
      <c r="P96" s="92"/>
      <c r="Q96" s="53">
        <f>SUM(E96,J96)</f>
        <v>0</v>
      </c>
    </row>
    <row r="97" spans="1:34" ht="25.5" hidden="1" customHeight="1" x14ac:dyDescent="0.25">
      <c r="A97" s="107"/>
      <c r="B97" s="107"/>
      <c r="C97" s="107"/>
      <c r="D97" s="196" t="s">
        <v>390</v>
      </c>
      <c r="E97" s="205">
        <f>SUM(F97,I97)</f>
        <v>0</v>
      </c>
      <c r="F97" s="73"/>
      <c r="G97" s="73"/>
      <c r="H97" s="73"/>
      <c r="I97" s="73"/>
      <c r="J97" s="205">
        <f>SUM(K97,N97)</f>
        <v>0</v>
      </c>
      <c r="K97" s="92"/>
      <c r="L97" s="92"/>
      <c r="M97" s="92"/>
      <c r="N97" s="73"/>
      <c r="O97" s="73"/>
      <c r="P97" s="73"/>
      <c r="Q97" s="205">
        <f>SUM(E97,J97)</f>
        <v>0</v>
      </c>
    </row>
    <row r="98" spans="1:34" ht="41.25" customHeight="1" x14ac:dyDescent="0.25">
      <c r="A98" s="176" t="s">
        <v>202</v>
      </c>
      <c r="B98" s="176"/>
      <c r="C98" s="176"/>
      <c r="D98" s="179" t="s">
        <v>115</v>
      </c>
      <c r="E98" s="598">
        <f>SUM(E99)</f>
        <v>-1061600</v>
      </c>
      <c r="F98" s="598">
        <f t="shared" ref="F98:P98" si="18">SUM(F99)</f>
        <v>-1061600</v>
      </c>
      <c r="G98" s="180">
        <f t="shared" si="18"/>
        <v>35000</v>
      </c>
      <c r="H98" s="180">
        <f t="shared" si="18"/>
        <v>-6000</v>
      </c>
      <c r="I98" s="180">
        <f t="shared" si="18"/>
        <v>0</v>
      </c>
      <c r="J98" s="180">
        <f t="shared" si="18"/>
        <v>251816</v>
      </c>
      <c r="K98" s="180">
        <f t="shared" si="18"/>
        <v>0</v>
      </c>
      <c r="L98" s="180">
        <f t="shared" si="18"/>
        <v>0</v>
      </c>
      <c r="M98" s="180">
        <f t="shared" si="18"/>
        <v>0</v>
      </c>
      <c r="N98" s="180">
        <f t="shared" si="18"/>
        <v>251816</v>
      </c>
      <c r="O98" s="180">
        <f t="shared" si="18"/>
        <v>251816</v>
      </c>
      <c r="P98" s="598">
        <f t="shared" si="18"/>
        <v>0</v>
      </c>
      <c r="Q98" s="598">
        <f>SUM(E98,J98)</f>
        <v>-809784</v>
      </c>
      <c r="S98" s="182">
        <f>SUM(E98,J98)</f>
        <v>-809784</v>
      </c>
    </row>
    <row r="99" spans="1:34" s="4" customFormat="1" ht="39.75" customHeight="1" x14ac:dyDescent="0.25">
      <c r="A99" s="176" t="s">
        <v>201</v>
      </c>
      <c r="B99" s="176"/>
      <c r="C99" s="176"/>
      <c r="D99" s="179" t="s">
        <v>115</v>
      </c>
      <c r="E99" s="598">
        <f>SUM(E100,E102,E103,E107,E108,E109,E129,E135)</f>
        <v>-1061600</v>
      </c>
      <c r="F99" s="598">
        <f t="shared" ref="F99:Q99" si="19">SUM(F100,F102,F103,F107,F108,F109,F129,F135)</f>
        <v>-1061600</v>
      </c>
      <c r="G99" s="180">
        <f t="shared" si="19"/>
        <v>35000</v>
      </c>
      <c r="H99" s="180">
        <f t="shared" si="19"/>
        <v>-6000</v>
      </c>
      <c r="I99" s="180">
        <f t="shared" si="19"/>
        <v>0</v>
      </c>
      <c r="J99" s="180">
        <f t="shared" si="19"/>
        <v>251816</v>
      </c>
      <c r="K99" s="180">
        <f t="shared" si="19"/>
        <v>0</v>
      </c>
      <c r="L99" s="180">
        <f t="shared" si="19"/>
        <v>0</v>
      </c>
      <c r="M99" s="180">
        <f t="shared" si="19"/>
        <v>0</v>
      </c>
      <c r="N99" s="180">
        <f t="shared" si="19"/>
        <v>251816</v>
      </c>
      <c r="O99" s="180">
        <f t="shared" si="19"/>
        <v>251816</v>
      </c>
      <c r="P99" s="598">
        <f t="shared" si="19"/>
        <v>0</v>
      </c>
      <c r="Q99" s="598">
        <f t="shared" si="19"/>
        <v>-809784.00000000012</v>
      </c>
      <c r="S99" s="182">
        <f>SUM(E99,J99)</f>
        <v>-809784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35.25" customHeight="1" x14ac:dyDescent="0.25">
      <c r="A100" s="94" t="s">
        <v>207</v>
      </c>
      <c r="B100" s="150" t="s">
        <v>119</v>
      </c>
      <c r="C100" s="150" t="s">
        <v>59</v>
      </c>
      <c r="D100" s="80" t="s">
        <v>118</v>
      </c>
      <c r="E100" s="100">
        <f t="shared" ref="E100:E136" si="20">SUM(F100,I100)</f>
        <v>0</v>
      </c>
      <c r="F100" s="96">
        <v>0</v>
      </c>
      <c r="G100" s="97">
        <v>35000</v>
      </c>
      <c r="H100" s="97">
        <v>-6000</v>
      </c>
      <c r="I100" s="52"/>
      <c r="J100" s="90">
        <f>SUM(K100,N100)</f>
        <v>0</v>
      </c>
      <c r="K100" s="97"/>
      <c r="L100" s="97"/>
      <c r="M100" s="97"/>
      <c r="N100" s="97"/>
      <c r="O100" s="97"/>
      <c r="P100" s="97"/>
      <c r="Q100" s="90">
        <f>SUM(E100,J100)</f>
        <v>0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4" customFormat="1" ht="62.25" hidden="1" customHeight="1" x14ac:dyDescent="0.25">
      <c r="A101" s="149" t="s">
        <v>298</v>
      </c>
      <c r="B101" s="153">
        <v>3010</v>
      </c>
      <c r="C101" s="153"/>
      <c r="D101" s="170" t="s">
        <v>295</v>
      </c>
      <c r="E101" s="174">
        <f t="shared" si="20"/>
        <v>0</v>
      </c>
      <c r="F101" s="578"/>
      <c r="G101" s="97"/>
      <c r="H101" s="97"/>
      <c r="I101" s="97"/>
      <c r="J101" s="95">
        <f>SUM(J102:J103)</f>
        <v>0</v>
      </c>
      <c r="K101" s="97"/>
      <c r="L101" s="97"/>
      <c r="M101" s="97"/>
      <c r="N101" s="97"/>
      <c r="O101" s="97"/>
      <c r="P101" s="97"/>
      <c r="Q101" s="90">
        <f t="shared" ref="Q101:Q126" si="21">SUM(E101,J101)</f>
        <v>0</v>
      </c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s="159" customFormat="1" ht="35.25" customHeight="1" x14ac:dyDescent="0.25">
      <c r="A102" s="149" t="s">
        <v>299</v>
      </c>
      <c r="B102" s="153">
        <v>3011</v>
      </c>
      <c r="C102" s="153">
        <v>1030</v>
      </c>
      <c r="D102" s="170" t="s">
        <v>296</v>
      </c>
      <c r="E102" s="174">
        <f t="shared" si="20"/>
        <v>704383.08</v>
      </c>
      <c r="F102" s="578">
        <v>704383.08</v>
      </c>
      <c r="G102" s="97"/>
      <c r="H102" s="97"/>
      <c r="I102" s="97"/>
      <c r="J102" s="90">
        <f>SUM(K102,N102)</f>
        <v>0</v>
      </c>
      <c r="K102" s="97"/>
      <c r="L102" s="97"/>
      <c r="M102" s="97"/>
      <c r="N102" s="97"/>
      <c r="O102" s="97"/>
      <c r="P102" s="97"/>
      <c r="Q102" s="193">
        <f t="shared" si="21"/>
        <v>704383.08</v>
      </c>
      <c r="S102" s="577"/>
      <c r="T102" s="577"/>
      <c r="U102" s="577"/>
      <c r="V102" s="577"/>
      <c r="W102" s="577"/>
      <c r="X102" s="577"/>
      <c r="Y102" s="577"/>
      <c r="Z102" s="577"/>
      <c r="AA102" s="577"/>
      <c r="AB102" s="577"/>
      <c r="AC102" s="577"/>
      <c r="AD102" s="577"/>
      <c r="AE102" s="577"/>
      <c r="AF102" s="577"/>
      <c r="AG102" s="577"/>
      <c r="AH102" s="577"/>
    </row>
    <row r="103" spans="1:34" s="159" customFormat="1" ht="35.25" customHeight="1" x14ac:dyDescent="0.25">
      <c r="A103" s="149" t="s">
        <v>322</v>
      </c>
      <c r="B103" s="579">
        <v>3012</v>
      </c>
      <c r="C103" s="579">
        <v>1060</v>
      </c>
      <c r="D103" s="580" t="s">
        <v>297</v>
      </c>
      <c r="E103" s="581">
        <f t="shared" si="20"/>
        <v>-1554383.08</v>
      </c>
      <c r="F103" s="578">
        <v>-1554383.08</v>
      </c>
      <c r="G103" s="97"/>
      <c r="H103" s="97"/>
      <c r="I103" s="97"/>
      <c r="J103" s="90">
        <f>SUM(K103,N103)</f>
        <v>0</v>
      </c>
      <c r="K103" s="97"/>
      <c r="L103" s="97"/>
      <c r="M103" s="97"/>
      <c r="N103" s="97"/>
      <c r="O103" s="97"/>
      <c r="P103" s="97"/>
      <c r="Q103" s="193">
        <f t="shared" si="21"/>
        <v>-1554383.08</v>
      </c>
      <c r="S103" s="577"/>
      <c r="T103" s="577"/>
      <c r="U103" s="577"/>
      <c r="V103" s="577"/>
      <c r="W103" s="577"/>
      <c r="X103" s="577"/>
      <c r="Y103" s="577"/>
      <c r="Z103" s="577"/>
      <c r="AA103" s="577"/>
      <c r="AB103" s="577"/>
      <c r="AC103" s="577"/>
      <c r="AD103" s="577"/>
      <c r="AE103" s="577"/>
      <c r="AF103" s="577"/>
      <c r="AG103" s="577"/>
      <c r="AH103" s="577"/>
    </row>
    <row r="104" spans="1:34" s="4" customFormat="1" ht="42" hidden="1" customHeight="1" x14ac:dyDescent="0.25">
      <c r="A104" s="149" t="s">
        <v>308</v>
      </c>
      <c r="B104" s="155">
        <v>3020</v>
      </c>
      <c r="C104" s="156"/>
      <c r="D104" s="170" t="s">
        <v>307</v>
      </c>
      <c r="E104" s="151">
        <f t="shared" ref="E104:E109" si="22">SUM(F104,I104)</f>
        <v>0</v>
      </c>
      <c r="F104" s="96"/>
      <c r="G104" s="97"/>
      <c r="H104" s="97"/>
      <c r="I104" s="97"/>
      <c r="J104" s="90">
        <f t="shared" ref="J104:J119" si="23">SUM(K104,N104)</f>
        <v>0</v>
      </c>
      <c r="K104" s="97"/>
      <c r="L104" s="97"/>
      <c r="M104" s="97"/>
      <c r="N104" s="97"/>
      <c r="O104" s="97"/>
      <c r="P104" s="97"/>
      <c r="Q104" s="90">
        <f t="shared" ref="Q104:Q109" si="24">SUM(E104,J104)</f>
        <v>0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s="161" customFormat="1" ht="46.5" hidden="1" customHeight="1" x14ac:dyDescent="0.25">
      <c r="A105" s="69" t="s">
        <v>309</v>
      </c>
      <c r="B105" s="154">
        <v>3022</v>
      </c>
      <c r="C105" s="154">
        <v>1060</v>
      </c>
      <c r="D105" s="171" t="s">
        <v>310</v>
      </c>
      <c r="E105" s="205">
        <f t="shared" si="22"/>
        <v>0</v>
      </c>
      <c r="F105" s="73"/>
      <c r="G105" s="61"/>
      <c r="H105" s="61"/>
      <c r="I105" s="61"/>
      <c r="J105" s="190">
        <f t="shared" si="23"/>
        <v>0</v>
      </c>
      <c r="K105" s="61"/>
      <c r="L105" s="61"/>
      <c r="M105" s="61"/>
      <c r="N105" s="61"/>
      <c r="O105" s="61"/>
      <c r="P105" s="61"/>
      <c r="Q105" s="190">
        <f t="shared" si="24"/>
        <v>0</v>
      </c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</row>
    <row r="106" spans="1:34" s="4" customFormat="1" ht="48" hidden="1" customHeight="1" x14ac:dyDescent="0.25">
      <c r="A106" s="98" t="s">
        <v>210</v>
      </c>
      <c r="B106" s="98" t="s">
        <v>208</v>
      </c>
      <c r="C106" s="107"/>
      <c r="D106" s="170" t="s">
        <v>216</v>
      </c>
      <c r="E106" s="100">
        <f t="shared" si="22"/>
        <v>0</v>
      </c>
      <c r="F106" s="65"/>
      <c r="G106" s="100"/>
      <c r="H106" s="100"/>
      <c r="I106" s="100"/>
      <c r="J106" s="53">
        <f t="shared" si="23"/>
        <v>0</v>
      </c>
      <c r="K106" s="52"/>
      <c r="L106" s="52"/>
      <c r="M106" s="52"/>
      <c r="N106" s="52"/>
      <c r="O106" s="52"/>
      <c r="P106" s="52"/>
      <c r="Q106" s="53">
        <f t="shared" si="24"/>
        <v>0</v>
      </c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159" customFormat="1" ht="36" customHeight="1" x14ac:dyDescent="0.25">
      <c r="A107" s="98" t="s">
        <v>211</v>
      </c>
      <c r="B107" s="98" t="s">
        <v>209</v>
      </c>
      <c r="C107" s="99" t="s">
        <v>25</v>
      </c>
      <c r="D107" s="170" t="s">
        <v>217</v>
      </c>
      <c r="E107" s="100">
        <f t="shared" si="22"/>
        <v>20000</v>
      </c>
      <c r="F107" s="65">
        <v>20000</v>
      </c>
      <c r="G107" s="582"/>
      <c r="H107" s="582"/>
      <c r="I107" s="582"/>
      <c r="J107" s="90">
        <f t="shared" si="23"/>
        <v>0</v>
      </c>
      <c r="K107" s="97"/>
      <c r="L107" s="97"/>
      <c r="M107" s="97"/>
      <c r="N107" s="97"/>
      <c r="O107" s="97"/>
      <c r="P107" s="97"/>
      <c r="Q107" s="90">
        <f t="shared" si="24"/>
        <v>20000</v>
      </c>
      <c r="S107" s="577"/>
      <c r="T107" s="577"/>
      <c r="U107" s="577"/>
      <c r="V107" s="577"/>
      <c r="W107" s="577"/>
      <c r="X107" s="577"/>
      <c r="Y107" s="577"/>
      <c r="Z107" s="577"/>
      <c r="AA107" s="577"/>
      <c r="AB107" s="577"/>
      <c r="AC107" s="577"/>
      <c r="AD107" s="577"/>
      <c r="AE107" s="577"/>
      <c r="AF107" s="577"/>
      <c r="AG107" s="577"/>
      <c r="AH107" s="577"/>
    </row>
    <row r="108" spans="1:34" s="159" customFormat="1" ht="38.25" customHeight="1" x14ac:dyDescent="0.25">
      <c r="A108" s="98" t="s">
        <v>214</v>
      </c>
      <c r="B108" s="583" t="s">
        <v>213</v>
      </c>
      <c r="C108" s="584" t="s">
        <v>73</v>
      </c>
      <c r="D108" s="170" t="s">
        <v>218</v>
      </c>
      <c r="E108" s="100">
        <f t="shared" si="22"/>
        <v>-70515</v>
      </c>
      <c r="F108" s="585">
        <v>-70515</v>
      </c>
      <c r="G108" s="119"/>
      <c r="H108" s="119"/>
      <c r="I108" s="119"/>
      <c r="J108" s="90">
        <f t="shared" si="23"/>
        <v>0</v>
      </c>
      <c r="K108" s="97"/>
      <c r="L108" s="97"/>
      <c r="M108" s="97"/>
      <c r="N108" s="97"/>
      <c r="O108" s="97"/>
      <c r="P108" s="97"/>
      <c r="Q108" s="90">
        <f t="shared" si="24"/>
        <v>-70515</v>
      </c>
      <c r="S108" s="577"/>
      <c r="T108" s="577"/>
      <c r="U108" s="577"/>
      <c r="V108" s="577"/>
      <c r="W108" s="577"/>
      <c r="X108" s="577"/>
      <c r="Y108" s="577"/>
      <c r="Z108" s="577"/>
      <c r="AA108" s="577"/>
      <c r="AB108" s="577"/>
      <c r="AC108" s="577"/>
      <c r="AD108" s="577"/>
      <c r="AE108" s="577"/>
      <c r="AF108" s="577"/>
      <c r="AG108" s="577"/>
      <c r="AH108" s="577"/>
    </row>
    <row r="109" spans="1:34" s="159" customFormat="1" ht="33" customHeight="1" x14ac:dyDescent="0.25">
      <c r="A109" s="98" t="s">
        <v>215</v>
      </c>
      <c r="B109" s="98" t="s">
        <v>212</v>
      </c>
      <c r="C109" s="99" t="s">
        <v>73</v>
      </c>
      <c r="D109" s="170" t="s">
        <v>26</v>
      </c>
      <c r="E109" s="100">
        <f t="shared" si="22"/>
        <v>18400</v>
      </c>
      <c r="F109" s="65">
        <v>18400</v>
      </c>
      <c r="G109" s="119"/>
      <c r="H109" s="119"/>
      <c r="I109" s="119"/>
      <c r="J109" s="90">
        <f t="shared" si="23"/>
        <v>0</v>
      </c>
      <c r="K109" s="97"/>
      <c r="L109" s="97"/>
      <c r="M109" s="97"/>
      <c r="N109" s="97"/>
      <c r="O109" s="97"/>
      <c r="P109" s="97"/>
      <c r="Q109" s="90">
        <f t="shared" si="24"/>
        <v>18400</v>
      </c>
      <c r="S109" s="577"/>
      <c r="T109" s="577"/>
      <c r="U109" s="577"/>
      <c r="V109" s="577"/>
      <c r="W109" s="577"/>
      <c r="X109" s="577"/>
      <c r="Y109" s="577"/>
      <c r="Z109" s="577"/>
      <c r="AA109" s="577"/>
      <c r="AB109" s="577"/>
      <c r="AC109" s="577"/>
      <c r="AD109" s="577"/>
      <c r="AE109" s="577"/>
      <c r="AF109" s="577"/>
      <c r="AG109" s="577"/>
      <c r="AH109" s="577"/>
    </row>
    <row r="110" spans="1:34" s="4" customFormat="1" ht="36" hidden="1" customHeight="1" x14ac:dyDescent="0.25">
      <c r="A110" s="149" t="s">
        <v>321</v>
      </c>
      <c r="B110" s="153">
        <v>3040</v>
      </c>
      <c r="C110" s="168"/>
      <c r="D110" s="172" t="s">
        <v>345</v>
      </c>
      <c r="E110" s="151">
        <f t="shared" si="20"/>
        <v>0</v>
      </c>
      <c r="F110" s="96">
        <f>SUM(F112:F113)</f>
        <v>0</v>
      </c>
      <c r="G110" s="97"/>
      <c r="H110" s="97"/>
      <c r="I110" s="97"/>
      <c r="J110" s="90">
        <f t="shared" si="23"/>
        <v>0</v>
      </c>
      <c r="K110" s="97"/>
      <c r="L110" s="97"/>
      <c r="M110" s="97"/>
      <c r="N110" s="97"/>
      <c r="O110" s="97"/>
      <c r="P110" s="97"/>
      <c r="Q110" s="90">
        <f t="shared" si="21"/>
        <v>0</v>
      </c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s="161" customFormat="1" ht="19.5" hidden="1" customHeight="1" x14ac:dyDescent="0.25">
      <c r="A111" s="148" t="s">
        <v>320</v>
      </c>
      <c r="B111" s="154">
        <v>3041</v>
      </c>
      <c r="C111" s="169">
        <v>1040</v>
      </c>
      <c r="D111" s="173" t="s">
        <v>300</v>
      </c>
      <c r="E111" s="207">
        <f t="shared" si="20"/>
        <v>0</v>
      </c>
      <c r="F111" s="158"/>
      <c r="G111" s="157"/>
      <c r="H111" s="157"/>
      <c r="I111" s="157"/>
      <c r="J111" s="211">
        <f t="shared" si="23"/>
        <v>0</v>
      </c>
      <c r="K111" s="157"/>
      <c r="L111" s="157"/>
      <c r="M111" s="157"/>
      <c r="N111" s="157"/>
      <c r="O111" s="157"/>
      <c r="P111" s="157"/>
      <c r="Q111" s="211">
        <f t="shared" si="21"/>
        <v>0</v>
      </c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</row>
    <row r="112" spans="1:34" s="161" customFormat="1" ht="24" hidden="1" customHeight="1" x14ac:dyDescent="0.25">
      <c r="A112" s="148" t="s">
        <v>347</v>
      </c>
      <c r="B112" s="154">
        <v>3042</v>
      </c>
      <c r="C112" s="169">
        <v>1040</v>
      </c>
      <c r="D112" s="173" t="s">
        <v>305</v>
      </c>
      <c r="E112" s="207">
        <f t="shared" si="20"/>
        <v>0</v>
      </c>
      <c r="F112" s="158"/>
      <c r="G112" s="157"/>
      <c r="H112" s="157"/>
      <c r="I112" s="157"/>
      <c r="J112" s="211">
        <f t="shared" si="23"/>
        <v>0</v>
      </c>
      <c r="K112" s="157"/>
      <c r="L112" s="157"/>
      <c r="M112" s="157"/>
      <c r="N112" s="157"/>
      <c r="O112" s="157"/>
      <c r="P112" s="157"/>
      <c r="Q112" s="211">
        <f t="shared" si="21"/>
        <v>0</v>
      </c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</row>
    <row r="113" spans="1:34" s="161" customFormat="1" ht="20.25" hidden="1" customHeight="1" x14ac:dyDescent="0.25">
      <c r="A113" s="148" t="s">
        <v>319</v>
      </c>
      <c r="B113" s="154">
        <v>3043</v>
      </c>
      <c r="C113" s="169">
        <v>1040</v>
      </c>
      <c r="D113" s="173" t="s">
        <v>301</v>
      </c>
      <c r="E113" s="207">
        <f t="shared" si="20"/>
        <v>0</v>
      </c>
      <c r="F113" s="158"/>
      <c r="G113" s="157"/>
      <c r="H113" s="157"/>
      <c r="I113" s="157"/>
      <c r="J113" s="211">
        <f t="shared" si="23"/>
        <v>0</v>
      </c>
      <c r="K113" s="157"/>
      <c r="L113" s="157"/>
      <c r="M113" s="157"/>
      <c r="N113" s="157"/>
      <c r="O113" s="157"/>
      <c r="P113" s="157"/>
      <c r="Q113" s="211">
        <f t="shared" si="21"/>
        <v>0</v>
      </c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</row>
    <row r="114" spans="1:34" s="161" customFormat="1" ht="34.5" hidden="1" customHeight="1" x14ac:dyDescent="0.25">
      <c r="A114" s="148" t="s">
        <v>318</v>
      </c>
      <c r="B114" s="154">
        <v>3044</v>
      </c>
      <c r="C114" s="169">
        <v>1040</v>
      </c>
      <c r="D114" s="173" t="s">
        <v>302</v>
      </c>
      <c r="E114" s="207">
        <f t="shared" si="20"/>
        <v>0</v>
      </c>
      <c r="F114" s="158"/>
      <c r="G114" s="157"/>
      <c r="H114" s="157"/>
      <c r="I114" s="157"/>
      <c r="J114" s="211">
        <f t="shared" si="23"/>
        <v>0</v>
      </c>
      <c r="K114" s="157"/>
      <c r="L114" s="157"/>
      <c r="M114" s="157"/>
      <c r="N114" s="157"/>
      <c r="O114" s="157"/>
      <c r="P114" s="157"/>
      <c r="Q114" s="211">
        <f t="shared" si="21"/>
        <v>0</v>
      </c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</row>
    <row r="115" spans="1:34" s="161" customFormat="1" ht="22.5" hidden="1" customHeight="1" x14ac:dyDescent="0.25">
      <c r="A115" s="148" t="s">
        <v>317</v>
      </c>
      <c r="B115" s="154">
        <v>3045</v>
      </c>
      <c r="C115" s="169">
        <v>1040</v>
      </c>
      <c r="D115" s="173" t="s">
        <v>303</v>
      </c>
      <c r="E115" s="207">
        <f t="shared" si="20"/>
        <v>0</v>
      </c>
      <c r="F115" s="158"/>
      <c r="G115" s="157"/>
      <c r="H115" s="157"/>
      <c r="I115" s="157"/>
      <c r="J115" s="211">
        <f t="shared" si="23"/>
        <v>0</v>
      </c>
      <c r="K115" s="157"/>
      <c r="L115" s="157"/>
      <c r="M115" s="157"/>
      <c r="N115" s="157"/>
      <c r="O115" s="157"/>
      <c r="P115" s="157"/>
      <c r="Q115" s="211">
        <f t="shared" si="21"/>
        <v>0</v>
      </c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</row>
    <row r="116" spans="1:34" s="161" customFormat="1" ht="20.25" hidden="1" customHeight="1" x14ac:dyDescent="0.25">
      <c r="A116" s="148" t="s">
        <v>316</v>
      </c>
      <c r="B116" s="154">
        <v>3046</v>
      </c>
      <c r="C116" s="169">
        <v>1040</v>
      </c>
      <c r="D116" s="173" t="s">
        <v>304</v>
      </c>
      <c r="E116" s="207">
        <f t="shared" si="20"/>
        <v>0</v>
      </c>
      <c r="F116" s="158"/>
      <c r="G116" s="157"/>
      <c r="H116" s="157"/>
      <c r="I116" s="157"/>
      <c r="J116" s="211">
        <f t="shared" si="23"/>
        <v>0</v>
      </c>
      <c r="K116" s="157"/>
      <c r="L116" s="157"/>
      <c r="M116" s="157"/>
      <c r="N116" s="157"/>
      <c r="O116" s="157"/>
      <c r="P116" s="157"/>
      <c r="Q116" s="211">
        <f t="shared" si="21"/>
        <v>0</v>
      </c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</row>
    <row r="117" spans="1:34" s="161" customFormat="1" ht="30.75" hidden="1" customHeight="1" x14ac:dyDescent="0.25">
      <c r="A117" s="148" t="s">
        <v>315</v>
      </c>
      <c r="B117" s="154">
        <v>3047</v>
      </c>
      <c r="C117" s="169">
        <v>1040</v>
      </c>
      <c r="D117" s="173" t="s">
        <v>346</v>
      </c>
      <c r="E117" s="207">
        <f t="shared" si="20"/>
        <v>0</v>
      </c>
      <c r="F117" s="158"/>
      <c r="G117" s="157"/>
      <c r="H117" s="157"/>
      <c r="I117" s="157"/>
      <c r="J117" s="211">
        <f t="shared" si="23"/>
        <v>0</v>
      </c>
      <c r="K117" s="157"/>
      <c r="L117" s="157"/>
      <c r="M117" s="157"/>
      <c r="N117" s="157"/>
      <c r="O117" s="157"/>
      <c r="P117" s="157"/>
      <c r="Q117" s="211">
        <f t="shared" si="21"/>
        <v>0</v>
      </c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</row>
    <row r="118" spans="1:34" s="4" customFormat="1" ht="33" hidden="1" customHeight="1" x14ac:dyDescent="0.25">
      <c r="A118" s="149" t="s">
        <v>314</v>
      </c>
      <c r="B118" s="153">
        <v>3050</v>
      </c>
      <c r="C118" s="153">
        <v>1070</v>
      </c>
      <c r="D118" s="170" t="s">
        <v>306</v>
      </c>
      <c r="E118" s="95">
        <f t="shared" si="20"/>
        <v>0</v>
      </c>
      <c r="F118" s="96"/>
      <c r="G118" s="97"/>
      <c r="H118" s="97"/>
      <c r="I118" s="97"/>
      <c r="J118" s="90">
        <f t="shared" si="23"/>
        <v>0</v>
      </c>
      <c r="K118" s="97"/>
      <c r="L118" s="97"/>
      <c r="M118" s="97"/>
      <c r="N118" s="97"/>
      <c r="O118" s="97"/>
      <c r="P118" s="97"/>
      <c r="Q118" s="90">
        <f t="shared" si="21"/>
        <v>0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4" customFormat="1" ht="130.5" hidden="1" customHeight="1" x14ac:dyDescent="0.25">
      <c r="A119" s="94" t="s">
        <v>313</v>
      </c>
      <c r="B119" s="94" t="s">
        <v>312</v>
      </c>
      <c r="C119" s="94"/>
      <c r="D119" s="80" t="s">
        <v>332</v>
      </c>
      <c r="E119" s="100">
        <f t="shared" si="20"/>
        <v>0</v>
      </c>
      <c r="F119" s="65"/>
      <c r="G119" s="52"/>
      <c r="H119" s="52"/>
      <c r="I119" s="52"/>
      <c r="J119" s="95">
        <f t="shared" si="23"/>
        <v>0</v>
      </c>
      <c r="K119" s="52"/>
      <c r="L119" s="52"/>
      <c r="M119" s="52"/>
      <c r="N119" s="52"/>
      <c r="O119" s="52"/>
      <c r="P119" s="52"/>
      <c r="Q119" s="53">
        <f t="shared" si="21"/>
        <v>0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57" customFormat="1" ht="33.75" hidden="1" customHeight="1" x14ac:dyDescent="0.25">
      <c r="A120" s="69" t="s">
        <v>334</v>
      </c>
      <c r="B120" s="69" t="s">
        <v>335</v>
      </c>
      <c r="C120" s="148" t="s">
        <v>74</v>
      </c>
      <c r="D120" s="167" t="s">
        <v>333</v>
      </c>
      <c r="E120" s="205">
        <f t="shared" si="20"/>
        <v>0</v>
      </c>
      <c r="F120" s="158"/>
      <c r="G120" s="157"/>
      <c r="H120" s="157"/>
      <c r="I120" s="157"/>
      <c r="J120" s="206">
        <f t="shared" ref="J120:J126" si="25">SUM(K120,N120)</f>
        <v>0</v>
      </c>
      <c r="K120" s="157"/>
      <c r="L120" s="157"/>
      <c r="M120" s="157"/>
      <c r="N120" s="157"/>
      <c r="O120" s="157"/>
      <c r="P120" s="157"/>
      <c r="Q120" s="206">
        <f t="shared" si="21"/>
        <v>0</v>
      </c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</row>
    <row r="121" spans="1:34" s="57" customFormat="1" ht="50.25" hidden="1" customHeight="1" x14ac:dyDescent="0.25">
      <c r="A121" s="69" t="s">
        <v>349</v>
      </c>
      <c r="B121" s="69" t="s">
        <v>350</v>
      </c>
      <c r="C121" s="148" t="s">
        <v>74</v>
      </c>
      <c r="D121" s="167" t="s">
        <v>348</v>
      </c>
      <c r="E121" s="204">
        <f t="shared" si="20"/>
        <v>0</v>
      </c>
      <c r="F121" s="158"/>
      <c r="G121" s="157"/>
      <c r="H121" s="157"/>
      <c r="I121" s="157"/>
      <c r="J121" s="206">
        <f t="shared" si="25"/>
        <v>0</v>
      </c>
      <c r="K121" s="157"/>
      <c r="L121" s="157"/>
      <c r="M121" s="157"/>
      <c r="N121" s="157"/>
      <c r="O121" s="157"/>
      <c r="P121" s="157"/>
      <c r="Q121" s="206">
        <f>SUM(E121,J121)</f>
        <v>0</v>
      </c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</row>
    <row r="122" spans="1:34" s="57" customFormat="1" ht="38.25" hidden="1" customHeight="1" x14ac:dyDescent="0.25">
      <c r="A122" s="69" t="s">
        <v>343</v>
      </c>
      <c r="B122" s="69" t="s">
        <v>338</v>
      </c>
      <c r="C122" s="148" t="s">
        <v>74</v>
      </c>
      <c r="D122" s="173" t="s">
        <v>311</v>
      </c>
      <c r="E122" s="205">
        <f t="shared" si="20"/>
        <v>0</v>
      </c>
      <c r="F122" s="73"/>
      <c r="G122" s="61"/>
      <c r="H122" s="61"/>
      <c r="I122" s="61"/>
      <c r="J122" s="205">
        <f t="shared" si="25"/>
        <v>0</v>
      </c>
      <c r="K122" s="61"/>
      <c r="L122" s="61"/>
      <c r="M122" s="61"/>
      <c r="N122" s="61"/>
      <c r="O122" s="61"/>
      <c r="P122" s="61"/>
      <c r="Q122" s="205">
        <f t="shared" si="21"/>
        <v>0</v>
      </c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</row>
    <row r="123" spans="1:34" s="57" customFormat="1" ht="51" hidden="1" customHeight="1" x14ac:dyDescent="0.25">
      <c r="A123" s="69" t="s">
        <v>342</v>
      </c>
      <c r="B123" s="69" t="s">
        <v>339</v>
      </c>
      <c r="C123" s="148" t="s">
        <v>67</v>
      </c>
      <c r="D123" s="173" t="s">
        <v>336</v>
      </c>
      <c r="E123" s="205">
        <f t="shared" si="20"/>
        <v>0</v>
      </c>
      <c r="F123" s="73"/>
      <c r="G123" s="61"/>
      <c r="H123" s="61"/>
      <c r="I123" s="61"/>
      <c r="J123" s="205">
        <f t="shared" si="25"/>
        <v>0</v>
      </c>
      <c r="K123" s="61"/>
      <c r="L123" s="61"/>
      <c r="M123" s="61"/>
      <c r="N123" s="61"/>
      <c r="O123" s="61"/>
      <c r="P123" s="61"/>
      <c r="Q123" s="205">
        <f t="shared" si="21"/>
        <v>0</v>
      </c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</row>
    <row r="124" spans="1:34" s="57" customFormat="1" ht="48.75" hidden="1" customHeight="1" x14ac:dyDescent="0.25">
      <c r="A124" s="69" t="s">
        <v>341</v>
      </c>
      <c r="B124" s="69" t="s">
        <v>340</v>
      </c>
      <c r="C124" s="148" t="s">
        <v>74</v>
      </c>
      <c r="D124" s="173" t="s">
        <v>337</v>
      </c>
      <c r="E124" s="204">
        <f t="shared" si="20"/>
        <v>0</v>
      </c>
      <c r="F124" s="158"/>
      <c r="G124" s="157"/>
      <c r="H124" s="157"/>
      <c r="I124" s="61"/>
      <c r="J124" s="206">
        <f t="shared" si="25"/>
        <v>0</v>
      </c>
      <c r="K124" s="157"/>
      <c r="L124" s="157"/>
      <c r="M124" s="157"/>
      <c r="N124" s="157"/>
      <c r="O124" s="157"/>
      <c r="P124" s="157"/>
      <c r="Q124" s="206">
        <f t="shared" si="21"/>
        <v>0</v>
      </c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</row>
    <row r="125" spans="1:34" s="4" customFormat="1" ht="48.75" hidden="1" customHeight="1" x14ac:dyDescent="0.25">
      <c r="A125" s="94" t="s">
        <v>386</v>
      </c>
      <c r="B125" s="94" t="s">
        <v>385</v>
      </c>
      <c r="C125" s="94"/>
      <c r="D125" s="191" t="s">
        <v>384</v>
      </c>
      <c r="E125" s="100"/>
      <c r="F125" s="65"/>
      <c r="G125" s="52"/>
      <c r="H125" s="52"/>
      <c r="I125" s="52"/>
      <c r="J125" s="53">
        <f t="shared" ref="J125" si="26">SUM(K125,N125)</f>
        <v>0</v>
      </c>
      <c r="K125" s="52"/>
      <c r="L125" s="52"/>
      <c r="M125" s="52"/>
      <c r="N125" s="52"/>
      <c r="O125" s="52"/>
      <c r="P125" s="52"/>
      <c r="Q125" s="53">
        <f t="shared" ref="Q125" si="27">SUM(E125,J125)</f>
        <v>0</v>
      </c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161" customFormat="1" ht="207.75" hidden="1" customHeight="1" x14ac:dyDescent="0.25">
      <c r="A126" s="69" t="s">
        <v>381</v>
      </c>
      <c r="B126" s="69" t="s">
        <v>382</v>
      </c>
      <c r="C126" s="148" t="s">
        <v>383</v>
      </c>
      <c r="D126" s="194" t="s">
        <v>380</v>
      </c>
      <c r="E126" s="205">
        <f t="shared" si="20"/>
        <v>0</v>
      </c>
      <c r="F126" s="158"/>
      <c r="G126" s="157"/>
      <c r="H126" s="157"/>
      <c r="I126" s="61"/>
      <c r="J126" s="211">
        <f t="shared" si="25"/>
        <v>0</v>
      </c>
      <c r="K126" s="157"/>
      <c r="L126" s="157"/>
      <c r="M126" s="157"/>
      <c r="N126" s="157"/>
      <c r="O126" s="157"/>
      <c r="P126" s="157"/>
      <c r="Q126" s="211">
        <f t="shared" si="21"/>
        <v>0</v>
      </c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</row>
    <row r="127" spans="1:34" s="4" customFormat="1" ht="48.75" hidden="1" customHeight="1" x14ac:dyDescent="0.25">
      <c r="A127" s="98" t="s">
        <v>221</v>
      </c>
      <c r="B127" s="98" t="s">
        <v>109</v>
      </c>
      <c r="C127" s="107"/>
      <c r="D127" s="118" t="s">
        <v>220</v>
      </c>
      <c r="E127" s="174">
        <f t="shared" ref="E127" si="28">SUM(F127,I127)</f>
        <v>0</v>
      </c>
      <c r="F127" s="192"/>
      <c r="G127" s="73"/>
      <c r="H127" s="73"/>
      <c r="I127" s="119"/>
      <c r="J127" s="90">
        <f t="shared" ref="J127:J133" si="29">SUM(K127,N127)</f>
        <v>0</v>
      </c>
      <c r="K127" s="65"/>
      <c r="L127" s="65"/>
      <c r="M127" s="65"/>
      <c r="N127" s="65"/>
      <c r="O127" s="65"/>
      <c r="P127" s="120"/>
      <c r="Q127" s="193">
        <f>SUM(E127,J127)</f>
        <v>0</v>
      </c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s="161" customFormat="1" ht="62.25" hidden="1" customHeight="1" x14ac:dyDescent="0.25">
      <c r="A128" s="98" t="s">
        <v>219</v>
      </c>
      <c r="B128" s="98" t="s">
        <v>110</v>
      </c>
      <c r="C128" s="99" t="s">
        <v>75</v>
      </c>
      <c r="D128" s="170" t="s">
        <v>24</v>
      </c>
      <c r="E128" s="100">
        <f t="shared" si="20"/>
        <v>0</v>
      </c>
      <c r="F128" s="73"/>
      <c r="G128" s="102"/>
      <c r="H128" s="102"/>
      <c r="I128" s="102"/>
      <c r="J128" s="211">
        <f t="shared" si="29"/>
        <v>0</v>
      </c>
      <c r="K128" s="121"/>
      <c r="L128" s="102"/>
      <c r="M128" s="102"/>
      <c r="N128" s="121"/>
      <c r="O128" s="121"/>
      <c r="P128" s="102"/>
      <c r="Q128" s="214">
        <f>SUM(E128,J128)</f>
        <v>0</v>
      </c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</row>
    <row r="129" spans="1:123" s="161" customFormat="1" ht="37.5" customHeight="1" x14ac:dyDescent="0.25">
      <c r="A129" s="98" t="s">
        <v>223</v>
      </c>
      <c r="B129" s="98" t="s">
        <v>111</v>
      </c>
      <c r="C129" s="107" t="s">
        <v>74</v>
      </c>
      <c r="D129" s="170" t="s">
        <v>222</v>
      </c>
      <c r="E129" s="100">
        <f t="shared" si="20"/>
        <v>0</v>
      </c>
      <c r="F129" s="65"/>
      <c r="G129" s="65"/>
      <c r="H129" s="65"/>
      <c r="I129" s="65"/>
      <c r="J129" s="100">
        <f t="shared" si="29"/>
        <v>251816</v>
      </c>
      <c r="K129" s="65"/>
      <c r="L129" s="65"/>
      <c r="M129" s="65"/>
      <c r="N129" s="65">
        <v>251816</v>
      </c>
      <c r="O129" s="65">
        <v>251816</v>
      </c>
      <c r="P129" s="65">
        <f>SUM(P131:P133)</f>
        <v>0</v>
      </c>
      <c r="Q129" s="100">
        <f>SUM(E129,J129)</f>
        <v>251816</v>
      </c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</row>
    <row r="130" spans="1:123" s="161" customFormat="1" ht="48" customHeight="1" x14ac:dyDescent="0.25">
      <c r="A130" s="98"/>
      <c r="B130" s="98"/>
      <c r="C130" s="107"/>
      <c r="D130" s="195" t="s">
        <v>562</v>
      </c>
      <c r="E130" s="100">
        <f t="shared" si="20"/>
        <v>0</v>
      </c>
      <c r="F130" s="65"/>
      <c r="G130" s="65"/>
      <c r="H130" s="65"/>
      <c r="I130" s="65"/>
      <c r="J130" s="65">
        <f t="shared" si="29"/>
        <v>251816</v>
      </c>
      <c r="K130" s="65"/>
      <c r="L130" s="65"/>
      <c r="M130" s="65"/>
      <c r="N130" s="65">
        <v>251816</v>
      </c>
      <c r="O130" s="65">
        <v>251816</v>
      </c>
      <c r="P130" s="65"/>
      <c r="Q130" s="100">
        <f>SUM(E130,J130)</f>
        <v>251816</v>
      </c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</row>
    <row r="131" spans="1:123" s="4" customFormat="1" ht="67.5" hidden="1" customHeight="1" x14ac:dyDescent="0.25">
      <c r="A131" s="108" t="s">
        <v>225</v>
      </c>
      <c r="B131" s="108" t="s">
        <v>102</v>
      </c>
      <c r="C131" s="107" t="s">
        <v>74</v>
      </c>
      <c r="D131" s="123" t="s">
        <v>224</v>
      </c>
      <c r="E131" s="100">
        <f t="shared" si="20"/>
        <v>0</v>
      </c>
      <c r="F131" s="109"/>
      <c r="G131" s="110"/>
      <c r="H131" s="110"/>
      <c r="I131" s="110"/>
      <c r="J131" s="53">
        <f t="shared" si="29"/>
        <v>0</v>
      </c>
      <c r="K131" s="110"/>
      <c r="L131" s="110"/>
      <c r="M131" s="110"/>
      <c r="N131" s="110"/>
      <c r="O131" s="110"/>
      <c r="P131" s="110"/>
      <c r="Q131" s="111">
        <f>SUM(J131,E131)</f>
        <v>0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123" s="4" customFormat="1" ht="23.25" hidden="1" customHeight="1" x14ac:dyDescent="0.25">
      <c r="A132" s="108" t="s">
        <v>228</v>
      </c>
      <c r="B132" s="108" t="s">
        <v>229</v>
      </c>
      <c r="C132" s="107"/>
      <c r="D132" s="123" t="s">
        <v>324</v>
      </c>
      <c r="E132" s="100">
        <f t="shared" si="20"/>
        <v>0</v>
      </c>
      <c r="F132" s="109"/>
      <c r="G132" s="110"/>
      <c r="H132" s="110"/>
      <c r="I132" s="110"/>
      <c r="J132" s="53">
        <f t="shared" si="29"/>
        <v>0</v>
      </c>
      <c r="K132" s="110"/>
      <c r="L132" s="110"/>
      <c r="M132" s="110"/>
      <c r="N132" s="110"/>
      <c r="O132" s="110"/>
      <c r="P132" s="110"/>
      <c r="Q132" s="111">
        <f>SUM(J132,E132)</f>
        <v>0</v>
      </c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123" s="161" customFormat="1" ht="52.5" hidden="1" customHeight="1" x14ac:dyDescent="0.25">
      <c r="A133" s="104" t="s">
        <v>226</v>
      </c>
      <c r="B133" s="104" t="s">
        <v>227</v>
      </c>
      <c r="C133" s="71" t="s">
        <v>25</v>
      </c>
      <c r="D133" s="122" t="s">
        <v>365</v>
      </c>
      <c r="E133" s="100">
        <f t="shared" si="20"/>
        <v>0</v>
      </c>
      <c r="F133" s="70"/>
      <c r="G133" s="147"/>
      <c r="H133" s="147"/>
      <c r="I133" s="147"/>
      <c r="J133" s="190">
        <f t="shared" si="29"/>
        <v>0</v>
      </c>
      <c r="K133" s="147"/>
      <c r="L133" s="147"/>
      <c r="M133" s="147"/>
      <c r="N133" s="147"/>
      <c r="O133" s="147"/>
      <c r="P133" s="147"/>
      <c r="Q133" s="210">
        <f>SUM(J133,E133)</f>
        <v>0</v>
      </c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</row>
    <row r="134" spans="1:123" s="4" customFormat="1" ht="22.5" hidden="1" customHeight="1" x14ac:dyDescent="0.25">
      <c r="A134" s="105" t="s">
        <v>230</v>
      </c>
      <c r="B134" s="105" t="s">
        <v>163</v>
      </c>
      <c r="C134" s="106"/>
      <c r="D134" s="124" t="s">
        <v>164</v>
      </c>
      <c r="E134" s="100">
        <f t="shared" si="20"/>
        <v>0</v>
      </c>
      <c r="F134" s="96"/>
      <c r="G134" s="95"/>
      <c r="H134" s="95"/>
      <c r="I134" s="95"/>
      <c r="J134" s="95">
        <f>SUM(J135)</f>
        <v>0</v>
      </c>
      <c r="K134" s="95"/>
      <c r="L134" s="95"/>
      <c r="M134" s="95"/>
      <c r="N134" s="95"/>
      <c r="O134" s="95"/>
      <c r="P134" s="95">
        <f>SUM(P135)</f>
        <v>0</v>
      </c>
      <c r="Q134" s="95">
        <f>SUM(Q135)</f>
        <v>-179485</v>
      </c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123" s="159" customFormat="1" ht="36" customHeight="1" x14ac:dyDescent="0.25">
      <c r="A135" s="98" t="s">
        <v>231</v>
      </c>
      <c r="B135" s="98" t="s">
        <v>161</v>
      </c>
      <c r="C135" s="107" t="s">
        <v>66</v>
      </c>
      <c r="D135" s="123" t="s">
        <v>165</v>
      </c>
      <c r="E135" s="100">
        <f t="shared" si="20"/>
        <v>-179485</v>
      </c>
      <c r="F135" s="65">
        <v>-179485</v>
      </c>
      <c r="G135" s="52"/>
      <c r="H135" s="52"/>
      <c r="I135" s="52"/>
      <c r="J135" s="53">
        <f>SUM(K135,N135)</f>
        <v>0</v>
      </c>
      <c r="K135" s="52"/>
      <c r="L135" s="52"/>
      <c r="M135" s="52"/>
      <c r="N135" s="52"/>
      <c r="O135" s="52"/>
      <c r="P135" s="52"/>
      <c r="Q135" s="53">
        <f>SUM(E135,J135)</f>
        <v>-179485</v>
      </c>
      <c r="S135" s="577"/>
      <c r="T135" s="577"/>
      <c r="U135" s="577"/>
      <c r="V135" s="577"/>
      <c r="W135" s="577"/>
      <c r="X135" s="577"/>
      <c r="Y135" s="577"/>
      <c r="Z135" s="577"/>
      <c r="AA135" s="577"/>
      <c r="AB135" s="577"/>
      <c r="AC135" s="577"/>
      <c r="AD135" s="577"/>
      <c r="AE135" s="577"/>
      <c r="AF135" s="577"/>
      <c r="AG135" s="577"/>
      <c r="AH135" s="577"/>
    </row>
    <row r="136" spans="1:123" s="161" customFormat="1" ht="24.75" hidden="1" customHeight="1" x14ac:dyDescent="0.25">
      <c r="A136" s="94" t="s">
        <v>372</v>
      </c>
      <c r="B136" s="94" t="s">
        <v>189</v>
      </c>
      <c r="C136" s="94" t="s">
        <v>70</v>
      </c>
      <c r="D136" s="83" t="s">
        <v>190</v>
      </c>
      <c r="E136" s="100">
        <f t="shared" si="20"/>
        <v>0</v>
      </c>
      <c r="F136" s="65"/>
      <c r="G136" s="61"/>
      <c r="H136" s="61"/>
      <c r="I136" s="61"/>
      <c r="J136" s="100">
        <f>SUM(K136,N136)</f>
        <v>0</v>
      </c>
      <c r="K136" s="61"/>
      <c r="L136" s="61"/>
      <c r="M136" s="61"/>
      <c r="N136" s="61"/>
      <c r="O136" s="61"/>
      <c r="P136" s="61"/>
      <c r="Q136" s="53">
        <f>SUM(E136,J136)</f>
        <v>0</v>
      </c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</row>
    <row r="137" spans="1:123" s="4" customFormat="1" ht="41.25" customHeight="1" x14ac:dyDescent="0.25">
      <c r="A137" s="176" t="s">
        <v>29</v>
      </c>
      <c r="B137" s="176"/>
      <c r="C137" s="176"/>
      <c r="D137" s="185" t="s">
        <v>325</v>
      </c>
      <c r="E137" s="180">
        <f>SUM(E138)</f>
        <v>0</v>
      </c>
      <c r="F137" s="180">
        <f t="shared" ref="F137:Q137" si="30">SUM(F138)</f>
        <v>0</v>
      </c>
      <c r="G137" s="180">
        <f t="shared" si="30"/>
        <v>221</v>
      </c>
      <c r="H137" s="180">
        <f t="shared" si="30"/>
        <v>-668</v>
      </c>
      <c r="I137" s="180">
        <f t="shared" si="30"/>
        <v>0</v>
      </c>
      <c r="J137" s="180">
        <f t="shared" si="30"/>
        <v>0</v>
      </c>
      <c r="K137" s="180">
        <f t="shared" si="30"/>
        <v>0</v>
      </c>
      <c r="L137" s="180">
        <f t="shared" si="30"/>
        <v>0</v>
      </c>
      <c r="M137" s="180">
        <f t="shared" si="30"/>
        <v>0</v>
      </c>
      <c r="N137" s="180">
        <f t="shared" si="30"/>
        <v>0</v>
      </c>
      <c r="O137" s="180">
        <f t="shared" si="30"/>
        <v>0</v>
      </c>
      <c r="P137" s="180">
        <f t="shared" si="30"/>
        <v>0</v>
      </c>
      <c r="Q137" s="180">
        <f t="shared" si="30"/>
        <v>0</v>
      </c>
      <c r="R137" s="6"/>
      <c r="S137" s="75">
        <f>SUM(E137,J137)</f>
        <v>0</v>
      </c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</row>
    <row r="138" spans="1:123" s="4" customFormat="1" ht="39" customHeight="1" x14ac:dyDescent="0.25">
      <c r="A138" s="176" t="s">
        <v>30</v>
      </c>
      <c r="B138" s="176"/>
      <c r="C138" s="176"/>
      <c r="D138" s="185" t="s">
        <v>325</v>
      </c>
      <c r="E138" s="180">
        <f>SUM(E145)</f>
        <v>0</v>
      </c>
      <c r="F138" s="180">
        <f t="shared" ref="F138:Q138" si="31">SUM(F145)</f>
        <v>0</v>
      </c>
      <c r="G138" s="180">
        <f t="shared" si="31"/>
        <v>221</v>
      </c>
      <c r="H138" s="180">
        <f t="shared" si="31"/>
        <v>-668</v>
      </c>
      <c r="I138" s="180">
        <f t="shared" si="31"/>
        <v>0</v>
      </c>
      <c r="J138" s="180">
        <f t="shared" si="31"/>
        <v>0</v>
      </c>
      <c r="K138" s="180">
        <f t="shared" si="31"/>
        <v>0</v>
      </c>
      <c r="L138" s="180">
        <f t="shared" si="31"/>
        <v>0</v>
      </c>
      <c r="M138" s="180">
        <f t="shared" si="31"/>
        <v>0</v>
      </c>
      <c r="N138" s="180">
        <f t="shared" si="31"/>
        <v>0</v>
      </c>
      <c r="O138" s="180">
        <f t="shared" si="31"/>
        <v>0</v>
      </c>
      <c r="P138" s="180">
        <f t="shared" si="31"/>
        <v>0</v>
      </c>
      <c r="Q138" s="180">
        <f t="shared" si="31"/>
        <v>0</v>
      </c>
      <c r="S138" s="75">
        <f>SUM(E138,J138)</f>
        <v>0</v>
      </c>
    </row>
    <row r="139" spans="1:123" s="4" customFormat="1" ht="38.25" hidden="1" customHeight="1" x14ac:dyDescent="0.25">
      <c r="A139" s="94" t="s">
        <v>234</v>
      </c>
      <c r="B139" s="94" t="s">
        <v>119</v>
      </c>
      <c r="C139" s="94" t="s">
        <v>59</v>
      </c>
      <c r="D139" s="80" t="s">
        <v>118</v>
      </c>
      <c r="E139" s="100">
        <f t="shared" ref="E139:E146" si="32">SUM(F139,I139)</f>
        <v>0</v>
      </c>
      <c r="F139" s="109"/>
      <c r="G139" s="52"/>
      <c r="H139" s="52"/>
      <c r="I139" s="52"/>
      <c r="J139" s="111">
        <f t="shared" ref="J139:J145" si="33">SUM(K139,N139)</f>
        <v>0</v>
      </c>
      <c r="K139" s="51"/>
      <c r="L139" s="51"/>
      <c r="M139" s="51"/>
      <c r="N139" s="52"/>
      <c r="O139" s="52"/>
      <c r="P139" s="114"/>
      <c r="Q139" s="53">
        <f t="shared" ref="Q139:Q146" si="34">SUM(J139,E139)</f>
        <v>0</v>
      </c>
    </row>
    <row r="140" spans="1:123" s="4" customFormat="1" ht="48" hidden="1" customHeight="1" x14ac:dyDescent="0.25">
      <c r="A140" s="107" t="s">
        <v>238</v>
      </c>
      <c r="B140" s="107" t="s">
        <v>249</v>
      </c>
      <c r="C140" s="107" t="s">
        <v>63</v>
      </c>
      <c r="D140" s="116" t="s">
        <v>248</v>
      </c>
      <c r="E140" s="100">
        <f>SUM(F140,I140)</f>
        <v>0</v>
      </c>
      <c r="F140" s="109"/>
      <c r="G140" s="92"/>
      <c r="H140" s="92"/>
      <c r="I140" s="92"/>
      <c r="J140" s="111">
        <f>SUM(K140,N140)</f>
        <v>0</v>
      </c>
      <c r="K140" s="92"/>
      <c r="L140" s="92"/>
      <c r="M140" s="92"/>
      <c r="N140" s="92"/>
      <c r="O140" s="92"/>
      <c r="P140" s="92"/>
      <c r="Q140" s="53">
        <f t="shared" si="34"/>
        <v>0</v>
      </c>
    </row>
    <row r="141" spans="1:123" ht="25.5" hidden="1" customHeight="1" x14ac:dyDescent="0.25">
      <c r="A141" s="107" t="s">
        <v>233</v>
      </c>
      <c r="B141" s="107" t="s">
        <v>235</v>
      </c>
      <c r="C141" s="107" t="s">
        <v>76</v>
      </c>
      <c r="D141" s="116" t="s">
        <v>232</v>
      </c>
      <c r="E141" s="100">
        <f t="shared" si="32"/>
        <v>0</v>
      </c>
      <c r="F141" s="109"/>
      <c r="G141" s="92"/>
      <c r="H141" s="92"/>
      <c r="I141" s="92"/>
      <c r="J141" s="111">
        <f t="shared" si="33"/>
        <v>0</v>
      </c>
      <c r="K141" s="92"/>
      <c r="L141" s="92"/>
      <c r="M141" s="92"/>
      <c r="N141" s="92"/>
      <c r="O141" s="92"/>
      <c r="P141" s="92"/>
      <c r="Q141" s="53">
        <f t="shared" si="34"/>
        <v>0</v>
      </c>
    </row>
    <row r="142" spans="1:123" s="64" customFormat="1" ht="34.5" hidden="1" customHeight="1" x14ac:dyDescent="0.25">
      <c r="A142" s="107" t="s">
        <v>236</v>
      </c>
      <c r="B142" s="107" t="s">
        <v>112</v>
      </c>
      <c r="C142" s="107" t="s">
        <v>77</v>
      </c>
      <c r="D142" s="125" t="s">
        <v>237</v>
      </c>
      <c r="E142" s="100">
        <f t="shared" si="32"/>
        <v>0</v>
      </c>
      <c r="F142" s="109"/>
      <c r="G142" s="92"/>
      <c r="H142" s="92"/>
      <c r="I142" s="92"/>
      <c r="J142" s="111">
        <f t="shared" si="33"/>
        <v>0</v>
      </c>
      <c r="K142" s="92"/>
      <c r="L142" s="92"/>
      <c r="M142" s="92"/>
      <c r="N142" s="92"/>
      <c r="O142" s="92"/>
      <c r="P142" s="92"/>
      <c r="Q142" s="53">
        <f t="shared" si="34"/>
        <v>0</v>
      </c>
    </row>
    <row r="143" spans="1:123" s="63" customFormat="1" ht="64.5" hidden="1" customHeight="1" x14ac:dyDescent="0.25">
      <c r="A143" s="71"/>
      <c r="B143" s="71"/>
      <c r="C143" s="71"/>
      <c r="D143" s="195" t="s">
        <v>389</v>
      </c>
      <c r="E143" s="205">
        <f t="shared" si="32"/>
        <v>0</v>
      </c>
      <c r="F143" s="70"/>
      <c r="G143" s="93"/>
      <c r="H143" s="93"/>
      <c r="I143" s="93"/>
      <c r="J143" s="203">
        <f t="shared" si="33"/>
        <v>0</v>
      </c>
      <c r="K143" s="93"/>
      <c r="L143" s="93"/>
      <c r="M143" s="93"/>
      <c r="N143" s="93"/>
      <c r="O143" s="93"/>
      <c r="P143" s="93"/>
      <c r="Q143" s="205">
        <f t="shared" si="34"/>
        <v>0</v>
      </c>
    </row>
    <row r="144" spans="1:123" s="64" customFormat="1" ht="27.75" hidden="1" customHeight="1" x14ac:dyDescent="0.25">
      <c r="A144" s="107" t="s">
        <v>242</v>
      </c>
      <c r="B144" s="107" t="s">
        <v>243</v>
      </c>
      <c r="C144" s="107"/>
      <c r="D144" s="125" t="s">
        <v>244</v>
      </c>
      <c r="E144" s="100">
        <f t="shared" si="32"/>
        <v>0</v>
      </c>
      <c r="F144" s="109"/>
      <c r="G144" s="109"/>
      <c r="H144" s="109"/>
      <c r="I144" s="92"/>
      <c r="J144" s="111">
        <f t="shared" si="33"/>
        <v>0</v>
      </c>
      <c r="K144" s="109"/>
      <c r="L144" s="109"/>
      <c r="M144" s="109"/>
      <c r="N144" s="109"/>
      <c r="O144" s="109"/>
      <c r="P144" s="92"/>
      <c r="Q144" s="53">
        <f t="shared" si="34"/>
        <v>0</v>
      </c>
    </row>
    <row r="145" spans="1:221" s="64" customFormat="1" ht="31.5" customHeight="1" x14ac:dyDescent="0.25">
      <c r="A145" s="77" t="s">
        <v>239</v>
      </c>
      <c r="B145" s="77" t="s">
        <v>240</v>
      </c>
      <c r="C145" s="113" t="s">
        <v>78</v>
      </c>
      <c r="D145" s="576" t="s">
        <v>241</v>
      </c>
      <c r="E145" s="133">
        <f t="shared" si="32"/>
        <v>0</v>
      </c>
      <c r="F145" s="109">
        <v>0</v>
      </c>
      <c r="G145" s="91">
        <v>221</v>
      </c>
      <c r="H145" s="91">
        <v>-668</v>
      </c>
      <c r="I145" s="91"/>
      <c r="J145" s="111">
        <f t="shared" si="33"/>
        <v>0</v>
      </c>
      <c r="K145" s="91"/>
      <c r="L145" s="91"/>
      <c r="M145" s="91"/>
      <c r="N145" s="91"/>
      <c r="O145" s="91"/>
      <c r="P145" s="92"/>
      <c r="Q145" s="53">
        <f t="shared" si="34"/>
        <v>0</v>
      </c>
    </row>
    <row r="146" spans="1:221" s="63" customFormat="1" ht="26.25" hidden="1" customHeight="1" x14ac:dyDescent="0.25">
      <c r="A146" s="78" t="s">
        <v>246</v>
      </c>
      <c r="B146" s="78" t="s">
        <v>247</v>
      </c>
      <c r="C146" s="79" t="s">
        <v>78</v>
      </c>
      <c r="D146" s="126" t="s">
        <v>245</v>
      </c>
      <c r="E146" s="205">
        <f t="shared" si="32"/>
        <v>0</v>
      </c>
      <c r="F146" s="70"/>
      <c r="G146" s="93"/>
      <c r="H146" s="93"/>
      <c r="I146" s="93"/>
      <c r="J146" s="210">
        <f>SUM(K146,N146)</f>
        <v>0</v>
      </c>
      <c r="K146" s="93"/>
      <c r="L146" s="93"/>
      <c r="M146" s="93"/>
      <c r="N146" s="93"/>
      <c r="O146" s="93"/>
      <c r="P146" s="93"/>
      <c r="Q146" s="190">
        <f t="shared" si="34"/>
        <v>0</v>
      </c>
    </row>
    <row r="147" spans="1:221" ht="39.75" customHeight="1" x14ac:dyDescent="0.25">
      <c r="A147" s="176" t="s">
        <v>192</v>
      </c>
      <c r="B147" s="176"/>
      <c r="C147" s="176"/>
      <c r="D147" s="179" t="s">
        <v>116</v>
      </c>
      <c r="E147" s="180">
        <f>SUM(E148)</f>
        <v>-1799983</v>
      </c>
      <c r="F147" s="180">
        <f t="shared" ref="F147:Q148" si="35">SUM(F148)</f>
        <v>0</v>
      </c>
      <c r="G147" s="180">
        <f t="shared" si="35"/>
        <v>8100</v>
      </c>
      <c r="H147" s="180">
        <f t="shared" si="35"/>
        <v>0</v>
      </c>
      <c r="I147" s="180">
        <f t="shared" si="35"/>
        <v>0</v>
      </c>
      <c r="J147" s="180">
        <f t="shared" si="35"/>
        <v>0</v>
      </c>
      <c r="K147" s="180">
        <f t="shared" si="35"/>
        <v>0</v>
      </c>
      <c r="L147" s="180">
        <f t="shared" si="35"/>
        <v>0</v>
      </c>
      <c r="M147" s="180">
        <f t="shared" si="35"/>
        <v>0</v>
      </c>
      <c r="N147" s="180">
        <f t="shared" si="35"/>
        <v>0</v>
      </c>
      <c r="O147" s="180">
        <f t="shared" si="35"/>
        <v>0</v>
      </c>
      <c r="P147" s="180">
        <f t="shared" si="35"/>
        <v>0</v>
      </c>
      <c r="Q147" s="180">
        <f t="shared" si="35"/>
        <v>-1799983</v>
      </c>
      <c r="S147" s="75">
        <f>SUM(E147,J147)</f>
        <v>-1799983</v>
      </c>
    </row>
    <row r="148" spans="1:221" ht="38.25" customHeight="1" x14ac:dyDescent="0.25">
      <c r="A148" s="176" t="s">
        <v>193</v>
      </c>
      <c r="B148" s="176"/>
      <c r="C148" s="176"/>
      <c r="D148" s="179" t="s">
        <v>116</v>
      </c>
      <c r="E148" s="180">
        <f>SUM(E149:E153)</f>
        <v>-1799983</v>
      </c>
      <c r="F148" s="180">
        <f t="shared" ref="F148:O148" si="36">SUM(F149:F153)</f>
        <v>0</v>
      </c>
      <c r="G148" s="180">
        <f t="shared" si="36"/>
        <v>8100</v>
      </c>
      <c r="H148" s="180">
        <f t="shared" si="36"/>
        <v>0</v>
      </c>
      <c r="I148" s="180">
        <f t="shared" si="36"/>
        <v>0</v>
      </c>
      <c r="J148" s="180">
        <f t="shared" si="36"/>
        <v>0</v>
      </c>
      <c r="K148" s="180">
        <f t="shared" si="36"/>
        <v>0</v>
      </c>
      <c r="L148" s="180">
        <f t="shared" si="36"/>
        <v>0</v>
      </c>
      <c r="M148" s="180">
        <f t="shared" si="36"/>
        <v>0</v>
      </c>
      <c r="N148" s="180">
        <f t="shared" si="36"/>
        <v>0</v>
      </c>
      <c r="O148" s="180">
        <f t="shared" si="36"/>
        <v>0</v>
      </c>
      <c r="P148" s="180">
        <f t="shared" si="35"/>
        <v>0</v>
      </c>
      <c r="Q148" s="180">
        <f t="shared" ref="Q148:Q153" si="37">SUM(E148,J148)</f>
        <v>-1799983</v>
      </c>
      <c r="S148" s="75">
        <f>SUM(E148,J148)</f>
        <v>-1799983</v>
      </c>
    </row>
    <row r="149" spans="1:221" ht="36.75" customHeight="1" x14ac:dyDescent="0.25">
      <c r="A149" s="94" t="s">
        <v>191</v>
      </c>
      <c r="B149" s="94" t="s">
        <v>119</v>
      </c>
      <c r="C149" s="94" t="s">
        <v>59</v>
      </c>
      <c r="D149" s="80" t="s">
        <v>118</v>
      </c>
      <c r="E149" s="53">
        <f>SUM(F149,I149)</f>
        <v>0</v>
      </c>
      <c r="F149" s="91">
        <v>0</v>
      </c>
      <c r="G149" s="92">
        <v>8100</v>
      </c>
      <c r="H149" s="92"/>
      <c r="I149" s="92"/>
      <c r="J149" s="53">
        <f>SUM(K149,N149)</f>
        <v>0</v>
      </c>
      <c r="K149" s="92"/>
      <c r="L149" s="92"/>
      <c r="M149" s="92"/>
      <c r="N149" s="92"/>
      <c r="O149" s="92"/>
      <c r="P149" s="92"/>
      <c r="Q149" s="53">
        <f t="shared" si="37"/>
        <v>0</v>
      </c>
    </row>
    <row r="150" spans="1:221" s="89" customFormat="1" ht="26.25" hidden="1" customHeight="1" x14ac:dyDescent="0.25">
      <c r="A150" s="107" t="s">
        <v>194</v>
      </c>
      <c r="B150" s="107" t="s">
        <v>195</v>
      </c>
      <c r="C150" s="107" t="s">
        <v>71</v>
      </c>
      <c r="D150" s="116" t="s">
        <v>196</v>
      </c>
      <c r="E150" s="100">
        <f t="shared" ref="E150" si="38">SUM(F150,I150)</f>
        <v>0</v>
      </c>
      <c r="F150" s="91"/>
      <c r="G150" s="92"/>
      <c r="H150" s="92"/>
      <c r="I150" s="92"/>
      <c r="J150" s="53">
        <f>SUM(K150,N150)</f>
        <v>0</v>
      </c>
      <c r="K150" s="92"/>
      <c r="L150" s="92"/>
      <c r="M150" s="92"/>
      <c r="N150" s="92"/>
      <c r="O150" s="92"/>
      <c r="P150" s="92"/>
      <c r="Q150" s="53">
        <f t="shared" si="37"/>
        <v>0</v>
      </c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</row>
    <row r="151" spans="1:221" s="89" customFormat="1" ht="27" hidden="1" customHeight="1" x14ac:dyDescent="0.25">
      <c r="A151" s="107" t="s">
        <v>364</v>
      </c>
      <c r="B151" s="107" t="s">
        <v>351</v>
      </c>
      <c r="C151" s="107" t="s">
        <v>352</v>
      </c>
      <c r="D151" s="80" t="s">
        <v>353</v>
      </c>
      <c r="E151" s="53">
        <f>SUM(F151,I151)</f>
        <v>0</v>
      </c>
      <c r="F151" s="91"/>
      <c r="G151" s="92"/>
      <c r="H151" s="92"/>
      <c r="I151" s="92"/>
      <c r="J151" s="53">
        <f>SUM(K151,N151)</f>
        <v>0</v>
      </c>
      <c r="K151" s="92"/>
      <c r="L151" s="92"/>
      <c r="M151" s="92"/>
      <c r="N151" s="92"/>
      <c r="O151" s="92"/>
      <c r="P151" s="92"/>
      <c r="Q151" s="53">
        <f t="shared" si="37"/>
        <v>0</v>
      </c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</row>
    <row r="152" spans="1:221" ht="28.5" customHeight="1" x14ac:dyDescent="0.25">
      <c r="A152" s="115" t="s">
        <v>198</v>
      </c>
      <c r="B152" s="107" t="s">
        <v>199</v>
      </c>
      <c r="C152" s="107" t="s">
        <v>71</v>
      </c>
      <c r="D152" s="80" t="s">
        <v>197</v>
      </c>
      <c r="E152" s="53">
        <v>-1799983</v>
      </c>
      <c r="F152" s="91"/>
      <c r="G152" s="92"/>
      <c r="H152" s="92"/>
      <c r="I152" s="92"/>
      <c r="J152" s="53">
        <f>SUM(K152,N152)</f>
        <v>0</v>
      </c>
      <c r="K152" s="92"/>
      <c r="L152" s="92"/>
      <c r="M152" s="92"/>
      <c r="N152" s="92"/>
      <c r="O152" s="92"/>
      <c r="P152" s="92"/>
      <c r="Q152" s="53">
        <f t="shared" si="37"/>
        <v>-1799983</v>
      </c>
    </row>
    <row r="153" spans="1:221" ht="25.5" hidden="1" customHeight="1" x14ac:dyDescent="0.25">
      <c r="A153" s="107" t="s">
        <v>200</v>
      </c>
      <c r="B153" s="107" t="s">
        <v>108</v>
      </c>
      <c r="C153" s="107" t="s">
        <v>70</v>
      </c>
      <c r="D153" s="116" t="s">
        <v>85</v>
      </c>
      <c r="E153" s="53">
        <f>SUM(F153,I153)</f>
        <v>0</v>
      </c>
      <c r="F153" s="92"/>
      <c r="G153" s="93"/>
      <c r="H153" s="93"/>
      <c r="I153" s="93"/>
      <c r="J153" s="53">
        <f>SUM(K153,N153)</f>
        <v>0</v>
      </c>
      <c r="K153" s="93"/>
      <c r="L153" s="93"/>
      <c r="M153" s="93"/>
      <c r="N153" s="93"/>
      <c r="O153" s="93"/>
      <c r="P153" s="93"/>
      <c r="Q153" s="53">
        <f t="shared" si="37"/>
        <v>0</v>
      </c>
    </row>
    <row r="154" spans="1:221" s="4" customFormat="1" ht="34.5" customHeight="1" x14ac:dyDescent="0.25">
      <c r="A154" s="181"/>
      <c r="B154" s="181"/>
      <c r="C154" s="181"/>
      <c r="D154" s="177" t="s">
        <v>57</v>
      </c>
      <c r="E154" s="178">
        <f>SUM(E11,E61,E74,E99,E138,E148)</f>
        <v>6045449</v>
      </c>
      <c r="F154" s="178">
        <f t="shared" ref="F154:Q154" si="39">SUM(F11,F61,F74,F99,F138,F148)</f>
        <v>7845432</v>
      </c>
      <c r="G154" s="178">
        <f t="shared" si="39"/>
        <v>-206679</v>
      </c>
      <c r="H154" s="178">
        <f t="shared" si="39"/>
        <v>-31668</v>
      </c>
      <c r="I154" s="178">
        <f t="shared" si="39"/>
        <v>0</v>
      </c>
      <c r="J154" s="178">
        <f t="shared" si="39"/>
        <v>-3559133</v>
      </c>
      <c r="K154" s="178">
        <f t="shared" si="39"/>
        <v>0</v>
      </c>
      <c r="L154" s="178">
        <f t="shared" si="39"/>
        <v>0</v>
      </c>
      <c r="M154" s="178">
        <f t="shared" si="39"/>
        <v>0</v>
      </c>
      <c r="N154" s="178">
        <f t="shared" si="39"/>
        <v>-3559133</v>
      </c>
      <c r="O154" s="178">
        <f t="shared" si="39"/>
        <v>-3559133</v>
      </c>
      <c r="P154" s="178">
        <f t="shared" si="39"/>
        <v>0</v>
      </c>
      <c r="Q154" s="178">
        <f t="shared" si="39"/>
        <v>2486316</v>
      </c>
      <c r="S154" s="182">
        <f>SUM(E154,J154)</f>
        <v>2486316</v>
      </c>
      <c r="T154" s="183">
        <f>SUM(E154,J154)</f>
        <v>2486316</v>
      </c>
    </row>
    <row r="155" spans="1:221" x14ac:dyDescent="0.2">
      <c r="C155" s="21"/>
      <c r="D155" s="82"/>
      <c r="E155" s="8"/>
      <c r="F155" s="8"/>
      <c r="G155" s="9"/>
      <c r="H155" s="9"/>
      <c r="I155" s="9"/>
      <c r="J155" s="212"/>
      <c r="K155" s="9"/>
      <c r="L155" s="9"/>
      <c r="M155" s="9"/>
      <c r="N155" s="9"/>
      <c r="O155" s="9"/>
      <c r="P155" s="9"/>
      <c r="Q155" s="8"/>
    </row>
    <row r="156" spans="1:221" ht="8.25" customHeight="1" x14ac:dyDescent="0.2">
      <c r="C156" s="21"/>
      <c r="D156" s="82"/>
      <c r="L156" s="9"/>
      <c r="N156" s="9"/>
      <c r="O156" s="9"/>
      <c r="P156" s="9"/>
      <c r="Q156" s="8"/>
    </row>
    <row r="157" spans="1:221" ht="66.75" customHeight="1" x14ac:dyDescent="0.2">
      <c r="C157" s="10"/>
      <c r="D157" s="82"/>
      <c r="P157" s="9"/>
      <c r="Q157" s="8"/>
    </row>
    <row r="158" spans="1:221" x14ac:dyDescent="0.2">
      <c r="C158" s="21"/>
      <c r="D158" s="82"/>
      <c r="N158" s="9"/>
      <c r="O158" s="9"/>
    </row>
    <row r="159" spans="1:221" ht="12.75" customHeight="1" x14ac:dyDescent="0.2">
      <c r="C159" s="21"/>
    </row>
    <row r="160" spans="1:221" x14ac:dyDescent="0.2">
      <c r="C160" s="21"/>
    </row>
    <row r="161" spans="3:3" x14ac:dyDescent="0.2">
      <c r="C161" s="21"/>
    </row>
    <row r="162" spans="3:3" x14ac:dyDescent="0.2">
      <c r="C162" s="21"/>
    </row>
    <row r="163" spans="3:3" x14ac:dyDescent="0.2">
      <c r="C163" s="21"/>
    </row>
    <row r="164" spans="3:3" ht="12.75" customHeight="1" x14ac:dyDescent="0.2">
      <c r="C164" s="21"/>
    </row>
    <row r="165" spans="3:3" x14ac:dyDescent="0.2">
      <c r="C165" s="21"/>
    </row>
    <row r="166" spans="3:3" x14ac:dyDescent="0.2">
      <c r="C166" s="21"/>
    </row>
    <row r="167" spans="3:3" x14ac:dyDescent="0.2">
      <c r="C167" s="21"/>
    </row>
    <row r="168" spans="3:3" ht="12.75" customHeight="1" x14ac:dyDescent="0.2">
      <c r="C168" s="21"/>
    </row>
    <row r="169" spans="3:3" x14ac:dyDescent="0.2">
      <c r="C169" s="21"/>
    </row>
    <row r="170" spans="3:3" x14ac:dyDescent="0.2">
      <c r="C170" s="21"/>
    </row>
    <row r="171" spans="3:3" x14ac:dyDescent="0.2">
      <c r="C171" s="21"/>
    </row>
    <row r="172" spans="3:3" ht="12.75" customHeight="1" x14ac:dyDescent="0.2">
      <c r="C172" s="21"/>
    </row>
    <row r="173" spans="3:3" x14ac:dyDescent="0.2">
      <c r="C173" s="21"/>
    </row>
    <row r="174" spans="3:3" x14ac:dyDescent="0.2">
      <c r="C174" s="21"/>
    </row>
    <row r="175" spans="3:3" x14ac:dyDescent="0.2">
      <c r="C175" s="21"/>
    </row>
    <row r="176" spans="3:3" ht="12.75" customHeight="1" x14ac:dyDescent="0.2">
      <c r="C176" s="21"/>
    </row>
    <row r="177" spans="3:3" x14ac:dyDescent="0.2">
      <c r="C177" s="21"/>
    </row>
    <row r="178" spans="3:3" x14ac:dyDescent="0.2">
      <c r="C178" s="21"/>
    </row>
    <row r="179" spans="3:3" x14ac:dyDescent="0.2">
      <c r="C179" s="21"/>
    </row>
    <row r="180" spans="3:3" ht="12.75" customHeight="1" x14ac:dyDescent="0.2">
      <c r="C180" s="21"/>
    </row>
    <row r="181" spans="3:3" x14ac:dyDescent="0.2">
      <c r="C181" s="21"/>
    </row>
    <row r="182" spans="3:3" x14ac:dyDescent="0.2">
      <c r="C182" s="21"/>
    </row>
    <row r="183" spans="3:3" x14ac:dyDescent="0.2">
      <c r="C183" s="21"/>
    </row>
    <row r="184" spans="3:3" ht="12.75" customHeight="1" x14ac:dyDescent="0.2">
      <c r="C184" s="21"/>
    </row>
    <row r="185" spans="3:3" x14ac:dyDescent="0.2">
      <c r="C185" s="21"/>
    </row>
    <row r="186" spans="3:3" x14ac:dyDescent="0.2">
      <c r="C186" s="21"/>
    </row>
    <row r="187" spans="3:3" x14ac:dyDescent="0.2">
      <c r="C187" s="21"/>
    </row>
    <row r="188" spans="3:3" ht="12.75" customHeight="1" x14ac:dyDescent="0.2">
      <c r="C188" s="21"/>
    </row>
    <row r="189" spans="3:3" x14ac:dyDescent="0.2">
      <c r="C189" s="21"/>
    </row>
    <row r="190" spans="3:3" x14ac:dyDescent="0.2">
      <c r="C190" s="21"/>
    </row>
    <row r="191" spans="3:3" x14ac:dyDescent="0.2">
      <c r="C191" s="21"/>
    </row>
    <row r="192" spans="3:3" ht="12.75" customHeight="1" x14ac:dyDescent="0.2">
      <c r="C192" s="21"/>
    </row>
    <row r="193" spans="3:3" x14ac:dyDescent="0.2">
      <c r="C193" s="21"/>
    </row>
    <row r="194" spans="3:3" x14ac:dyDescent="0.2">
      <c r="C194" s="21"/>
    </row>
    <row r="195" spans="3:3" x14ac:dyDescent="0.2">
      <c r="C195" s="21"/>
    </row>
    <row r="196" spans="3:3" ht="12.75" customHeight="1" x14ac:dyDescent="0.2">
      <c r="C196" s="21"/>
    </row>
    <row r="197" spans="3:3" x14ac:dyDescent="0.2">
      <c r="C197" s="21"/>
    </row>
    <row r="198" spans="3:3" x14ac:dyDescent="0.2">
      <c r="C198" s="21"/>
    </row>
    <row r="199" spans="3:3" x14ac:dyDescent="0.2">
      <c r="C199" s="21"/>
    </row>
    <row r="200" spans="3:3" ht="12.75" customHeight="1" x14ac:dyDescent="0.2">
      <c r="C200" s="21"/>
    </row>
    <row r="201" spans="3:3" x14ac:dyDescent="0.2">
      <c r="C201" s="21"/>
    </row>
    <row r="202" spans="3:3" x14ac:dyDescent="0.2">
      <c r="C202" s="21"/>
    </row>
    <row r="203" spans="3:3" x14ac:dyDescent="0.2">
      <c r="C203" s="21"/>
    </row>
    <row r="204" spans="3:3" ht="12.75" customHeight="1" x14ac:dyDescent="0.2">
      <c r="C204" s="21"/>
    </row>
    <row r="205" spans="3:3" x14ac:dyDescent="0.2">
      <c r="C205" s="21"/>
    </row>
    <row r="206" spans="3:3" x14ac:dyDescent="0.2">
      <c r="C206" s="21"/>
    </row>
    <row r="207" spans="3:3" x14ac:dyDescent="0.2">
      <c r="C207" s="21"/>
    </row>
    <row r="208" spans="3:3" ht="12.75" customHeight="1" x14ac:dyDescent="0.2">
      <c r="C208" s="21"/>
    </row>
    <row r="209" spans="3:3" x14ac:dyDescent="0.2">
      <c r="C209" s="21"/>
    </row>
    <row r="210" spans="3:3" x14ac:dyDescent="0.2">
      <c r="C210" s="21"/>
    </row>
    <row r="211" spans="3:3" x14ac:dyDescent="0.2">
      <c r="C211" s="21"/>
    </row>
    <row r="212" spans="3:3" ht="12.75" customHeight="1" x14ac:dyDescent="0.2">
      <c r="C212" s="21"/>
    </row>
    <row r="213" spans="3:3" x14ac:dyDescent="0.2">
      <c r="C213" s="21"/>
    </row>
    <row r="214" spans="3:3" x14ac:dyDescent="0.2">
      <c r="C214" s="21"/>
    </row>
    <row r="215" spans="3:3" x14ac:dyDescent="0.2">
      <c r="C215" s="21"/>
    </row>
    <row r="216" spans="3:3" ht="12.75" customHeight="1" x14ac:dyDescent="0.2">
      <c r="C216" s="21"/>
    </row>
    <row r="217" spans="3:3" x14ac:dyDescent="0.2">
      <c r="C217" s="21"/>
    </row>
    <row r="218" spans="3:3" x14ac:dyDescent="0.2">
      <c r="C218" s="21"/>
    </row>
    <row r="219" spans="3:3" x14ac:dyDescent="0.2">
      <c r="C219" s="21"/>
    </row>
    <row r="220" spans="3:3" ht="12.75" customHeight="1" x14ac:dyDescent="0.2">
      <c r="C220" s="21"/>
    </row>
    <row r="221" spans="3:3" x14ac:dyDescent="0.2">
      <c r="C221" s="21"/>
    </row>
    <row r="222" spans="3:3" x14ac:dyDescent="0.2">
      <c r="C222" s="21"/>
    </row>
    <row r="223" spans="3:3" x14ac:dyDescent="0.2">
      <c r="C223" s="21"/>
    </row>
    <row r="224" spans="3:3" ht="12.75" customHeight="1" x14ac:dyDescent="0.2">
      <c r="C224" s="21"/>
    </row>
    <row r="225" spans="3:3" x14ac:dyDescent="0.2">
      <c r="C225" s="21"/>
    </row>
    <row r="226" spans="3:3" x14ac:dyDescent="0.2">
      <c r="C226" s="21"/>
    </row>
    <row r="227" spans="3:3" x14ac:dyDescent="0.2">
      <c r="C227" s="21"/>
    </row>
    <row r="228" spans="3:3" ht="12.75" customHeight="1" x14ac:dyDescent="0.2">
      <c r="C228" s="21"/>
    </row>
    <row r="229" spans="3:3" x14ac:dyDescent="0.2">
      <c r="C229" s="21"/>
    </row>
    <row r="230" spans="3:3" x14ac:dyDescent="0.2">
      <c r="C230" s="21"/>
    </row>
    <row r="231" spans="3:3" x14ac:dyDescent="0.2">
      <c r="C231" s="21"/>
    </row>
    <row r="232" spans="3:3" ht="12.75" customHeight="1" x14ac:dyDescent="0.2">
      <c r="C232" s="21"/>
    </row>
    <row r="233" spans="3:3" x14ac:dyDescent="0.2">
      <c r="C233" s="21"/>
    </row>
    <row r="234" spans="3:3" x14ac:dyDescent="0.2">
      <c r="C234" s="21"/>
    </row>
    <row r="235" spans="3:3" x14ac:dyDescent="0.2">
      <c r="C235" s="21"/>
    </row>
    <row r="236" spans="3:3" ht="12.75" customHeight="1" x14ac:dyDescent="0.2">
      <c r="C236" s="21"/>
    </row>
    <row r="237" spans="3:3" x14ac:dyDescent="0.2">
      <c r="C237" s="21"/>
    </row>
    <row r="238" spans="3:3" x14ac:dyDescent="0.2">
      <c r="C238" s="21"/>
    </row>
    <row r="239" spans="3:3" x14ac:dyDescent="0.2">
      <c r="C239" s="21"/>
    </row>
    <row r="240" spans="3:3" ht="12.75" customHeight="1" x14ac:dyDescent="0.2">
      <c r="C240" s="21"/>
    </row>
    <row r="241" spans="3:3" x14ac:dyDescent="0.2">
      <c r="C241" s="21"/>
    </row>
    <row r="242" spans="3:3" x14ac:dyDescent="0.2">
      <c r="C242" s="21"/>
    </row>
    <row r="243" spans="3:3" x14ac:dyDescent="0.2">
      <c r="C243" s="21"/>
    </row>
    <row r="244" spans="3:3" ht="12.75" customHeight="1" x14ac:dyDescent="0.2">
      <c r="C244" s="21"/>
    </row>
    <row r="245" spans="3:3" x14ac:dyDescent="0.2">
      <c r="C245" s="21"/>
    </row>
    <row r="246" spans="3:3" x14ac:dyDescent="0.2">
      <c r="C246" s="21"/>
    </row>
    <row r="247" spans="3:3" x14ac:dyDescent="0.2">
      <c r="C247" s="21"/>
    </row>
    <row r="248" spans="3:3" ht="12.75" customHeight="1" x14ac:dyDescent="0.2">
      <c r="C248" s="21"/>
    </row>
    <row r="249" spans="3:3" x14ac:dyDescent="0.2">
      <c r="C249" s="21"/>
    </row>
    <row r="250" spans="3:3" x14ac:dyDescent="0.2">
      <c r="C250" s="21"/>
    </row>
    <row r="251" spans="3:3" x14ac:dyDescent="0.2">
      <c r="C251" s="21"/>
    </row>
    <row r="252" spans="3:3" ht="12.75" customHeight="1" x14ac:dyDescent="0.2">
      <c r="C252" s="21"/>
    </row>
    <row r="253" spans="3:3" x14ac:dyDescent="0.2">
      <c r="C253" s="21"/>
    </row>
  </sheetData>
  <mergeCells count="21"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  <mergeCell ref="A5:A8"/>
    <mergeCell ref="D5:D8"/>
    <mergeCell ref="C5:C8"/>
    <mergeCell ref="E5:I5"/>
    <mergeCell ref="G7:G8"/>
    <mergeCell ref="H7:H8"/>
    <mergeCell ref="B5:B8"/>
  </mergeCells>
  <phoneticPr fontId="2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7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opLeftCell="A68" zoomScale="75" zoomScaleNormal="75" zoomScaleSheetLayoutView="89" workbookViewId="0">
      <selection activeCell="E67" sqref="E67"/>
    </sheetView>
  </sheetViews>
  <sheetFormatPr defaultColWidth="9.140625" defaultRowHeight="15" x14ac:dyDescent="0.2"/>
  <cols>
    <col min="1" max="1" width="22.140625" style="353" customWidth="1"/>
    <col min="2" max="2" width="15.85546875" style="353" customWidth="1"/>
    <col min="3" max="3" width="15.42578125" style="353" customWidth="1"/>
    <col min="4" max="4" width="78.85546875" style="353" customWidth="1"/>
    <col min="5" max="5" width="58.42578125" style="353" customWidth="1"/>
    <col min="6" max="6" width="15.85546875" style="353" customWidth="1"/>
    <col min="7" max="7" width="17.140625" style="353" customWidth="1"/>
    <col min="8" max="8" width="18.42578125" style="353" customWidth="1"/>
    <col min="9" max="9" width="19.85546875" style="353" customWidth="1"/>
    <col min="10" max="10" width="15.140625" style="353" hidden="1" customWidth="1"/>
    <col min="11" max="16384" width="9.140625" style="353"/>
  </cols>
  <sheetData>
    <row r="1" spans="1:10" ht="15.75" x14ac:dyDescent="0.25">
      <c r="A1" s="352"/>
      <c r="B1" s="352"/>
      <c r="C1" s="352"/>
      <c r="D1" s="352"/>
      <c r="E1" s="352"/>
      <c r="F1" s="352"/>
      <c r="G1" s="352"/>
    </row>
    <row r="2" spans="1:10" ht="15.75" x14ac:dyDescent="0.25">
      <c r="A2" s="352"/>
      <c r="B2" s="352"/>
      <c r="C2" s="352"/>
      <c r="D2" s="352"/>
      <c r="E2" s="352"/>
      <c r="F2" s="352"/>
      <c r="G2" s="352"/>
    </row>
    <row r="3" spans="1:10" ht="15.75" x14ac:dyDescent="0.25">
      <c r="A3" s="352"/>
      <c r="B3" s="352"/>
      <c r="C3" s="352"/>
      <c r="D3" s="352"/>
      <c r="E3" s="352"/>
      <c r="F3" s="352"/>
      <c r="G3" s="352"/>
    </row>
    <row r="4" spans="1:10" ht="18.75" x14ac:dyDescent="0.3">
      <c r="A4" s="352"/>
      <c r="B4" s="352"/>
      <c r="C4" s="352"/>
      <c r="D4" s="352"/>
      <c r="E4" s="352"/>
      <c r="F4" s="352"/>
      <c r="G4" s="352"/>
      <c r="H4" s="354"/>
      <c r="I4" s="354"/>
      <c r="J4" s="352"/>
    </row>
    <row r="5" spans="1:10" ht="18.75" x14ac:dyDescent="0.3">
      <c r="A5" s="352"/>
      <c r="B5" s="352"/>
      <c r="C5" s="352"/>
      <c r="D5" s="352"/>
      <c r="E5" s="352"/>
      <c r="F5" s="352"/>
      <c r="G5" s="352"/>
      <c r="H5" s="354"/>
      <c r="I5" s="354"/>
      <c r="J5" s="352"/>
    </row>
    <row r="7" spans="1:10" ht="75" customHeight="1" thickBot="1" x14ac:dyDescent="0.35">
      <c r="A7" s="354"/>
      <c r="B7" s="354"/>
      <c r="C7" s="354"/>
      <c r="D7" s="354"/>
      <c r="E7" s="354"/>
      <c r="F7" s="354"/>
      <c r="G7" s="354"/>
      <c r="H7" s="354"/>
      <c r="I7" s="354" t="s">
        <v>0</v>
      </c>
    </row>
    <row r="8" spans="1:10" s="357" customFormat="1" ht="94.5" customHeight="1" x14ac:dyDescent="0.2">
      <c r="A8" s="355" t="s">
        <v>23</v>
      </c>
      <c r="B8" s="355" t="s">
        <v>96</v>
      </c>
      <c r="C8" s="355" t="s">
        <v>28</v>
      </c>
      <c r="D8" s="355" t="s">
        <v>495</v>
      </c>
      <c r="E8" s="355" t="s">
        <v>496</v>
      </c>
      <c r="F8" s="355" t="s">
        <v>497</v>
      </c>
      <c r="G8" s="355" t="s">
        <v>498</v>
      </c>
      <c r="H8" s="355" t="s">
        <v>499</v>
      </c>
      <c r="I8" s="355" t="s">
        <v>500</v>
      </c>
      <c r="J8" s="356" t="s">
        <v>501</v>
      </c>
    </row>
    <row r="9" spans="1:10" s="357" customFormat="1" ht="19.5" customHeight="1" x14ac:dyDescent="0.2">
      <c r="A9" s="358">
        <v>1</v>
      </c>
      <c r="B9" s="358">
        <v>2</v>
      </c>
      <c r="C9" s="358">
        <v>3</v>
      </c>
      <c r="D9" s="358">
        <v>4</v>
      </c>
      <c r="E9" s="358">
        <v>5</v>
      </c>
      <c r="F9" s="359">
        <v>6</v>
      </c>
      <c r="G9" s="359">
        <v>7</v>
      </c>
      <c r="H9" s="358">
        <v>8</v>
      </c>
      <c r="I9" s="358">
        <v>9</v>
      </c>
      <c r="J9" s="360">
        <v>8</v>
      </c>
    </row>
    <row r="10" spans="1:10" s="357" customFormat="1" ht="40.5" customHeight="1" x14ac:dyDescent="0.3">
      <c r="A10" s="361" t="s">
        <v>122</v>
      </c>
      <c r="B10" s="361"/>
      <c r="C10" s="361"/>
      <c r="D10" s="362" t="s">
        <v>113</v>
      </c>
      <c r="E10" s="363"/>
      <c r="F10" s="364"/>
      <c r="G10" s="364"/>
      <c r="H10" s="364"/>
      <c r="I10" s="364">
        <f>SUM(I11)</f>
        <v>-760000</v>
      </c>
      <c r="J10" s="360"/>
    </row>
    <row r="11" spans="1:10" s="366" customFormat="1" ht="39.75" customHeight="1" x14ac:dyDescent="0.3">
      <c r="A11" s="361" t="s">
        <v>123</v>
      </c>
      <c r="B11" s="361"/>
      <c r="C11" s="361"/>
      <c r="D11" s="362" t="s">
        <v>113</v>
      </c>
      <c r="E11" s="363"/>
      <c r="F11" s="364"/>
      <c r="G11" s="364"/>
      <c r="H11" s="364"/>
      <c r="I11" s="364">
        <f>SUM(I13:I33)</f>
        <v>-760000</v>
      </c>
      <c r="J11" s="365" t="e">
        <f>SUM(#REF!)</f>
        <v>#REF!</v>
      </c>
    </row>
    <row r="12" spans="1:10" s="509" customFormat="1" ht="61.5" hidden="1" customHeight="1" x14ac:dyDescent="0.3">
      <c r="A12" s="367" t="s">
        <v>250</v>
      </c>
      <c r="B12" s="367" t="s">
        <v>121</v>
      </c>
      <c r="C12" s="367" t="s">
        <v>59</v>
      </c>
      <c r="D12" s="368" t="s">
        <v>120</v>
      </c>
      <c r="E12" s="94"/>
      <c r="F12" s="170"/>
      <c r="G12" s="369"/>
      <c r="H12" s="369"/>
      <c r="I12" s="370"/>
      <c r="J12" s="508"/>
    </row>
    <row r="13" spans="1:10" s="509" customFormat="1" ht="43.15" hidden="1" customHeight="1" x14ac:dyDescent="0.3">
      <c r="A13" s="367" t="s">
        <v>126</v>
      </c>
      <c r="B13" s="367" t="s">
        <v>127</v>
      </c>
      <c r="C13" s="367" t="s">
        <v>58</v>
      </c>
      <c r="D13" s="371" t="s">
        <v>125</v>
      </c>
      <c r="E13" s="536"/>
      <c r="F13" s="369"/>
      <c r="G13" s="369"/>
      <c r="H13" s="369"/>
      <c r="I13" s="370"/>
      <c r="J13" s="508"/>
    </row>
    <row r="14" spans="1:10" s="509" customFormat="1" ht="39.75" hidden="1" customHeight="1" x14ac:dyDescent="0.3">
      <c r="A14" s="372" t="s">
        <v>366</v>
      </c>
      <c r="B14" s="372" t="s">
        <v>252</v>
      </c>
      <c r="C14" s="372" t="s">
        <v>68</v>
      </c>
      <c r="D14" s="373" t="s">
        <v>253</v>
      </c>
      <c r="E14" s="510"/>
      <c r="F14" s="369"/>
      <c r="G14" s="369"/>
      <c r="H14" s="369"/>
      <c r="I14" s="370"/>
      <c r="J14" s="508"/>
    </row>
    <row r="15" spans="1:10" s="509" customFormat="1" ht="39.75" hidden="1" customHeight="1" x14ac:dyDescent="0.3">
      <c r="A15" s="367" t="s">
        <v>402</v>
      </c>
      <c r="B15" s="511" t="s">
        <v>362</v>
      </c>
      <c r="C15" s="511" t="s">
        <v>68</v>
      </c>
      <c r="D15" s="512" t="s">
        <v>403</v>
      </c>
      <c r="E15" s="510"/>
      <c r="F15" s="369"/>
      <c r="G15" s="369"/>
      <c r="H15" s="369"/>
      <c r="I15" s="370"/>
      <c r="J15" s="508"/>
    </row>
    <row r="16" spans="1:10" s="509" customFormat="1" ht="47.25" hidden="1" customHeight="1" x14ac:dyDescent="0.3">
      <c r="A16" s="374" t="s">
        <v>181</v>
      </c>
      <c r="B16" s="367" t="s">
        <v>182</v>
      </c>
      <c r="C16" s="375" t="s">
        <v>183</v>
      </c>
      <c r="D16" s="376" t="s">
        <v>184</v>
      </c>
      <c r="E16" s="510"/>
      <c r="F16" s="369"/>
      <c r="G16" s="369"/>
      <c r="H16" s="369"/>
      <c r="I16" s="370"/>
      <c r="J16" s="508"/>
    </row>
    <row r="17" spans="1:10" s="509" customFormat="1" ht="39.75" hidden="1" customHeight="1" x14ac:dyDescent="0.3">
      <c r="A17" s="513"/>
      <c r="B17" s="513"/>
      <c r="C17" s="513"/>
      <c r="D17" s="514"/>
      <c r="E17" s="510"/>
      <c r="F17" s="369"/>
      <c r="G17" s="369"/>
      <c r="H17" s="369"/>
      <c r="I17" s="369"/>
      <c r="J17" s="508"/>
    </row>
    <row r="18" spans="1:10" s="509" customFormat="1" ht="39.75" hidden="1" customHeight="1" x14ac:dyDescent="0.3">
      <c r="A18" s="513"/>
      <c r="B18" s="513"/>
      <c r="C18" s="513"/>
      <c r="D18" s="514"/>
      <c r="E18" s="510"/>
      <c r="F18" s="369"/>
      <c r="G18" s="369"/>
      <c r="H18" s="369"/>
      <c r="I18" s="369"/>
      <c r="J18" s="508"/>
    </row>
    <row r="19" spans="1:10" s="366" customFormat="1" ht="54.6" customHeight="1" x14ac:dyDescent="0.3">
      <c r="A19" s="374" t="s">
        <v>176</v>
      </c>
      <c r="B19" s="374" t="s">
        <v>177</v>
      </c>
      <c r="C19" s="367" t="s">
        <v>69</v>
      </c>
      <c r="D19" s="390" t="s">
        <v>95</v>
      </c>
      <c r="E19" s="391" t="s">
        <v>551</v>
      </c>
      <c r="F19" s="369"/>
      <c r="G19" s="369"/>
      <c r="H19" s="369"/>
      <c r="I19" s="370">
        <v>-760000</v>
      </c>
      <c r="J19" s="365"/>
    </row>
    <row r="20" spans="1:10" s="509" customFormat="1" ht="39.75" hidden="1" customHeight="1" x14ac:dyDescent="0.3">
      <c r="A20" s="513"/>
      <c r="B20" s="513"/>
      <c r="C20" s="513"/>
      <c r="D20" s="514"/>
      <c r="E20" s="510"/>
      <c r="F20" s="369"/>
      <c r="G20" s="369"/>
      <c r="H20" s="369"/>
      <c r="I20" s="369"/>
      <c r="J20" s="508"/>
    </row>
    <row r="21" spans="1:10" s="509" customFormat="1" ht="39.75" hidden="1" customHeight="1" x14ac:dyDescent="0.3">
      <c r="A21" s="513"/>
      <c r="B21" s="513"/>
      <c r="C21" s="513"/>
      <c r="D21" s="514"/>
      <c r="E21" s="510"/>
      <c r="F21" s="369"/>
      <c r="G21" s="369"/>
      <c r="H21" s="369"/>
      <c r="I21" s="369"/>
      <c r="J21" s="508"/>
    </row>
    <row r="22" spans="1:10" s="509" customFormat="1" ht="39.75" hidden="1" customHeight="1" x14ac:dyDescent="0.3">
      <c r="A22" s="513"/>
      <c r="B22" s="513"/>
      <c r="C22" s="513"/>
      <c r="D22" s="514"/>
      <c r="E22" s="510"/>
      <c r="F22" s="369"/>
      <c r="G22" s="369"/>
      <c r="H22" s="369"/>
      <c r="I22" s="369"/>
      <c r="J22" s="508"/>
    </row>
    <row r="23" spans="1:10" s="366" customFormat="1" ht="64.5" hidden="1" customHeight="1" x14ac:dyDescent="0.3">
      <c r="A23" s="374" t="s">
        <v>176</v>
      </c>
      <c r="B23" s="374" t="s">
        <v>177</v>
      </c>
      <c r="C23" s="375" t="s">
        <v>72</v>
      </c>
      <c r="D23" s="376" t="s">
        <v>95</v>
      </c>
      <c r="E23" s="377" t="s">
        <v>502</v>
      </c>
      <c r="F23" s="378"/>
      <c r="G23" s="378"/>
      <c r="H23" s="378"/>
      <c r="I23" s="378"/>
      <c r="J23" s="365"/>
    </row>
    <row r="24" spans="1:10" s="366" customFormat="1" ht="58.5" hidden="1" customHeight="1" x14ac:dyDescent="0.3">
      <c r="A24" s="374" t="s">
        <v>176</v>
      </c>
      <c r="B24" s="374" t="s">
        <v>177</v>
      </c>
      <c r="C24" s="375" t="s">
        <v>72</v>
      </c>
      <c r="D24" s="376" t="s">
        <v>95</v>
      </c>
      <c r="E24" s="377" t="s">
        <v>503</v>
      </c>
      <c r="F24" s="378"/>
      <c r="G24" s="378"/>
      <c r="H24" s="378"/>
      <c r="I24" s="378"/>
      <c r="J24" s="365"/>
    </row>
    <row r="25" spans="1:10" s="366" customFormat="1" ht="65.25" hidden="1" customHeight="1" x14ac:dyDescent="0.3">
      <c r="A25" s="367" t="s">
        <v>250</v>
      </c>
      <c r="B25" s="367" t="s">
        <v>121</v>
      </c>
      <c r="C25" s="367" t="s">
        <v>59</v>
      </c>
      <c r="D25" s="379" t="s">
        <v>120</v>
      </c>
      <c r="E25" s="377"/>
      <c r="F25" s="378"/>
      <c r="G25" s="378"/>
      <c r="H25" s="378"/>
      <c r="I25" s="378"/>
      <c r="J25" s="365"/>
    </row>
    <row r="26" spans="1:10" s="366" customFormat="1" ht="30.75" hidden="1" customHeight="1" x14ac:dyDescent="0.3">
      <c r="A26" s="367" t="s">
        <v>504</v>
      </c>
      <c r="B26" s="367" t="s">
        <v>505</v>
      </c>
      <c r="C26" s="380"/>
      <c r="D26" s="381" t="s">
        <v>506</v>
      </c>
      <c r="E26" s="377"/>
      <c r="F26" s="378"/>
      <c r="G26" s="378"/>
      <c r="H26" s="378"/>
      <c r="I26" s="378"/>
      <c r="J26" s="365"/>
    </row>
    <row r="27" spans="1:10" s="366" customFormat="1" ht="30" hidden="1" customHeight="1" x14ac:dyDescent="0.3">
      <c r="A27" s="382" t="s">
        <v>157</v>
      </c>
      <c r="B27" s="382" t="s">
        <v>100</v>
      </c>
      <c r="C27" s="382" t="s">
        <v>67</v>
      </c>
      <c r="D27" s="383" t="s">
        <v>158</v>
      </c>
      <c r="E27" s="377"/>
      <c r="F27" s="378"/>
      <c r="G27" s="384"/>
      <c r="H27" s="378"/>
      <c r="I27" s="515"/>
      <c r="J27" s="365"/>
    </row>
    <row r="28" spans="1:10" s="366" customFormat="1" ht="39.75" hidden="1" customHeight="1" x14ac:dyDescent="0.3">
      <c r="A28" s="372" t="s">
        <v>507</v>
      </c>
      <c r="B28" s="372" t="s">
        <v>103</v>
      </c>
      <c r="C28" s="372"/>
      <c r="D28" s="373" t="s">
        <v>254</v>
      </c>
      <c r="E28" s="377"/>
      <c r="F28" s="378"/>
      <c r="G28" s="384"/>
      <c r="H28" s="378"/>
      <c r="I28" s="516"/>
      <c r="J28" s="365"/>
    </row>
    <row r="29" spans="1:10" s="366" customFormat="1" ht="30" hidden="1" customHeight="1" x14ac:dyDescent="0.3">
      <c r="A29" s="385" t="s">
        <v>366</v>
      </c>
      <c r="B29" s="385" t="s">
        <v>252</v>
      </c>
      <c r="C29" s="385" t="s">
        <v>68</v>
      </c>
      <c r="D29" s="386" t="s">
        <v>253</v>
      </c>
      <c r="E29" s="377"/>
      <c r="F29" s="378"/>
      <c r="G29" s="384"/>
      <c r="H29" s="378"/>
      <c r="I29" s="515"/>
      <c r="J29" s="365"/>
    </row>
    <row r="30" spans="1:10" s="366" customFormat="1" ht="41.25" hidden="1" customHeight="1" x14ac:dyDescent="0.3">
      <c r="A30" s="385" t="s">
        <v>538</v>
      </c>
      <c r="B30" s="385" t="s">
        <v>539</v>
      </c>
      <c r="C30" s="385" t="s">
        <v>68</v>
      </c>
      <c r="D30" s="386" t="s">
        <v>540</v>
      </c>
      <c r="E30" s="377"/>
      <c r="F30" s="378"/>
      <c r="G30" s="384"/>
      <c r="H30" s="378"/>
      <c r="I30" s="515"/>
      <c r="J30" s="365"/>
    </row>
    <row r="31" spans="1:10" s="366" customFormat="1" ht="30" hidden="1" customHeight="1" x14ac:dyDescent="0.3">
      <c r="A31" s="367" t="s">
        <v>169</v>
      </c>
      <c r="B31" s="367" t="s">
        <v>170</v>
      </c>
      <c r="C31" s="367" t="s">
        <v>68</v>
      </c>
      <c r="D31" s="387" t="s">
        <v>171</v>
      </c>
      <c r="E31" s="377"/>
      <c r="F31" s="378"/>
      <c r="G31" s="384"/>
      <c r="H31" s="378"/>
      <c r="I31" s="516"/>
      <c r="J31" s="365"/>
    </row>
    <row r="32" spans="1:10" s="366" customFormat="1" ht="31.5" hidden="1" customHeight="1" x14ac:dyDescent="0.3">
      <c r="A32" s="367" t="s">
        <v>174</v>
      </c>
      <c r="B32" s="367" t="s">
        <v>175</v>
      </c>
      <c r="C32" s="367" t="s">
        <v>79</v>
      </c>
      <c r="D32" s="388" t="s">
        <v>21</v>
      </c>
      <c r="F32" s="389"/>
      <c r="G32" s="389"/>
      <c r="H32" s="389"/>
      <c r="I32" s="378"/>
      <c r="J32" s="365"/>
    </row>
    <row r="33" spans="1:10" s="366" customFormat="1" ht="32.25" hidden="1" customHeight="1" x14ac:dyDescent="0.3">
      <c r="A33" s="367" t="s">
        <v>188</v>
      </c>
      <c r="B33" s="367" t="s">
        <v>189</v>
      </c>
      <c r="C33" s="367" t="s">
        <v>70</v>
      </c>
      <c r="D33" s="390" t="s">
        <v>190</v>
      </c>
      <c r="E33" s="377"/>
      <c r="F33" s="378"/>
      <c r="G33" s="384"/>
      <c r="H33" s="378"/>
      <c r="I33" s="517"/>
      <c r="J33" s="365"/>
    </row>
    <row r="34" spans="1:10" s="366" customFormat="1" ht="51" customHeight="1" x14ac:dyDescent="0.3">
      <c r="A34" s="361" t="s">
        <v>31</v>
      </c>
      <c r="B34" s="361"/>
      <c r="C34" s="361"/>
      <c r="D34" s="362" t="s">
        <v>117</v>
      </c>
      <c r="E34" s="363"/>
      <c r="F34" s="364"/>
      <c r="G34" s="364"/>
      <c r="H34" s="364"/>
      <c r="I34" s="364">
        <f>SUM(I35)</f>
        <v>-3450949</v>
      </c>
      <c r="J34" s="365"/>
    </row>
    <row r="35" spans="1:10" s="366" customFormat="1" ht="49.5" customHeight="1" x14ac:dyDescent="0.3">
      <c r="A35" s="361" t="s">
        <v>32</v>
      </c>
      <c r="B35" s="361"/>
      <c r="C35" s="361"/>
      <c r="D35" s="362" t="s">
        <v>117</v>
      </c>
      <c r="E35" s="363"/>
      <c r="F35" s="364"/>
      <c r="G35" s="364"/>
      <c r="H35" s="364"/>
      <c r="I35" s="364">
        <f>SUM(I38:I39)</f>
        <v>-3450949</v>
      </c>
      <c r="J35" s="365"/>
    </row>
    <row r="36" spans="1:10" s="366" customFormat="1" ht="62.25" hidden="1" customHeight="1" x14ac:dyDescent="0.3">
      <c r="A36" s="374" t="s">
        <v>256</v>
      </c>
      <c r="B36" s="374" t="s">
        <v>107</v>
      </c>
      <c r="C36" s="374" t="s">
        <v>258</v>
      </c>
      <c r="D36" s="371" t="s">
        <v>257</v>
      </c>
      <c r="E36" s="391" t="s">
        <v>508</v>
      </c>
      <c r="F36" s="369"/>
      <c r="G36" s="369"/>
      <c r="H36" s="369"/>
      <c r="I36" s="370"/>
      <c r="J36" s="365"/>
    </row>
    <row r="37" spans="1:10" s="366" customFormat="1" ht="41.25" hidden="1" customHeight="1" x14ac:dyDescent="0.3">
      <c r="A37" s="372" t="s">
        <v>255</v>
      </c>
      <c r="B37" s="372" t="s">
        <v>103</v>
      </c>
      <c r="C37" s="372"/>
      <c r="D37" s="373" t="s">
        <v>254</v>
      </c>
      <c r="E37" s="391"/>
      <c r="F37" s="369"/>
      <c r="G37" s="369"/>
      <c r="H37" s="369"/>
      <c r="I37" s="370"/>
      <c r="J37" s="365"/>
    </row>
    <row r="38" spans="1:10" s="366" customFormat="1" ht="41.25" customHeight="1" x14ac:dyDescent="0.3">
      <c r="A38" s="372" t="s">
        <v>251</v>
      </c>
      <c r="B38" s="372" t="s">
        <v>252</v>
      </c>
      <c r="C38" s="372" t="s">
        <v>68</v>
      </c>
      <c r="D38" s="373" t="s">
        <v>253</v>
      </c>
      <c r="E38" s="391"/>
      <c r="F38" s="369"/>
      <c r="G38" s="369"/>
      <c r="H38" s="369"/>
      <c r="I38" s="370">
        <v>-3305090</v>
      </c>
      <c r="J38" s="365"/>
    </row>
    <row r="39" spans="1:10" s="366" customFormat="1" ht="37.5" customHeight="1" x14ac:dyDescent="0.3">
      <c r="A39" s="372" t="s">
        <v>361</v>
      </c>
      <c r="B39" s="372" t="s">
        <v>362</v>
      </c>
      <c r="C39" s="372" t="s">
        <v>68</v>
      </c>
      <c r="D39" s="373" t="s">
        <v>363</v>
      </c>
      <c r="E39" s="391"/>
      <c r="F39" s="369"/>
      <c r="G39" s="369"/>
      <c r="H39" s="369"/>
      <c r="I39" s="370">
        <v>-145859</v>
      </c>
      <c r="J39" s="365"/>
    </row>
    <row r="40" spans="1:10" s="366" customFormat="1" ht="41.25" hidden="1" customHeight="1" x14ac:dyDescent="0.3">
      <c r="A40" s="374" t="s">
        <v>259</v>
      </c>
      <c r="B40" s="374" t="s">
        <v>260</v>
      </c>
      <c r="C40" s="374"/>
      <c r="D40" s="371" t="s">
        <v>261</v>
      </c>
      <c r="E40" s="391"/>
      <c r="F40" s="369"/>
      <c r="G40" s="369"/>
      <c r="H40" s="369"/>
      <c r="I40" s="370"/>
      <c r="J40" s="365"/>
    </row>
    <row r="41" spans="1:10" s="366" customFormat="1" ht="43.5" hidden="1" customHeight="1" x14ac:dyDescent="0.3">
      <c r="A41" s="367" t="s">
        <v>203</v>
      </c>
      <c r="B41" s="367" t="s">
        <v>119</v>
      </c>
      <c r="C41" s="367" t="s">
        <v>59</v>
      </c>
      <c r="D41" s="388" t="s">
        <v>118</v>
      </c>
      <c r="E41" s="377"/>
      <c r="F41" s="378"/>
      <c r="G41" s="378"/>
      <c r="H41" s="378"/>
      <c r="I41" s="378"/>
      <c r="J41" s="365"/>
    </row>
    <row r="42" spans="1:10" s="366" customFormat="1" ht="33.75" hidden="1" customHeight="1" x14ac:dyDescent="0.3">
      <c r="E42" s="377"/>
      <c r="F42" s="378"/>
      <c r="G42" s="378"/>
      <c r="H42" s="378"/>
      <c r="I42" s="392"/>
      <c r="J42" s="365"/>
    </row>
    <row r="43" spans="1:10" s="366" customFormat="1" ht="43.5" hidden="1" customHeight="1" x14ac:dyDescent="0.3">
      <c r="A43" s="372" t="s">
        <v>255</v>
      </c>
      <c r="B43" s="372" t="s">
        <v>103</v>
      </c>
      <c r="C43" s="372"/>
      <c r="D43" s="373" t="s">
        <v>254</v>
      </c>
      <c r="E43" s="377"/>
      <c r="F43" s="378"/>
      <c r="G43" s="378"/>
      <c r="H43" s="378"/>
      <c r="I43" s="378">
        <f>SUM(I44:I45)</f>
        <v>0</v>
      </c>
      <c r="J43" s="365"/>
    </row>
    <row r="44" spans="1:10" s="366" customFormat="1" ht="44.25" hidden="1" customHeight="1" x14ac:dyDescent="0.3">
      <c r="A44" s="374" t="s">
        <v>392</v>
      </c>
      <c r="B44" s="367" t="s">
        <v>182</v>
      </c>
      <c r="C44" s="375" t="s">
        <v>183</v>
      </c>
      <c r="D44" s="376" t="s">
        <v>184</v>
      </c>
      <c r="E44" s="377"/>
      <c r="F44" s="378"/>
      <c r="G44" s="378"/>
      <c r="H44" s="378"/>
      <c r="I44" s="393"/>
      <c r="J44" s="365"/>
    </row>
    <row r="45" spans="1:10" s="366" customFormat="1" ht="56.25" hidden="1" customHeight="1" x14ac:dyDescent="0.3">
      <c r="A45" s="78"/>
      <c r="B45" s="69"/>
      <c r="C45" s="79"/>
      <c r="D45" s="84" t="s">
        <v>389</v>
      </c>
      <c r="E45" s="377"/>
      <c r="F45" s="378"/>
      <c r="G45" s="378"/>
      <c r="H45" s="378"/>
      <c r="I45" s="393"/>
      <c r="J45" s="365"/>
    </row>
    <row r="46" spans="1:10" s="366" customFormat="1" ht="55.5" customHeight="1" x14ac:dyDescent="0.3">
      <c r="A46" s="361" t="s">
        <v>206</v>
      </c>
      <c r="B46" s="361"/>
      <c r="C46" s="361"/>
      <c r="D46" s="394" t="s">
        <v>114</v>
      </c>
      <c r="E46" s="395"/>
      <c r="F46" s="395"/>
      <c r="G46" s="395"/>
      <c r="H46" s="395"/>
      <c r="I46" s="396">
        <f>SUM(I47)</f>
        <v>400000</v>
      </c>
      <c r="J46" s="397"/>
    </row>
    <row r="47" spans="1:10" s="399" customFormat="1" ht="53.25" customHeight="1" x14ac:dyDescent="0.3">
      <c r="A47" s="361" t="s">
        <v>205</v>
      </c>
      <c r="B47" s="361"/>
      <c r="C47" s="361"/>
      <c r="D47" s="394" t="s">
        <v>114</v>
      </c>
      <c r="E47" s="395"/>
      <c r="F47" s="395"/>
      <c r="G47" s="395"/>
      <c r="H47" s="395"/>
      <c r="I47" s="396">
        <f>SUM(I48:I61)</f>
        <v>400000</v>
      </c>
      <c r="J47" s="398"/>
    </row>
    <row r="48" spans="1:10" s="399" customFormat="1" ht="44.25" hidden="1" customHeight="1" x14ac:dyDescent="0.3">
      <c r="A48" s="400" t="s">
        <v>376</v>
      </c>
      <c r="B48" s="400" t="s">
        <v>379</v>
      </c>
      <c r="C48" s="400" t="s">
        <v>258</v>
      </c>
      <c r="D48" s="401" t="s">
        <v>377</v>
      </c>
      <c r="E48" s="518" t="s">
        <v>541</v>
      </c>
      <c r="F48" s="402"/>
      <c r="G48" s="402"/>
      <c r="H48" s="402"/>
      <c r="I48" s="519"/>
      <c r="J48" s="398"/>
    </row>
    <row r="49" spans="1:10" s="399" customFormat="1" ht="84" hidden="1" customHeight="1" x14ac:dyDescent="0.35">
      <c r="A49" s="400" t="s">
        <v>376</v>
      </c>
      <c r="B49" s="400" t="s">
        <v>379</v>
      </c>
      <c r="C49" s="400" t="s">
        <v>258</v>
      </c>
      <c r="D49" s="401" t="s">
        <v>377</v>
      </c>
      <c r="E49" s="518" t="s">
        <v>542</v>
      </c>
      <c r="F49" s="520"/>
      <c r="G49" s="520"/>
      <c r="H49" s="520"/>
      <c r="I49" s="519"/>
      <c r="J49" s="398"/>
    </row>
    <row r="50" spans="1:10" s="399" customFormat="1" ht="73.5" hidden="1" customHeight="1" x14ac:dyDescent="0.3">
      <c r="A50" s="521" t="s">
        <v>543</v>
      </c>
      <c r="B50" s="521" t="s">
        <v>544</v>
      </c>
      <c r="C50" s="400" t="s">
        <v>72</v>
      </c>
      <c r="D50" s="401" t="s">
        <v>545</v>
      </c>
      <c r="E50" s="522" t="s">
        <v>546</v>
      </c>
      <c r="F50" s="402"/>
      <c r="G50" s="402"/>
      <c r="H50" s="402"/>
      <c r="I50" s="519"/>
      <c r="J50" s="398"/>
    </row>
    <row r="51" spans="1:10" s="404" customFormat="1" ht="31.5" hidden="1" customHeight="1" x14ac:dyDescent="0.3">
      <c r="A51" s="107"/>
      <c r="B51" s="107"/>
      <c r="C51" s="107"/>
      <c r="D51" s="523" t="s">
        <v>390</v>
      </c>
      <c r="E51" s="402"/>
      <c r="F51" s="402"/>
      <c r="G51" s="402"/>
      <c r="H51" s="402"/>
      <c r="I51" s="524"/>
      <c r="J51" s="403"/>
    </row>
    <row r="52" spans="1:10" s="404" customFormat="1" ht="30.75" hidden="1" customHeight="1" x14ac:dyDescent="0.3">
      <c r="A52" s="400" t="s">
        <v>267</v>
      </c>
      <c r="B52" s="400" t="s">
        <v>74</v>
      </c>
      <c r="C52" s="405" t="s">
        <v>60</v>
      </c>
      <c r="D52" s="406" t="s">
        <v>265</v>
      </c>
      <c r="E52" s="402"/>
      <c r="F52" s="402"/>
      <c r="G52" s="402"/>
      <c r="H52" s="402"/>
      <c r="I52" s="519"/>
      <c r="J52" s="403"/>
    </row>
    <row r="53" spans="1:10" s="404" customFormat="1" ht="55.5" hidden="1" customHeight="1" x14ac:dyDescent="0.3">
      <c r="A53" s="400"/>
      <c r="B53" s="400"/>
      <c r="C53" s="405"/>
      <c r="D53" s="84" t="s">
        <v>389</v>
      </c>
      <c r="E53" s="402"/>
      <c r="F53" s="402"/>
      <c r="G53" s="402"/>
      <c r="H53" s="402"/>
      <c r="I53" s="524"/>
      <c r="J53" s="403"/>
    </row>
    <row r="54" spans="1:10" s="527" customFormat="1" ht="33.75" hidden="1" customHeight="1" x14ac:dyDescent="0.35">
      <c r="A54" s="380"/>
      <c r="B54" s="380"/>
      <c r="C54" s="407"/>
      <c r="D54" s="523" t="s">
        <v>391</v>
      </c>
      <c r="E54" s="525"/>
      <c r="F54" s="525"/>
      <c r="G54" s="525"/>
      <c r="H54" s="525"/>
      <c r="I54" s="524"/>
      <c r="J54" s="526"/>
    </row>
    <row r="55" spans="1:10" s="404" customFormat="1" ht="70.5" hidden="1" customHeight="1" x14ac:dyDescent="0.3">
      <c r="A55" s="400" t="s">
        <v>268</v>
      </c>
      <c r="B55" s="400" t="s">
        <v>75</v>
      </c>
      <c r="C55" s="405" t="s">
        <v>61</v>
      </c>
      <c r="D55" s="406" t="s">
        <v>266</v>
      </c>
      <c r="E55" s="402"/>
      <c r="F55" s="402"/>
      <c r="G55" s="402"/>
      <c r="H55" s="402"/>
      <c r="I55" s="408"/>
      <c r="J55" s="403"/>
    </row>
    <row r="56" spans="1:10" s="404" customFormat="1" ht="35.25" hidden="1" customHeight="1" x14ac:dyDescent="0.3">
      <c r="A56" s="71"/>
      <c r="B56" s="71"/>
      <c r="C56" s="101"/>
      <c r="D56" s="72" t="s">
        <v>547</v>
      </c>
      <c r="E56" s="402"/>
      <c r="F56" s="402"/>
      <c r="G56" s="402"/>
      <c r="H56" s="402"/>
      <c r="I56" s="524"/>
      <c r="J56" s="403"/>
    </row>
    <row r="57" spans="1:10" s="404" customFormat="1" ht="43.5" hidden="1" customHeight="1" x14ac:dyDescent="0.3">
      <c r="A57" s="400" t="s">
        <v>272</v>
      </c>
      <c r="B57" s="400" t="s">
        <v>66</v>
      </c>
      <c r="C57" s="400" t="s">
        <v>63</v>
      </c>
      <c r="D57" s="409" t="s">
        <v>271</v>
      </c>
      <c r="E57" s="402"/>
      <c r="F57" s="402"/>
      <c r="G57" s="402"/>
      <c r="H57" s="402"/>
      <c r="I57" s="519"/>
      <c r="J57" s="403"/>
    </row>
    <row r="58" spans="1:10" s="404" customFormat="1" ht="37.5" hidden="1" customHeight="1" x14ac:dyDescent="0.3">
      <c r="A58" s="400" t="s">
        <v>277</v>
      </c>
      <c r="B58" s="400" t="s">
        <v>278</v>
      </c>
      <c r="C58" s="405" t="s">
        <v>279</v>
      </c>
      <c r="D58" s="406" t="s">
        <v>273</v>
      </c>
      <c r="E58" s="402"/>
      <c r="F58" s="402"/>
      <c r="G58" s="402"/>
      <c r="H58" s="402"/>
      <c r="I58" s="519"/>
      <c r="J58" s="403"/>
    </row>
    <row r="59" spans="1:10" s="404" customFormat="1" ht="37.5" hidden="1" customHeight="1" x14ac:dyDescent="0.3">
      <c r="A59" s="400" t="s">
        <v>280</v>
      </c>
      <c r="B59" s="400" t="s">
        <v>281</v>
      </c>
      <c r="C59" s="405" t="s">
        <v>64</v>
      </c>
      <c r="D59" s="406" t="s">
        <v>274</v>
      </c>
      <c r="E59" s="402"/>
      <c r="F59" s="402"/>
      <c r="G59" s="402"/>
      <c r="H59" s="402"/>
      <c r="I59" s="519"/>
      <c r="J59" s="403"/>
    </row>
    <row r="60" spans="1:10" s="404" customFormat="1" ht="27.75" hidden="1" customHeight="1" x14ac:dyDescent="0.3">
      <c r="A60" s="400" t="s">
        <v>509</v>
      </c>
      <c r="B60" s="400" t="s">
        <v>510</v>
      </c>
      <c r="C60" s="405"/>
      <c r="D60" s="406" t="s">
        <v>511</v>
      </c>
      <c r="E60" s="402"/>
      <c r="F60" s="402"/>
      <c r="G60" s="402"/>
      <c r="H60" s="402"/>
      <c r="I60" s="519"/>
      <c r="J60" s="403"/>
    </row>
    <row r="61" spans="1:10" s="404" customFormat="1" ht="67.5" customHeight="1" x14ac:dyDescent="0.3">
      <c r="A61" s="400" t="s">
        <v>268</v>
      </c>
      <c r="B61" s="400" t="s">
        <v>75</v>
      </c>
      <c r="C61" s="405" t="s">
        <v>61</v>
      </c>
      <c r="D61" s="368" t="s">
        <v>266</v>
      </c>
      <c r="E61" s="402"/>
      <c r="F61" s="402"/>
      <c r="G61" s="402"/>
      <c r="H61" s="402"/>
      <c r="I61" s="408">
        <v>400000</v>
      </c>
      <c r="J61" s="403"/>
    </row>
    <row r="62" spans="1:10" s="404" customFormat="1" ht="61.5" customHeight="1" x14ac:dyDescent="0.3">
      <c r="A62" s="380"/>
      <c r="B62" s="380"/>
      <c r="C62" s="407"/>
      <c r="D62" s="589" t="s">
        <v>562</v>
      </c>
      <c r="E62" s="402"/>
      <c r="F62" s="402"/>
      <c r="G62" s="402"/>
      <c r="H62" s="402"/>
      <c r="I62" s="524">
        <v>400000</v>
      </c>
      <c r="J62" s="403"/>
    </row>
    <row r="63" spans="1:10" s="404" customFormat="1" ht="57.75" hidden="1" customHeight="1" x14ac:dyDescent="0.3">
      <c r="A63" s="400" t="s">
        <v>286</v>
      </c>
      <c r="B63" s="400" t="s">
        <v>285</v>
      </c>
      <c r="C63" s="400" t="s">
        <v>67</v>
      </c>
      <c r="D63" s="410" t="s">
        <v>287</v>
      </c>
      <c r="E63" s="402"/>
      <c r="F63" s="402"/>
      <c r="G63" s="402"/>
      <c r="H63" s="402"/>
      <c r="I63" s="528"/>
      <c r="J63" s="403"/>
    </row>
    <row r="64" spans="1:10" s="404" customFormat="1" ht="57.75" hidden="1" customHeight="1" x14ac:dyDescent="0.3">
      <c r="A64" s="400" t="s">
        <v>290</v>
      </c>
      <c r="B64" s="400" t="s">
        <v>293</v>
      </c>
      <c r="C64" s="405"/>
      <c r="D64" s="406" t="s">
        <v>288</v>
      </c>
      <c r="E64" s="402"/>
      <c r="F64" s="402"/>
      <c r="G64" s="402"/>
      <c r="H64" s="402"/>
      <c r="I64" s="519"/>
      <c r="J64" s="403"/>
    </row>
    <row r="65" spans="1:10" s="404" customFormat="1" ht="57.75" hidden="1" customHeight="1" x14ac:dyDescent="0.3">
      <c r="A65" s="380" t="s">
        <v>291</v>
      </c>
      <c r="B65" s="380" t="s">
        <v>292</v>
      </c>
      <c r="C65" s="407" t="s">
        <v>65</v>
      </c>
      <c r="D65" s="411" t="s">
        <v>289</v>
      </c>
      <c r="E65" s="402"/>
      <c r="F65" s="402"/>
      <c r="G65" s="402"/>
      <c r="H65" s="402"/>
      <c r="I65" s="524"/>
      <c r="J65" s="403"/>
    </row>
    <row r="66" spans="1:10" s="404" customFormat="1" ht="57.75" hidden="1" customHeight="1" x14ac:dyDescent="0.3">
      <c r="A66" s="400" t="s">
        <v>294</v>
      </c>
      <c r="B66" s="367" t="s">
        <v>175</v>
      </c>
      <c r="C66" s="367" t="s">
        <v>79</v>
      </c>
      <c r="D66" s="388" t="s">
        <v>21</v>
      </c>
      <c r="E66" s="402"/>
      <c r="F66" s="402"/>
      <c r="G66" s="402"/>
      <c r="H66" s="402"/>
      <c r="I66" s="519"/>
      <c r="J66" s="403"/>
    </row>
    <row r="67" spans="1:10" s="399" customFormat="1" ht="57.75" customHeight="1" x14ac:dyDescent="0.3">
      <c r="A67" s="361" t="s">
        <v>202</v>
      </c>
      <c r="B67" s="361"/>
      <c r="C67" s="361"/>
      <c r="D67" s="394" t="s">
        <v>115</v>
      </c>
      <c r="E67" s="395"/>
      <c r="F67" s="395"/>
      <c r="G67" s="395"/>
      <c r="H67" s="395"/>
      <c r="I67" s="396">
        <f>SUM(I68)</f>
        <v>251816</v>
      </c>
      <c r="J67" s="398"/>
    </row>
    <row r="68" spans="1:10" s="399" customFormat="1" ht="57.75" customHeight="1" x14ac:dyDescent="0.3">
      <c r="A68" s="361" t="s">
        <v>201</v>
      </c>
      <c r="B68" s="361"/>
      <c r="C68" s="361"/>
      <c r="D68" s="394" t="s">
        <v>115</v>
      </c>
      <c r="E68" s="395"/>
      <c r="F68" s="395"/>
      <c r="G68" s="395"/>
      <c r="H68" s="395"/>
      <c r="I68" s="396">
        <f>SUM(I69:I70)</f>
        <v>251816</v>
      </c>
      <c r="J68" s="398"/>
    </row>
    <row r="69" spans="1:10" s="399" customFormat="1" ht="57.75" hidden="1" customHeight="1" x14ac:dyDescent="0.3">
      <c r="A69" s="367" t="s">
        <v>207</v>
      </c>
      <c r="B69" s="367" t="s">
        <v>119</v>
      </c>
      <c r="C69" s="367" t="s">
        <v>59</v>
      </c>
      <c r="D69" s="388" t="s">
        <v>118</v>
      </c>
      <c r="E69" s="377"/>
      <c r="F69" s="378"/>
      <c r="G69" s="384"/>
      <c r="H69" s="378"/>
      <c r="I69" s="378"/>
      <c r="J69" s="398"/>
    </row>
    <row r="70" spans="1:10" s="399" customFormat="1" ht="48.75" customHeight="1" x14ac:dyDescent="0.3">
      <c r="A70" s="487" t="s">
        <v>223</v>
      </c>
      <c r="B70" s="487" t="s">
        <v>111</v>
      </c>
      <c r="C70" s="400" t="s">
        <v>74</v>
      </c>
      <c r="D70" s="368" t="s">
        <v>222</v>
      </c>
      <c r="E70" s="377"/>
      <c r="F70" s="378"/>
      <c r="G70" s="384"/>
      <c r="H70" s="378"/>
      <c r="I70" s="378">
        <v>251816</v>
      </c>
      <c r="J70" s="398"/>
    </row>
    <row r="71" spans="1:10" s="399" customFormat="1" ht="61.5" customHeight="1" x14ac:dyDescent="0.3">
      <c r="A71" s="487"/>
      <c r="B71" s="487"/>
      <c r="C71" s="400"/>
      <c r="D71" s="589" t="s">
        <v>562</v>
      </c>
      <c r="E71" s="377"/>
      <c r="F71" s="378"/>
      <c r="G71" s="384"/>
      <c r="H71" s="378"/>
      <c r="I71" s="392">
        <v>251816</v>
      </c>
      <c r="J71" s="398"/>
    </row>
    <row r="72" spans="1:10" s="534" customFormat="1" ht="57.75" hidden="1" customHeight="1" x14ac:dyDescent="0.3">
      <c r="A72" s="382" t="s">
        <v>381</v>
      </c>
      <c r="B72" s="382" t="s">
        <v>382</v>
      </c>
      <c r="C72" s="529" t="s">
        <v>383</v>
      </c>
      <c r="D72" s="530" t="s">
        <v>380</v>
      </c>
      <c r="E72" s="531"/>
      <c r="F72" s="393"/>
      <c r="G72" s="532"/>
      <c r="H72" s="393"/>
      <c r="I72" s="392"/>
      <c r="J72" s="533"/>
    </row>
    <row r="73" spans="1:10" s="399" customFormat="1" ht="57.75" hidden="1" customHeight="1" x14ac:dyDescent="0.3">
      <c r="A73" s="361" t="s">
        <v>29</v>
      </c>
      <c r="B73" s="361"/>
      <c r="C73" s="361"/>
      <c r="D73" s="413" t="s">
        <v>325</v>
      </c>
      <c r="E73" s="395"/>
      <c r="F73" s="395"/>
      <c r="G73" s="395"/>
      <c r="H73" s="395"/>
      <c r="I73" s="396">
        <f>SUM(I74)</f>
        <v>0</v>
      </c>
      <c r="J73" s="398"/>
    </row>
    <row r="74" spans="1:10" s="399" customFormat="1" ht="57.75" hidden="1" customHeight="1" x14ac:dyDescent="0.3">
      <c r="A74" s="361" t="s">
        <v>30</v>
      </c>
      <c r="B74" s="361"/>
      <c r="C74" s="361"/>
      <c r="D74" s="413" t="s">
        <v>325</v>
      </c>
      <c r="E74" s="395"/>
      <c r="F74" s="395"/>
      <c r="G74" s="395"/>
      <c r="H74" s="395"/>
      <c r="I74" s="396">
        <f>SUM(I75:I79)</f>
        <v>0</v>
      </c>
      <c r="J74" s="398"/>
    </row>
    <row r="75" spans="1:10" s="399" customFormat="1" ht="57.75" hidden="1" customHeight="1" x14ac:dyDescent="0.3">
      <c r="A75" s="367" t="s">
        <v>234</v>
      </c>
      <c r="B75" s="367" t="s">
        <v>119</v>
      </c>
      <c r="C75" s="367" t="s">
        <v>59</v>
      </c>
      <c r="D75" s="388" t="s">
        <v>118</v>
      </c>
      <c r="E75" s="402"/>
      <c r="F75" s="402"/>
      <c r="G75" s="402"/>
      <c r="H75" s="402"/>
      <c r="I75" s="414"/>
      <c r="J75" s="398"/>
    </row>
    <row r="76" spans="1:10" s="399" customFormat="1" ht="57.75" hidden="1" customHeight="1" x14ac:dyDescent="0.3">
      <c r="A76" s="400" t="s">
        <v>233</v>
      </c>
      <c r="B76" s="400" t="s">
        <v>235</v>
      </c>
      <c r="C76" s="400" t="s">
        <v>76</v>
      </c>
      <c r="D76" s="401" t="s">
        <v>232</v>
      </c>
      <c r="E76" s="402"/>
      <c r="F76" s="402"/>
      <c r="G76" s="402"/>
      <c r="H76" s="402"/>
      <c r="I76" s="408"/>
      <c r="J76" s="398"/>
    </row>
    <row r="77" spans="1:10" s="399" customFormat="1" ht="57.75" hidden="1" customHeight="1" x14ac:dyDescent="0.3">
      <c r="A77" s="400" t="s">
        <v>236</v>
      </c>
      <c r="B77" s="400" t="s">
        <v>112</v>
      </c>
      <c r="C77" s="400" t="s">
        <v>77</v>
      </c>
      <c r="D77" s="415" t="s">
        <v>237</v>
      </c>
      <c r="E77" s="402"/>
      <c r="F77" s="402"/>
      <c r="G77" s="402"/>
      <c r="H77" s="402"/>
      <c r="I77" s="408"/>
      <c r="J77" s="398"/>
    </row>
    <row r="78" spans="1:10" s="399" customFormat="1" ht="57.75" hidden="1" customHeight="1" x14ac:dyDescent="0.3">
      <c r="A78" s="400" t="s">
        <v>238</v>
      </c>
      <c r="B78" s="400" t="s">
        <v>249</v>
      </c>
      <c r="C78" s="400" t="s">
        <v>63</v>
      </c>
      <c r="D78" s="401" t="s">
        <v>248</v>
      </c>
      <c r="E78" s="402"/>
      <c r="F78" s="402"/>
      <c r="G78" s="402"/>
      <c r="H78" s="402"/>
      <c r="I78" s="408"/>
      <c r="J78" s="398"/>
    </row>
    <row r="79" spans="1:10" s="399" customFormat="1" ht="57.75" hidden="1" customHeight="1" x14ac:dyDescent="0.3">
      <c r="A79" s="400" t="s">
        <v>242</v>
      </c>
      <c r="B79" s="400" t="s">
        <v>243</v>
      </c>
      <c r="C79" s="400"/>
      <c r="D79" s="415" t="s">
        <v>244</v>
      </c>
      <c r="E79" s="402"/>
      <c r="F79" s="402"/>
      <c r="G79" s="402"/>
      <c r="H79" s="402"/>
      <c r="I79" s="416">
        <f>SUM(I80:I81)</f>
        <v>0</v>
      </c>
      <c r="J79" s="398"/>
    </row>
    <row r="80" spans="1:10" s="399" customFormat="1" ht="57.75" hidden="1" customHeight="1" x14ac:dyDescent="0.3">
      <c r="A80" s="417" t="s">
        <v>239</v>
      </c>
      <c r="B80" s="417" t="s">
        <v>240</v>
      </c>
      <c r="C80" s="418" t="s">
        <v>78</v>
      </c>
      <c r="D80" s="419" t="s">
        <v>241</v>
      </c>
      <c r="E80" s="402"/>
      <c r="F80" s="402"/>
      <c r="G80" s="402"/>
      <c r="H80" s="402"/>
      <c r="I80" s="420"/>
      <c r="J80" s="398"/>
    </row>
    <row r="81" spans="1:20" s="399" customFormat="1" ht="30" hidden="1" customHeight="1" x14ac:dyDescent="0.3">
      <c r="A81" s="417" t="s">
        <v>246</v>
      </c>
      <c r="B81" s="417" t="s">
        <v>247</v>
      </c>
      <c r="C81" s="418" t="s">
        <v>78</v>
      </c>
      <c r="D81" s="421" t="s">
        <v>245</v>
      </c>
      <c r="E81" s="402"/>
      <c r="F81" s="402"/>
      <c r="G81" s="402"/>
      <c r="H81" s="402"/>
      <c r="I81" s="422"/>
      <c r="J81" s="398"/>
    </row>
    <row r="82" spans="1:20" s="399" customFormat="1" ht="57.75" customHeight="1" x14ac:dyDescent="0.3">
      <c r="A82" s="423"/>
      <c r="B82" s="423"/>
      <c r="C82" s="424"/>
      <c r="D82" s="425" t="s">
        <v>87</v>
      </c>
      <c r="E82" s="395"/>
      <c r="F82" s="426"/>
      <c r="G82" s="395"/>
      <c r="H82" s="395"/>
      <c r="I82" s="535">
        <f>SUM(I11,I35,I47,I68)</f>
        <v>-3559133</v>
      </c>
      <c r="J82" s="398"/>
    </row>
    <row r="83" spans="1:20" ht="42.75" customHeight="1" x14ac:dyDescent="0.3">
      <c r="A83" s="427"/>
      <c r="B83" s="427"/>
      <c r="C83" s="427"/>
      <c r="D83" s="354"/>
      <c r="E83" s="354"/>
      <c r="F83" s="354"/>
      <c r="G83" s="354"/>
      <c r="H83" s="354"/>
      <c r="I83" s="354"/>
      <c r="J83" s="354"/>
    </row>
    <row r="84" spans="1:20" ht="46.5" customHeight="1" x14ac:dyDescent="0.3">
      <c r="A84" s="427"/>
      <c r="B84" s="427"/>
      <c r="C84" s="427"/>
      <c r="D84" s="428"/>
      <c r="E84" s="428"/>
      <c r="F84" s="428"/>
      <c r="G84" s="428"/>
      <c r="H84" s="352"/>
      <c r="I84" s="352"/>
      <c r="J84" s="352"/>
    </row>
    <row r="85" spans="1:20" ht="18.75" x14ac:dyDescent="0.3">
      <c r="A85" s="427"/>
      <c r="B85" s="427"/>
      <c r="C85" s="427"/>
      <c r="D85" s="354"/>
      <c r="E85" s="354"/>
      <c r="F85" s="354"/>
      <c r="G85" s="354"/>
      <c r="H85" s="352"/>
      <c r="I85" s="352"/>
      <c r="J85" s="352"/>
    </row>
    <row r="86" spans="1:20" ht="20.25" x14ac:dyDescent="0.3">
      <c r="A86" s="429"/>
      <c r="B86" s="429"/>
      <c r="C86" s="429"/>
      <c r="D86" s="430"/>
      <c r="E86" s="430"/>
      <c r="F86" s="430"/>
      <c r="G86" s="430"/>
      <c r="H86" s="352"/>
      <c r="I86" s="352"/>
      <c r="J86" s="352"/>
    </row>
    <row r="87" spans="1:20" ht="15.75" x14ac:dyDescent="0.25">
      <c r="H87" s="352"/>
      <c r="I87" s="352"/>
      <c r="J87" s="352"/>
    </row>
    <row r="91" spans="1:20" ht="15.75" x14ac:dyDescent="0.2">
      <c r="E91" s="431"/>
      <c r="F91" s="432"/>
      <c r="G91" s="433"/>
    </row>
    <row r="92" spans="1:20" ht="20.25" x14ac:dyDescent="0.3">
      <c r="E92" s="431"/>
      <c r="F92" s="434"/>
      <c r="G92" s="433"/>
      <c r="M92" s="663"/>
      <c r="N92" s="663"/>
      <c r="O92" s="663"/>
      <c r="P92" s="663"/>
      <c r="Q92" s="663"/>
      <c r="R92" s="663"/>
      <c r="S92" s="663"/>
      <c r="T92" s="663"/>
    </row>
    <row r="93" spans="1:20" ht="20.25" x14ac:dyDescent="0.3">
      <c r="E93" s="433"/>
      <c r="F93" s="433"/>
      <c r="G93" s="433"/>
      <c r="M93" s="663"/>
      <c r="N93" s="663"/>
      <c r="O93" s="663"/>
      <c r="P93" s="663"/>
      <c r="Q93" s="663"/>
      <c r="R93" s="663"/>
      <c r="S93" s="663"/>
      <c r="T93" s="663"/>
    </row>
  </sheetData>
  <mergeCells count="2">
    <mergeCell ref="M92:T92"/>
    <mergeCell ref="M93:T93"/>
  </mergeCells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92"/>
  <sheetViews>
    <sheetView view="pageBreakPreview" topLeftCell="A70" zoomScale="90" zoomScaleNormal="73" zoomScaleSheetLayoutView="90" workbookViewId="0">
      <selection activeCell="J70" sqref="J1:J1048576"/>
    </sheetView>
  </sheetViews>
  <sheetFormatPr defaultColWidth="9.140625" defaultRowHeight="12.75" x14ac:dyDescent="0.2"/>
  <cols>
    <col min="1" max="1" width="12.42578125" style="217" customWidth="1"/>
    <col min="2" max="2" width="10.28515625" style="217" customWidth="1"/>
    <col min="3" max="3" width="9.42578125" style="217" customWidth="1"/>
    <col min="4" max="4" width="46.85546875" style="217" customWidth="1"/>
    <col min="5" max="5" width="37.28515625" style="217" customWidth="1"/>
    <col min="6" max="6" width="16.28515625" style="437" customWidth="1"/>
    <col min="7" max="7" width="15.85546875" style="217" customWidth="1"/>
    <col min="8" max="8" width="16.140625" style="217" customWidth="1"/>
    <col min="9" max="9" width="9.140625" style="217"/>
    <col min="10" max="10" width="18.28515625" style="217" hidden="1" customWidth="1"/>
    <col min="11" max="11" width="17.28515625" style="217" customWidth="1"/>
    <col min="12" max="12" width="16" style="217" customWidth="1"/>
    <col min="13" max="16384" width="9.140625" style="217"/>
  </cols>
  <sheetData>
    <row r="4" spans="1:12" ht="31.5" customHeight="1" x14ac:dyDescent="0.2"/>
    <row r="5" spans="1:12" ht="16.350000000000001" customHeight="1" x14ac:dyDescent="0.3">
      <c r="D5" s="664"/>
      <c r="E5" s="664"/>
      <c r="F5" s="664"/>
      <c r="G5" s="664"/>
    </row>
    <row r="6" spans="1:12" ht="18.75" x14ac:dyDescent="0.3">
      <c r="D6" s="665"/>
      <c r="E6" s="665"/>
      <c r="F6" s="665"/>
      <c r="G6" s="665"/>
      <c r="H6" s="665"/>
      <c r="I6" s="665"/>
    </row>
    <row r="7" spans="1:12" ht="27" customHeight="1" x14ac:dyDescent="0.3">
      <c r="D7" s="438"/>
      <c r="E7" s="438"/>
      <c r="F7" s="438"/>
      <c r="G7" s="438"/>
      <c r="H7" s="438"/>
      <c r="I7" s="438"/>
    </row>
    <row r="8" spans="1:12" ht="51.75" customHeight="1" x14ac:dyDescent="0.3">
      <c r="E8" s="439"/>
      <c r="F8" s="440"/>
      <c r="H8" s="441" t="s">
        <v>0</v>
      </c>
    </row>
    <row r="9" spans="1:12" ht="72" customHeight="1" x14ac:dyDescent="0.2">
      <c r="A9" s="659" t="s">
        <v>512</v>
      </c>
      <c r="B9" s="659" t="s">
        <v>96</v>
      </c>
      <c r="C9" s="667" t="s">
        <v>28</v>
      </c>
      <c r="D9" s="667" t="s">
        <v>513</v>
      </c>
      <c r="E9" s="667" t="s">
        <v>514</v>
      </c>
      <c r="F9" s="667" t="s">
        <v>83</v>
      </c>
      <c r="G9" s="667" t="s">
        <v>84</v>
      </c>
      <c r="H9" s="667" t="s">
        <v>515</v>
      </c>
    </row>
    <row r="10" spans="1:12" ht="17.25" customHeight="1" x14ac:dyDescent="0.2">
      <c r="A10" s="666"/>
      <c r="B10" s="638"/>
      <c r="C10" s="638"/>
      <c r="D10" s="638"/>
      <c r="E10" s="638"/>
      <c r="F10" s="638"/>
      <c r="G10" s="638"/>
      <c r="H10" s="668"/>
    </row>
    <row r="11" spans="1:12" ht="15.75" customHeight="1" x14ac:dyDescent="0.2">
      <c r="A11" s="442">
        <v>1</v>
      </c>
      <c r="B11" s="442">
        <v>2</v>
      </c>
      <c r="C11" s="442">
        <v>3</v>
      </c>
      <c r="D11" s="442">
        <v>4</v>
      </c>
      <c r="E11" s="443">
        <v>5</v>
      </c>
      <c r="F11" s="443">
        <v>6</v>
      </c>
      <c r="G11" s="442">
        <v>7</v>
      </c>
      <c r="H11" s="442">
        <v>8</v>
      </c>
    </row>
    <row r="12" spans="1:12" ht="57" customHeight="1" x14ac:dyDescent="0.3">
      <c r="A12" s="537" t="s">
        <v>122</v>
      </c>
      <c r="B12" s="537"/>
      <c r="C12" s="537"/>
      <c r="D12" s="565" t="s">
        <v>113</v>
      </c>
      <c r="E12" s="538"/>
      <c r="F12" s="539">
        <f>F13</f>
        <v>6722532</v>
      </c>
      <c r="G12" s="539">
        <f t="shared" ref="G12:H12" si="0">G13</f>
        <v>-760000</v>
      </c>
      <c r="H12" s="539">
        <f t="shared" si="0"/>
        <v>5962532</v>
      </c>
      <c r="I12" s="444"/>
      <c r="K12" s="445"/>
      <c r="L12" s="445"/>
    </row>
    <row r="13" spans="1:12" ht="54" customHeight="1" x14ac:dyDescent="0.3">
      <c r="A13" s="537" t="s">
        <v>123</v>
      </c>
      <c r="B13" s="537"/>
      <c r="C13" s="537"/>
      <c r="D13" s="565" t="s">
        <v>113</v>
      </c>
      <c r="E13" s="538"/>
      <c r="F13" s="539">
        <f>SUM(F14,F31,F32,F33,F38,F42)</f>
        <v>6722532</v>
      </c>
      <c r="G13" s="539">
        <f t="shared" ref="G13:H13" si="1">SUM(G14,G31,G32,G33,G38,G42)</f>
        <v>-760000</v>
      </c>
      <c r="H13" s="539">
        <f t="shared" si="1"/>
        <v>5962532</v>
      </c>
      <c r="I13" s="444"/>
      <c r="J13" s="445">
        <f>SUM(F12:G12)</f>
        <v>5962532</v>
      </c>
    </row>
    <row r="14" spans="1:12" ht="120" customHeight="1" x14ac:dyDescent="0.3">
      <c r="A14" s="446" t="s">
        <v>397</v>
      </c>
      <c r="B14" s="446" t="s">
        <v>70</v>
      </c>
      <c r="C14" s="446" t="s">
        <v>71</v>
      </c>
      <c r="D14" s="388" t="s">
        <v>398</v>
      </c>
      <c r="E14" s="447" t="s">
        <v>559</v>
      </c>
      <c r="F14" s="466">
        <v>200000</v>
      </c>
      <c r="G14" s="466"/>
      <c r="H14" s="466">
        <f>SUM(F14:G14)</f>
        <v>200000</v>
      </c>
      <c r="I14" s="444"/>
    </row>
    <row r="15" spans="1:12" ht="46.5" hidden="1" customHeight="1" x14ac:dyDescent="0.3">
      <c r="A15" s="446" t="s">
        <v>129</v>
      </c>
      <c r="B15" s="446" t="s">
        <v>130</v>
      </c>
      <c r="C15" s="446"/>
      <c r="D15" s="566" t="s">
        <v>13</v>
      </c>
      <c r="E15" s="379" t="s">
        <v>516</v>
      </c>
      <c r="F15" s="416"/>
      <c r="G15" s="540"/>
      <c r="H15" s="466">
        <f>SUM(F15:G15)</f>
        <v>0</v>
      </c>
      <c r="I15" s="444"/>
    </row>
    <row r="16" spans="1:12" s="562" customFormat="1" ht="47.25" hidden="1" customHeight="1" x14ac:dyDescent="0.3">
      <c r="A16" s="446" t="s">
        <v>131</v>
      </c>
      <c r="B16" s="446" t="s">
        <v>132</v>
      </c>
      <c r="C16" s="446" t="s">
        <v>93</v>
      </c>
      <c r="D16" s="567" t="s">
        <v>133</v>
      </c>
      <c r="E16" s="379" t="s">
        <v>516</v>
      </c>
      <c r="F16" s="416"/>
      <c r="G16" s="540"/>
      <c r="H16" s="466">
        <f>SUM(F16:G16)</f>
        <v>0</v>
      </c>
      <c r="I16" s="561"/>
    </row>
    <row r="17" spans="1:9" s="562" customFormat="1" ht="61.5" hidden="1" customHeight="1" x14ac:dyDescent="0.3">
      <c r="A17" s="446" t="s">
        <v>134</v>
      </c>
      <c r="B17" s="446" t="s">
        <v>135</v>
      </c>
      <c r="C17" s="446" t="s">
        <v>93</v>
      </c>
      <c r="D17" s="568" t="s">
        <v>136</v>
      </c>
      <c r="E17" s="379" t="s">
        <v>516</v>
      </c>
      <c r="F17" s="416"/>
      <c r="G17" s="466"/>
      <c r="H17" s="466">
        <f>SUM(F17:G17)</f>
        <v>0</v>
      </c>
      <c r="I17" s="561"/>
    </row>
    <row r="18" spans="1:9" s="561" customFormat="1" ht="42.75" hidden="1" customHeight="1" x14ac:dyDescent="0.3">
      <c r="A18" s="446" t="s">
        <v>137</v>
      </c>
      <c r="B18" s="446" t="s">
        <v>138</v>
      </c>
      <c r="C18" s="446" t="s">
        <v>93</v>
      </c>
      <c r="D18" s="566" t="s">
        <v>14</v>
      </c>
      <c r="E18" s="379" t="s">
        <v>516</v>
      </c>
      <c r="F18" s="416"/>
      <c r="G18" s="466"/>
      <c r="H18" s="466">
        <f t="shared" ref="H18:H65" si="2">SUM(F18,G18)</f>
        <v>0</v>
      </c>
    </row>
    <row r="19" spans="1:9" s="64" customFormat="1" ht="45" hidden="1" customHeight="1" x14ac:dyDescent="0.3">
      <c r="A19" s="446" t="s">
        <v>139</v>
      </c>
      <c r="B19" s="446" t="s">
        <v>141</v>
      </c>
      <c r="C19" s="446"/>
      <c r="D19" s="566" t="s">
        <v>140</v>
      </c>
      <c r="E19" s="379" t="s">
        <v>516</v>
      </c>
      <c r="F19" s="467"/>
      <c r="G19" s="466"/>
      <c r="H19" s="466">
        <f>SUM(F19,G19)</f>
        <v>0</v>
      </c>
    </row>
    <row r="20" spans="1:9" s="64" customFormat="1" ht="50.25" hidden="1" customHeight="1" x14ac:dyDescent="0.3">
      <c r="A20" s="446" t="s">
        <v>128</v>
      </c>
      <c r="B20" s="446" t="s">
        <v>143</v>
      </c>
      <c r="C20" s="446" t="s">
        <v>93</v>
      </c>
      <c r="D20" s="566" t="s">
        <v>142</v>
      </c>
      <c r="E20" s="379" t="s">
        <v>516</v>
      </c>
      <c r="F20" s="467"/>
      <c r="G20" s="466"/>
      <c r="H20" s="466">
        <f>SUM(F20,G20)</f>
        <v>0</v>
      </c>
    </row>
    <row r="21" spans="1:9" s="449" customFormat="1" ht="61.5" hidden="1" customHeight="1" x14ac:dyDescent="0.3">
      <c r="A21" s="446" t="s">
        <v>146</v>
      </c>
      <c r="B21" s="446" t="s">
        <v>98</v>
      </c>
      <c r="C21" s="446"/>
      <c r="D21" s="569" t="s">
        <v>94</v>
      </c>
      <c r="E21" s="563" t="s">
        <v>517</v>
      </c>
      <c r="F21" s="467"/>
      <c r="G21" s="466"/>
      <c r="H21" s="466">
        <f t="shared" si="2"/>
        <v>0</v>
      </c>
    </row>
    <row r="22" spans="1:9" s="437" customFormat="1" ht="80.25" hidden="1" customHeight="1" x14ac:dyDescent="0.3">
      <c r="A22" s="448" t="s">
        <v>147</v>
      </c>
      <c r="B22" s="448" t="s">
        <v>99</v>
      </c>
      <c r="C22" s="448" t="s">
        <v>67</v>
      </c>
      <c r="D22" s="570" t="s">
        <v>15</v>
      </c>
      <c r="E22" s="564" t="s">
        <v>517</v>
      </c>
      <c r="F22" s="542"/>
      <c r="G22" s="474"/>
      <c r="H22" s="474">
        <f t="shared" si="2"/>
        <v>0</v>
      </c>
    </row>
    <row r="23" spans="1:9" s="455" customFormat="1" ht="63" hidden="1" customHeight="1" x14ac:dyDescent="0.3">
      <c r="A23" s="446" t="s">
        <v>144</v>
      </c>
      <c r="B23" s="446" t="s">
        <v>150</v>
      </c>
      <c r="C23" s="446"/>
      <c r="D23" s="569" t="s">
        <v>16</v>
      </c>
      <c r="E23" s="563" t="s">
        <v>517</v>
      </c>
      <c r="F23" s="467"/>
      <c r="G23" s="466"/>
      <c r="H23" s="466">
        <f t="shared" si="2"/>
        <v>0</v>
      </c>
    </row>
    <row r="24" spans="1:9" ht="81.75" hidden="1" customHeight="1" x14ac:dyDescent="0.3">
      <c r="A24" s="456" t="s">
        <v>151</v>
      </c>
      <c r="B24" s="448" t="s">
        <v>152</v>
      </c>
      <c r="C24" s="456" t="s">
        <v>67</v>
      </c>
      <c r="D24" s="571" t="s">
        <v>153</v>
      </c>
      <c r="E24" s="564" t="s">
        <v>517</v>
      </c>
      <c r="F24" s="541"/>
      <c r="G24" s="474"/>
      <c r="H24" s="474">
        <f t="shared" si="2"/>
        <v>0</v>
      </c>
      <c r="I24" s="437"/>
    </row>
    <row r="25" spans="1:9" ht="64.5" hidden="1" customHeight="1" x14ac:dyDescent="0.3">
      <c r="A25" s="446" t="s">
        <v>504</v>
      </c>
      <c r="B25" s="446" t="s">
        <v>505</v>
      </c>
      <c r="C25" s="456"/>
      <c r="D25" s="566" t="s">
        <v>506</v>
      </c>
      <c r="E25" s="563" t="s">
        <v>517</v>
      </c>
      <c r="F25" s="416"/>
      <c r="G25" s="466"/>
      <c r="H25" s="466">
        <f t="shared" si="2"/>
        <v>0</v>
      </c>
    </row>
    <row r="26" spans="1:9" ht="79.5" hidden="1" customHeight="1" x14ac:dyDescent="0.3">
      <c r="A26" s="448" t="s">
        <v>154</v>
      </c>
      <c r="B26" s="448" t="s">
        <v>155</v>
      </c>
      <c r="C26" s="448" t="s">
        <v>67</v>
      </c>
      <c r="D26" s="572" t="s">
        <v>156</v>
      </c>
      <c r="E26" s="564" t="s">
        <v>517</v>
      </c>
      <c r="F26" s="541"/>
      <c r="G26" s="543"/>
      <c r="H26" s="474">
        <f t="shared" si="2"/>
        <v>0</v>
      </c>
    </row>
    <row r="27" spans="1:9" ht="117" hidden="1" customHeight="1" x14ac:dyDescent="0.3">
      <c r="A27" s="457" t="s">
        <v>159</v>
      </c>
      <c r="B27" s="446" t="s">
        <v>101</v>
      </c>
      <c r="C27" s="457" t="s">
        <v>67</v>
      </c>
      <c r="D27" s="566" t="s">
        <v>17</v>
      </c>
      <c r="E27" s="563" t="s">
        <v>518</v>
      </c>
      <c r="F27" s="467"/>
      <c r="G27" s="466"/>
      <c r="H27" s="466">
        <f>SUM(F27,G27)</f>
        <v>0</v>
      </c>
    </row>
    <row r="28" spans="1:9" s="450" customFormat="1" ht="70.5" hidden="1" customHeight="1" x14ac:dyDescent="0.3">
      <c r="A28" s="446" t="s">
        <v>162</v>
      </c>
      <c r="B28" s="446" t="s">
        <v>163</v>
      </c>
      <c r="C28" s="458"/>
      <c r="D28" s="568" t="s">
        <v>164</v>
      </c>
      <c r="E28" s="563" t="s">
        <v>517</v>
      </c>
      <c r="F28" s="544"/>
      <c r="G28" s="474"/>
      <c r="H28" s="466">
        <f>SUM(F28,G28)</f>
        <v>0</v>
      </c>
    </row>
    <row r="29" spans="1:9" s="455" customFormat="1" ht="78.75" hidden="1" customHeight="1" x14ac:dyDescent="0.3">
      <c r="A29" s="448" t="s">
        <v>160</v>
      </c>
      <c r="B29" s="448" t="s">
        <v>161</v>
      </c>
      <c r="C29" s="459" t="s">
        <v>66</v>
      </c>
      <c r="D29" s="573" t="s">
        <v>165</v>
      </c>
      <c r="E29" s="564" t="s">
        <v>517</v>
      </c>
      <c r="F29" s="542"/>
      <c r="G29" s="474"/>
      <c r="H29" s="474">
        <f>SUM(F29,G29)</f>
        <v>0</v>
      </c>
    </row>
    <row r="30" spans="1:9" ht="62.25" hidden="1" customHeight="1" x14ac:dyDescent="0.3">
      <c r="A30" s="460" t="s">
        <v>166</v>
      </c>
      <c r="B30" s="446" t="s">
        <v>104</v>
      </c>
      <c r="C30" s="461"/>
      <c r="D30" s="406" t="s">
        <v>18</v>
      </c>
      <c r="E30" s="379" t="s">
        <v>519</v>
      </c>
      <c r="F30" s="467"/>
      <c r="G30" s="466"/>
      <c r="H30" s="466">
        <f t="shared" si="2"/>
        <v>0</v>
      </c>
    </row>
    <row r="31" spans="1:9" s="455" customFormat="1" ht="66" customHeight="1" x14ac:dyDescent="0.3">
      <c r="A31" s="460" t="s">
        <v>167</v>
      </c>
      <c r="B31" s="446" t="s">
        <v>105</v>
      </c>
      <c r="C31" s="590" t="s">
        <v>65</v>
      </c>
      <c r="D31" s="406" t="s">
        <v>20</v>
      </c>
      <c r="E31" s="379" t="s">
        <v>519</v>
      </c>
      <c r="F31" s="416">
        <v>10240</v>
      </c>
      <c r="G31" s="466"/>
      <c r="H31" s="466">
        <f t="shared" si="2"/>
        <v>10240</v>
      </c>
      <c r="I31" s="63"/>
    </row>
    <row r="32" spans="1:9" s="450" customFormat="1" ht="69" customHeight="1" x14ac:dyDescent="0.3">
      <c r="A32" s="446" t="s">
        <v>168</v>
      </c>
      <c r="B32" s="446" t="s">
        <v>106</v>
      </c>
      <c r="C32" s="461" t="s">
        <v>65</v>
      </c>
      <c r="D32" s="406" t="s">
        <v>19</v>
      </c>
      <c r="E32" s="379" t="s">
        <v>519</v>
      </c>
      <c r="F32" s="467">
        <v>-10240</v>
      </c>
      <c r="G32" s="466"/>
      <c r="H32" s="466">
        <f t="shared" si="2"/>
        <v>-10240</v>
      </c>
      <c r="I32" s="449"/>
    </row>
    <row r="33" spans="1:10" s="450" customFormat="1" ht="102.75" customHeight="1" x14ac:dyDescent="0.3">
      <c r="A33" s="372" t="s">
        <v>557</v>
      </c>
      <c r="B33" s="372" t="s">
        <v>558</v>
      </c>
      <c r="C33" s="372" t="s">
        <v>68</v>
      </c>
      <c r="D33" s="591" t="s">
        <v>560</v>
      </c>
      <c r="E33" s="379" t="s">
        <v>561</v>
      </c>
      <c r="F33" s="467">
        <v>3147400</v>
      </c>
      <c r="G33" s="467"/>
      <c r="H33" s="466">
        <f t="shared" si="2"/>
        <v>3147400</v>
      </c>
      <c r="I33" s="449"/>
    </row>
    <row r="34" spans="1:10" s="450" customFormat="1" ht="75" hidden="1" customHeight="1" x14ac:dyDescent="0.3">
      <c r="A34" s="385" t="s">
        <v>366</v>
      </c>
      <c r="B34" s="385" t="s">
        <v>252</v>
      </c>
      <c r="C34" s="385" t="s">
        <v>68</v>
      </c>
      <c r="D34" s="592" t="s">
        <v>253</v>
      </c>
      <c r="E34" s="379" t="s">
        <v>520</v>
      </c>
      <c r="F34" s="542"/>
      <c r="G34" s="474"/>
      <c r="H34" s="474">
        <f t="shared" si="2"/>
        <v>0</v>
      </c>
      <c r="I34" s="449"/>
    </row>
    <row r="35" spans="1:10" s="464" customFormat="1" ht="62.25" hidden="1" customHeight="1" x14ac:dyDescent="0.35">
      <c r="A35" s="382" t="s">
        <v>400</v>
      </c>
      <c r="B35" s="385" t="s">
        <v>401</v>
      </c>
      <c r="C35" s="385" t="s">
        <v>68</v>
      </c>
      <c r="D35" s="592" t="s">
        <v>399</v>
      </c>
      <c r="E35" s="379" t="s">
        <v>524</v>
      </c>
      <c r="F35" s="542"/>
      <c r="G35" s="474"/>
      <c r="H35" s="474">
        <f t="shared" si="2"/>
        <v>0</v>
      </c>
      <c r="I35" s="463"/>
    </row>
    <row r="36" spans="1:10" s="450" customFormat="1" ht="49.5" hidden="1" customHeight="1" x14ac:dyDescent="0.3">
      <c r="A36" s="446" t="s">
        <v>169</v>
      </c>
      <c r="B36" s="446" t="s">
        <v>170</v>
      </c>
      <c r="C36" s="446" t="s">
        <v>68</v>
      </c>
      <c r="D36" s="574" t="s">
        <v>171</v>
      </c>
      <c r="E36" s="379" t="s">
        <v>521</v>
      </c>
      <c r="F36" s="467"/>
      <c r="G36" s="466"/>
      <c r="H36" s="466">
        <f t="shared" si="2"/>
        <v>0</v>
      </c>
      <c r="I36" s="449"/>
    </row>
    <row r="37" spans="1:10" s="450" customFormat="1" ht="73.5" hidden="1" customHeight="1" x14ac:dyDescent="0.3">
      <c r="A37" s="367" t="s">
        <v>548</v>
      </c>
      <c r="B37" s="367" t="s">
        <v>549</v>
      </c>
      <c r="C37" s="367"/>
      <c r="D37" s="574" t="s">
        <v>550</v>
      </c>
      <c r="E37" s="563" t="s">
        <v>528</v>
      </c>
      <c r="F37" s="467"/>
      <c r="G37" s="466"/>
      <c r="H37" s="466">
        <f t="shared" si="2"/>
        <v>0</v>
      </c>
      <c r="I37" s="449"/>
    </row>
    <row r="38" spans="1:10" s="562" customFormat="1" ht="153.75" customHeight="1" x14ac:dyDescent="0.3">
      <c r="A38" s="367" t="s">
        <v>393</v>
      </c>
      <c r="B38" s="367" t="s">
        <v>394</v>
      </c>
      <c r="C38" s="367" t="s">
        <v>395</v>
      </c>
      <c r="D38" s="574" t="s">
        <v>396</v>
      </c>
      <c r="E38" s="563" t="s">
        <v>528</v>
      </c>
      <c r="F38" s="467">
        <v>3375132</v>
      </c>
      <c r="G38" s="466"/>
      <c r="H38" s="466">
        <f t="shared" si="2"/>
        <v>3375132</v>
      </c>
      <c r="I38" s="561"/>
    </row>
    <row r="39" spans="1:10" ht="94.9" hidden="1" customHeight="1" x14ac:dyDescent="0.3">
      <c r="A39" s="446" t="s">
        <v>371</v>
      </c>
      <c r="B39" s="446" t="s">
        <v>263</v>
      </c>
      <c r="C39" s="446" t="s">
        <v>69</v>
      </c>
      <c r="D39" s="575" t="s">
        <v>262</v>
      </c>
      <c r="E39" s="563" t="s">
        <v>522</v>
      </c>
      <c r="F39" s="416"/>
      <c r="G39" s="482"/>
      <c r="H39" s="482">
        <f t="shared" si="2"/>
        <v>0</v>
      </c>
    </row>
    <row r="40" spans="1:10" s="437" customFormat="1" ht="47.25" hidden="1" customHeight="1" x14ac:dyDescent="0.3">
      <c r="A40" s="446" t="s">
        <v>174</v>
      </c>
      <c r="B40" s="446" t="s">
        <v>175</v>
      </c>
      <c r="C40" s="446" t="s">
        <v>79</v>
      </c>
      <c r="D40" s="388" t="s">
        <v>21</v>
      </c>
      <c r="E40" s="447" t="s">
        <v>523</v>
      </c>
      <c r="F40" s="416"/>
      <c r="G40" s="466"/>
      <c r="H40" s="466">
        <f t="shared" si="2"/>
        <v>0</v>
      </c>
    </row>
    <row r="41" spans="1:10" s="437" customFormat="1" ht="60.75" hidden="1" customHeight="1" x14ac:dyDescent="0.3">
      <c r="A41" s="446" t="s">
        <v>176</v>
      </c>
      <c r="B41" s="446" t="s">
        <v>177</v>
      </c>
      <c r="C41" s="446" t="s">
        <v>72</v>
      </c>
      <c r="D41" s="452" t="s">
        <v>95</v>
      </c>
      <c r="E41" s="447" t="s">
        <v>524</v>
      </c>
      <c r="F41" s="467"/>
      <c r="G41" s="466"/>
      <c r="H41" s="466">
        <f t="shared" si="2"/>
        <v>0</v>
      </c>
    </row>
    <row r="42" spans="1:10" s="437" customFormat="1" ht="48" customHeight="1" x14ac:dyDescent="0.3">
      <c r="A42" s="446" t="s">
        <v>176</v>
      </c>
      <c r="B42" s="446" t="s">
        <v>177</v>
      </c>
      <c r="C42" s="446" t="s">
        <v>72</v>
      </c>
      <c r="D42" s="452" t="s">
        <v>95</v>
      </c>
      <c r="E42" s="379" t="s">
        <v>521</v>
      </c>
      <c r="F42" s="467"/>
      <c r="G42" s="466">
        <v>-760000</v>
      </c>
      <c r="H42" s="466">
        <f t="shared" si="2"/>
        <v>-760000</v>
      </c>
    </row>
    <row r="43" spans="1:10" ht="63" hidden="1" customHeight="1" x14ac:dyDescent="0.3">
      <c r="A43" s="446" t="s">
        <v>179</v>
      </c>
      <c r="B43" s="446" t="s">
        <v>180</v>
      </c>
      <c r="C43" s="446" t="s">
        <v>72</v>
      </c>
      <c r="D43" s="452" t="s">
        <v>178</v>
      </c>
      <c r="E43" s="447" t="s">
        <v>525</v>
      </c>
      <c r="F43" s="468"/>
      <c r="G43" s="466"/>
      <c r="H43" s="466">
        <f t="shared" si="2"/>
        <v>0</v>
      </c>
    </row>
    <row r="44" spans="1:10" ht="69" hidden="1" customHeight="1" x14ac:dyDescent="0.3">
      <c r="A44" s="460" t="s">
        <v>181</v>
      </c>
      <c r="B44" s="446" t="s">
        <v>182</v>
      </c>
      <c r="C44" s="469" t="s">
        <v>183</v>
      </c>
      <c r="D44" s="470" t="s">
        <v>184</v>
      </c>
      <c r="E44" s="447" t="s">
        <v>526</v>
      </c>
      <c r="F44" s="416"/>
      <c r="G44" s="466"/>
      <c r="H44" s="466">
        <f t="shared" si="2"/>
        <v>0</v>
      </c>
    </row>
    <row r="45" spans="1:10" ht="64.5" hidden="1" customHeight="1" x14ac:dyDescent="0.3">
      <c r="A45" s="469" t="s">
        <v>185</v>
      </c>
      <c r="B45" s="446" t="s">
        <v>186</v>
      </c>
      <c r="C45" s="469" t="s">
        <v>80</v>
      </c>
      <c r="D45" s="470" t="s">
        <v>187</v>
      </c>
      <c r="E45" s="447" t="s">
        <v>527</v>
      </c>
      <c r="F45" s="471"/>
      <c r="G45" s="466"/>
      <c r="H45" s="466">
        <f t="shared" si="2"/>
        <v>0</v>
      </c>
    </row>
    <row r="46" spans="1:10" ht="69" hidden="1" customHeight="1" x14ac:dyDescent="0.3">
      <c r="A46" s="446" t="s">
        <v>188</v>
      </c>
      <c r="B46" s="446" t="s">
        <v>189</v>
      </c>
      <c r="C46" s="446" t="s">
        <v>70</v>
      </c>
      <c r="D46" s="452" t="s">
        <v>190</v>
      </c>
      <c r="E46" s="379" t="s">
        <v>516</v>
      </c>
      <c r="F46" s="416"/>
      <c r="G46" s="466"/>
      <c r="H46" s="466">
        <f t="shared" si="2"/>
        <v>0</v>
      </c>
    </row>
    <row r="47" spans="1:10" s="471" customFormat="1" ht="89.25" customHeight="1" x14ac:dyDescent="0.3">
      <c r="A47" s="545" t="s">
        <v>31</v>
      </c>
      <c r="B47" s="545"/>
      <c r="C47" s="545"/>
      <c r="D47" s="546" t="s">
        <v>117</v>
      </c>
      <c r="E47" s="547"/>
      <c r="F47" s="548">
        <f>SUM(F48)</f>
        <v>0</v>
      </c>
      <c r="G47" s="548">
        <f t="shared" ref="G47:H47" si="3">SUM(G48)</f>
        <v>-3450949</v>
      </c>
      <c r="H47" s="548">
        <f t="shared" si="3"/>
        <v>-3450949</v>
      </c>
    </row>
    <row r="48" spans="1:10" s="471" customFormat="1" ht="90.75" customHeight="1" x14ac:dyDescent="0.3">
      <c r="A48" s="545" t="s">
        <v>32</v>
      </c>
      <c r="B48" s="545"/>
      <c r="C48" s="545"/>
      <c r="D48" s="546" t="s">
        <v>117</v>
      </c>
      <c r="E48" s="547"/>
      <c r="F48" s="548">
        <f>SUM(F50:F51)</f>
        <v>0</v>
      </c>
      <c r="G48" s="548">
        <f>SUM(G50:G51)</f>
        <v>-3450949</v>
      </c>
      <c r="H48" s="548">
        <f>SUM(H50:H51)</f>
        <v>-3450949</v>
      </c>
      <c r="J48" s="445">
        <f>SUM(F47:G47)</f>
        <v>-3450949</v>
      </c>
    </row>
    <row r="49" spans="1:10" ht="81" hidden="1" customHeight="1" x14ac:dyDescent="0.3">
      <c r="A49" s="472" t="s">
        <v>255</v>
      </c>
      <c r="B49" s="472" t="s">
        <v>103</v>
      </c>
      <c r="C49" s="472"/>
      <c r="D49" s="473" t="s">
        <v>254</v>
      </c>
      <c r="E49" s="453" t="s">
        <v>528</v>
      </c>
      <c r="F49" s="466"/>
      <c r="G49" s="466"/>
      <c r="H49" s="466">
        <f t="shared" ref="H49:H59" si="4">SUM(F49,G49)</f>
        <v>0</v>
      </c>
      <c r="J49" s="471"/>
    </row>
    <row r="50" spans="1:10" s="562" customFormat="1" ht="80.25" customHeight="1" x14ac:dyDescent="0.3">
      <c r="A50" s="472" t="s">
        <v>251</v>
      </c>
      <c r="B50" s="472" t="s">
        <v>252</v>
      </c>
      <c r="C50" s="472" t="s">
        <v>68</v>
      </c>
      <c r="D50" s="473" t="s">
        <v>253</v>
      </c>
      <c r="E50" s="453" t="s">
        <v>528</v>
      </c>
      <c r="F50" s="466"/>
      <c r="G50" s="466">
        <v>-3305090</v>
      </c>
      <c r="H50" s="466">
        <f t="shared" si="4"/>
        <v>-3305090</v>
      </c>
      <c r="J50" s="593"/>
    </row>
    <row r="51" spans="1:10" s="562" customFormat="1" ht="80.25" customHeight="1" x14ac:dyDescent="0.3">
      <c r="A51" s="372" t="s">
        <v>361</v>
      </c>
      <c r="B51" s="372" t="s">
        <v>362</v>
      </c>
      <c r="C51" s="372" t="s">
        <v>68</v>
      </c>
      <c r="D51" s="373" t="s">
        <v>363</v>
      </c>
      <c r="E51" s="453" t="s">
        <v>528</v>
      </c>
      <c r="F51" s="594"/>
      <c r="G51" s="594">
        <v>-145859</v>
      </c>
      <c r="H51" s="466">
        <f t="shared" si="4"/>
        <v>-145859</v>
      </c>
      <c r="J51" s="593"/>
    </row>
    <row r="52" spans="1:10" ht="62.25" hidden="1" customHeight="1" x14ac:dyDescent="0.3">
      <c r="A52" s="460" t="s">
        <v>256</v>
      </c>
      <c r="B52" s="460" t="s">
        <v>107</v>
      </c>
      <c r="C52" s="460" t="s">
        <v>258</v>
      </c>
      <c r="D52" s="381" t="s">
        <v>257</v>
      </c>
      <c r="E52" s="453" t="s">
        <v>529</v>
      </c>
      <c r="F52" s="466"/>
      <c r="G52" s="466"/>
      <c r="H52" s="466">
        <f t="shared" si="4"/>
        <v>0</v>
      </c>
      <c r="J52" s="471"/>
    </row>
    <row r="53" spans="1:10" ht="81.75" hidden="1" customHeight="1" x14ac:dyDescent="0.3">
      <c r="A53" s="460" t="s">
        <v>256</v>
      </c>
      <c r="B53" s="460" t="s">
        <v>107</v>
      </c>
      <c r="C53" s="460" t="s">
        <v>258</v>
      </c>
      <c r="D53" s="381" t="s">
        <v>257</v>
      </c>
      <c r="E53" s="453" t="s">
        <v>528</v>
      </c>
      <c r="F53" s="466"/>
      <c r="G53" s="466"/>
      <c r="H53" s="466">
        <f t="shared" si="4"/>
        <v>0</v>
      </c>
      <c r="J53" s="471"/>
    </row>
    <row r="54" spans="1:10" ht="62.25" hidden="1" customHeight="1" x14ac:dyDescent="0.3">
      <c r="A54" s="460" t="s">
        <v>256</v>
      </c>
      <c r="B54" s="460" t="s">
        <v>107</v>
      </c>
      <c r="C54" s="460" t="s">
        <v>258</v>
      </c>
      <c r="D54" s="381" t="s">
        <v>257</v>
      </c>
      <c r="E54" s="447" t="s">
        <v>524</v>
      </c>
      <c r="F54" s="466"/>
      <c r="G54" s="466"/>
      <c r="H54" s="466">
        <f t="shared" si="4"/>
        <v>0</v>
      </c>
      <c r="J54" s="471"/>
    </row>
    <row r="55" spans="1:10" ht="64.5" hidden="1" customHeight="1" x14ac:dyDescent="0.3">
      <c r="A55" s="460" t="s">
        <v>329</v>
      </c>
      <c r="B55" s="460" t="s">
        <v>330</v>
      </c>
      <c r="C55" s="460" t="s">
        <v>258</v>
      </c>
      <c r="D55" s="381" t="s">
        <v>331</v>
      </c>
      <c r="E55" s="475" t="s">
        <v>530</v>
      </c>
      <c r="F55" s="466"/>
      <c r="G55" s="466"/>
      <c r="H55" s="466">
        <f t="shared" si="4"/>
        <v>0</v>
      </c>
      <c r="J55" s="471"/>
    </row>
    <row r="56" spans="1:10" ht="65.25" hidden="1" customHeight="1" x14ac:dyDescent="0.3">
      <c r="A56" s="367" t="s">
        <v>328</v>
      </c>
      <c r="B56" s="367" t="s">
        <v>327</v>
      </c>
      <c r="C56" s="367" t="s">
        <v>258</v>
      </c>
      <c r="D56" s="388" t="s">
        <v>326</v>
      </c>
      <c r="E56" s="475" t="s">
        <v>530</v>
      </c>
      <c r="F56" s="466"/>
      <c r="G56" s="466"/>
      <c r="H56" s="466">
        <f t="shared" si="4"/>
        <v>0</v>
      </c>
      <c r="J56" s="471"/>
    </row>
    <row r="57" spans="1:10" ht="100.5" hidden="1" customHeight="1" x14ac:dyDescent="0.3">
      <c r="A57" s="460" t="s">
        <v>259</v>
      </c>
      <c r="B57" s="460" t="s">
        <v>260</v>
      </c>
      <c r="C57" s="460"/>
      <c r="D57" s="381" t="s">
        <v>261</v>
      </c>
      <c r="E57" s="447" t="s">
        <v>522</v>
      </c>
      <c r="F57" s="466"/>
      <c r="G57" s="466"/>
      <c r="H57" s="466">
        <f t="shared" si="4"/>
        <v>0</v>
      </c>
      <c r="J57" s="471"/>
    </row>
    <row r="58" spans="1:10" s="478" customFormat="1" ht="99.75" hidden="1" customHeight="1" x14ac:dyDescent="0.35">
      <c r="A58" s="459" t="s">
        <v>264</v>
      </c>
      <c r="B58" s="459" t="s">
        <v>263</v>
      </c>
      <c r="C58" s="448" t="s">
        <v>69</v>
      </c>
      <c r="D58" s="465" t="s">
        <v>262</v>
      </c>
      <c r="E58" s="412" t="s">
        <v>522</v>
      </c>
      <c r="F58" s="476"/>
      <c r="G58" s="477"/>
      <c r="H58" s="474">
        <f t="shared" si="4"/>
        <v>0</v>
      </c>
    </row>
    <row r="59" spans="1:10" s="480" customFormat="1" ht="77.25" hidden="1" customHeight="1" x14ac:dyDescent="0.3">
      <c r="A59" s="448"/>
      <c r="B59" s="448"/>
      <c r="C59" s="448"/>
      <c r="D59" s="451"/>
      <c r="E59" s="479"/>
      <c r="F59" s="474"/>
      <c r="G59" s="474"/>
      <c r="H59" s="474">
        <f t="shared" si="4"/>
        <v>0</v>
      </c>
    </row>
    <row r="60" spans="1:10" s="480" customFormat="1" ht="69" hidden="1" customHeight="1" x14ac:dyDescent="0.3">
      <c r="A60" s="549" t="s">
        <v>206</v>
      </c>
      <c r="B60" s="550"/>
      <c r="C60" s="550"/>
      <c r="D60" s="551" t="s">
        <v>114</v>
      </c>
      <c r="E60" s="552"/>
      <c r="F60" s="539">
        <f>SUM(F62,F63,F65,F66)</f>
        <v>0</v>
      </c>
      <c r="G60" s="539">
        <f t="shared" ref="G60:H60" si="5">SUM(G62,G63,G65,G66)</f>
        <v>0</v>
      </c>
      <c r="H60" s="539">
        <f t="shared" si="5"/>
        <v>0</v>
      </c>
    </row>
    <row r="61" spans="1:10" s="480" customFormat="1" ht="65.25" hidden="1" customHeight="1" x14ac:dyDescent="0.3">
      <c r="A61" s="549" t="s">
        <v>205</v>
      </c>
      <c r="B61" s="550"/>
      <c r="C61" s="550"/>
      <c r="D61" s="551" t="s">
        <v>114</v>
      </c>
      <c r="E61" s="552"/>
      <c r="F61" s="539">
        <f>SUM(F62:F64,F66)</f>
        <v>0</v>
      </c>
      <c r="G61" s="539">
        <f t="shared" ref="G61:H61" si="6">SUM(G62:G64,G66)</f>
        <v>0</v>
      </c>
      <c r="H61" s="539">
        <f t="shared" si="6"/>
        <v>0</v>
      </c>
      <c r="J61" s="507">
        <f>SUM(F61:G61)</f>
        <v>0</v>
      </c>
    </row>
    <row r="62" spans="1:10" s="480" customFormat="1" ht="123" hidden="1" customHeight="1" x14ac:dyDescent="0.3">
      <c r="A62" s="457" t="s">
        <v>268</v>
      </c>
      <c r="B62" s="457" t="s">
        <v>75</v>
      </c>
      <c r="C62" s="481" t="s">
        <v>61</v>
      </c>
      <c r="D62" s="368" t="s">
        <v>266</v>
      </c>
      <c r="E62" s="453" t="s">
        <v>531</v>
      </c>
      <c r="F62" s="482"/>
      <c r="G62" s="553"/>
      <c r="H62" s="466">
        <f t="shared" si="2"/>
        <v>0</v>
      </c>
    </row>
    <row r="63" spans="1:10" s="480" customFormat="1" ht="125.25" hidden="1" customHeight="1" x14ac:dyDescent="0.3">
      <c r="A63" s="457" t="s">
        <v>270</v>
      </c>
      <c r="B63" s="457" t="s">
        <v>73</v>
      </c>
      <c r="C63" s="457" t="s">
        <v>62</v>
      </c>
      <c r="D63" s="483" t="s">
        <v>269</v>
      </c>
      <c r="E63" s="453" t="s">
        <v>531</v>
      </c>
      <c r="F63" s="482"/>
      <c r="G63" s="553"/>
      <c r="H63" s="466">
        <f t="shared" si="2"/>
        <v>0</v>
      </c>
    </row>
    <row r="64" spans="1:10" s="480" customFormat="1" ht="81.75" hidden="1" customHeight="1" x14ac:dyDescent="0.3">
      <c r="A64" s="457" t="s">
        <v>509</v>
      </c>
      <c r="B64" s="457" t="s">
        <v>510</v>
      </c>
      <c r="C64" s="481"/>
      <c r="D64" s="368" t="s">
        <v>511</v>
      </c>
      <c r="E64" s="453" t="s">
        <v>532</v>
      </c>
      <c r="F64" s="466"/>
      <c r="G64" s="466"/>
      <c r="H64" s="466">
        <f t="shared" si="2"/>
        <v>0</v>
      </c>
    </row>
    <row r="65" spans="1:11" s="480" customFormat="1" ht="95.25" hidden="1" customHeight="1" x14ac:dyDescent="0.3">
      <c r="A65" s="456" t="s">
        <v>323</v>
      </c>
      <c r="B65" s="456" t="s">
        <v>282</v>
      </c>
      <c r="C65" s="484" t="s">
        <v>64</v>
      </c>
      <c r="D65" s="462" t="s">
        <v>276</v>
      </c>
      <c r="E65" s="454" t="s">
        <v>532</v>
      </c>
      <c r="F65" s="474"/>
      <c r="G65" s="474"/>
      <c r="H65" s="474">
        <f t="shared" si="2"/>
        <v>0</v>
      </c>
    </row>
    <row r="66" spans="1:11" s="486" customFormat="1" ht="50.25" hidden="1" customHeight="1" x14ac:dyDescent="0.3">
      <c r="A66" s="460" t="s">
        <v>294</v>
      </c>
      <c r="B66" s="460" t="s">
        <v>175</v>
      </c>
      <c r="C66" s="446" t="s">
        <v>79</v>
      </c>
      <c r="D66" s="485" t="s">
        <v>21</v>
      </c>
      <c r="E66" s="447" t="s">
        <v>523</v>
      </c>
      <c r="F66" s="466"/>
      <c r="G66" s="466"/>
      <c r="H66" s="466">
        <f>SUM(F66,G66)</f>
        <v>0</v>
      </c>
    </row>
    <row r="67" spans="1:11" s="480" customFormat="1" ht="69.75" customHeight="1" x14ac:dyDescent="0.3">
      <c r="A67" s="554" t="s">
        <v>202</v>
      </c>
      <c r="B67" s="554"/>
      <c r="C67" s="554"/>
      <c r="D67" s="555" t="s">
        <v>115</v>
      </c>
      <c r="E67" s="556"/>
      <c r="F67" s="539">
        <f>SUM(F70,F71,F72,F74,F76,F77)</f>
        <v>-211600</v>
      </c>
      <c r="G67" s="539">
        <f t="shared" ref="G67:H67" si="7">SUM(G70,G71,G72,G74,G76,G77)</f>
        <v>0</v>
      </c>
      <c r="H67" s="539">
        <f t="shared" si="7"/>
        <v>-211600</v>
      </c>
    </row>
    <row r="68" spans="1:11" s="480" customFormat="1" ht="69.75" customHeight="1" x14ac:dyDescent="0.3">
      <c r="A68" s="554" t="s">
        <v>201</v>
      </c>
      <c r="B68" s="554"/>
      <c r="C68" s="554"/>
      <c r="D68" s="555" t="s">
        <v>115</v>
      </c>
      <c r="E68" s="556"/>
      <c r="F68" s="539">
        <f>SUM(F70:F77)</f>
        <v>-211600</v>
      </c>
      <c r="G68" s="539">
        <f t="shared" ref="G68:H68" si="8">SUM(G70:G77)</f>
        <v>0</v>
      </c>
      <c r="H68" s="539">
        <f t="shared" si="8"/>
        <v>-211600</v>
      </c>
      <c r="J68" s="507">
        <f>SUM(F68:G68)</f>
        <v>-211600</v>
      </c>
    </row>
    <row r="69" spans="1:11" s="480" customFormat="1" ht="104.25" hidden="1" customHeight="1" x14ac:dyDescent="0.3">
      <c r="A69" s="487" t="s">
        <v>210</v>
      </c>
      <c r="B69" s="487" t="s">
        <v>208</v>
      </c>
      <c r="C69" s="405"/>
      <c r="D69" s="368" t="s">
        <v>216</v>
      </c>
      <c r="E69" s="447" t="s">
        <v>533</v>
      </c>
      <c r="F69" s="466"/>
      <c r="G69" s="466"/>
      <c r="H69" s="466">
        <f>SUM(F69,G69)</f>
        <v>0</v>
      </c>
    </row>
    <row r="70" spans="1:11" s="480" customFormat="1" ht="69.75" customHeight="1" x14ac:dyDescent="0.3">
      <c r="A70" s="487" t="s">
        <v>211</v>
      </c>
      <c r="B70" s="487" t="s">
        <v>209</v>
      </c>
      <c r="C70" s="405" t="s">
        <v>25</v>
      </c>
      <c r="D70" s="368" t="s">
        <v>217</v>
      </c>
      <c r="E70" s="447" t="s">
        <v>533</v>
      </c>
      <c r="F70" s="466">
        <v>20000</v>
      </c>
      <c r="G70" s="466"/>
      <c r="H70" s="466">
        <f>SUM(F70,G70)</f>
        <v>20000</v>
      </c>
    </row>
    <row r="71" spans="1:11" s="480" customFormat="1" ht="64.5" customHeight="1" x14ac:dyDescent="0.3">
      <c r="A71" s="487" t="s">
        <v>214</v>
      </c>
      <c r="B71" s="595" t="s">
        <v>213</v>
      </c>
      <c r="C71" s="596" t="s">
        <v>73</v>
      </c>
      <c r="D71" s="368" t="s">
        <v>218</v>
      </c>
      <c r="E71" s="447" t="s">
        <v>533</v>
      </c>
      <c r="F71" s="466">
        <v>-70515</v>
      </c>
      <c r="G71" s="466"/>
      <c r="H71" s="466">
        <f t="shared" ref="H71:H77" si="9">SUM(F71,G71)</f>
        <v>-70515</v>
      </c>
    </row>
    <row r="72" spans="1:11" s="488" customFormat="1" ht="68.25" customHeight="1" x14ac:dyDescent="0.3">
      <c r="A72" s="487" t="s">
        <v>215</v>
      </c>
      <c r="B72" s="487" t="s">
        <v>212</v>
      </c>
      <c r="C72" s="405" t="s">
        <v>73</v>
      </c>
      <c r="D72" s="368" t="s">
        <v>26</v>
      </c>
      <c r="E72" s="447" t="s">
        <v>533</v>
      </c>
      <c r="F72" s="466">
        <v>18400</v>
      </c>
      <c r="G72" s="466"/>
      <c r="H72" s="466">
        <f t="shared" si="9"/>
        <v>18400</v>
      </c>
    </row>
    <row r="73" spans="1:11" s="488" customFormat="1" ht="52.5" hidden="1" customHeight="1" x14ac:dyDescent="0.3">
      <c r="A73" s="489" t="s">
        <v>228</v>
      </c>
      <c r="B73" s="489" t="s">
        <v>229</v>
      </c>
      <c r="C73" s="400"/>
      <c r="D73" s="490" t="s">
        <v>324</v>
      </c>
      <c r="E73" s="447" t="s">
        <v>533</v>
      </c>
      <c r="F73" s="466"/>
      <c r="G73" s="466"/>
      <c r="H73" s="466">
        <f t="shared" si="9"/>
        <v>0</v>
      </c>
    </row>
    <row r="74" spans="1:11" s="488" customFormat="1" ht="84" hidden="1" customHeight="1" x14ac:dyDescent="0.3">
      <c r="A74" s="491" t="s">
        <v>226</v>
      </c>
      <c r="B74" s="491" t="s">
        <v>227</v>
      </c>
      <c r="C74" s="380" t="s">
        <v>25</v>
      </c>
      <c r="D74" s="492" t="s">
        <v>365</v>
      </c>
      <c r="E74" s="412" t="s">
        <v>533</v>
      </c>
      <c r="F74" s="474"/>
      <c r="G74" s="474"/>
      <c r="H74" s="474">
        <f t="shared" si="9"/>
        <v>0</v>
      </c>
    </row>
    <row r="75" spans="1:11" s="488" customFormat="1" ht="39" hidden="1" customHeight="1" x14ac:dyDescent="0.3">
      <c r="A75" s="493" t="s">
        <v>230</v>
      </c>
      <c r="B75" s="493" t="s">
        <v>163</v>
      </c>
      <c r="C75" s="494"/>
      <c r="D75" s="495" t="s">
        <v>164</v>
      </c>
      <c r="E75" s="496"/>
      <c r="F75" s="466"/>
      <c r="G75" s="466"/>
      <c r="H75" s="466">
        <f t="shared" si="9"/>
        <v>0</v>
      </c>
    </row>
    <row r="76" spans="1:11" s="488" customFormat="1" ht="48" customHeight="1" x14ac:dyDescent="0.3">
      <c r="A76" s="487" t="s">
        <v>231</v>
      </c>
      <c r="B76" s="487" t="s">
        <v>161</v>
      </c>
      <c r="C76" s="400" t="s">
        <v>66</v>
      </c>
      <c r="D76" s="490" t="s">
        <v>165</v>
      </c>
      <c r="E76" s="447" t="s">
        <v>533</v>
      </c>
      <c r="F76" s="466">
        <v>370515</v>
      </c>
      <c r="G76" s="466"/>
      <c r="H76" s="466">
        <f t="shared" si="9"/>
        <v>370515</v>
      </c>
    </row>
    <row r="77" spans="1:11" s="488" customFormat="1" ht="100.5" customHeight="1" x14ac:dyDescent="0.3">
      <c r="A77" s="487" t="s">
        <v>231</v>
      </c>
      <c r="B77" s="487" t="s">
        <v>161</v>
      </c>
      <c r="C77" s="400" t="s">
        <v>66</v>
      </c>
      <c r="D77" s="490" t="s">
        <v>165</v>
      </c>
      <c r="E77" s="453" t="s">
        <v>534</v>
      </c>
      <c r="F77" s="466">
        <v>-550000</v>
      </c>
      <c r="G77" s="466"/>
      <c r="H77" s="466">
        <f t="shared" si="9"/>
        <v>-550000</v>
      </c>
    </row>
    <row r="78" spans="1:11" s="480" customFormat="1" ht="66.75" hidden="1" customHeight="1" x14ac:dyDescent="0.3">
      <c r="A78" s="554" t="s">
        <v>29</v>
      </c>
      <c r="B78" s="554"/>
      <c r="C78" s="554"/>
      <c r="D78" s="557" t="s">
        <v>325</v>
      </c>
      <c r="E78" s="558"/>
      <c r="F78" s="539">
        <f>SUM(F81:F82)</f>
        <v>0</v>
      </c>
      <c r="G78" s="539">
        <f t="shared" ref="G78:H78" si="10">SUM(G81:G82)</f>
        <v>0</v>
      </c>
      <c r="H78" s="539">
        <f t="shared" si="10"/>
        <v>0</v>
      </c>
    </row>
    <row r="79" spans="1:11" s="480" customFormat="1" ht="70.5" hidden="1" customHeight="1" x14ac:dyDescent="0.3">
      <c r="A79" s="554" t="s">
        <v>30</v>
      </c>
      <c r="B79" s="554"/>
      <c r="C79" s="554"/>
      <c r="D79" s="557" t="s">
        <v>325</v>
      </c>
      <c r="E79" s="558"/>
      <c r="F79" s="539">
        <f>SUM(F80)</f>
        <v>0</v>
      </c>
      <c r="G79" s="539">
        <f t="shared" ref="G79:H79" si="11">SUM(G80)</f>
        <v>0</v>
      </c>
      <c r="H79" s="539">
        <f t="shared" si="11"/>
        <v>0</v>
      </c>
      <c r="J79" s="507">
        <f>SUM(F79:G79)</f>
        <v>0</v>
      </c>
    </row>
    <row r="80" spans="1:11" s="480" customFormat="1" ht="49.5" hidden="1" customHeight="1" x14ac:dyDescent="0.3">
      <c r="A80" s="400" t="s">
        <v>242</v>
      </c>
      <c r="B80" s="400" t="s">
        <v>243</v>
      </c>
      <c r="C80" s="400"/>
      <c r="D80" s="415" t="s">
        <v>244</v>
      </c>
      <c r="E80" s="447"/>
      <c r="F80" s="466"/>
      <c r="G80" s="466"/>
      <c r="H80" s="466">
        <f>SUM(F80,G80)</f>
        <v>0</v>
      </c>
      <c r="K80" s="497"/>
    </row>
    <row r="81" spans="1:10" s="498" customFormat="1" ht="72.75" hidden="1" customHeight="1" x14ac:dyDescent="0.3">
      <c r="A81" s="417" t="s">
        <v>239</v>
      </c>
      <c r="B81" s="417" t="s">
        <v>240</v>
      </c>
      <c r="C81" s="418" t="s">
        <v>78</v>
      </c>
      <c r="D81" s="419" t="s">
        <v>241</v>
      </c>
      <c r="E81" s="412" t="s">
        <v>535</v>
      </c>
      <c r="F81" s="474"/>
      <c r="G81" s="474"/>
      <c r="H81" s="474">
        <f>SUM(F81,G81)</f>
        <v>0</v>
      </c>
    </row>
    <row r="82" spans="1:10" s="498" customFormat="1" ht="71.25" hidden="1" customHeight="1" x14ac:dyDescent="0.3">
      <c r="A82" s="417" t="s">
        <v>246</v>
      </c>
      <c r="B82" s="417" t="s">
        <v>247</v>
      </c>
      <c r="C82" s="418" t="s">
        <v>78</v>
      </c>
      <c r="D82" s="421" t="s">
        <v>245</v>
      </c>
      <c r="E82" s="412" t="s">
        <v>536</v>
      </c>
      <c r="F82" s="474"/>
      <c r="G82" s="474"/>
      <c r="H82" s="474">
        <f>SUM(F82,G82)</f>
        <v>0</v>
      </c>
    </row>
    <row r="83" spans="1:10" s="486" customFormat="1" ht="58.5" hidden="1" customHeight="1" x14ac:dyDescent="0.3">
      <c r="A83" s="499"/>
      <c r="B83" s="499"/>
      <c r="C83" s="499"/>
      <c r="D83" s="500"/>
      <c r="E83" s="501"/>
      <c r="F83" s="502"/>
      <c r="G83" s="502"/>
      <c r="H83" s="503"/>
    </row>
    <row r="84" spans="1:10" s="480" customFormat="1" ht="42.75" customHeight="1" x14ac:dyDescent="0.3">
      <c r="A84" s="559"/>
      <c r="B84" s="559"/>
      <c r="C84" s="559"/>
      <c r="D84" s="560"/>
      <c r="E84" s="556" t="s">
        <v>537</v>
      </c>
      <c r="F84" s="539">
        <f>SUM(F13,F48,F68)</f>
        <v>6510932</v>
      </c>
      <c r="G84" s="539">
        <f t="shared" ref="G84:H84" si="12">SUM(G13,G48,G68)</f>
        <v>-4210949</v>
      </c>
      <c r="H84" s="539">
        <f t="shared" si="12"/>
        <v>2299983</v>
      </c>
      <c r="J84" s="507">
        <f>SUM(F84:G84)</f>
        <v>2299983</v>
      </c>
    </row>
    <row r="85" spans="1:10" ht="28.9" customHeight="1" x14ac:dyDescent="0.3">
      <c r="A85" s="504"/>
      <c r="B85" s="504"/>
      <c r="C85" s="504"/>
      <c r="D85" s="504"/>
      <c r="E85" s="504"/>
      <c r="F85" s="505"/>
      <c r="G85" s="505"/>
      <c r="H85" s="505"/>
    </row>
    <row r="86" spans="1:10" ht="81.75" customHeight="1" x14ac:dyDescent="0.3">
      <c r="A86" s="504"/>
      <c r="B86" s="504"/>
      <c r="C86" s="504"/>
      <c r="D86" s="504"/>
      <c r="E86" s="504"/>
      <c r="F86" s="505"/>
      <c r="G86" s="505"/>
      <c r="H86" s="505"/>
    </row>
    <row r="87" spans="1:10" ht="18.75" x14ac:dyDescent="0.3">
      <c r="A87" s="504"/>
      <c r="B87" s="504"/>
      <c r="C87" s="504"/>
      <c r="D87" s="506"/>
      <c r="E87" s="506"/>
      <c r="G87" s="505"/>
      <c r="H87" s="505"/>
    </row>
    <row r="88" spans="1:10" ht="18.75" x14ac:dyDescent="0.3">
      <c r="A88" s="504"/>
      <c r="B88" s="504"/>
      <c r="C88" s="504"/>
      <c r="D88" s="504"/>
      <c r="E88" s="504"/>
      <c r="F88" s="505"/>
      <c r="G88" s="505"/>
      <c r="H88" s="505"/>
    </row>
    <row r="89" spans="1:10" ht="18.75" x14ac:dyDescent="0.3">
      <c r="A89" s="504"/>
      <c r="B89" s="504"/>
      <c r="C89" s="504"/>
      <c r="D89" s="504"/>
      <c r="E89" s="504"/>
      <c r="F89" s="505"/>
      <c r="G89" s="505"/>
      <c r="H89" s="505"/>
    </row>
    <row r="90" spans="1:10" x14ac:dyDescent="0.2">
      <c r="A90" s="506"/>
      <c r="B90" s="506"/>
      <c r="C90" s="506"/>
      <c r="D90" s="506"/>
      <c r="E90" s="506"/>
    </row>
    <row r="91" spans="1:10" ht="18" x14ac:dyDescent="0.25">
      <c r="A91" s="506"/>
      <c r="B91" s="506"/>
      <c r="C91" s="506"/>
      <c r="D91" s="506"/>
      <c r="E91" s="506"/>
      <c r="F91" s="507"/>
      <c r="G91" s="507"/>
      <c r="H91" s="507"/>
    </row>
    <row r="92" spans="1:10" x14ac:dyDescent="0.2">
      <c r="A92" s="506"/>
      <c r="B92" s="506"/>
      <c r="C92" s="506"/>
      <c r="D92" s="506"/>
      <c r="E92" s="506"/>
    </row>
  </sheetData>
  <mergeCells count="10">
    <mergeCell ref="D5:G5"/>
    <mergeCell ref="D6:I6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74803149606299213" bottom="0.6692913385826772" header="0.51181102362204722" footer="0.51181102362204722"/>
  <pageSetup paperSize="9" scale="57" fitToHeight="2" orientation="portrait" r:id="rId1"/>
  <headerFooter alignWithMargins="0"/>
  <rowBreaks count="3" manualBreakCount="3">
    <brk id="27" max="7" man="1"/>
    <brk id="65" max="7" man="1"/>
    <brk id="81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</vt:lpstr>
      <vt:lpstr>дод2</vt:lpstr>
      <vt:lpstr>дод3</vt:lpstr>
      <vt:lpstr>дод4</vt:lpstr>
      <vt:lpstr>дод5</vt:lpstr>
      <vt:lpstr>дод3!Заголовки_для_печати</vt:lpstr>
      <vt:lpstr>дод4!Заголовки_для_печати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2018-12-03T06:31:36Z</cp:lastPrinted>
  <dcterms:created xsi:type="dcterms:W3CDTF">2004-12-22T07:46:33Z</dcterms:created>
  <dcterms:modified xsi:type="dcterms:W3CDTF">2018-12-03T08:02:38Z</dcterms:modified>
</cp:coreProperties>
</file>