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705" windowWidth="20715" windowHeight="10545" activeTab="3"/>
  </bookViews>
  <sheets>
    <sheet name="дод1" sheetId="37" r:id="rId1"/>
    <sheet name="дод2" sheetId="35" r:id="rId2"/>
    <sheet name="дод3" sheetId="28" r:id="rId3"/>
    <sheet name="дод4 " sheetId="41" r:id="rId4"/>
  </sheets>
  <definedNames>
    <definedName name="_xlnm.Print_Titles" localSheetId="2">дод3!$5:$9</definedName>
    <definedName name="_xlnm.Print_Titles" localSheetId="3">'дод4 '!$8:$9</definedName>
    <definedName name="_xlnm.Print_Area" localSheetId="0">дод1!$A$1:$F$107</definedName>
    <definedName name="_xlnm.Print_Area" localSheetId="1">дод2!$A$1:$F$38</definedName>
    <definedName name="_xlnm.Print_Area" localSheetId="2">дод3!$A$1:$Q$154</definedName>
    <definedName name="_xlnm.Print_Area" localSheetId="3">'дод4 '!$A$1:$I$84</definedName>
  </definedNames>
  <calcPr calcId="145621"/>
</workbook>
</file>

<file path=xl/calcChain.xml><?xml version="1.0" encoding="utf-8"?>
<calcChain xmlns="http://schemas.openxmlformats.org/spreadsheetml/2006/main">
  <c r="C93" i="37" l="1"/>
  <c r="C99" i="37" l="1"/>
  <c r="C98" i="37"/>
  <c r="C97" i="37"/>
  <c r="C96" i="37"/>
  <c r="C95" i="37"/>
  <c r="C94" i="37"/>
  <c r="C92" i="37"/>
  <c r="C91" i="37"/>
  <c r="C90" i="37"/>
  <c r="D89" i="37"/>
  <c r="C89" i="37" s="1"/>
  <c r="D88" i="37" l="1"/>
  <c r="C87" i="37"/>
  <c r="C88" i="37" l="1"/>
  <c r="D86" i="37"/>
  <c r="I79" i="41"/>
  <c r="I74" i="41"/>
  <c r="I73" i="41"/>
  <c r="I68" i="41"/>
  <c r="I67" i="41" s="1"/>
  <c r="I48" i="41"/>
  <c r="I47" i="41"/>
  <c r="I44" i="41"/>
  <c r="I35" i="41"/>
  <c r="I34" i="41"/>
  <c r="J11" i="41"/>
  <c r="I11" i="41"/>
  <c r="I10" i="41" s="1"/>
  <c r="I82" i="41" l="1"/>
  <c r="Q98" i="28" l="1"/>
  <c r="P98" i="28"/>
  <c r="O98" i="28"/>
  <c r="N98" i="28"/>
  <c r="M98" i="28"/>
  <c r="L98" i="28"/>
  <c r="K98" i="28"/>
  <c r="J98" i="28"/>
  <c r="I98" i="28"/>
  <c r="H98" i="28"/>
  <c r="G98" i="28"/>
  <c r="F98" i="28"/>
  <c r="E98" i="28"/>
  <c r="Q124" i="28"/>
  <c r="J124" i="28"/>
  <c r="F109" i="28" l="1"/>
  <c r="E126" i="28"/>
  <c r="J78" i="28" l="1"/>
  <c r="Q78" i="28" s="1"/>
  <c r="J42" i="28" l="1"/>
  <c r="M75" i="28" l="1"/>
  <c r="L75" i="28"/>
  <c r="K75" i="28"/>
  <c r="H75" i="28"/>
  <c r="G75" i="28"/>
  <c r="F75" i="28"/>
  <c r="E96" i="28"/>
  <c r="N186" i="28" l="1"/>
  <c r="P194" i="28"/>
  <c r="O194" i="28"/>
  <c r="N194" i="28"/>
  <c r="M194" i="28"/>
  <c r="L194" i="28"/>
  <c r="K194" i="28"/>
  <c r="I194" i="28"/>
  <c r="H194" i="28"/>
  <c r="G194" i="28"/>
  <c r="F194" i="28"/>
  <c r="J95" i="28" l="1"/>
  <c r="J94" i="28"/>
  <c r="O75" i="28"/>
  <c r="N75" i="28"/>
  <c r="J88" i="28"/>
  <c r="E88" i="28"/>
  <c r="Q88" i="28" l="1"/>
  <c r="E42" i="28"/>
  <c r="Q42" i="28" s="1"/>
  <c r="J134" i="28"/>
  <c r="E134" i="28"/>
  <c r="Q134" i="28" s="1"/>
  <c r="E133" i="28" l="1"/>
  <c r="E132" i="28"/>
  <c r="E131" i="28"/>
  <c r="E130" i="28"/>
  <c r="E129" i="28"/>
  <c r="E128" i="28"/>
  <c r="E127" i="28"/>
  <c r="J48" i="28" l="1"/>
  <c r="E16" i="28" l="1"/>
  <c r="J22" i="28" l="1"/>
  <c r="J21" i="28"/>
  <c r="E22" i="28"/>
  <c r="E21" i="28"/>
  <c r="Q22" i="28" l="1"/>
  <c r="Q21" i="28"/>
  <c r="M59" i="28"/>
  <c r="L59" i="28"/>
  <c r="K59" i="28"/>
  <c r="I59" i="28"/>
  <c r="H59" i="28"/>
  <c r="G59" i="28"/>
  <c r="F59" i="28"/>
  <c r="P11" i="28"/>
  <c r="M11" i="28"/>
  <c r="L11" i="28"/>
  <c r="K11" i="28"/>
  <c r="I11" i="28"/>
  <c r="P182" i="28" l="1"/>
  <c r="M182" i="28"/>
  <c r="L182" i="28"/>
  <c r="K182" i="28"/>
  <c r="I182" i="28"/>
  <c r="H182" i="28"/>
  <c r="G182" i="28"/>
  <c r="F182" i="28"/>
  <c r="J46" i="28"/>
  <c r="J45" i="28"/>
  <c r="E46" i="28"/>
  <c r="E45" i="28"/>
  <c r="J40" i="28"/>
  <c r="E40" i="28"/>
  <c r="J43" i="28"/>
  <c r="E43" i="28"/>
  <c r="J41" i="28"/>
  <c r="E41" i="28"/>
  <c r="Q43" i="28" l="1"/>
  <c r="Q45" i="28"/>
  <c r="Q41" i="28"/>
  <c r="Q46" i="28"/>
  <c r="Q40" i="28"/>
  <c r="P187" i="28"/>
  <c r="O187" i="28"/>
  <c r="N187" i="28"/>
  <c r="M187" i="28"/>
  <c r="L187" i="28"/>
  <c r="K187" i="28"/>
  <c r="I187" i="28"/>
  <c r="H187" i="28"/>
  <c r="G187" i="28"/>
  <c r="F187" i="28"/>
  <c r="F189" i="28"/>
  <c r="G189" i="28"/>
  <c r="H189" i="28"/>
  <c r="I189" i="28"/>
  <c r="K189" i="28"/>
  <c r="L189" i="28"/>
  <c r="M189" i="28"/>
  <c r="N189" i="28"/>
  <c r="O189" i="28"/>
  <c r="P189" i="28"/>
  <c r="P190" i="28"/>
  <c r="O190" i="28"/>
  <c r="N190" i="28"/>
  <c r="M190" i="28"/>
  <c r="L190" i="28"/>
  <c r="K190" i="28"/>
  <c r="I190" i="28"/>
  <c r="H190" i="28"/>
  <c r="G190" i="28"/>
  <c r="F190" i="28"/>
  <c r="P198" i="28"/>
  <c r="O198" i="28"/>
  <c r="N198" i="28"/>
  <c r="M198" i="28"/>
  <c r="L198" i="28"/>
  <c r="K198" i="28"/>
  <c r="I198" i="28"/>
  <c r="H198" i="28"/>
  <c r="G198" i="28"/>
  <c r="F198" i="28"/>
  <c r="P197" i="28"/>
  <c r="O197" i="28"/>
  <c r="N197" i="28"/>
  <c r="M197" i="28"/>
  <c r="L197" i="28"/>
  <c r="K197" i="28"/>
  <c r="I197" i="28"/>
  <c r="H197" i="28"/>
  <c r="G197" i="28"/>
  <c r="F197" i="28"/>
  <c r="P196" i="28"/>
  <c r="O196" i="28"/>
  <c r="N196" i="28"/>
  <c r="M196" i="28"/>
  <c r="L196" i="28"/>
  <c r="K196" i="28"/>
  <c r="I196" i="28"/>
  <c r="H196" i="28"/>
  <c r="G196" i="28"/>
  <c r="F196" i="28"/>
  <c r="P195" i="28"/>
  <c r="O195" i="28"/>
  <c r="N195" i="28"/>
  <c r="M195" i="28"/>
  <c r="L195" i="28"/>
  <c r="K195" i="28"/>
  <c r="I195" i="28"/>
  <c r="H195" i="28"/>
  <c r="G195" i="28"/>
  <c r="F195" i="28"/>
  <c r="P193" i="28"/>
  <c r="O193" i="28"/>
  <c r="N193" i="28"/>
  <c r="M193" i="28"/>
  <c r="L193" i="28"/>
  <c r="K193" i="28"/>
  <c r="I193" i="28"/>
  <c r="H193" i="28"/>
  <c r="G193" i="28"/>
  <c r="F193" i="28"/>
  <c r="P192" i="28"/>
  <c r="O192" i="28"/>
  <c r="N192" i="28"/>
  <c r="M192" i="28"/>
  <c r="L192" i="28"/>
  <c r="K192" i="28"/>
  <c r="I192" i="28"/>
  <c r="H192" i="28"/>
  <c r="G192" i="28"/>
  <c r="F192" i="28"/>
  <c r="P186" i="28"/>
  <c r="O186" i="28"/>
  <c r="M186" i="28"/>
  <c r="L186" i="28"/>
  <c r="K186" i="28"/>
  <c r="I186" i="28"/>
  <c r="H186" i="28"/>
  <c r="G186" i="28"/>
  <c r="F186" i="28"/>
  <c r="P191" i="28"/>
  <c r="O191" i="28"/>
  <c r="N191" i="28"/>
  <c r="M191" i="28"/>
  <c r="L191" i="28"/>
  <c r="K191" i="28"/>
  <c r="I191" i="28"/>
  <c r="H191" i="28"/>
  <c r="G191" i="28"/>
  <c r="F191" i="28"/>
  <c r="P188" i="28"/>
  <c r="O188" i="28"/>
  <c r="N188" i="28"/>
  <c r="M188" i="28"/>
  <c r="L188" i="28"/>
  <c r="K188" i="28"/>
  <c r="I188" i="28"/>
  <c r="H188" i="28"/>
  <c r="G188" i="28"/>
  <c r="F188" i="28"/>
  <c r="P183" i="28"/>
  <c r="O183" i="28"/>
  <c r="N183" i="28"/>
  <c r="M183" i="28"/>
  <c r="L183" i="28"/>
  <c r="K183" i="28"/>
  <c r="I183" i="28"/>
  <c r="H183" i="28"/>
  <c r="G183" i="28"/>
  <c r="F183" i="28"/>
  <c r="P181" i="28"/>
  <c r="O181" i="28"/>
  <c r="N181" i="28"/>
  <c r="M181" i="28"/>
  <c r="L181" i="28"/>
  <c r="K181" i="28"/>
  <c r="I181" i="28"/>
  <c r="H181" i="28"/>
  <c r="G181" i="28"/>
  <c r="P180" i="28"/>
  <c r="I180" i="28"/>
  <c r="I179" i="28"/>
  <c r="P178" i="28"/>
  <c r="O178" i="28"/>
  <c r="N178" i="28"/>
  <c r="M178" i="28"/>
  <c r="L178" i="28"/>
  <c r="K178" i="28"/>
  <c r="I178" i="28"/>
  <c r="H178" i="28"/>
  <c r="G178" i="28"/>
  <c r="P177" i="28"/>
  <c r="M177" i="28"/>
  <c r="L177" i="28"/>
  <c r="K177" i="28"/>
  <c r="I177" i="28"/>
  <c r="P176" i="28"/>
  <c r="O176" i="28"/>
  <c r="N176" i="28"/>
  <c r="M176" i="28"/>
  <c r="L176" i="28"/>
  <c r="K176" i="28"/>
  <c r="I176" i="28"/>
  <c r="H176" i="28"/>
  <c r="G176" i="28"/>
  <c r="F176" i="28"/>
  <c r="E197" i="28"/>
  <c r="E195" i="28"/>
  <c r="I201" i="28" l="1"/>
  <c r="J63" i="28"/>
  <c r="E63" i="28"/>
  <c r="N59" i="28" l="1"/>
  <c r="N182" i="28"/>
  <c r="O59" i="28"/>
  <c r="O182" i="28"/>
  <c r="Q63" i="28"/>
  <c r="D24" i="35"/>
  <c r="D23" i="35" s="1"/>
  <c r="F24" i="35"/>
  <c r="F23" i="35" s="1"/>
  <c r="E24" i="35"/>
  <c r="E23" i="35" s="1"/>
  <c r="C25" i="35"/>
  <c r="F15" i="35"/>
  <c r="E15" i="35"/>
  <c r="C17" i="35"/>
  <c r="E148" i="28"/>
  <c r="E196" i="28" s="1"/>
  <c r="J149" i="28"/>
  <c r="Q149" i="28" l="1"/>
  <c r="Q197" i="28" s="1"/>
  <c r="J197" i="28"/>
  <c r="C24" i="35"/>
  <c r="C23" i="35"/>
  <c r="F178" i="28"/>
  <c r="J120" i="28"/>
  <c r="E120" i="28"/>
  <c r="J25" i="28"/>
  <c r="E25" i="28"/>
  <c r="J19" i="28"/>
  <c r="J18" i="28"/>
  <c r="E19" i="28"/>
  <c r="D82" i="37"/>
  <c r="C104" i="37"/>
  <c r="C102" i="37"/>
  <c r="C85" i="37"/>
  <c r="C84" i="37"/>
  <c r="C83" i="37"/>
  <c r="Q120" i="28" l="1"/>
  <c r="D81" i="37"/>
  <c r="Q25" i="28"/>
  <c r="Q19" i="28"/>
  <c r="J84" i="28"/>
  <c r="P59" i="28" l="1"/>
  <c r="E65" i="28"/>
  <c r="J65" i="28"/>
  <c r="Q65" i="28" l="1"/>
  <c r="J164" i="28"/>
  <c r="Q164" i="28" s="1"/>
  <c r="C103" i="37" l="1"/>
  <c r="C101" i="37"/>
  <c r="C100" i="37"/>
  <c r="C86" i="37"/>
  <c r="C82" i="37"/>
  <c r="C81" i="37"/>
  <c r="E78" i="37"/>
  <c r="C78" i="37" s="1"/>
  <c r="F76" i="37"/>
  <c r="E77" i="37"/>
  <c r="C77" i="37" s="1"/>
  <c r="E70" i="37"/>
  <c r="E69" i="37" s="1"/>
  <c r="C68" i="37"/>
  <c r="D67" i="37"/>
  <c r="C67" i="37" s="1"/>
  <c r="C65" i="37"/>
  <c r="C64" i="37"/>
  <c r="D63" i="37"/>
  <c r="C63" i="37" s="1"/>
  <c r="D61" i="37"/>
  <c r="C61" i="37" s="1"/>
  <c r="C60" i="37"/>
  <c r="C59" i="37"/>
  <c r="C58" i="37"/>
  <c r="D57" i="37"/>
  <c r="C57" i="37" s="1"/>
  <c r="C55" i="37"/>
  <c r="D54" i="37"/>
  <c r="C54" i="37" s="1"/>
  <c r="C53" i="37"/>
  <c r="C52" i="37"/>
  <c r="D51" i="37"/>
  <c r="C48" i="37"/>
  <c r="C47" i="37"/>
  <c r="C46" i="37"/>
  <c r="E45" i="37"/>
  <c r="E44" i="37" s="1"/>
  <c r="D40" i="37"/>
  <c r="C40" i="37" s="1"/>
  <c r="C39" i="37"/>
  <c r="D37" i="37"/>
  <c r="C37" i="37" s="1"/>
  <c r="D27" i="37"/>
  <c r="C27" i="37" s="1"/>
  <c r="D18" i="37"/>
  <c r="C18" i="37" s="1"/>
  <c r="D13" i="37"/>
  <c r="C13" i="37" s="1"/>
  <c r="D26" i="37" l="1"/>
  <c r="C45" i="37"/>
  <c r="D50" i="37"/>
  <c r="C50" i="37" s="1"/>
  <c r="D12" i="37"/>
  <c r="C12" i="37" s="1"/>
  <c r="D20" i="37"/>
  <c r="C20" i="37" s="1"/>
  <c r="C70" i="37"/>
  <c r="C26" i="37"/>
  <c r="C51" i="37"/>
  <c r="E11" i="37"/>
  <c r="C44" i="37"/>
  <c r="E76" i="37"/>
  <c r="C76" i="37" s="1"/>
  <c r="F75" i="37"/>
  <c r="E49" i="37"/>
  <c r="C69" i="37"/>
  <c r="D56" i="37"/>
  <c r="C56" i="37" s="1"/>
  <c r="D66" i="37"/>
  <c r="D80" i="37"/>
  <c r="C80" i="37" s="1"/>
  <c r="D11" i="37" l="1"/>
  <c r="C11" i="37" s="1"/>
  <c r="D49" i="37"/>
  <c r="C66" i="37"/>
  <c r="F79" i="37"/>
  <c r="E75" i="37"/>
  <c r="C75" i="37" s="1"/>
  <c r="M74" i="28"/>
  <c r="L74" i="28"/>
  <c r="J82" i="28"/>
  <c r="J80" i="28"/>
  <c r="E82" i="28"/>
  <c r="E80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E104" i="28"/>
  <c r="J103" i="28"/>
  <c r="E103" i="28"/>
  <c r="E117" i="28"/>
  <c r="E116" i="28"/>
  <c r="E115" i="28"/>
  <c r="E114" i="28"/>
  <c r="E113" i="28"/>
  <c r="E112" i="28"/>
  <c r="E111" i="28"/>
  <c r="E110" i="28"/>
  <c r="J125" i="28"/>
  <c r="J123" i="28"/>
  <c r="J122" i="28"/>
  <c r="J121" i="28"/>
  <c r="J119" i="28"/>
  <c r="J102" i="28"/>
  <c r="J101" i="28"/>
  <c r="E100" i="28"/>
  <c r="E125" i="28"/>
  <c r="E123" i="28"/>
  <c r="E122" i="28"/>
  <c r="E121" i="28"/>
  <c r="E119" i="28"/>
  <c r="E118" i="28"/>
  <c r="E102" i="28"/>
  <c r="E101" i="28"/>
  <c r="E84" i="28"/>
  <c r="Q84" i="28" s="1"/>
  <c r="E93" i="28"/>
  <c r="O177" i="28"/>
  <c r="G177" i="28"/>
  <c r="J91" i="28"/>
  <c r="J92" i="28"/>
  <c r="J77" i="28"/>
  <c r="J61" i="28"/>
  <c r="J66" i="28"/>
  <c r="J187" i="28" s="1"/>
  <c r="E61" i="28"/>
  <c r="E66" i="28"/>
  <c r="E187" i="28" s="1"/>
  <c r="H74" i="28" l="1"/>
  <c r="H177" i="28"/>
  <c r="N74" i="28"/>
  <c r="N177" i="28"/>
  <c r="F74" i="28"/>
  <c r="F177" i="28"/>
  <c r="E109" i="28"/>
  <c r="Q109" i="28" s="1"/>
  <c r="E79" i="37"/>
  <c r="C49" i="37"/>
  <c r="C79" i="37" s="1"/>
  <c r="D79" i="37"/>
  <c r="D105" i="37" s="1"/>
  <c r="C105" i="37" s="1"/>
  <c r="Q82" i="28"/>
  <c r="Q80" i="28"/>
  <c r="G74" i="28"/>
  <c r="O74" i="28"/>
  <c r="Q117" i="28"/>
  <c r="Q113" i="28"/>
  <c r="Q111" i="28"/>
  <c r="Q114" i="28"/>
  <c r="Q103" i="28"/>
  <c r="Q122" i="28"/>
  <c r="Q115" i="28"/>
  <c r="Q104" i="28"/>
  <c r="Q118" i="28"/>
  <c r="Q123" i="28"/>
  <c r="Q112" i="28"/>
  <c r="Q116" i="28"/>
  <c r="Q119" i="28"/>
  <c r="Q125" i="28"/>
  <c r="Q110" i="28"/>
  <c r="Q121" i="28"/>
  <c r="Q102" i="28"/>
  <c r="J100" i="28"/>
  <c r="Q101" i="28"/>
  <c r="K74" i="28"/>
  <c r="Q66" i="28"/>
  <c r="Q187" i="28" s="1"/>
  <c r="Q61" i="28"/>
  <c r="P136" i="28"/>
  <c r="I136" i="28"/>
  <c r="J143" i="28"/>
  <c r="E143" i="28"/>
  <c r="J15" i="28"/>
  <c r="E15" i="28"/>
  <c r="F136" i="28" l="1"/>
  <c r="F180" i="28"/>
  <c r="M136" i="28"/>
  <c r="M180" i="28"/>
  <c r="O136" i="28"/>
  <c r="O180" i="28"/>
  <c r="G136" i="28"/>
  <c r="G180" i="28"/>
  <c r="N136" i="28"/>
  <c r="N180" i="28"/>
  <c r="K136" i="28"/>
  <c r="K180" i="28"/>
  <c r="H136" i="28"/>
  <c r="H180" i="28"/>
  <c r="L136" i="28"/>
  <c r="L180" i="28"/>
  <c r="Q166" i="28"/>
  <c r="E167" i="28"/>
  <c r="Q167" i="28" s="1"/>
  <c r="Q15" i="28"/>
  <c r="Q100" i="28"/>
  <c r="Q143" i="28"/>
  <c r="E150" i="28"/>
  <c r="E198" i="28" s="1"/>
  <c r="E108" i="28"/>
  <c r="J148" i="28"/>
  <c r="J147" i="28"/>
  <c r="J146" i="28"/>
  <c r="J150" i="28"/>
  <c r="J198" i="28" s="1"/>
  <c r="O145" i="28"/>
  <c r="N145" i="28"/>
  <c r="M145" i="28"/>
  <c r="L145" i="28"/>
  <c r="K145" i="28"/>
  <c r="I145" i="28"/>
  <c r="H145" i="28"/>
  <c r="G145" i="28"/>
  <c r="F145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181" i="28" s="1"/>
  <c r="J36" i="28"/>
  <c r="J35" i="28"/>
  <c r="J34" i="28"/>
  <c r="J53" i="28"/>
  <c r="J194" i="28" s="1"/>
  <c r="J52" i="28"/>
  <c r="J193" i="28" s="1"/>
  <c r="J51" i="28"/>
  <c r="J192" i="28" s="1"/>
  <c r="J50" i="28"/>
  <c r="J191" i="28" s="1"/>
  <c r="J49" i="28"/>
  <c r="J190" i="28" s="1"/>
  <c r="O31" i="28"/>
  <c r="O11" i="28" s="1"/>
  <c r="N31" i="28"/>
  <c r="N11" i="28" s="1"/>
  <c r="E31" i="28"/>
  <c r="H11" i="28"/>
  <c r="G11" i="28"/>
  <c r="E57" i="28"/>
  <c r="E56" i="28"/>
  <c r="E55" i="28"/>
  <c r="E54" i="28"/>
  <c r="E53" i="28"/>
  <c r="E194" i="28" s="1"/>
  <c r="E52" i="28"/>
  <c r="E193" i="28" s="1"/>
  <c r="E51" i="28"/>
  <c r="E192" i="28" s="1"/>
  <c r="E50" i="28"/>
  <c r="E191" i="28" s="1"/>
  <c r="E49" i="28"/>
  <c r="E190" i="28" s="1"/>
  <c r="E48" i="28"/>
  <c r="E47" i="28"/>
  <c r="E188" i="28" s="1"/>
  <c r="E44" i="28"/>
  <c r="E39" i="28"/>
  <c r="E38" i="28"/>
  <c r="E36" i="28"/>
  <c r="E35" i="28"/>
  <c r="E34" i="28"/>
  <c r="E33" i="28"/>
  <c r="E32" i="28"/>
  <c r="E30" i="28"/>
  <c r="E29" i="28"/>
  <c r="E20" i="28"/>
  <c r="E18" i="28"/>
  <c r="E182" i="28" l="1"/>
  <c r="E189" i="28"/>
  <c r="Q48" i="28"/>
  <c r="F11" i="28"/>
  <c r="J178" i="28"/>
  <c r="N179" i="28"/>
  <c r="N201" i="28" s="1"/>
  <c r="K151" i="28"/>
  <c r="K179" i="28"/>
  <c r="K201" i="28" s="1"/>
  <c r="E28" i="28"/>
  <c r="F179" i="28"/>
  <c r="E37" i="28"/>
  <c r="Q37" i="28" s="1"/>
  <c r="F181" i="28"/>
  <c r="M179" i="28"/>
  <c r="M201" i="28" s="1"/>
  <c r="G179" i="28"/>
  <c r="G201" i="28" s="1"/>
  <c r="H179" i="28"/>
  <c r="H201" i="28" s="1"/>
  <c r="O151" i="28"/>
  <c r="O179" i="28"/>
  <c r="O201" i="28" s="1"/>
  <c r="L151" i="28"/>
  <c r="L179" i="28"/>
  <c r="L201" i="28" s="1"/>
  <c r="Q147" i="28"/>
  <c r="Q195" i="28" s="1"/>
  <c r="J195" i="28"/>
  <c r="Q148" i="28"/>
  <c r="Q196" i="28" s="1"/>
  <c r="J196" i="28"/>
  <c r="E105" i="28"/>
  <c r="N151" i="28"/>
  <c r="M151" i="28"/>
  <c r="H151" i="28"/>
  <c r="Q33" i="28"/>
  <c r="Q52" i="28"/>
  <c r="Q193" i="28" s="1"/>
  <c r="Q50" i="28"/>
  <c r="Q191" i="28" s="1"/>
  <c r="G151" i="28"/>
  <c r="Q30" i="28"/>
  <c r="Q38" i="28"/>
  <c r="Q36" i="28"/>
  <c r="J31" i="28"/>
  <c r="Q53" i="28"/>
  <c r="Q194" i="28" s="1"/>
  <c r="Q51" i="28"/>
  <c r="Q192" i="28" s="1"/>
  <c r="Q49" i="28"/>
  <c r="Q190" i="28" s="1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201" i="28" l="1"/>
  <c r="F151" i="28"/>
  <c r="Q60" i="28"/>
  <c r="J56" i="28"/>
  <c r="Q56" i="28" s="1"/>
  <c r="E27" i="28"/>
  <c r="D11" i="35"/>
  <c r="D10" i="35" s="1"/>
  <c r="E11" i="35"/>
  <c r="F11" i="35"/>
  <c r="F10" i="35" s="1"/>
  <c r="J81" i="28"/>
  <c r="E81" i="28"/>
  <c r="J131" i="28"/>
  <c r="J130" i="28"/>
  <c r="J129" i="28"/>
  <c r="J127" i="28"/>
  <c r="J126" i="28"/>
  <c r="Q108" i="28"/>
  <c r="E107" i="28"/>
  <c r="Q107" i="28" s="1"/>
  <c r="E106" i="28"/>
  <c r="Q106" i="28" s="1"/>
  <c r="P132" i="28"/>
  <c r="P128" i="28"/>
  <c r="E165" i="28"/>
  <c r="P135" i="28"/>
  <c r="O135" i="28"/>
  <c r="N135" i="28"/>
  <c r="M135" i="28"/>
  <c r="L135" i="28"/>
  <c r="K135" i="28"/>
  <c r="I135" i="28"/>
  <c r="H135" i="28"/>
  <c r="G135" i="28"/>
  <c r="F135" i="28"/>
  <c r="P94" i="28"/>
  <c r="I94" i="28"/>
  <c r="I75" i="28" s="1"/>
  <c r="P145" i="28"/>
  <c r="P144" i="28" s="1"/>
  <c r="O144" i="28"/>
  <c r="N144" i="28"/>
  <c r="M144" i="28"/>
  <c r="L144" i="28"/>
  <c r="K144" i="28"/>
  <c r="I144" i="28"/>
  <c r="H144" i="28"/>
  <c r="G144" i="28"/>
  <c r="F144" i="28"/>
  <c r="J47" i="28"/>
  <c r="J44" i="28"/>
  <c r="K10" i="28"/>
  <c r="I10" i="28"/>
  <c r="H10" i="28"/>
  <c r="G10" i="28"/>
  <c r="J12" i="28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5" i="28"/>
  <c r="Q95" i="28" s="1"/>
  <c r="J57" i="28"/>
  <c r="Q57" i="28" s="1"/>
  <c r="J68" i="28"/>
  <c r="J67" i="28"/>
  <c r="J183" i="28" s="1"/>
  <c r="E67" i="28"/>
  <c r="E183" i="28" s="1"/>
  <c r="E139" i="28"/>
  <c r="E140" i="28"/>
  <c r="E138" i="28"/>
  <c r="E141" i="28"/>
  <c r="E142" i="28"/>
  <c r="E137" i="28"/>
  <c r="J55" i="28"/>
  <c r="Q55" i="28" s="1"/>
  <c r="E79" i="28"/>
  <c r="E71" i="28"/>
  <c r="J71" i="28"/>
  <c r="E72" i="28"/>
  <c r="J72" i="28"/>
  <c r="E62" i="28"/>
  <c r="J62" i="28"/>
  <c r="J69" i="28"/>
  <c r="E68" i="28"/>
  <c r="E69" i="28"/>
  <c r="E26" i="28"/>
  <c r="E14" i="28"/>
  <c r="E146" i="28"/>
  <c r="E77" i="28"/>
  <c r="E83" i="28"/>
  <c r="E85" i="28"/>
  <c r="E86" i="28"/>
  <c r="E87" i="28"/>
  <c r="E89" i="28"/>
  <c r="E90" i="28"/>
  <c r="E91" i="28"/>
  <c r="E181" i="28" s="1"/>
  <c r="E92" i="28"/>
  <c r="Q92" i="28" s="1"/>
  <c r="J83" i="28"/>
  <c r="J86" i="28"/>
  <c r="J93" i="28"/>
  <c r="J189" i="28" s="1"/>
  <c r="J140" i="28"/>
  <c r="J139" i="28"/>
  <c r="J138" i="28"/>
  <c r="J141" i="28"/>
  <c r="J142" i="28"/>
  <c r="E99" i="28"/>
  <c r="E76" i="28"/>
  <c r="J76" i="28"/>
  <c r="E73" i="28"/>
  <c r="J73" i="28"/>
  <c r="E70" i="28"/>
  <c r="E64" i="28"/>
  <c r="J64" i="28"/>
  <c r="J186" i="28" s="1"/>
  <c r="Q31" i="28"/>
  <c r="E13" i="28"/>
  <c r="Q13" i="28" s="1"/>
  <c r="J70" i="28"/>
  <c r="J54" i="28"/>
  <c r="Q54" i="28" s="1"/>
  <c r="Q32" i="28"/>
  <c r="J79" i="28"/>
  <c r="J85" i="28"/>
  <c r="J87" i="28"/>
  <c r="J89" i="28"/>
  <c r="J90" i="28"/>
  <c r="J96" i="28"/>
  <c r="J99" i="28"/>
  <c r="J133" i="28"/>
  <c r="J132" i="28" s="1"/>
  <c r="J137" i="28"/>
  <c r="J75" i="28" l="1"/>
  <c r="J163" i="28"/>
  <c r="P75" i="28"/>
  <c r="P74" i="28" s="1"/>
  <c r="I74" i="28"/>
  <c r="I151" i="28"/>
  <c r="J161" i="28"/>
  <c r="E161" i="28"/>
  <c r="J11" i="28"/>
  <c r="J182" i="28"/>
  <c r="J59" i="28"/>
  <c r="J58" i="28" s="1"/>
  <c r="E11" i="28"/>
  <c r="P179" i="28"/>
  <c r="P201" i="28" s="1"/>
  <c r="J179" i="28"/>
  <c r="E176" i="28"/>
  <c r="J180" i="28"/>
  <c r="E180" i="28"/>
  <c r="Q47" i="28"/>
  <c r="Q188" i="28" s="1"/>
  <c r="J188" i="28"/>
  <c r="E162" i="28"/>
  <c r="E186" i="28"/>
  <c r="J177" i="28"/>
  <c r="E177" i="28"/>
  <c r="E178" i="28"/>
  <c r="J176" i="28"/>
  <c r="E179" i="28"/>
  <c r="C15" i="35"/>
  <c r="J162" i="28"/>
  <c r="C29" i="35"/>
  <c r="E59" i="28"/>
  <c r="E58" i="28" s="1"/>
  <c r="C28" i="35"/>
  <c r="J165" i="28"/>
  <c r="Q165" i="28" s="1"/>
  <c r="E163" i="28"/>
  <c r="Q44" i="28"/>
  <c r="Q182" i="28" s="1"/>
  <c r="F18" i="35"/>
  <c r="C11" i="35"/>
  <c r="P10" i="28"/>
  <c r="Q79" i="28"/>
  <c r="Q90" i="28"/>
  <c r="Q85" i="28"/>
  <c r="E145" i="28"/>
  <c r="E136" i="28"/>
  <c r="Q81" i="28"/>
  <c r="Q93" i="28"/>
  <c r="Q189" i="28" s="1"/>
  <c r="E94" i="28"/>
  <c r="Q94" i="28" s="1"/>
  <c r="Q91" i="28"/>
  <c r="Q181" i="28" s="1"/>
  <c r="Q89" i="28"/>
  <c r="Q86" i="28"/>
  <c r="Q87" i="28"/>
  <c r="Q83" i="28"/>
  <c r="J136" i="28"/>
  <c r="J135" i="28" s="1"/>
  <c r="Q99" i="28"/>
  <c r="Q130" i="28"/>
  <c r="Q71" i="28"/>
  <c r="Q70" i="28"/>
  <c r="Q29" i="28"/>
  <c r="Q62" i="28"/>
  <c r="Q141" i="28"/>
  <c r="Q17" i="28"/>
  <c r="O10" i="28"/>
  <c r="Q127" i="28"/>
  <c r="Q142" i="28"/>
  <c r="Q28" i="28"/>
  <c r="N10" i="28"/>
  <c r="Q139" i="28"/>
  <c r="M10" i="28"/>
  <c r="Q64" i="28"/>
  <c r="Q131" i="28"/>
  <c r="Q73" i="28"/>
  <c r="Q69" i="28"/>
  <c r="Q72" i="28"/>
  <c r="L10" i="28"/>
  <c r="Q12" i="28"/>
  <c r="Q138" i="28"/>
  <c r="Q26" i="28"/>
  <c r="Q77" i="28"/>
  <c r="Q140" i="28"/>
  <c r="Q27" i="28"/>
  <c r="Q129" i="28"/>
  <c r="Q126" i="28"/>
  <c r="Q133" i="28"/>
  <c r="Q132" i="28" s="1"/>
  <c r="Q20" i="28"/>
  <c r="Q67" i="28"/>
  <c r="Q183" i="28" s="1"/>
  <c r="Q76" i="28"/>
  <c r="Q14" i="28"/>
  <c r="E14" i="35"/>
  <c r="C14" i="35" s="1"/>
  <c r="E10" i="35"/>
  <c r="D18" i="35"/>
  <c r="C19" i="35"/>
  <c r="Q146" i="28"/>
  <c r="E27" i="35"/>
  <c r="C20" i="35"/>
  <c r="Q96" i="28"/>
  <c r="Q68" i="28"/>
  <c r="C21" i="35"/>
  <c r="D27" i="35"/>
  <c r="D26" i="35" s="1"/>
  <c r="J128" i="28"/>
  <c r="Q128" i="28" s="1"/>
  <c r="Q16" i="28"/>
  <c r="F27" i="35"/>
  <c r="Q137" i="28"/>
  <c r="Q163" i="28" l="1"/>
  <c r="Q75" i="28"/>
  <c r="Q74" i="28" s="1"/>
  <c r="P151" i="28"/>
  <c r="E75" i="28"/>
  <c r="E74" i="28" s="1"/>
  <c r="Q186" i="28"/>
  <c r="J201" i="28"/>
  <c r="Q59" i="28"/>
  <c r="Q58" i="28" s="1"/>
  <c r="Q11" i="28"/>
  <c r="Q177" i="28"/>
  <c r="Q180" i="28"/>
  <c r="E201" i="28"/>
  <c r="Q178" i="28"/>
  <c r="Q176" i="28"/>
  <c r="F26" i="35"/>
  <c r="F30" i="35" s="1"/>
  <c r="E26" i="35"/>
  <c r="E30" i="35" s="1"/>
  <c r="E18" i="35"/>
  <c r="C18" i="35" s="1"/>
  <c r="C10" i="35"/>
  <c r="E169" i="28"/>
  <c r="Q162" i="28"/>
  <c r="Q161" i="28"/>
  <c r="J169" i="28"/>
  <c r="S58" i="28"/>
  <c r="S98" i="28"/>
  <c r="Q105" i="28"/>
  <c r="S11" i="28"/>
  <c r="E144" i="28"/>
  <c r="E135" i="28"/>
  <c r="S135" i="28" s="1"/>
  <c r="S136" i="28"/>
  <c r="J74" i="28"/>
  <c r="S59" i="28"/>
  <c r="Q136" i="28"/>
  <c r="Q135" i="28" s="1"/>
  <c r="F97" i="28"/>
  <c r="J10" i="28"/>
  <c r="C27" i="35"/>
  <c r="Q18" i="28"/>
  <c r="E10" i="28"/>
  <c r="N97" i="28"/>
  <c r="L97" i="28"/>
  <c r="D30" i="35"/>
  <c r="O97" i="28"/>
  <c r="M97" i="28"/>
  <c r="K97" i="28"/>
  <c r="I97" i="28"/>
  <c r="G97" i="28"/>
  <c r="P97" i="28"/>
  <c r="H97" i="28"/>
  <c r="E151" i="28" l="1"/>
  <c r="F157" i="28" s="1"/>
  <c r="S75" i="28"/>
  <c r="Q179" i="28"/>
  <c r="C26" i="35"/>
  <c r="C30" i="35" s="1"/>
  <c r="Q169" i="28"/>
  <c r="J97" i="28"/>
  <c r="S10" i="28"/>
  <c r="S74" i="28"/>
  <c r="E97" i="28"/>
  <c r="Q10" i="28"/>
  <c r="Q97" i="28" l="1"/>
  <c r="S97" i="28"/>
  <c r="F10" i="28"/>
  <c r="Q150" i="28"/>
  <c r="Q198" i="28" s="1"/>
  <c r="Q201" i="28" s="1"/>
  <c r="J145" i="28"/>
  <c r="S145" i="28" s="1"/>
  <c r="Q145" i="28" l="1"/>
  <c r="Q151" i="28" s="1"/>
  <c r="J151" i="28"/>
  <c r="J144" i="28"/>
  <c r="S144" i="28" s="1"/>
  <c r="S151" i="28" l="1"/>
  <c r="T151" i="28"/>
  <c r="Q144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<sst xmlns="http://schemas.openxmlformats.org/spreadsheetml/2006/main" count="894" uniqueCount="554">
  <si>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</si>
  <si>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</si>
  <si>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</si>
  <si>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</si>
  <si>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</si>
  <si>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</si>
  <si>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</si>
  <si>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</si>
  <si>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</si>
  <si>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</si>
  <si>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</si>
  <si>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</si>
  <si>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</si>
  <si>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</si>
  <si>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</si>
  <si>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</si>
  <si>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</si>
  <si>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</si>
  <si>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</si>
  <si>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</si>
  <si>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</si>
  <si>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</si>
  <si>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</si>
  <si>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</si>
  <si>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</si>
  <si>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</si>
  <si>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</si>
  <si>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</si>
  <si>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</si>
  <si>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</si>
  <si>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</si>
  <si>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</si>
  <si>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</si>
  <si>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</si>
  <si>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</si>
  <si>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</si>
  <si>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</si>
  <si>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</si>
  <si>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</si>
  <si>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</si>
  <si>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</si>
  <si>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</si>
  <si>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</si>
  <si>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</si>
  <si>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</si>
  <si>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</si>
  <si>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</si>
  <si>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</si>
  <si>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</si>
  <si>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</si>
  <si>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</si>
  <si>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</si>
  <si>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</si>
  <si>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</si>
  <si>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</si>
  <si>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</si>
  <si>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</si>
  <si>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</si>
  <si>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</si>
  <si>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</si>
  <si>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</si>
  <si>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</si>
  <si>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</si>
  <si>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</si>
  <si>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</si>
  <si>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</si>
  <si>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</si>
  <si>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</si>
  <si>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</si>
  <si>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</si>
  <si>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</si>
  <si>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</si>
  <si>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</si>
  <si>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</si>
  <si>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</si>
  <si>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</si>
  <si>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</si>
  <si>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</si>
  <si>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</si>
  <si>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</si>
  <si>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</si>
  <si>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</si>
  <si>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</si>
  <si>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</si>
  <si>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</si>
  <si>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</si>
  <si>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</si>
  <si>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</si>
  <si>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</si>
  <si>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</si>
  <si>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</si>
  <si>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</si>
  <si>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</si>
  <si>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</si>
  <si>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</si>
  <si>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</si>
  <si>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</si>
  <si>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</si>
  <si>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</si>
  <si>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</si>
  <si>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</si>
  <si>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</si>
  <si>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</si>
  <si>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</si>
  <si>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</si>
  <si>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                           до рішення міської ради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</si>
  <si>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</si>
  <si>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</si>
  <si>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</si>
  <si>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</si>
  <si>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</si>
  <si>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</si>
  <si>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</si>
  <si>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</si>
  <si>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</si>
  <si>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</si>
  <si>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</si>
  <si>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</si>
  <si>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</si>
  <si>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</si>
  <si>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</si>
  <si>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</si>
  <si>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</si>
  <si>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</si>
  <si>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</si>
  <si>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</si>
  <si>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</si>
  <si>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</si>
  <si>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</si>
  <si>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</si>
  <si>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</si>
  <si>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</si>
  <si>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</si>
  <si>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</si>
  <si>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</si>
  <si>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</si>
  <si>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</si>
  <si>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</si>
  <si>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</si>
  <si>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</si>
  <si>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</si>
  <si>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</si>
  <si>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</si>
  <si>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</si>
  <si>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</si>
  <si>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</si>
  <si>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</si>
  <si>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</si>
  <si>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</si>
  <si>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</si>
  <si>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</si>
  <si>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</si>
  <si>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</si>
  <si>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</si>
  <si>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</si>
  <si>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</si>
  <si>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</si>
  <si>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</si>
  <si>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</si>
  <si>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</si>
  <si>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</si>
  <si>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</si>
  <si>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</si>
  <si>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</si>
  <si>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</si>
  <si>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</si>
  <si>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Секретар міської ради                                                            І.Шумра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</si>
  <si>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</si>
  <si>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</si>
  <si>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</si>
  <si>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</si>
  <si>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</si>
  <si>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</si>
  <si>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</si>
  <si>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</si>
  <si>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</si>
  <si>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</si>
  <si>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</si>
  <si>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</si>
  <si>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</si>
  <si>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</si>
  <si>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</si>
  <si>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</si>
  <si>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</si>
  <si>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</si>
  <si>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</si>
  <si>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</si>
  <si>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</si>
  <si>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</si>
  <si>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</si>
  <si>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</si>
  <si>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</si>
  <si>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</si>
  <si>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</si>
  <si>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</si>
  <si>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</si>
  <si>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</si>
  <si>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</si>
  <si>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</si>
  <si>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</si>
  <si>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</si>
  <si>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</si>
  <si>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</si>
  <si>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</si>
  <si>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</si>
  <si>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</si>
  <si>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</si>
  <si>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</si>
  <si>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</si>
  <si>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</si>
  <si>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</si>
  <si>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</si>
  <si>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</si>
  <si>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</si>
  <si>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</si>
  <si>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</si>
  <si>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</si>
  <si>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</si>
  <si>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</si>
  <si>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</si>
  <si>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</si>
  <si>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</si>
  <si>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</si>
  <si>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</si>
  <si>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</si>
  <si>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</si>
  <si>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</si>
  <si>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</si>
  <si>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</si>
  <si>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</si>
  <si>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</si>
  <si>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</si>
  <si>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</si>
  <si>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</si>
  <si>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</si>
  <si>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</si>
  <si>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</si>
  <si>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</si>
  <si>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</si>
  <si>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</si>
  <si>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</si>
  <si>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</si>
  <si>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</si>
  <si>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</si>
  <si>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</si>
  <si>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</si>
  <si>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</si>
  <si>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</si>
  <si>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</si>
  <si>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</si>
  <si>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</si>
  <si>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</si>
  <si>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</si>
  <si>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</si>
  <si>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</si>
  <si>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</si>
  <si>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</si>
  <si>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</si>
  <si>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</si>
  <si>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</si>
  <si>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</si>
  <si>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</si>
  <si>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</si>
  <si>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</si>
  <si>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</si>
  <si>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</si>
  <si>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</si>
  <si>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</si>
  <si>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</si>
  <si>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</si>
  <si>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</si>
  <si>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</si>
  <si>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</si>
  <si>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</si>
  <si>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</si>
  <si>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</si>
  <si>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</si>
  <si>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</si>
  <si>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</si>
  <si>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</si>
  <si>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</si>
  <si>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</si>
  <si>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</si>
  <si>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</si>
  <si>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</si>
  <si>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</si>
  <si>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</si>
  <si>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</si>
  <si>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</si>
  <si>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</si>
  <si>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</si>
  <si>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</si>
  <si>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</si>
  <si>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</si>
  <si>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</si>
  <si>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</si>
  <si>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</si>
  <si>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</si>
  <si>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</si>
  <si>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</si>
  <si>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</si>
  <si>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</si>
  <si>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</si>
  <si>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</si>
  <si>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</si>
  <si>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</si>
  <si>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</si>
  <si>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</si>
  <si>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</si>
  <si>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</si>
  <si>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</si>
  <si>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</si>
  <si>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</si>
  <si>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</si>
  <si>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</si>
  <si>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</si>
  <si>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</si>
  <si>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</si>
  <si>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</si>
  <si>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</si>
  <si>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</si>
  <si>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</si>
  <si>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</si>
  <si>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</si>
  <si>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</si>
  <si>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</si>
  <si>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</si>
  <si>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</si>
  <si>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</si>
  <si>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</si>
  <si>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</si>
  <si>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</si>
  <si>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</si>
  <si>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</si>
  <si>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</si>
  <si>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</si>
  <si>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</si>
  <si>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</si>
  <si>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</si>
  <si>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</si>
  <si>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</si>
  <si>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</si>
  <si>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</si>
  <si>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</si>
  <si>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</si>
  <si>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</si>
  <si>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</si>
  <si>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</si>
  <si>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</si>
  <si>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</si>
  <si>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</si>
  <si>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</si>
  <si>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</si>
  <si>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</si>
  <si>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</si>
  <si>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</si>
  <si>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</si>
  <si>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</si>
  <si>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</si>
  <si>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</si>
  <si>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</si>
  <si>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</si>
  <si>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</si>
  <si>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</si>
  <si>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</si>
  <si>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</si>
  <si>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</si>
  <si>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</si>
  <si>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</si>
  <si>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</si>
  <si>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</si>
  <si>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</si>
  <si>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</si>
  <si>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</si>
  <si>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</si>
  <si>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</si>
  <si>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</si>
  <si>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</si>
  <si>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</si>
  <si>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</si>
  <si>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</si>
  <si>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</si>
  <si>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</si>
  <si>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</si>
  <si>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соцзахист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</si>
  <si>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</si>
  <si>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</si>
  <si>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</si>
  <si>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</si>
  <si>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</si>
  <si>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</si>
  <si>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</si>
  <si>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</si>
  <si>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</si>
  <si>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</si>
  <si>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</si>
  <si>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</si>
  <si>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</si>
  <si>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</si>
  <si>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</si>
  <si>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</si>
  <si>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</si>
  <si>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</si>
  <si>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</si>
  <si>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</si>
  <si>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</si>
  <si>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</si>
  <si>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</si>
  <si>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</si>
  <si>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</si>
  <si>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</si>
  <si>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</si>
  <si>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</si>
  <si>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</si>
  <si>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</si>
  <si>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</si>
  <si>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</si>
  <si>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 xml:space="preserve">                                         Додаток  1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</si>
  <si>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</si>
  <si>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</si>
  <si>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</si>
  <si>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є державна або комунальна власність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</si>
  <si>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</si>
  <si>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</si>
  <si>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</si>
  <si>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</si>
  <si>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</si>
  <si>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</si>
  <si>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</si>
  <si>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</si>
  <si>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</si>
  <si>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</si>
  <si>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</si>
  <si>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</si>
  <si>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</si>
  <si>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</si>
  <si>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</si>
  <si>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</si>
  <si>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</si>
  <si>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</si>
  <si>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</si>
  <si>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</si>
  <si>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</si>
  <si>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</si>
  <si>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</si>
  <si>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</si>
  <si>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</si>
  <si>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</si>
  <si>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</si>
  <si>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</si>
  <si>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</si>
  <si>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</si>
  <si>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</si>
  <si>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</si>
  <si>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</si>
  <si>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</si>
  <si>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</si>
  <si>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</si>
  <si>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</si>
  <si>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</si>
  <si>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</si>
  <si>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</si>
  <si>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</si>
  <si>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</si>
  <si>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</si>
  <si>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</si>
  <si>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</si>
  <si>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</si>
  <si>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</si>
  <si>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</si>
  <si>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</si>
  <si>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</si>
  <si>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</si>
  <si>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</si>
  <si>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апарат</t>
  </si>
  <si>
    <t>освіта</t>
  </si>
  <si>
    <t>медицина</t>
  </si>
  <si>
    <t>культура</t>
  </si>
  <si>
    <t>ЖКГ</t>
  </si>
  <si>
    <t>фізкультура</t>
  </si>
  <si>
    <t>підприємництво</t>
  </si>
  <si>
    <t>будівництво</t>
  </si>
  <si>
    <t>енергозбереження</t>
  </si>
  <si>
    <t>членські внески</t>
  </si>
  <si>
    <t>утримання доріг</t>
  </si>
  <si>
    <t>внески в статкапітал</t>
  </si>
  <si>
    <t>містобудівна документація</t>
  </si>
  <si>
    <t>всього</t>
  </si>
  <si>
    <t>7310,7330</t>
  </si>
  <si>
    <t>6000</t>
  </si>
  <si>
    <t>5000</t>
  </si>
  <si>
    <t>4000</t>
  </si>
  <si>
    <t>3000</t>
  </si>
  <si>
    <t>2000</t>
  </si>
  <si>
    <t>1000</t>
  </si>
  <si>
    <t>0100</t>
  </si>
  <si>
    <t>0216010</t>
  </si>
  <si>
    <t>0216011</t>
  </si>
  <si>
    <t>Найменування                                                                            згідно з  класифікацією доходів бюджету</t>
  </si>
  <si>
    <t>0212146</t>
  </si>
  <si>
    <t>2146</t>
  </si>
  <si>
    <t>Відшкодування вартості лікарських засобів для лікування окремих захворювань</t>
  </si>
  <si>
    <t>______________2018 року №______</t>
  </si>
  <si>
    <t>виконком</t>
  </si>
  <si>
    <t>містобудування</t>
  </si>
  <si>
    <t>УПСЗН</t>
  </si>
  <si>
    <t>Зміни до фінансування  бюджету м.Вараш на 2018 рік</t>
  </si>
  <si>
    <t>Зміни</t>
  </si>
  <si>
    <t>до доходної частини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</si>
  <si>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</si>
  <si>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</si>
  <si>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</si>
  <si>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в т.ч. за рахунок залишку освітньої субвенції з державного бюджету</t>
  </si>
  <si>
    <t>0217460</t>
  </si>
  <si>
    <t>0217461</t>
  </si>
  <si>
    <t xml:space="preserve">             Секретар міської ради                                           І.Шумра</t>
  </si>
  <si>
    <t>0819770</t>
  </si>
  <si>
    <t>0216013</t>
  </si>
  <si>
    <t>6013</t>
  </si>
  <si>
    <t>Забезпечення діяльності водопровідно-каналізаційного господарства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</si>
  <si>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</si>
  <si>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0617370</t>
  </si>
  <si>
    <t>7370</t>
  </si>
  <si>
    <t>Реалізація інших заходів щодо соціально-економічного розвитку територій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</si>
  <si>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</si>
  <si>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</si>
  <si>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</si>
  <si>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</si>
  <si>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</si>
  <si>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</si>
  <si>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>Будівництво міні-футбольного поля в Вараській загальноосвітній школі I-III cтупенів №4 Рівненської області за адресою: місто Вараш, мікрорайон Вараш, будинок 39</t>
  </si>
  <si>
    <t xml:space="preserve"> Реконструкція покрівлі ЗОШ № 1 в м.Вараш, II черга (коригування) (проектні роботи)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</si>
  <si>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</si>
  <si>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в т.ч. за рахунок залишку медичної субвенції з державного бюджету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</si>
  <si>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</si>
  <si>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</si>
  <si>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</si>
  <si>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1060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</si>
  <si>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</si>
  <si>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3220</t>
  </si>
  <si>
    <t>0813220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</si>
  <si>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інвалідами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</si>
  <si>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 т.ч.</t>
  </si>
  <si>
    <t>Здолбунівського району</t>
  </si>
  <si>
    <t xml:space="preserve">Корецького району </t>
  </si>
  <si>
    <t>Підлозцівської сільської ради</t>
  </si>
  <si>
    <t xml:space="preserve">Рокитнівського району </t>
  </si>
  <si>
    <t xml:space="preserve">Сарненського району </t>
  </si>
  <si>
    <t>Тараканівської сільської ради</t>
  </si>
  <si>
    <t>Костопільського району</t>
  </si>
  <si>
    <t>м.Острог</t>
  </si>
  <si>
    <t>Локницької сільської ради</t>
  </si>
  <si>
    <t>Млинівської селищної ради</t>
  </si>
  <si>
    <t>з  місцевих бюджетів бюджету міста Вараш на обслуговування осіб з обмеженими фізичними можливостями в комунальному закладі "Вараський міський центр соціальної реабілітації дітей-інвалідів" імені З.А.Матвієнко: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</si>
</sst>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sz val="14"/>
      <name val="Arial Cyr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28"/>
      <color indexed="8"/>
      <name val="Times New Roman"/>
      <family val="1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sz val="20"/>
      <color rgb="FF000000"/>
      <name val="Times New Roman"/>
      <family val="1"/>
      <charset val="204"/>
    </font>
    <font>
      <b/>
      <sz val="12"/>
      <color rgb="FF7030A0"/>
      <name val="Times New Roman"/>
      <family val="1"/>
    </font>
    <font>
      <b/>
      <sz val="26"/>
      <name val="Times New Roman"/>
      <family val="1"/>
      <charset val="204"/>
    </font>
    <font>
      <b/>
      <sz val="26"/>
      <name val="Arial Cyr"/>
      <charset val="204"/>
    </font>
    <font>
      <b/>
      <sz val="11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6" fillId="0" borderId="0"/>
    <xf numFmtId="0" fontId="1" fillId="0" borderId="0"/>
    <xf numFmtId="0" fontId="19" fillId="0" borderId="0"/>
  </cellStyleXfs>
  <cellXfs count="555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8" fillId="0" borderId="0" xfId="0" applyFont="1"/>
    <xf numFmtId="0" fontId="18" fillId="0" borderId="0" xfId="0" applyFont="1" applyFill="1"/>
    <xf numFmtId="0" fontId="18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6" fillId="0" borderId="0" xfId="0" applyNumberFormat="1" applyFont="1" applyBorder="1"/>
    <xf numFmtId="0" fontId="29" fillId="0" borderId="0" xfId="0" applyFont="1"/>
    <xf numFmtId="0" fontId="29" fillId="0" borderId="0" xfId="0" applyFont="1" applyBorder="1" applyAlignment="1">
      <alignment horizontal="center"/>
    </xf>
    <xf numFmtId="49" fontId="2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26" fillId="0" borderId="0" xfId="0" applyNumberFormat="1" applyFont="1"/>
    <xf numFmtId="0" fontId="24" fillId="0" borderId="0" xfId="0" applyFont="1"/>
    <xf numFmtId="0" fontId="14" fillId="0" borderId="0" xfId="5" applyFont="1"/>
    <xf numFmtId="0" fontId="30" fillId="0" borderId="0" xfId="5" applyFont="1"/>
    <xf numFmtId="0" fontId="20" fillId="0" borderId="0" xfId="5" applyFont="1"/>
    <xf numFmtId="0" fontId="30" fillId="0" borderId="0" xfId="5" applyFont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20" fillId="0" borderId="0" xfId="5" applyNumberFormat="1" applyFont="1"/>
    <xf numFmtId="0" fontId="35" fillId="0" borderId="0" xfId="5" applyFont="1"/>
    <xf numFmtId="49" fontId="30" fillId="0" borderId="0" xfId="5" applyNumberFormat="1" applyFont="1"/>
    <xf numFmtId="0" fontId="36" fillId="0" borderId="0" xfId="5" applyFont="1"/>
    <xf numFmtId="49" fontId="17" fillId="0" borderId="0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Border="1" applyAlignment="1" applyProtection="1">
      <alignment vertical="top" wrapText="1"/>
      <protection locked="0"/>
    </xf>
    <xf numFmtId="0" fontId="30" fillId="0" borderId="0" xfId="5" applyFont="1" applyBorder="1"/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38" fillId="0" borderId="0" xfId="0" applyFont="1"/>
    <xf numFmtId="0" fontId="42" fillId="0" borderId="1" xfId="0" applyFont="1" applyBorder="1" applyAlignment="1">
      <alignment horizontal="center" vertical="center" wrapText="1"/>
    </xf>
    <xf numFmtId="3" fontId="24" fillId="0" borderId="0" xfId="0" applyNumberFormat="1" applyFont="1"/>
    <xf numFmtId="3" fontId="43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center"/>
    </xf>
    <xf numFmtId="0" fontId="38" fillId="0" borderId="0" xfId="0" applyNumberFormat="1" applyFont="1" applyBorder="1" applyAlignment="1" applyProtection="1">
      <alignment horizontal="left" vertical="center" wrapText="1"/>
    </xf>
    <xf numFmtId="164" fontId="39" fillId="0" borderId="0" xfId="0" applyNumberFormat="1" applyFont="1" applyBorder="1" applyAlignment="1">
      <alignment horizontal="right" wrapText="1"/>
    </xf>
    <xf numFmtId="0" fontId="39" fillId="0" borderId="0" xfId="0" applyFont="1" applyFill="1" applyBorder="1" applyAlignment="1">
      <alignment horizontal="center" vertical="top" wrapText="1"/>
    </xf>
    <xf numFmtId="49" fontId="43" fillId="0" borderId="0" xfId="0" applyNumberFormat="1" applyFont="1" applyFill="1" applyBorder="1" applyAlignment="1" applyProtection="1">
      <alignment wrapText="1"/>
      <protection locked="0"/>
    </xf>
    <xf numFmtId="164" fontId="43" fillId="0" borderId="0" xfId="0" applyNumberFormat="1" applyFont="1" applyFill="1" applyBorder="1" applyAlignment="1">
      <alignment horizontal="right" wrapText="1"/>
    </xf>
    <xf numFmtId="0" fontId="45" fillId="0" borderId="0" xfId="0" applyFont="1"/>
    <xf numFmtId="0" fontId="39" fillId="0" borderId="0" xfId="0" applyFont="1" applyBorder="1" applyAlignment="1" applyProtection="1">
      <alignment horizontal="center" vertical="top" wrapText="1"/>
    </xf>
    <xf numFmtId="0" fontId="39" fillId="0" borderId="0" xfId="0" applyFont="1" applyBorder="1" applyAlignment="1" applyProtection="1">
      <alignment vertical="top" wrapText="1"/>
    </xf>
    <xf numFmtId="49" fontId="34" fillId="0" borderId="1" xfId="0" applyNumberFormat="1" applyFont="1" applyFill="1" applyBorder="1" applyAlignment="1">
      <alignment horizontal="left" wrapText="1"/>
    </xf>
    <xf numFmtId="3" fontId="20" fillId="2" borderId="2" xfId="5" applyNumberFormat="1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20" fillId="0" borderId="1" xfId="5" applyFont="1" applyBorder="1" applyAlignment="1">
      <alignment wrapText="1"/>
    </xf>
    <xf numFmtId="3" fontId="20" fillId="0" borderId="1" xfId="5" applyNumberFormat="1" applyFont="1" applyBorder="1" applyAlignment="1">
      <alignment horizontal="center" wrapText="1"/>
    </xf>
    <xf numFmtId="4" fontId="20" fillId="0" borderId="1" xfId="5" applyNumberFormat="1" applyFont="1" applyBorder="1" applyAlignment="1">
      <alignment horizontal="center" wrapText="1"/>
    </xf>
    <xf numFmtId="49" fontId="33" fillId="0" borderId="1" xfId="0" applyNumberFormat="1" applyFont="1" applyFill="1" applyBorder="1" applyAlignment="1">
      <alignment horizontal="center" wrapText="1"/>
    </xf>
    <xf numFmtId="3" fontId="20" fillId="0" borderId="7" xfId="5" applyNumberFormat="1" applyFont="1" applyBorder="1" applyAlignment="1">
      <alignment wrapText="1"/>
    </xf>
    <xf numFmtId="0" fontId="35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8" fillId="0" borderId="0" xfId="4" applyFont="1" applyAlignment="1"/>
    <xf numFmtId="0" fontId="49" fillId="0" borderId="0" xfId="4" applyFont="1" applyFill="1" applyBorder="1"/>
    <xf numFmtId="0" fontId="11" fillId="0" borderId="0" xfId="4" applyFont="1" applyFill="1" applyBorder="1"/>
    <xf numFmtId="0" fontId="25" fillId="0" borderId="0" xfId="4" applyFont="1" applyFill="1" applyBorder="1" applyAlignment="1">
      <alignment horizontal="center"/>
    </xf>
    <xf numFmtId="0" fontId="52" fillId="0" borderId="1" xfId="4" applyFont="1" applyFill="1" applyBorder="1" applyAlignment="1">
      <alignment horizontal="center" vertical="center" wrapText="1"/>
    </xf>
    <xf numFmtId="0" fontId="52" fillId="0" borderId="1" xfId="4" applyFont="1" applyFill="1" applyBorder="1" applyAlignment="1">
      <alignment horizontal="center" vertical="center"/>
    </xf>
    <xf numFmtId="49" fontId="53" fillId="0" borderId="1" xfId="4" applyNumberFormat="1" applyFont="1" applyFill="1" applyBorder="1" applyAlignment="1">
      <alignment horizontal="center" vertical="top" wrapText="1"/>
    </xf>
    <xf numFmtId="0" fontId="53" fillId="0" borderId="1" xfId="4" applyFont="1" applyFill="1" applyBorder="1" applyAlignment="1">
      <alignment horizontal="center" vertical="center" wrapText="1"/>
    </xf>
    <xf numFmtId="0" fontId="54" fillId="0" borderId="0" xfId="4" applyFont="1" applyFill="1" applyBorder="1"/>
    <xf numFmtId="49" fontId="55" fillId="0" borderId="1" xfId="4" applyNumberFormat="1" applyFont="1" applyFill="1" applyBorder="1" applyAlignment="1">
      <alignment wrapText="1"/>
    </xf>
    <xf numFmtId="0" fontId="56" fillId="3" borderId="0" xfId="4" applyFont="1" applyFill="1" applyBorder="1"/>
    <xf numFmtId="0" fontId="56" fillId="0" borderId="0" xfId="4" applyFont="1" applyFill="1" applyBorder="1"/>
    <xf numFmtId="49" fontId="57" fillId="0" borderId="1" xfId="4" applyNumberFormat="1" applyFont="1" applyFill="1" applyBorder="1" applyAlignment="1">
      <alignment horizontal="left" wrapText="1"/>
    </xf>
    <xf numFmtId="2" fontId="56" fillId="0" borderId="0" xfId="4" applyNumberFormat="1" applyFont="1" applyFill="1" applyBorder="1"/>
    <xf numFmtId="49" fontId="57" fillId="0" borderId="1" xfId="4" applyNumberFormat="1" applyFont="1" applyFill="1" applyBorder="1" applyAlignment="1">
      <alignment vertical="justify" wrapText="1"/>
    </xf>
    <xf numFmtId="0" fontId="49" fillId="3" borderId="0" xfId="4" applyFont="1" applyFill="1" applyBorder="1"/>
    <xf numFmtId="49" fontId="55" fillId="0" borderId="1" xfId="4" applyNumberFormat="1" applyFont="1" applyFill="1" applyBorder="1" applyAlignment="1">
      <alignment horizontal="left" wrapText="1"/>
    </xf>
    <xf numFmtId="49" fontId="57" fillId="0" borderId="1" xfId="4" applyNumberFormat="1" applyFont="1" applyFill="1" applyBorder="1" applyAlignment="1">
      <alignment wrapText="1"/>
    </xf>
    <xf numFmtId="49" fontId="49" fillId="0" borderId="0" xfId="4" applyNumberFormat="1" applyFont="1" applyFill="1" applyBorder="1" applyAlignment="1">
      <alignment vertical="top" wrapText="1"/>
    </xf>
    <xf numFmtId="0" fontId="59" fillId="0" borderId="0" xfId="4" applyFont="1" applyFill="1" applyBorder="1"/>
    <xf numFmtId="0" fontId="60" fillId="0" borderId="0" xfId="4" applyFont="1" applyFill="1" applyBorder="1"/>
    <xf numFmtId="0" fontId="38" fillId="0" borderId="0" xfId="4" applyFont="1" applyFill="1" applyBorder="1" applyAlignment="1">
      <alignment vertical="top"/>
    </xf>
    <xf numFmtId="0" fontId="56" fillId="0" borderId="0" xfId="6" applyFont="1" applyFill="1" applyBorder="1" applyAlignment="1" applyProtection="1">
      <alignment vertical="center" wrapText="1"/>
    </xf>
    <xf numFmtId="164" fontId="59" fillId="0" borderId="0" xfId="4" applyNumberFormat="1" applyFont="1" applyFill="1" applyBorder="1"/>
    <xf numFmtId="3" fontId="59" fillId="0" borderId="0" xfId="4" applyNumberFormat="1" applyFont="1" applyFill="1" applyBorder="1"/>
    <xf numFmtId="1" fontId="49" fillId="0" borderId="0" xfId="4" applyNumberFormat="1" applyFont="1" applyFill="1" applyBorder="1" applyAlignment="1">
      <alignment vertical="top" wrapText="1"/>
    </xf>
    <xf numFmtId="3" fontId="18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40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7" fillId="0" borderId="0" xfId="0" applyFont="1" applyBorder="1"/>
    <xf numFmtId="0" fontId="69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left" wrapText="1"/>
    </xf>
    <xf numFmtId="49" fontId="44" fillId="0" borderId="9" xfId="0" applyNumberFormat="1" applyFont="1" applyBorder="1" applyAlignment="1" applyProtection="1">
      <alignment horizontal="left" wrapText="1"/>
      <protection locked="0"/>
    </xf>
    <xf numFmtId="3" fontId="70" fillId="0" borderId="10" xfId="0" applyNumberFormat="1" applyFont="1" applyBorder="1" applyAlignment="1" applyProtection="1">
      <alignment wrapText="1"/>
      <protection locked="0"/>
    </xf>
    <xf numFmtId="3" fontId="70" fillId="0" borderId="9" xfId="0" applyNumberFormat="1" applyFont="1" applyBorder="1" applyAlignment="1">
      <alignment wrapText="1"/>
    </xf>
    <xf numFmtId="3" fontId="43" fillId="0" borderId="11" xfId="0" applyNumberFormat="1" applyFont="1" applyBorder="1" applyAlignment="1">
      <alignment horizontal="right" wrapText="1"/>
    </xf>
    <xf numFmtId="0" fontId="41" fillId="0" borderId="12" xfId="0" applyFont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3" fontId="70" fillId="0" borderId="10" xfId="0" applyNumberFormat="1" applyFont="1" applyBorder="1" applyAlignment="1">
      <alignment wrapText="1"/>
    </xf>
    <xf numFmtId="4" fontId="39" fillId="0" borderId="10" xfId="0" applyNumberFormat="1" applyFont="1" applyBorder="1" applyAlignment="1">
      <alignment horizontal="center" wrapText="1"/>
    </xf>
    <xf numFmtId="4" fontId="39" fillId="0" borderId="13" xfId="0" applyNumberFormat="1" applyFont="1" applyBorder="1" applyAlignment="1">
      <alignment horizontal="center" wrapText="1"/>
    </xf>
    <xf numFmtId="3" fontId="67" fillId="0" borderId="10" xfId="0" applyNumberFormat="1" applyFont="1" applyBorder="1" applyAlignment="1">
      <alignment horizontal="right" wrapText="1"/>
    </xf>
    <xf numFmtId="4" fontId="73" fillId="0" borderId="10" xfId="0" applyNumberFormat="1" applyFont="1" applyBorder="1" applyAlignment="1">
      <alignment horizontal="center" wrapText="1"/>
    </xf>
    <xf numFmtId="0" fontId="69" fillId="0" borderId="12" xfId="0" applyFont="1" applyBorder="1" applyAlignment="1">
      <alignment horizontal="left" wrapText="1"/>
    </xf>
    <xf numFmtId="0" fontId="74" fillId="0" borderId="10" xfId="0" applyFont="1" applyBorder="1"/>
    <xf numFmtId="3" fontId="66" fillId="0" borderId="10" xfId="0" applyNumberFormat="1" applyFont="1" applyBorder="1" applyAlignment="1">
      <alignment horizontal="right" wrapText="1"/>
    </xf>
    <xf numFmtId="3" fontId="70" fillId="0" borderId="10" xfId="0" applyNumberFormat="1" applyFont="1" applyBorder="1" applyAlignment="1">
      <alignment horizontal="right" wrapText="1"/>
    </xf>
    <xf numFmtId="0" fontId="75" fillId="0" borderId="12" xfId="0" applyFont="1" applyBorder="1" applyAlignment="1">
      <alignment horizontal="left" wrapText="1"/>
    </xf>
    <xf numFmtId="0" fontId="74" fillId="0" borderId="10" xfId="0" applyFont="1" applyBorder="1" applyAlignment="1">
      <alignment horizontal="left" wrapText="1"/>
    </xf>
    <xf numFmtId="3" fontId="70" fillId="0" borderId="10" xfId="0" applyNumberFormat="1" applyFont="1" applyBorder="1" applyAlignment="1" applyProtection="1">
      <alignment horizontal="right" wrapText="1"/>
      <protection locked="0"/>
    </xf>
    <xf numFmtId="3" fontId="73" fillId="0" borderId="10" xfId="0" applyNumberFormat="1" applyFont="1" applyBorder="1" applyAlignment="1">
      <alignment horizontal="right" wrapText="1"/>
    </xf>
    <xf numFmtId="3" fontId="76" fillId="0" borderId="10" xfId="0" applyNumberFormat="1" applyFont="1" applyBorder="1" applyAlignment="1">
      <alignment horizontal="right" wrapText="1"/>
    </xf>
    <xf numFmtId="3" fontId="43" fillId="0" borderId="13" xfId="0" applyNumberFormat="1" applyFont="1" applyBorder="1" applyAlignment="1">
      <alignment horizontal="right" wrapText="1"/>
    </xf>
    <xf numFmtId="0" fontId="74" fillId="0" borderId="10" xfId="0" applyFont="1" applyFill="1" applyBorder="1" applyAlignment="1" applyProtection="1">
      <alignment horizontal="left" wrapText="1"/>
    </xf>
    <xf numFmtId="0" fontId="40" fillId="0" borderId="14" xfId="0" applyNumberFormat="1" applyFont="1" applyBorder="1" applyAlignment="1">
      <alignment horizontal="left" wrapText="1"/>
    </xf>
    <xf numFmtId="3" fontId="39" fillId="0" borderId="13" xfId="0" applyNumberFormat="1" applyFont="1" applyBorder="1" applyAlignment="1">
      <alignment horizontal="right" wrapText="1"/>
    </xf>
    <xf numFmtId="0" fontId="40" fillId="0" borderId="15" xfId="0" applyNumberFormat="1" applyFont="1" applyBorder="1" applyAlignment="1">
      <alignment horizontal="left" wrapText="1"/>
    </xf>
    <xf numFmtId="0" fontId="71" fillId="0" borderId="16" xfId="0" applyFont="1" applyBorder="1" applyAlignment="1">
      <alignment horizontal="left" wrapText="1"/>
    </xf>
    <xf numFmtId="49" fontId="64" fillId="0" borderId="10" xfId="0" applyNumberFormat="1" applyFont="1" applyBorder="1" applyAlignment="1" applyProtection="1">
      <alignment horizontal="left" wrapText="1"/>
      <protection locked="0"/>
    </xf>
    <xf numFmtId="3" fontId="73" fillId="0" borderId="10" xfId="0" applyNumberFormat="1" applyFont="1" applyBorder="1" applyAlignment="1">
      <alignment horizontal="center" wrapText="1"/>
    </xf>
    <xf numFmtId="3" fontId="67" fillId="0" borderId="10" xfId="0" applyNumberFormat="1" applyFont="1" applyBorder="1" applyAlignment="1">
      <alignment wrapText="1"/>
    </xf>
    <xf numFmtId="0" fontId="69" fillId="0" borderId="17" xfId="0" applyFont="1" applyBorder="1" applyAlignment="1">
      <alignment horizontal="left" wrapText="1"/>
    </xf>
    <xf numFmtId="0" fontId="74" fillId="0" borderId="18" xfId="0" applyFont="1" applyBorder="1" applyAlignment="1">
      <alignment horizontal="left" wrapText="1"/>
    </xf>
    <xf numFmtId="3" fontId="66" fillId="0" borderId="10" xfId="0" applyNumberFormat="1" applyFont="1" applyBorder="1" applyAlignment="1">
      <alignment wrapText="1"/>
    </xf>
    <xf numFmtId="0" fontId="75" fillId="0" borderId="19" xfId="0" applyFont="1" applyBorder="1" applyAlignment="1">
      <alignment horizontal="left" wrapText="1"/>
    </xf>
    <xf numFmtId="0" fontId="40" fillId="0" borderId="20" xfId="0" applyFont="1" applyBorder="1" applyAlignment="1">
      <alignment horizontal="left" wrapText="1"/>
    </xf>
    <xf numFmtId="0" fontId="75" fillId="0" borderId="21" xfId="0" applyFont="1" applyBorder="1" applyAlignment="1">
      <alignment horizontal="left" wrapText="1"/>
    </xf>
    <xf numFmtId="0" fontId="40" fillId="0" borderId="22" xfId="0" applyFont="1" applyBorder="1" applyAlignment="1">
      <alignment horizontal="left" wrapText="1"/>
    </xf>
    <xf numFmtId="0" fontId="40" fillId="0" borderId="10" xfId="0" applyFont="1" applyBorder="1" applyAlignment="1">
      <alignment horizontal="left"/>
    </xf>
    <xf numFmtId="0" fontId="74" fillId="0" borderId="10" xfId="0" applyFont="1" applyBorder="1" applyAlignment="1">
      <alignment horizontal="left"/>
    </xf>
    <xf numFmtId="0" fontId="40" fillId="0" borderId="23" xfId="0" applyFont="1" applyBorder="1" applyAlignment="1">
      <alignment horizontal="left" wrapText="1"/>
    </xf>
    <xf numFmtId="49" fontId="40" fillId="0" borderId="10" xfId="0" applyNumberFormat="1" applyFont="1" applyBorder="1" applyAlignment="1">
      <alignment horizontal="left" wrapText="1"/>
    </xf>
    <xf numFmtId="0" fontId="24" fillId="0" borderId="0" xfId="0" applyFont="1" applyAlignment="1">
      <alignment wrapText="1"/>
    </xf>
    <xf numFmtId="3" fontId="76" fillId="0" borderId="10" xfId="0" applyNumberFormat="1" applyFont="1" applyBorder="1" applyAlignment="1">
      <alignment horizontal="center" wrapText="1"/>
    </xf>
    <xf numFmtId="3" fontId="43" fillId="0" borderId="13" xfId="0" applyNumberFormat="1" applyFont="1" applyBorder="1" applyAlignment="1">
      <alignment horizontal="center" wrapText="1"/>
    </xf>
    <xf numFmtId="0" fontId="74" fillId="0" borderId="0" xfId="0" applyFont="1" applyBorder="1" applyAlignment="1">
      <alignment horizontal="left" wrapText="1"/>
    </xf>
    <xf numFmtId="0" fontId="72" fillId="0" borderId="10" xfId="0" applyFont="1" applyBorder="1" applyAlignment="1">
      <alignment horizontal="center" wrapText="1"/>
    </xf>
    <xf numFmtId="3" fontId="72" fillId="0" borderId="10" xfId="0" applyNumberFormat="1" applyFont="1" applyFill="1" applyBorder="1" applyAlignment="1">
      <alignment horizontal="right" wrapText="1"/>
    </xf>
    <xf numFmtId="3" fontId="39" fillId="0" borderId="13" xfId="0" applyNumberFormat="1" applyFont="1" applyFill="1" applyBorder="1" applyAlignment="1">
      <alignment horizontal="center" wrapText="1"/>
    </xf>
    <xf numFmtId="0" fontId="72" fillId="0" borderId="10" xfId="0" applyFont="1" applyBorder="1" applyAlignment="1">
      <alignment horizontal="right" wrapText="1"/>
    </xf>
    <xf numFmtId="3" fontId="77" fillId="0" borderId="0" xfId="0" applyNumberFormat="1" applyFont="1" applyBorder="1" applyAlignment="1">
      <alignment horizontal="justify" wrapText="1"/>
    </xf>
    <xf numFmtId="3" fontId="70" fillId="0" borderId="10" xfId="0" applyNumberFormat="1" applyFont="1" applyBorder="1" applyAlignment="1">
      <alignment horizontal="right" vertical="center" wrapText="1"/>
    </xf>
    <xf numFmtId="3" fontId="39" fillId="0" borderId="13" xfId="0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wrapText="1"/>
    </xf>
    <xf numFmtId="0" fontId="75" fillId="0" borderId="24" xfId="0" applyFont="1" applyBorder="1" applyAlignment="1">
      <alignment horizontal="left"/>
    </xf>
    <xf numFmtId="0" fontId="78" fillId="0" borderId="25" xfId="0" applyFont="1" applyBorder="1" applyAlignment="1">
      <alignment horizontal="left"/>
    </xf>
    <xf numFmtId="3" fontId="70" fillId="0" borderId="26" xfId="0" applyNumberFormat="1" applyFont="1" applyBorder="1" applyAlignment="1">
      <alignment horizontal="right" wrapText="1"/>
    </xf>
    <xf numFmtId="0" fontId="63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 wrapText="1"/>
    </xf>
    <xf numFmtId="0" fontId="76" fillId="0" borderId="0" xfId="0" applyFont="1" applyBorder="1" applyAlignment="1">
      <alignment horizontal="justify" wrapText="1"/>
    </xf>
    <xf numFmtId="3" fontId="76" fillId="0" borderId="0" xfId="0" applyNumberFormat="1" applyFont="1" applyBorder="1" applyAlignment="1">
      <alignment horizontal="right" wrapText="1"/>
    </xf>
    <xf numFmtId="3" fontId="51" fillId="0" borderId="1" xfId="4" applyNumberFormat="1" applyFont="1" applyFill="1" applyBorder="1" applyAlignment="1">
      <alignment horizontal="center" wrapText="1"/>
    </xf>
    <xf numFmtId="3" fontId="57" fillId="0" borderId="1" xfId="4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Fill="1"/>
    <xf numFmtId="0" fontId="16" fillId="0" borderId="0" xfId="0" applyFont="1"/>
    <xf numFmtId="0" fontId="16" fillId="0" borderId="0" xfId="0" applyFont="1" applyFill="1"/>
    <xf numFmtId="3" fontId="82" fillId="0" borderId="1" xfId="0" applyNumberFormat="1" applyFont="1" applyFill="1" applyBorder="1" applyAlignment="1">
      <alignment horizontal="center" wrapText="1"/>
    </xf>
    <xf numFmtId="0" fontId="81" fillId="0" borderId="0" xfId="0" applyFont="1" applyBorder="1"/>
    <xf numFmtId="0" fontId="83" fillId="0" borderId="0" xfId="0" applyFont="1"/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58" fillId="0" borderId="1" xfId="0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center" wrapText="1"/>
    </xf>
    <xf numFmtId="49" fontId="34" fillId="3" borderId="1" xfId="0" applyNumberFormat="1" applyFont="1" applyFill="1" applyBorder="1" applyAlignment="1">
      <alignment horizontal="left" wrapText="1"/>
    </xf>
    <xf numFmtId="49" fontId="55" fillId="0" borderId="1" xfId="4" applyNumberFormat="1" applyFont="1" applyFill="1" applyBorder="1" applyAlignment="1">
      <alignment horizontal="center" wrapText="1"/>
    </xf>
    <xf numFmtId="49" fontId="57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left" wrapText="1"/>
    </xf>
    <xf numFmtId="3" fontId="70" fillId="0" borderId="9" xfId="0" applyNumberFormat="1" applyFont="1" applyBorder="1" applyAlignment="1">
      <alignment horizontal="right" wrapText="1"/>
    </xf>
    <xf numFmtId="0" fontId="40" fillId="0" borderId="0" xfId="0" applyFont="1" applyBorder="1" applyAlignment="1">
      <alignment wrapText="1"/>
    </xf>
    <xf numFmtId="0" fontId="40" fillId="0" borderId="10" xfId="0" applyFont="1" applyBorder="1" applyAlignment="1">
      <alignment wrapText="1"/>
    </xf>
    <xf numFmtId="0" fontId="66" fillId="0" borderId="10" xfId="0" applyFont="1" applyBorder="1"/>
    <xf numFmtId="3" fontId="70" fillId="0" borderId="13" xfId="0" applyNumberFormat="1" applyFont="1" applyBorder="1" applyAlignment="1">
      <alignment horizontal="right" wrapText="1"/>
    </xf>
    <xf numFmtId="3" fontId="72" fillId="0" borderId="13" xfId="0" applyNumberFormat="1" applyFont="1" applyBorder="1" applyAlignment="1">
      <alignment horizontal="right" wrapText="1"/>
    </xf>
    <xf numFmtId="3" fontId="72" fillId="0" borderId="30" xfId="0" applyNumberFormat="1" applyFont="1" applyBorder="1" applyAlignment="1">
      <alignment horizontal="right" wrapText="1"/>
    </xf>
    <xf numFmtId="0" fontId="39" fillId="0" borderId="31" xfId="0" applyFont="1" applyBorder="1" applyAlignment="1">
      <alignment horizontal="center" wrapText="1"/>
    </xf>
    <xf numFmtId="3" fontId="70" fillId="0" borderId="32" xfId="0" applyNumberFormat="1" applyFont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left" wrapText="1"/>
    </xf>
    <xf numFmtId="3" fontId="86" fillId="0" borderId="1" xfId="0" applyNumberFormat="1" applyFont="1" applyBorder="1" applyAlignment="1">
      <alignment horizontal="center" wrapText="1"/>
    </xf>
    <xf numFmtId="49" fontId="82" fillId="0" borderId="1" xfId="0" applyNumberFormat="1" applyFont="1" applyFill="1" applyBorder="1" applyAlignment="1" applyProtection="1">
      <alignment horizontal="left" wrapText="1"/>
      <protection locked="0"/>
    </xf>
    <xf numFmtId="49" fontId="34" fillId="0" borderId="1" xfId="2" applyNumberFormat="1" applyFont="1" applyFill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3" fontId="88" fillId="0" borderId="1" xfId="5" applyNumberFormat="1" applyFont="1" applyBorder="1" applyAlignment="1">
      <alignment horizontal="center" wrapText="1"/>
    </xf>
    <xf numFmtId="3" fontId="20" fillId="2" borderId="7" xfId="5" applyNumberFormat="1" applyFont="1" applyFill="1" applyBorder="1" applyAlignment="1">
      <alignment horizontal="center" vertical="center" wrapText="1"/>
    </xf>
    <xf numFmtId="49" fontId="86" fillId="0" borderId="1" xfId="0" applyNumberFormat="1" applyFont="1" applyBorder="1" applyAlignment="1">
      <alignment horizontal="left" wrapText="1"/>
    </xf>
    <xf numFmtId="3" fontId="18" fillId="0" borderId="0" xfId="0" applyNumberFormat="1" applyFont="1" applyFill="1"/>
    <xf numFmtId="49" fontId="92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left" wrapText="1"/>
    </xf>
    <xf numFmtId="49" fontId="86" fillId="0" borderId="0" xfId="0" applyNumberFormat="1" applyFont="1" applyAlignment="1">
      <alignment horizontal="left" wrapText="1"/>
    </xf>
    <xf numFmtId="49" fontId="57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89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Border="1" applyAlignment="1">
      <alignment horizontal="left" wrapText="1"/>
    </xf>
    <xf numFmtId="49" fontId="94" fillId="0" borderId="4" xfId="0" applyNumberFormat="1" applyFont="1" applyFill="1" applyBorder="1" applyAlignment="1">
      <alignment horizontal="left" wrapText="1"/>
    </xf>
    <xf numFmtId="49" fontId="58" fillId="0" borderId="5" xfId="0" applyNumberFormat="1" applyFont="1" applyBorder="1" applyAlignment="1">
      <alignment horizontal="left" wrapText="1"/>
    </xf>
    <xf numFmtId="49" fontId="92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0" fillId="0" borderId="4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9" fillId="0" borderId="1" xfId="0" applyNumberFormat="1" applyFont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3" fontId="51" fillId="0" borderId="4" xfId="0" applyNumberFormat="1" applyFont="1" applyBorder="1" applyAlignment="1">
      <alignment horizontal="center" wrapText="1"/>
    </xf>
    <xf numFmtId="3" fontId="58" fillId="0" borderId="4" xfId="0" applyNumberFormat="1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 wrapText="1"/>
    </xf>
    <xf numFmtId="3" fontId="51" fillId="0" borderId="1" xfId="0" applyNumberFormat="1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center"/>
    </xf>
    <xf numFmtId="49" fontId="82" fillId="0" borderId="28" xfId="0" applyNumberFormat="1" applyFont="1" applyBorder="1" applyAlignment="1">
      <alignment horizontal="center" wrapText="1"/>
    </xf>
    <xf numFmtId="3" fontId="87" fillId="0" borderId="1" xfId="0" applyNumberFormat="1" applyFont="1" applyBorder="1" applyAlignment="1">
      <alignment horizontal="center" wrapText="1"/>
    </xf>
    <xf numFmtId="3" fontId="95" fillId="0" borderId="1" xfId="0" applyNumberFormat="1" applyFont="1" applyFill="1" applyBorder="1" applyAlignment="1">
      <alignment horizontal="center" wrapText="1"/>
    </xf>
    <xf numFmtId="49" fontId="82" fillId="0" borderId="5" xfId="0" applyNumberFormat="1" applyFont="1" applyFill="1" applyBorder="1" applyAlignment="1">
      <alignment horizontal="center" wrapText="1"/>
    </xf>
    <xf numFmtId="49" fontId="82" fillId="0" borderId="36" xfId="0" applyNumberFormat="1" applyFont="1" applyFill="1" applyBorder="1" applyAlignment="1">
      <alignment horizontal="center" wrapText="1"/>
    </xf>
    <xf numFmtId="3" fontId="86" fillId="0" borderId="5" xfId="0" applyNumberFormat="1" applyFont="1" applyBorder="1" applyAlignment="1">
      <alignment horizontal="center" wrapText="1"/>
    </xf>
    <xf numFmtId="3" fontId="82" fillId="0" borderId="5" xfId="0" applyNumberFormat="1" applyFont="1" applyFill="1" applyBorder="1" applyAlignment="1">
      <alignment horizontal="center" wrapText="1"/>
    </xf>
    <xf numFmtId="3" fontId="51" fillId="0" borderId="3" xfId="0" applyNumberFormat="1" applyFont="1" applyBorder="1" applyAlignment="1">
      <alignment horizontal="center" wrapText="1"/>
    </xf>
    <xf numFmtId="49" fontId="89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3" fontId="58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>
      <alignment horizontal="left" wrapText="1"/>
    </xf>
    <xf numFmtId="3" fontId="19" fillId="0" borderId="5" xfId="0" applyNumberFormat="1" applyFont="1" applyFill="1" applyBorder="1" applyAlignment="1">
      <alignment horizontal="center" wrapText="1"/>
    </xf>
    <xf numFmtId="3" fontId="18" fillId="0" borderId="5" xfId="0" applyNumberFormat="1" applyFont="1" applyFill="1" applyBorder="1" applyAlignment="1">
      <alignment horizontal="center" wrapText="1"/>
    </xf>
    <xf numFmtId="3" fontId="96" fillId="0" borderId="5" xfId="0" applyNumberFormat="1" applyFont="1" applyFill="1" applyBorder="1" applyAlignment="1">
      <alignment horizontal="center" wrapText="1"/>
    </xf>
    <xf numFmtId="49" fontId="89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96" fillId="0" borderId="1" xfId="0" applyNumberFormat="1" applyFont="1" applyBorder="1" applyAlignment="1">
      <alignment horizontal="left" wrapText="1"/>
    </xf>
    <xf numFmtId="49" fontId="96" fillId="0" borderId="1" xfId="0" applyNumberFormat="1" applyFont="1" applyFill="1" applyBorder="1" applyAlignment="1">
      <alignment horizontal="left" wrapText="1"/>
    </xf>
    <xf numFmtId="3" fontId="89" fillId="0" borderId="1" xfId="0" applyNumberFormat="1" applyFont="1" applyFill="1" applyBorder="1" applyAlignment="1">
      <alignment horizontal="center" wrapText="1"/>
    </xf>
    <xf numFmtId="49" fontId="58" fillId="0" borderId="0" xfId="0" applyNumberFormat="1" applyFont="1" applyAlignment="1">
      <alignment horizontal="left" wrapText="1"/>
    </xf>
    <xf numFmtId="0" fontId="27" fillId="0" borderId="1" xfId="0" applyFont="1" applyBorder="1" applyAlignment="1">
      <alignment horizontal="justify" vertical="center" wrapText="1"/>
    </xf>
    <xf numFmtId="49" fontId="92" fillId="3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left" wrapText="1"/>
    </xf>
    <xf numFmtId="49" fontId="98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left" wrapText="1"/>
    </xf>
    <xf numFmtId="49" fontId="92" fillId="0" borderId="1" xfId="2" applyNumberFormat="1" applyFont="1" applyFill="1" applyBorder="1" applyAlignment="1">
      <alignment horizontal="center" wrapText="1"/>
    </xf>
    <xf numFmtId="49" fontId="92" fillId="0" borderId="1" xfId="2" applyNumberFormat="1" applyFont="1" applyFill="1" applyBorder="1" applyAlignment="1">
      <alignment horizontal="left" wrapText="1"/>
    </xf>
    <xf numFmtId="3" fontId="51" fillId="0" borderId="1" xfId="0" applyNumberFormat="1" applyFont="1" applyFill="1" applyBorder="1" applyAlignment="1">
      <alignment horizontal="center" wrapText="1"/>
    </xf>
    <xf numFmtId="3" fontId="58" fillId="0" borderId="1" xfId="0" applyNumberFormat="1" applyFont="1" applyFill="1" applyBorder="1" applyAlignment="1" applyProtection="1">
      <alignment horizontal="center"/>
      <protection locked="0"/>
    </xf>
    <xf numFmtId="3" fontId="58" fillId="0" borderId="1" xfId="0" applyNumberFormat="1" applyFont="1" applyFill="1" applyBorder="1" applyAlignment="1">
      <alignment horizontal="center"/>
    </xf>
    <xf numFmtId="49" fontId="85" fillId="0" borderId="1" xfId="0" applyNumberFormat="1" applyFont="1" applyBorder="1" applyAlignment="1" applyProtection="1">
      <alignment horizontal="left" wrapText="1"/>
      <protection locked="0"/>
    </xf>
    <xf numFmtId="3" fontId="86" fillId="0" borderId="1" xfId="0" applyNumberFormat="1" applyFont="1" applyFill="1" applyBorder="1" applyAlignment="1" applyProtection="1">
      <alignment horizontal="center"/>
      <protection locked="0"/>
    </xf>
    <xf numFmtId="3" fontId="86" fillId="0" borderId="1" xfId="0" applyNumberFormat="1" applyFont="1" applyFill="1" applyBorder="1" applyAlignment="1">
      <alignment horizontal="center"/>
    </xf>
    <xf numFmtId="49" fontId="85" fillId="0" borderId="1" xfId="2" applyNumberFormat="1" applyFont="1" applyFill="1" applyBorder="1" applyAlignment="1">
      <alignment horizontal="center" wrapText="1"/>
    </xf>
    <xf numFmtId="49" fontId="85" fillId="0" borderId="1" xfId="2" applyNumberFormat="1" applyFont="1" applyFill="1" applyBorder="1" applyAlignment="1">
      <alignment horizontal="left" wrapText="1"/>
    </xf>
    <xf numFmtId="0" fontId="83" fillId="0" borderId="0" xfId="0" applyFont="1" applyFill="1" applyBorder="1"/>
    <xf numFmtId="3" fontId="14" fillId="0" borderId="1" xfId="0" applyNumberFormat="1" applyFont="1" applyFill="1" applyBorder="1" applyAlignment="1" applyProtection="1">
      <alignment horizontal="center"/>
      <protection locked="0"/>
    </xf>
    <xf numFmtId="49" fontId="33" fillId="0" borderId="28" xfId="0" applyNumberFormat="1" applyFont="1" applyBorder="1" applyAlignment="1">
      <alignment horizontal="center" wrapText="1"/>
    </xf>
    <xf numFmtId="49" fontId="20" fillId="0" borderId="5" xfId="0" applyNumberFormat="1" applyFont="1" applyBorder="1" applyAlignment="1" applyProtection="1">
      <alignment horizontal="left" wrapText="1"/>
      <protection locked="0"/>
    </xf>
    <xf numFmtId="49" fontId="20" fillId="0" borderId="4" xfId="0" applyNumberFormat="1" applyFont="1" applyBorder="1" applyAlignment="1" applyProtection="1">
      <alignment horizontal="left" wrapText="1"/>
      <protection locked="0"/>
    </xf>
    <xf numFmtId="49" fontId="20" fillId="0" borderId="27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 applyProtection="1">
      <alignment horizontal="left" wrapText="1"/>
      <protection locked="0"/>
    </xf>
    <xf numFmtId="3" fontId="51" fillId="0" borderId="3" xfId="0" applyNumberFormat="1" applyFont="1" applyFill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96" fillId="0" borderId="1" xfId="0" applyNumberFormat="1" applyFont="1" applyFill="1" applyBorder="1" applyAlignment="1">
      <alignment horizontal="center" wrapText="1"/>
    </xf>
    <xf numFmtId="49" fontId="94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 applyProtection="1">
      <alignment horizontal="center" wrapText="1"/>
      <protection locked="0"/>
    </xf>
    <xf numFmtId="49" fontId="82" fillId="0" borderId="28" xfId="0" applyNumberFormat="1" applyFont="1" applyFill="1" applyBorder="1" applyAlignment="1">
      <alignment horizontal="center" wrapText="1"/>
    </xf>
    <xf numFmtId="49" fontId="97" fillId="0" borderId="1" xfId="3" applyNumberFormat="1" applyFont="1" applyFill="1" applyBorder="1" applyAlignment="1">
      <alignment horizontal="left" wrapText="1"/>
    </xf>
    <xf numFmtId="49" fontId="19" fillId="0" borderId="28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center" wrapText="1"/>
    </xf>
    <xf numFmtId="3" fontId="51" fillId="0" borderId="34" xfId="0" applyNumberFormat="1" applyFont="1" applyBorder="1" applyAlignment="1">
      <alignment horizontal="center" wrapText="1"/>
    </xf>
    <xf numFmtId="0" fontId="86" fillId="0" borderId="0" xfId="0" applyFont="1" applyAlignment="1">
      <alignment horizontal="left" wrapText="1"/>
    </xf>
    <xf numFmtId="0" fontId="58" fillId="0" borderId="1" xfId="0" applyFont="1" applyBorder="1" applyAlignment="1">
      <alignment horizontal="center" wrapText="1"/>
    </xf>
    <xf numFmtId="0" fontId="86" fillId="0" borderId="1" xfId="0" applyFont="1" applyBorder="1" applyAlignment="1">
      <alignment horizontal="center" wrapText="1"/>
    </xf>
    <xf numFmtId="0" fontId="86" fillId="0" borderId="4" xfId="0" applyFont="1" applyBorder="1" applyAlignment="1">
      <alignment horizontal="center" wrapText="1"/>
    </xf>
    <xf numFmtId="0" fontId="86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34" fillId="0" borderId="1" xfId="2" applyNumberFormat="1" applyFont="1" applyFill="1" applyBorder="1" applyAlignment="1">
      <alignment horizontal="left" wrapText="1"/>
    </xf>
    <xf numFmtId="49" fontId="101" fillId="0" borderId="1" xfId="2" applyNumberFormat="1" applyFont="1" applyFill="1" applyBorder="1" applyAlignment="1">
      <alignment horizontal="center" wrapText="1"/>
    </xf>
    <xf numFmtId="49" fontId="101" fillId="0" borderId="1" xfId="2" applyNumberFormat="1" applyFont="1" applyFill="1" applyBorder="1" applyAlignment="1">
      <alignment horizontal="left" wrapText="1"/>
    </xf>
    <xf numFmtId="3" fontId="46" fillId="0" borderId="1" xfId="5" applyNumberFormat="1" applyFont="1" applyFill="1" applyBorder="1" applyAlignment="1">
      <alignment horizontal="center" wrapText="1"/>
    </xf>
    <xf numFmtId="49" fontId="32" fillId="0" borderId="1" xfId="5" applyNumberFormat="1" applyFont="1" applyFill="1" applyBorder="1" applyAlignment="1" applyProtection="1">
      <alignment horizontal="center" wrapText="1"/>
      <protection locked="0"/>
    </xf>
    <xf numFmtId="3" fontId="20" fillId="0" borderId="7" xfId="5" applyNumberFormat="1" applyFont="1" applyFill="1" applyBorder="1" applyAlignment="1">
      <alignment wrapText="1"/>
    </xf>
    <xf numFmtId="0" fontId="35" fillId="0" borderId="0" xfId="5" applyFont="1" applyFill="1" applyAlignment="1">
      <alignment wrapText="1"/>
    </xf>
    <xf numFmtId="0" fontId="27" fillId="0" borderId="1" xfId="0" applyFont="1" applyBorder="1" applyAlignment="1">
      <alignment horizontal="left" vertical="center" wrapText="1"/>
    </xf>
    <xf numFmtId="49" fontId="98" fillId="0" borderId="28" xfId="0" applyNumberFormat="1" applyFont="1" applyBorder="1" applyAlignment="1">
      <alignment horizontal="center" wrapText="1"/>
    </xf>
    <xf numFmtId="0" fontId="88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49" fontId="101" fillId="0" borderId="1" xfId="0" applyNumberFormat="1" applyFont="1" applyFill="1" applyBorder="1" applyAlignment="1">
      <alignment horizontal="center" wrapText="1"/>
    </xf>
    <xf numFmtId="49" fontId="102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left" wrapText="1"/>
    </xf>
    <xf numFmtId="49" fontId="91" fillId="0" borderId="1" xfId="0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 vertical="center" wrapText="1"/>
    </xf>
    <xf numFmtId="3" fontId="82" fillId="0" borderId="4" xfId="0" applyNumberFormat="1" applyFont="1" applyFill="1" applyBorder="1" applyAlignment="1">
      <alignment horizontal="center" wrapText="1"/>
    </xf>
    <xf numFmtId="3" fontId="86" fillId="0" borderId="4" xfId="0" applyNumberFormat="1" applyFont="1" applyBorder="1" applyAlignment="1">
      <alignment horizontal="center" wrapText="1"/>
    </xf>
    <xf numFmtId="3" fontId="27" fillId="0" borderId="1" xfId="5" applyNumberFormat="1" applyFont="1" applyFill="1" applyBorder="1" applyAlignment="1">
      <alignment horizontal="center" wrapText="1"/>
    </xf>
    <xf numFmtId="0" fontId="20" fillId="0" borderId="1" xfId="5" applyFont="1" applyFill="1" applyBorder="1" applyAlignment="1">
      <alignment horizontal="left" wrapText="1"/>
    </xf>
    <xf numFmtId="3" fontId="86" fillId="0" borderId="3" xfId="0" applyNumberFormat="1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Fill="1"/>
    <xf numFmtId="0" fontId="88" fillId="0" borderId="1" xfId="0" applyFont="1" applyBorder="1" applyAlignment="1">
      <alignment wrapText="1"/>
    </xf>
    <xf numFmtId="0" fontId="82" fillId="0" borderId="0" xfId="0" applyFont="1"/>
    <xf numFmtId="0" fontId="82" fillId="0" borderId="0" xfId="0" applyFont="1" applyBorder="1"/>
    <xf numFmtId="3" fontId="89" fillId="0" borderId="4" xfId="0" applyNumberFormat="1" applyFont="1" applyBorder="1" applyAlignment="1">
      <alignment horizontal="center" wrapText="1"/>
    </xf>
    <xf numFmtId="0" fontId="82" fillId="0" borderId="0" xfId="0" applyFont="1" applyFill="1"/>
    <xf numFmtId="0" fontId="82" fillId="0" borderId="0" xfId="0" applyFont="1" applyAlignment="1">
      <alignment horizontal="left"/>
    </xf>
    <xf numFmtId="0" fontId="82" fillId="0" borderId="0" xfId="0" applyFont="1" applyFill="1" applyAlignment="1">
      <alignment horizontal="left"/>
    </xf>
    <xf numFmtId="0" fontId="82" fillId="0" borderId="0" xfId="0" applyFont="1" applyAlignment="1">
      <alignment horizontal="center"/>
    </xf>
    <xf numFmtId="0" fontId="82" fillId="0" borderId="0" xfId="0" applyFont="1" applyFill="1" applyAlignment="1">
      <alignment horizontal="center"/>
    </xf>
    <xf numFmtId="49" fontId="27" fillId="0" borderId="5" xfId="0" applyNumberFormat="1" applyFont="1" applyBorder="1" applyAlignment="1">
      <alignment horizontal="left" wrapText="1"/>
    </xf>
    <xf numFmtId="0" fontId="40" fillId="0" borderId="0" xfId="0" applyFont="1" applyAlignment="1"/>
    <xf numFmtId="0" fontId="104" fillId="0" borderId="10" xfId="0" applyFont="1" applyBorder="1" applyAlignment="1">
      <alignment wrapText="1"/>
    </xf>
    <xf numFmtId="0" fontId="104" fillId="0" borderId="0" xfId="0" applyFont="1"/>
    <xf numFmtId="49" fontId="64" fillId="0" borderId="23" xfId="0" applyNumberFormat="1" applyFont="1" applyBorder="1" applyAlignment="1" applyProtection="1">
      <alignment horizontal="left" wrapText="1"/>
      <protection locked="0"/>
    </xf>
    <xf numFmtId="0" fontId="74" fillId="0" borderId="10" xfId="0" applyFont="1" applyBorder="1" applyAlignment="1">
      <alignment wrapText="1"/>
    </xf>
    <xf numFmtId="0" fontId="70" fillId="0" borderId="10" xfId="0" applyFont="1" applyBorder="1" applyAlignment="1">
      <alignment horizontal="right" wrapText="1"/>
    </xf>
    <xf numFmtId="0" fontId="40" fillId="0" borderId="23" xfId="0" applyFont="1" applyBorder="1"/>
    <xf numFmtId="49" fontId="73" fillId="0" borderId="30" xfId="0" applyNumberFormat="1" applyFont="1" applyBorder="1" applyAlignment="1" applyProtection="1">
      <alignment horizontal="left" wrapText="1"/>
      <protection locked="0"/>
    </xf>
    <xf numFmtId="0" fontId="27" fillId="0" borderId="1" xfId="0" applyFont="1" applyBorder="1" applyAlignment="1">
      <alignment horizontal="left" wrapText="1"/>
    </xf>
    <xf numFmtId="49" fontId="57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Border="1" applyAlignment="1">
      <alignment horizontal="center" wrapText="1"/>
    </xf>
    <xf numFmtId="3" fontId="72" fillId="0" borderId="10" xfId="0" applyNumberFormat="1" applyFont="1" applyBorder="1" applyAlignment="1">
      <alignment horizontal="center" wrapText="1"/>
    </xf>
    <xf numFmtId="3" fontId="39" fillId="0" borderId="13" xfId="0" applyNumberFormat="1" applyFont="1" applyBorder="1" applyAlignment="1">
      <alignment horizontal="center" wrapText="1"/>
    </xf>
    <xf numFmtId="0" fontId="71" fillId="0" borderId="12" xfId="0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3" fontId="72" fillId="0" borderId="10" xfId="0" applyNumberFormat="1" applyFont="1" applyBorder="1" applyAlignment="1">
      <alignment horizontal="right" wrapText="1"/>
    </xf>
    <xf numFmtId="0" fontId="69" fillId="0" borderId="12" xfId="0" applyFont="1" applyBorder="1" applyAlignment="1">
      <alignment horizontal="left"/>
    </xf>
    <xf numFmtId="0" fontId="72" fillId="0" borderId="30" xfId="0" applyFont="1" applyBorder="1" applyAlignment="1">
      <alignment horizontal="center" wrapText="1"/>
    </xf>
    <xf numFmtId="0" fontId="75" fillId="0" borderId="40" xfId="0" applyFont="1" applyBorder="1" applyAlignment="1">
      <alignment horizontal="left"/>
    </xf>
    <xf numFmtId="3" fontId="72" fillId="0" borderId="10" xfId="0" applyNumberFormat="1" applyFont="1" applyBorder="1" applyAlignment="1">
      <alignment wrapText="1"/>
    </xf>
    <xf numFmtId="3" fontId="39" fillId="0" borderId="13" xfId="0" applyNumberFormat="1" applyFont="1" applyBorder="1" applyAlignment="1">
      <alignment wrapText="1"/>
    </xf>
    <xf numFmtId="0" fontId="104" fillId="0" borderId="0" xfId="0" applyFont="1" applyBorder="1" applyAlignment="1">
      <alignment wrapText="1"/>
    </xf>
    <xf numFmtId="0" fontId="75" fillId="0" borderId="41" xfId="0" applyFont="1" applyBorder="1" applyAlignment="1">
      <alignment horizontal="left"/>
    </xf>
    <xf numFmtId="49" fontId="86" fillId="0" borderId="4" xfId="0" applyNumberFormat="1" applyFont="1" applyBorder="1" applyAlignment="1">
      <alignment horizontal="left" wrapText="1"/>
    </xf>
    <xf numFmtId="0" fontId="58" fillId="0" borderId="28" xfId="0" applyFont="1" applyBorder="1" applyAlignment="1">
      <alignment horizontal="center" wrapText="1"/>
    </xf>
    <xf numFmtId="0" fontId="86" fillId="0" borderId="28" xfId="0" applyFont="1" applyBorder="1" applyAlignment="1">
      <alignment horizontal="center" wrapText="1"/>
    </xf>
    <xf numFmtId="3" fontId="86" fillId="0" borderId="34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86" fillId="0" borderId="1" xfId="0" applyFont="1" applyBorder="1" applyAlignment="1">
      <alignment horizontal="left" wrapText="1"/>
    </xf>
    <xf numFmtId="0" fontId="86" fillId="0" borderId="4" xfId="0" applyFont="1" applyBorder="1" applyAlignment="1">
      <alignment horizontal="left" wrapText="1"/>
    </xf>
    <xf numFmtId="0" fontId="58" fillId="0" borderId="1" xfId="0" applyFont="1" applyBorder="1" applyAlignment="1">
      <alignment horizontal="justify" wrapText="1"/>
    </xf>
    <xf numFmtId="0" fontId="86" fillId="0" borderId="1" xfId="0" applyFont="1" applyBorder="1" applyAlignment="1">
      <alignment horizontal="justify" wrapText="1"/>
    </xf>
    <xf numFmtId="3" fontId="102" fillId="0" borderId="1" xfId="5" applyNumberFormat="1" applyFont="1" applyBorder="1" applyAlignment="1">
      <alignment horizontal="center" wrapText="1"/>
    </xf>
    <xf numFmtId="49" fontId="85" fillId="0" borderId="28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 applyProtection="1">
      <alignment vertical="top"/>
      <protection locked="0"/>
    </xf>
    <xf numFmtId="3" fontId="6" fillId="0" borderId="1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86" fillId="0" borderId="5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horizontal="right" vertical="top"/>
      <protection locked="0"/>
    </xf>
    <xf numFmtId="4" fontId="51" fillId="0" borderId="1" xfId="0" applyNumberFormat="1" applyFont="1" applyBorder="1" applyAlignment="1">
      <alignment horizontal="center" wrapText="1"/>
    </xf>
    <xf numFmtId="0" fontId="58" fillId="0" borderId="1" xfId="0" applyFont="1" applyBorder="1" applyAlignment="1">
      <alignment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3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Alignment="1">
      <alignment horizontal="center" wrapText="1"/>
    </xf>
    <xf numFmtId="49" fontId="15" fillId="4" borderId="1" xfId="0" applyNumberFormat="1" applyFont="1" applyFill="1" applyBorder="1" applyAlignment="1" applyProtection="1">
      <alignment horizontal="center" wrapText="1"/>
      <protection locked="0"/>
    </xf>
    <xf numFmtId="4" fontId="6" fillId="0" borderId="0" xfId="0" applyNumberFormat="1" applyFont="1"/>
    <xf numFmtId="4" fontId="0" fillId="0" borderId="0" xfId="0" applyNumberFormat="1"/>
    <xf numFmtId="4" fontId="6" fillId="0" borderId="39" xfId="0" applyNumberFormat="1" applyFont="1" applyBorder="1"/>
    <xf numFmtId="4" fontId="0" fillId="0" borderId="39" xfId="0" applyNumberFormat="1" applyBorder="1"/>
    <xf numFmtId="4" fontId="29" fillId="0" borderId="0" xfId="0" applyNumberFormat="1" applyFont="1"/>
    <xf numFmtId="4" fontId="105" fillId="0" borderId="0" xfId="0" applyNumberFormat="1" applyFont="1"/>
    <xf numFmtId="4" fontId="18" fillId="0" borderId="0" xfId="0" applyNumberFormat="1" applyFont="1" applyFill="1"/>
    <xf numFmtId="4" fontId="18" fillId="0" borderId="0" xfId="0" applyNumberFormat="1" applyFont="1"/>
    <xf numFmtId="49" fontId="32" fillId="4" borderId="1" xfId="0" applyNumberFormat="1" applyFont="1" applyFill="1" applyBorder="1" applyAlignment="1">
      <alignment horizontal="center" wrapText="1"/>
    </xf>
    <xf numFmtId="49" fontId="32" fillId="4" borderId="1" xfId="1" applyNumberFormat="1" applyFont="1" applyFill="1" applyBorder="1" applyAlignment="1" applyProtection="1">
      <alignment horizontal="left" wrapText="1"/>
      <protection locked="0"/>
    </xf>
    <xf numFmtId="0" fontId="20" fillId="4" borderId="1" xfId="5" applyFont="1" applyFill="1" applyBorder="1" applyAlignment="1">
      <alignment horizontal="center" wrapText="1"/>
    </xf>
    <xf numFmtId="3" fontId="46" fillId="4" borderId="1" xfId="5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5" applyNumberFormat="1" applyFont="1" applyFill="1" applyBorder="1" applyAlignment="1" applyProtection="1">
      <alignment horizontal="center" wrapText="1"/>
      <protection locked="0"/>
    </xf>
    <xf numFmtId="3" fontId="32" fillId="4" borderId="1" xfId="5" applyNumberFormat="1" applyFont="1" applyFill="1" applyBorder="1" applyAlignment="1" applyProtection="1">
      <alignment horizontal="center" wrapText="1"/>
      <protection locked="0"/>
    </xf>
    <xf numFmtId="49" fontId="47" fillId="4" borderId="1" xfId="0" applyNumberFormat="1" applyFont="1" applyFill="1" applyBorder="1" applyAlignment="1" applyProtection="1">
      <alignment horizontal="left" wrapText="1"/>
      <protection locked="0"/>
    </xf>
    <xf numFmtId="49" fontId="32" fillId="4" borderId="1" xfId="5" applyNumberFormat="1" applyFont="1" applyFill="1" applyBorder="1" applyAlignment="1">
      <alignment horizontal="center" vertical="top" wrapText="1"/>
    </xf>
    <xf numFmtId="49" fontId="32" fillId="4" borderId="1" xfId="5" applyNumberFormat="1" applyFont="1" applyFill="1" applyBorder="1" applyAlignment="1">
      <alignment horizontal="center" wrapText="1"/>
    </xf>
    <xf numFmtId="49" fontId="100" fillId="4" borderId="1" xfId="5" applyNumberFormat="1" applyFont="1" applyFill="1" applyBorder="1" applyAlignment="1" applyProtection="1">
      <alignment horizontal="center" wrapText="1"/>
      <protection locked="0"/>
    </xf>
    <xf numFmtId="1" fontId="32" fillId="4" borderId="1" xfId="5" applyNumberFormat="1" applyFont="1" applyFill="1" applyBorder="1" applyAlignment="1" applyProtection="1">
      <alignment horizontal="center" wrapText="1"/>
      <protection locked="0"/>
    </xf>
    <xf numFmtId="0" fontId="35" fillId="0" borderId="1" xfId="5" applyFont="1" applyBorder="1" applyAlignment="1">
      <alignment horizontal="center" vertical="center" wrapText="1"/>
    </xf>
    <xf numFmtId="4" fontId="108" fillId="0" borderId="0" xfId="0" applyNumberFormat="1" applyFont="1"/>
    <xf numFmtId="0" fontId="48" fillId="0" borderId="1" xfId="0" applyFont="1" applyBorder="1" applyAlignment="1">
      <alignment horizontal="left" wrapText="1"/>
    </xf>
    <xf numFmtId="49" fontId="103" fillId="4" borderId="1" xfId="0" applyNumberFormat="1" applyFont="1" applyFill="1" applyBorder="1" applyAlignment="1" applyProtection="1">
      <alignment horizontal="left" wrapText="1"/>
      <protection locked="0"/>
    </xf>
    <xf numFmtId="49" fontId="32" fillId="0" borderId="1" xfId="0" applyNumberFormat="1" applyFont="1" applyFill="1" applyBorder="1" applyAlignment="1">
      <alignment horizontal="center" wrapText="1"/>
    </xf>
    <xf numFmtId="49" fontId="32" fillId="0" borderId="1" xfId="1" applyNumberFormat="1" applyFont="1" applyFill="1" applyBorder="1" applyAlignment="1" applyProtection="1">
      <alignment horizontal="left" wrapText="1"/>
      <protection locked="0"/>
    </xf>
    <xf numFmtId="0" fontId="20" fillId="0" borderId="1" xfId="5" applyFont="1" applyFill="1" applyBorder="1" applyAlignment="1">
      <alignment horizontal="center" wrapText="1"/>
    </xf>
    <xf numFmtId="3" fontId="20" fillId="0" borderId="2" xfId="5" applyNumberFormat="1" applyFont="1" applyFill="1" applyBorder="1" applyAlignment="1">
      <alignment horizontal="center" vertical="center" wrapText="1"/>
    </xf>
    <xf numFmtId="0" fontId="35" fillId="0" borderId="0" xfId="5" applyFont="1" applyFill="1" applyAlignment="1">
      <alignment horizontal="center" vertical="center" wrapText="1"/>
    </xf>
    <xf numFmtId="3" fontId="91" fillId="0" borderId="1" xfId="5" applyNumberFormat="1" applyFont="1" applyFill="1" applyBorder="1" applyAlignment="1">
      <alignment horizontal="center" wrapText="1"/>
    </xf>
    <xf numFmtId="3" fontId="90" fillId="0" borderId="1" xfId="5" applyNumberFormat="1" applyFont="1" applyFill="1" applyBorder="1" applyAlignment="1">
      <alignment horizontal="center" wrapText="1"/>
    </xf>
    <xf numFmtId="3" fontId="33" fillId="0" borderId="1" xfId="5" applyNumberFormat="1" applyFont="1" applyFill="1" applyBorder="1" applyAlignment="1">
      <alignment horizontal="center" wrapText="1"/>
    </xf>
    <xf numFmtId="3" fontId="90" fillId="0" borderId="1" xfId="5" applyNumberFormat="1" applyFont="1" applyFill="1" applyBorder="1" applyAlignment="1" applyProtection="1">
      <alignment horizontal="center" wrapText="1"/>
      <protection locked="0"/>
    </xf>
    <xf numFmtId="3" fontId="91" fillId="0" borderId="1" xfId="5" applyNumberFormat="1" applyFont="1" applyFill="1" applyBorder="1" applyAlignment="1" applyProtection="1">
      <alignment horizontal="center" wrapText="1"/>
      <protection locked="0"/>
    </xf>
    <xf numFmtId="3" fontId="32" fillId="0" borderId="1" xfId="5" applyNumberFormat="1" applyFont="1" applyFill="1" applyBorder="1" applyAlignment="1" applyProtection="1">
      <alignment horizontal="center" wrapText="1"/>
      <protection locked="0"/>
    </xf>
    <xf numFmtId="3" fontId="100" fillId="4" borderId="1" xfId="5" applyNumberFormat="1" applyFont="1" applyFill="1" applyBorder="1" applyAlignment="1" applyProtection="1">
      <alignment horizontal="center" wrapText="1"/>
      <protection locked="0"/>
    </xf>
    <xf numFmtId="49" fontId="90" fillId="0" borderId="1" xfId="0" applyNumberFormat="1" applyFont="1" applyFill="1" applyBorder="1" applyAlignment="1">
      <alignment horizontal="center" wrapText="1"/>
    </xf>
    <xf numFmtId="3" fontId="86" fillId="0" borderId="3" xfId="0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/>
    </xf>
    <xf numFmtId="3" fontId="55" fillId="0" borderId="1" xfId="4" applyNumberFormat="1" applyFont="1" applyFill="1" applyBorder="1" applyAlignment="1">
      <alignment horizontal="center" wrapText="1"/>
    </xf>
    <xf numFmtId="3" fontId="51" fillId="0" borderId="1" xfId="4" applyNumberFormat="1" applyFont="1" applyFill="1" applyBorder="1" applyAlignment="1">
      <alignment horizontal="center"/>
    </xf>
    <xf numFmtId="49" fontId="89" fillId="0" borderId="1" xfId="0" applyNumberFormat="1" applyFont="1" applyBorder="1" applyAlignment="1" applyProtection="1">
      <alignment horizontal="left" wrapText="1"/>
      <protection locked="0"/>
    </xf>
    <xf numFmtId="3" fontId="109" fillId="0" borderId="1" xfId="0" applyNumberFormat="1" applyFont="1" applyBorder="1" applyAlignment="1">
      <alignment horizontal="center" wrapText="1"/>
    </xf>
    <xf numFmtId="49" fontId="102" fillId="0" borderId="1" xfId="0" applyNumberFormat="1" applyFont="1" applyBorder="1" applyAlignment="1" applyProtection="1">
      <alignment horizontal="left" wrapText="1"/>
      <protection locked="0"/>
    </xf>
    <xf numFmtId="49" fontId="90" fillId="0" borderId="1" xfId="5" applyNumberFormat="1" applyFont="1" applyFill="1" applyBorder="1" applyAlignment="1" applyProtection="1">
      <alignment horizontal="center" wrapText="1"/>
      <protection locked="0"/>
    </xf>
    <xf numFmtId="49" fontId="91" fillId="0" borderId="1" xfId="5" applyNumberFormat="1" applyFont="1" applyFill="1" applyBorder="1" applyAlignment="1" applyProtection="1">
      <alignment horizontal="center" wrapText="1"/>
      <protection locked="0"/>
    </xf>
    <xf numFmtId="49" fontId="110" fillId="0" borderId="1" xfId="5" applyNumberFormat="1" applyFont="1" applyFill="1" applyBorder="1" applyAlignment="1" applyProtection="1">
      <alignment horizontal="center" wrapText="1"/>
      <protection locked="0"/>
    </xf>
    <xf numFmtId="49" fontId="101" fillId="0" borderId="1" xfId="0" applyNumberFormat="1" applyFont="1" applyBorder="1" applyAlignment="1" applyProtection="1">
      <alignment horizontal="left" wrapText="1"/>
      <protection locked="0"/>
    </xf>
    <xf numFmtId="3" fontId="88" fillId="0" borderId="1" xfId="5" applyNumberFormat="1" applyFont="1" applyFill="1" applyBorder="1" applyAlignment="1">
      <alignment horizontal="center" wrapText="1"/>
    </xf>
    <xf numFmtId="49" fontId="111" fillId="0" borderId="1" xfId="5" applyNumberFormat="1" applyFont="1" applyFill="1" applyBorder="1" applyAlignment="1" applyProtection="1">
      <alignment horizontal="center" wrapText="1"/>
      <protection locked="0"/>
    </xf>
    <xf numFmtId="3" fontId="102" fillId="0" borderId="7" xfId="5" applyNumberFormat="1" applyFont="1" applyFill="1" applyBorder="1" applyAlignment="1">
      <alignment wrapText="1"/>
    </xf>
    <xf numFmtId="0" fontId="112" fillId="0" borderId="0" xfId="5" applyFont="1" applyFill="1" applyAlignment="1">
      <alignment wrapText="1"/>
    </xf>
    <xf numFmtId="0" fontId="58" fillId="0" borderId="1" xfId="0" applyFont="1" applyBorder="1" applyAlignment="1">
      <alignment horizontal="justify" wrapText="1"/>
    </xf>
    <xf numFmtId="4" fontId="86" fillId="0" borderId="1" xfId="0" applyNumberFormat="1" applyFont="1" applyBorder="1" applyAlignment="1">
      <alignment horizontal="center" wrapText="1"/>
    </xf>
    <xf numFmtId="4" fontId="10" fillId="4" borderId="1" xfId="0" applyNumberFormat="1" applyFont="1" applyFill="1" applyBorder="1" applyAlignment="1">
      <alignment horizontal="center" wrapText="1"/>
    </xf>
    <xf numFmtId="4" fontId="18" fillId="4" borderId="1" xfId="0" applyNumberFormat="1" applyFont="1" applyFill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4" fontId="89" fillId="0" borderId="4" xfId="0" applyNumberFormat="1" applyFont="1" applyBorder="1" applyAlignment="1">
      <alignment horizontal="center" wrapText="1"/>
    </xf>
    <xf numFmtId="4" fontId="89" fillId="0" borderId="1" xfId="0" applyNumberFormat="1" applyFont="1" applyBorder="1" applyAlignment="1">
      <alignment horizontal="center" wrapText="1"/>
    </xf>
    <xf numFmtId="4" fontId="51" fillId="0" borderId="3" xfId="0" applyNumberFormat="1" applyFont="1" applyFill="1" applyBorder="1" applyAlignment="1">
      <alignment horizontal="center" wrapText="1"/>
    </xf>
    <xf numFmtId="4" fontId="93" fillId="0" borderId="1" xfId="0" applyNumberFormat="1" applyFont="1" applyFill="1" applyBorder="1" applyAlignment="1">
      <alignment horizontal="center" wrapText="1"/>
    </xf>
    <xf numFmtId="4" fontId="51" fillId="0" borderId="1" xfId="0" applyNumberFormat="1" applyFont="1" applyFill="1" applyBorder="1" applyAlignment="1">
      <alignment horizontal="center" wrapText="1"/>
    </xf>
    <xf numFmtId="4" fontId="58" fillId="0" borderId="1" xfId="0" applyNumberFormat="1" applyFont="1" applyFill="1" applyBorder="1" applyAlignment="1">
      <alignment horizontal="center" wrapText="1"/>
    </xf>
    <xf numFmtId="4" fontId="86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86" fillId="0" borderId="1" xfId="0" applyFont="1" applyBorder="1" applyAlignment="1">
      <alignment wrapText="1"/>
    </xf>
    <xf numFmtId="0" fontId="27" fillId="0" borderId="1" xfId="0" applyFont="1" applyBorder="1" applyAlignment="1">
      <alignment horizontal="justify" wrapText="1"/>
    </xf>
    <xf numFmtId="49" fontId="98" fillId="0" borderId="28" xfId="0" applyNumberFormat="1" applyFont="1" applyFill="1" applyBorder="1" applyAlignment="1">
      <alignment horizontal="center" wrapText="1"/>
    </xf>
    <xf numFmtId="0" fontId="102" fillId="0" borderId="1" xfId="5" applyFont="1" applyBorder="1" applyAlignment="1">
      <alignment wrapText="1"/>
    </xf>
    <xf numFmtId="4" fontId="102" fillId="0" borderId="1" xfId="5" applyNumberFormat="1" applyFont="1" applyBorder="1" applyAlignment="1">
      <alignment horizontal="center" wrapText="1"/>
    </xf>
    <xf numFmtId="3" fontId="102" fillId="0" borderId="7" xfId="5" applyNumberFormat="1" applyFont="1" applyBorder="1" applyAlignment="1">
      <alignment wrapText="1"/>
    </xf>
    <xf numFmtId="0" fontId="112" fillId="0" borderId="0" xfId="5" applyFont="1" applyAlignment="1">
      <alignment wrapText="1"/>
    </xf>
    <xf numFmtId="4" fontId="58" fillId="0" borderId="1" xfId="4" applyNumberFormat="1" applyFont="1" applyFill="1" applyBorder="1" applyAlignment="1">
      <alignment horizontal="center" wrapText="1"/>
    </xf>
    <xf numFmtId="4" fontId="51" fillId="0" borderId="1" xfId="4" applyNumberFormat="1" applyFont="1" applyFill="1" applyBorder="1" applyAlignment="1">
      <alignment horizontal="center" wrapText="1"/>
    </xf>
    <xf numFmtId="0" fontId="75" fillId="0" borderId="12" xfId="0" applyFont="1" applyBorder="1" applyAlignment="1">
      <alignment horizontal="left"/>
    </xf>
    <xf numFmtId="0" fontId="75" fillId="0" borderId="24" xfId="0" applyFont="1" applyBorder="1" applyAlignment="1">
      <alignment horizontal="right" vertical="top"/>
    </xf>
    <xf numFmtId="0" fontId="75" fillId="0" borderId="12" xfId="0" applyFont="1" applyBorder="1" applyAlignment="1">
      <alignment horizontal="right" vertical="top"/>
    </xf>
    <xf numFmtId="49" fontId="113" fillId="0" borderId="10" xfId="0" applyNumberFormat="1" applyFont="1" applyBorder="1" applyAlignment="1" applyProtection="1">
      <alignment horizontal="left" wrapText="1"/>
      <protection locked="0"/>
    </xf>
    <xf numFmtId="0" fontId="114" fillId="0" borderId="10" xfId="0" applyFont="1" applyBorder="1" applyAlignment="1">
      <alignment horizontal="left" wrapText="1"/>
    </xf>
    <xf numFmtId="0" fontId="115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wrapText="1"/>
    </xf>
    <xf numFmtId="0" fontId="115" fillId="0" borderId="30" xfId="0" applyFont="1" applyBorder="1" applyAlignment="1">
      <alignment horizontal="left" wrapText="1"/>
    </xf>
    <xf numFmtId="0" fontId="116" fillId="0" borderId="10" xfId="0" applyFont="1" applyFill="1" applyBorder="1" applyAlignment="1">
      <alignment horizontal="left" wrapText="1"/>
    </xf>
    <xf numFmtId="0" fontId="114" fillId="0" borderId="10" xfId="0" applyFont="1" applyBorder="1" applyAlignment="1">
      <alignment wrapText="1"/>
    </xf>
    <xf numFmtId="0" fontId="113" fillId="0" borderId="26" xfId="0" applyFont="1" applyBorder="1" applyAlignment="1">
      <alignment horizontal="left" wrapText="1"/>
    </xf>
    <xf numFmtId="4" fontId="113" fillId="0" borderId="10" xfId="0" applyNumberFormat="1" applyFont="1" applyBorder="1" applyAlignment="1" applyProtection="1">
      <alignment horizontal="right" wrapText="1"/>
      <protection locked="0"/>
    </xf>
    <xf numFmtId="4" fontId="113" fillId="0" borderId="10" xfId="0" applyNumberFormat="1" applyFont="1" applyBorder="1" applyAlignment="1">
      <alignment horizontal="right" vertical="center" wrapText="1"/>
    </xf>
    <xf numFmtId="4" fontId="114" fillId="0" borderId="10" xfId="0" applyNumberFormat="1" applyFont="1" applyBorder="1" applyAlignment="1">
      <alignment horizontal="right" wrapText="1"/>
    </xf>
    <xf numFmtId="4" fontId="116" fillId="0" borderId="10" xfId="0" applyNumberFormat="1" applyFont="1" applyBorder="1" applyAlignment="1">
      <alignment horizontal="right" wrapText="1"/>
    </xf>
    <xf numFmtId="4" fontId="42" fillId="0" borderId="10" xfId="0" applyNumberFormat="1" applyFont="1" applyBorder="1" applyAlignment="1">
      <alignment horizontal="right" wrapText="1"/>
    </xf>
    <xf numFmtId="4" fontId="113" fillId="0" borderId="10" xfId="0" applyNumberFormat="1" applyFont="1" applyBorder="1" applyAlignment="1">
      <alignment horizontal="right" wrapText="1"/>
    </xf>
    <xf numFmtId="3" fontId="116" fillId="0" borderId="10" xfId="0" applyNumberFormat="1" applyFont="1" applyBorder="1" applyAlignment="1">
      <alignment horizontal="right" wrapText="1"/>
    </xf>
    <xf numFmtId="3" fontId="116" fillId="0" borderId="30" xfId="0" applyNumberFormat="1" applyFont="1" applyBorder="1" applyAlignment="1">
      <alignment horizontal="right" wrapText="1"/>
    </xf>
    <xf numFmtId="4" fontId="113" fillId="0" borderId="26" xfId="0" applyNumberFormat="1" applyFont="1" applyBorder="1" applyAlignment="1">
      <alignment horizontal="right" wrapText="1"/>
    </xf>
    <xf numFmtId="0" fontId="40" fillId="0" borderId="0" xfId="0" applyFont="1" applyAlignment="1"/>
    <xf numFmtId="0" fontId="65" fillId="0" borderId="0" xfId="0" applyFont="1" applyAlignment="1"/>
    <xf numFmtId="49" fontId="84" fillId="0" borderId="0" xfId="0" applyNumberFormat="1" applyFont="1" applyBorder="1" applyAlignment="1" applyProtection="1">
      <alignment horizontal="left"/>
      <protection locked="0"/>
    </xf>
    <xf numFmtId="49" fontId="62" fillId="0" borderId="0" xfId="0" applyNumberFormat="1" applyFont="1" applyBorder="1" applyAlignment="1" applyProtection="1">
      <alignment horizontal="center" vertical="top"/>
      <protection locked="0"/>
    </xf>
    <xf numFmtId="49" fontId="66" fillId="0" borderId="4" xfId="0" applyNumberFormat="1" applyFont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49" fontId="66" fillId="0" borderId="4" xfId="0" applyNumberFormat="1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49" fontId="66" fillId="0" borderId="33" xfId="0" applyNumberFormat="1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left" wrapText="1"/>
    </xf>
    <xf numFmtId="0" fontId="41" fillId="0" borderId="16" xfId="0" applyFont="1" applyBorder="1" applyAlignment="1">
      <alignment horizontal="left" wrapText="1"/>
    </xf>
    <xf numFmtId="3" fontId="70" fillId="0" borderId="30" xfId="0" applyNumberFormat="1" applyFont="1" applyBorder="1" applyAlignment="1" applyProtection="1">
      <alignment horizontal="right" wrapText="1"/>
      <protection locked="0"/>
    </xf>
    <xf numFmtId="3" fontId="70" fillId="0" borderId="23" xfId="0" applyNumberFormat="1" applyFont="1" applyBorder="1" applyAlignment="1" applyProtection="1">
      <alignment horizontal="right" wrapText="1"/>
      <protection locked="0"/>
    </xf>
    <xf numFmtId="3" fontId="70" fillId="0" borderId="30" xfId="0" applyNumberFormat="1" applyFont="1" applyBorder="1" applyAlignment="1">
      <alignment horizontal="right" wrapText="1"/>
    </xf>
    <xf numFmtId="3" fontId="70" fillId="0" borderId="23" xfId="0" applyNumberFormat="1" applyFont="1" applyBorder="1" applyAlignment="1">
      <alignment horizontal="right" wrapText="1"/>
    </xf>
    <xf numFmtId="3" fontId="73" fillId="0" borderId="30" xfId="0" applyNumberFormat="1" applyFont="1" applyBorder="1" applyAlignment="1">
      <alignment horizontal="center" wrapText="1"/>
    </xf>
    <xf numFmtId="3" fontId="73" fillId="0" borderId="23" xfId="0" applyNumberFormat="1" applyFont="1" applyBorder="1" applyAlignment="1">
      <alignment horizontal="center" wrapText="1"/>
    </xf>
    <xf numFmtId="3" fontId="39" fillId="0" borderId="31" xfId="0" applyNumberFormat="1" applyFont="1" applyBorder="1" applyAlignment="1">
      <alignment horizontal="center" wrapText="1"/>
    </xf>
    <xf numFmtId="3" fontId="39" fillId="0" borderId="38" xfId="0" applyNumberFormat="1" applyFont="1" applyBorder="1" applyAlignment="1">
      <alignment horizontal="center" wrapText="1"/>
    </xf>
    <xf numFmtId="0" fontId="106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27" fillId="0" borderId="0" xfId="4" applyFont="1" applyAlignment="1"/>
    <xf numFmtId="0" fontId="27" fillId="0" borderId="0" xfId="4" applyFont="1" applyAlignment="1">
      <alignment horizontal="right"/>
    </xf>
    <xf numFmtId="1" fontId="50" fillId="0" borderId="0" xfId="4" applyNumberFormat="1" applyFont="1" applyFill="1" applyBorder="1" applyAlignment="1">
      <alignment horizontal="center" vertical="center" wrapText="1"/>
    </xf>
    <xf numFmtId="49" fontId="61" fillId="0" borderId="0" xfId="4" applyNumberFormat="1" applyFont="1" applyFill="1" applyBorder="1" applyAlignment="1" applyProtection="1">
      <alignment horizontal="left" vertical="top" wrapText="1"/>
      <protection locked="0"/>
    </xf>
    <xf numFmtId="49" fontId="39" fillId="0" borderId="0" xfId="4" applyNumberFormat="1" applyFont="1" applyFill="1" applyBorder="1" applyAlignment="1" applyProtection="1">
      <alignment horizontal="left" vertical="top" wrapText="1"/>
      <protection locked="0"/>
    </xf>
    <xf numFmtId="0" fontId="51" fillId="0" borderId="1" xfId="4" applyFont="1" applyFill="1" applyBorder="1" applyAlignment="1">
      <alignment horizontal="center" vertical="center" wrapText="1"/>
    </xf>
    <xf numFmtId="49" fontId="52" fillId="0" borderId="1" xfId="4" applyNumberFormat="1" applyFont="1" applyFill="1" applyBorder="1" applyAlignment="1">
      <alignment horizontal="center" vertical="center" wrapText="1"/>
    </xf>
    <xf numFmtId="0" fontId="52" fillId="0" borderId="1" xfId="4" applyFont="1" applyFill="1" applyBorder="1" applyAlignment="1">
      <alignment horizontal="center" vertical="center"/>
    </xf>
    <xf numFmtId="0" fontId="52" fillId="0" borderId="1" xfId="4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0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8" fillId="0" borderId="0" xfId="5" applyFont="1" applyAlignment="1">
      <alignment horizontal="center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153</xdr:row>
      <xdr:rowOff>438150</xdr:rowOff>
    </xdr:from>
    <xdr:to>
      <xdr:col>12</xdr:col>
      <xdr:colOff>333375</xdr:colOff>
      <xdr:row>153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3912278" y="38100"/>
          <a:ext cx="3506163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________________2018 року  №_____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1119134"/>
          <a:ext cx="12430125" cy="8540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82</xdr:row>
      <xdr:rowOff>228600</xdr:rowOff>
    </xdr:from>
    <xdr:to>
      <xdr:col>6</xdr:col>
      <xdr:colOff>1104902</xdr:colOff>
      <xdr:row>83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78580" y="88773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view="pageBreakPreview" topLeftCell="A80" zoomScale="80" zoomScaleNormal="100" zoomScaleSheetLayoutView="80" workbookViewId="0">
      <selection activeCell="D87" sqref="D87"/>
    </sheetView>
  </sheetViews>
  <sheetFormatPr defaultRowHeight="12.75" x14ac:dyDescent="0.2"/>
  <cols>
    <col min="1" max="1" width="14.7109375" style="27" customWidth="1"/>
    <col min="2" max="2" width="99.7109375" style="27" customWidth="1"/>
    <col min="3" max="3" width="24.140625" style="27" customWidth="1"/>
    <col min="4" max="4" width="24.7109375" style="27" customWidth="1"/>
    <col min="5" max="5" width="21.42578125" style="27" customWidth="1"/>
    <col min="6" max="6" width="17.28515625" style="27" customWidth="1"/>
    <col min="7" max="7" width="11" style="27" customWidth="1"/>
    <col min="8" max="16384" width="9.140625" style="27"/>
  </cols>
  <sheetData>
    <row r="1" spans="1:6" ht="26.25" x14ac:dyDescent="0.4">
      <c r="A1" s="43"/>
      <c r="B1" s="96"/>
      <c r="C1" s="492" t="s">
        <v>417</v>
      </c>
      <c r="D1" s="493"/>
      <c r="E1" s="493"/>
      <c r="F1" s="493"/>
    </row>
    <row r="2" spans="1:6" ht="26.25" x14ac:dyDescent="0.4">
      <c r="A2" s="43"/>
      <c r="B2" s="96"/>
      <c r="C2" s="492" t="s">
        <v>105</v>
      </c>
      <c r="D2" s="493"/>
      <c r="E2" s="493"/>
      <c r="F2" s="493"/>
    </row>
    <row r="3" spans="1:6" ht="26.25" x14ac:dyDescent="0.4">
      <c r="A3" s="43"/>
      <c r="B3" s="347"/>
      <c r="C3" s="347"/>
      <c r="D3" s="492" t="s">
        <v>502</v>
      </c>
      <c r="E3" s="492"/>
      <c r="F3" s="492"/>
    </row>
    <row r="4" spans="1:6" ht="18" customHeight="1" x14ac:dyDescent="0.35">
      <c r="A4" s="43"/>
      <c r="B4" s="43"/>
      <c r="C4" s="43"/>
      <c r="D4" s="43"/>
      <c r="E4" s="43"/>
      <c r="F4" s="43"/>
    </row>
    <row r="5" spans="1:6" ht="40.5" customHeight="1" x14ac:dyDescent="0.5">
      <c r="A5" s="43"/>
      <c r="B5" s="513" t="s">
        <v>507</v>
      </c>
      <c r="C5" s="514"/>
      <c r="D5" s="514"/>
      <c r="E5" s="43"/>
      <c r="F5" s="43"/>
    </row>
    <row r="6" spans="1:6" ht="48" customHeight="1" x14ac:dyDescent="0.2">
      <c r="A6" s="495" t="s">
        <v>508</v>
      </c>
      <c r="B6" s="495"/>
      <c r="C6" s="495"/>
      <c r="D6" s="495"/>
      <c r="E6" s="495"/>
      <c r="F6" s="495"/>
    </row>
    <row r="7" spans="1:6" ht="21" customHeight="1" x14ac:dyDescent="0.25">
      <c r="A7" s="97"/>
      <c r="B7" s="98"/>
      <c r="C7" s="98"/>
      <c r="D7" s="99"/>
      <c r="E7" s="99"/>
      <c r="F7" s="100" t="s">
        <v>0</v>
      </c>
    </row>
    <row r="8" spans="1:6" ht="56.25" customHeight="1" x14ac:dyDescent="0.2">
      <c r="A8" s="496" t="s">
        <v>80</v>
      </c>
      <c r="B8" s="498" t="s">
        <v>498</v>
      </c>
      <c r="C8" s="498" t="s">
        <v>98</v>
      </c>
      <c r="D8" s="498" t="s">
        <v>88</v>
      </c>
      <c r="E8" s="501" t="s">
        <v>89</v>
      </c>
      <c r="F8" s="502"/>
    </row>
    <row r="9" spans="1:6" ht="61.5" customHeight="1" x14ac:dyDescent="0.2">
      <c r="A9" s="497"/>
      <c r="B9" s="499"/>
      <c r="C9" s="500"/>
      <c r="D9" s="499"/>
      <c r="E9" s="44" t="s">
        <v>98</v>
      </c>
      <c r="F9" s="101" t="s">
        <v>106</v>
      </c>
    </row>
    <row r="10" spans="1:6" ht="17.25" customHeight="1" x14ac:dyDescent="0.2">
      <c r="A10" s="102">
        <v>1</v>
      </c>
      <c r="B10" s="103">
        <v>2</v>
      </c>
      <c r="C10" s="103" t="s">
        <v>79</v>
      </c>
      <c r="D10" s="104">
        <v>4</v>
      </c>
      <c r="E10" s="105">
        <v>5</v>
      </c>
      <c r="F10" s="102">
        <v>6</v>
      </c>
    </row>
    <row r="11" spans="1:6" ht="30" hidden="1" customHeight="1" x14ac:dyDescent="0.35">
      <c r="A11" s="106">
        <v>10000000</v>
      </c>
      <c r="B11" s="107" t="s">
        <v>107</v>
      </c>
      <c r="C11" s="108">
        <f>SUM(D11:E11)</f>
        <v>0</v>
      </c>
      <c r="D11" s="109">
        <f>SUM(D44,D26,D20,D12)</f>
        <v>0</v>
      </c>
      <c r="E11" s="186">
        <f>SUM(E44)</f>
        <v>0</v>
      </c>
      <c r="F11" s="110"/>
    </row>
    <row r="12" spans="1:6" ht="48" hidden="1" customHeight="1" x14ac:dyDescent="0.35">
      <c r="A12" s="111">
        <v>11000000</v>
      </c>
      <c r="B12" s="112" t="s">
        <v>108</v>
      </c>
      <c r="C12" s="108">
        <f>SUM(D12)</f>
        <v>0</v>
      </c>
      <c r="D12" s="113">
        <f>SUM(D13,D18)</f>
        <v>0</v>
      </c>
      <c r="E12" s="114"/>
      <c r="F12" s="115"/>
    </row>
    <row r="13" spans="1:6" ht="30" hidden="1" customHeight="1" x14ac:dyDescent="0.35">
      <c r="A13" s="111">
        <v>11010000</v>
      </c>
      <c r="B13" s="112" t="s">
        <v>109</v>
      </c>
      <c r="C13" s="108">
        <f>SUM(D13)</f>
        <v>0</v>
      </c>
      <c r="D13" s="113">
        <f>SUM(D14:D17)</f>
        <v>0</v>
      </c>
      <c r="E13" s="114"/>
      <c r="F13" s="115"/>
    </row>
    <row r="14" spans="1:6" ht="78" hidden="1" customHeight="1" x14ac:dyDescent="0.4">
      <c r="A14" s="363">
        <v>11010100</v>
      </c>
      <c r="B14" s="364" t="s">
        <v>110</v>
      </c>
      <c r="C14" s="116"/>
      <c r="D14" s="365"/>
      <c r="E14" s="117"/>
      <c r="F14" s="115"/>
    </row>
    <row r="15" spans="1:6" ht="101.25" hidden="1" customHeight="1" x14ac:dyDescent="0.4">
      <c r="A15" s="363">
        <v>11010200</v>
      </c>
      <c r="B15" s="364" t="s">
        <v>111</v>
      </c>
      <c r="C15" s="116"/>
      <c r="D15" s="365"/>
      <c r="E15" s="117"/>
      <c r="F15" s="115"/>
    </row>
    <row r="16" spans="1:6" ht="83.25" hidden="1" customHeight="1" x14ac:dyDescent="0.4">
      <c r="A16" s="363">
        <v>11010400</v>
      </c>
      <c r="B16" s="364" t="s">
        <v>112</v>
      </c>
      <c r="C16" s="116"/>
      <c r="D16" s="365"/>
      <c r="E16" s="117"/>
      <c r="F16" s="115"/>
    </row>
    <row r="17" spans="1:6" ht="57" hidden="1" customHeight="1" x14ac:dyDescent="0.4">
      <c r="A17" s="363">
        <v>11010500</v>
      </c>
      <c r="B17" s="364" t="s">
        <v>113</v>
      </c>
      <c r="C17" s="116"/>
      <c r="D17" s="365"/>
      <c r="E17" s="117"/>
      <c r="F17" s="115"/>
    </row>
    <row r="18" spans="1:6" ht="27.75" hidden="1" customHeight="1" x14ac:dyDescent="0.35">
      <c r="A18" s="118">
        <v>11020000</v>
      </c>
      <c r="B18" s="119" t="s">
        <v>114</v>
      </c>
      <c r="C18" s="120">
        <f>SUM(D18)</f>
        <v>0</v>
      </c>
      <c r="D18" s="121">
        <f>SUM(D19)</f>
        <v>0</v>
      </c>
      <c r="E18" s="117"/>
      <c r="F18" s="115"/>
    </row>
    <row r="19" spans="1:6" ht="52.5" hidden="1" customHeight="1" x14ac:dyDescent="0.4">
      <c r="A19" s="122">
        <v>11020200</v>
      </c>
      <c r="B19" s="187" t="s">
        <v>115</v>
      </c>
      <c r="C19" s="116"/>
      <c r="D19" s="365"/>
      <c r="E19" s="117"/>
      <c r="F19" s="115"/>
    </row>
    <row r="20" spans="1:6" ht="30" hidden="1" customHeight="1" x14ac:dyDescent="0.35">
      <c r="A20" s="111">
        <v>14000000</v>
      </c>
      <c r="B20" s="123" t="s">
        <v>116</v>
      </c>
      <c r="C20" s="124">
        <f>SUM(D20)</f>
        <v>0</v>
      </c>
      <c r="D20" s="121">
        <f>SUM(D25,D21,D23)</f>
        <v>0</v>
      </c>
      <c r="E20" s="125"/>
      <c r="F20" s="362"/>
    </row>
    <row r="21" spans="1:6" ht="51.75" hidden="1" customHeight="1" x14ac:dyDescent="0.4">
      <c r="A21" s="363">
        <v>14020000</v>
      </c>
      <c r="B21" s="371" t="s">
        <v>418</v>
      </c>
      <c r="C21" s="365"/>
      <c r="D21" s="365"/>
      <c r="E21" s="125"/>
      <c r="F21" s="362"/>
    </row>
    <row r="22" spans="1:6" ht="30" hidden="1" customHeight="1" x14ac:dyDescent="0.4">
      <c r="A22" s="363">
        <v>14021900</v>
      </c>
      <c r="B22" s="364" t="s">
        <v>419</v>
      </c>
      <c r="C22" s="365"/>
      <c r="D22" s="365"/>
      <c r="E22" s="125"/>
      <c r="F22" s="362"/>
    </row>
    <row r="23" spans="1:6" ht="49.5" hidden="1" customHeight="1" x14ac:dyDescent="0.4">
      <c r="A23" s="363">
        <v>14030000</v>
      </c>
      <c r="B23" s="348" t="s">
        <v>420</v>
      </c>
      <c r="C23" s="365"/>
      <c r="D23" s="365"/>
      <c r="E23" s="125"/>
      <c r="F23" s="362"/>
    </row>
    <row r="24" spans="1:6" ht="30" hidden="1" customHeight="1" x14ac:dyDescent="0.4">
      <c r="A24" s="363">
        <v>14031900</v>
      </c>
      <c r="B24" s="364" t="s">
        <v>419</v>
      </c>
      <c r="C24" s="365"/>
      <c r="D24" s="365"/>
      <c r="E24" s="125"/>
      <c r="F24" s="362"/>
    </row>
    <row r="25" spans="1:6" ht="47.25" hidden="1" customHeight="1" x14ac:dyDescent="0.4">
      <c r="A25" s="363">
        <v>14040000</v>
      </c>
      <c r="B25" s="364" t="s">
        <v>117</v>
      </c>
      <c r="C25" s="116"/>
      <c r="D25" s="365"/>
      <c r="E25" s="125"/>
      <c r="F25" s="362"/>
    </row>
    <row r="26" spans="1:6" ht="30" hidden="1" customHeight="1" x14ac:dyDescent="0.35">
      <c r="A26" s="111">
        <v>18000000</v>
      </c>
      <c r="B26" s="112" t="s">
        <v>118</v>
      </c>
      <c r="C26" s="124">
        <f>SUM(D26)</f>
        <v>0</v>
      </c>
      <c r="D26" s="121">
        <f>SUM(D40,D37,D27)</f>
        <v>0</v>
      </c>
      <c r="E26" s="126"/>
      <c r="F26" s="127"/>
    </row>
    <row r="27" spans="1:6" ht="30" hidden="1" customHeight="1" x14ac:dyDescent="0.35">
      <c r="A27" s="111">
        <v>18010000</v>
      </c>
      <c r="B27" s="128" t="s">
        <v>119</v>
      </c>
      <c r="C27" s="124">
        <f>SUM(D27)</f>
        <v>0</v>
      </c>
      <c r="D27" s="121">
        <f>SUM(D28:D36)</f>
        <v>0</v>
      </c>
      <c r="E27" s="126"/>
      <c r="F27" s="127"/>
    </row>
    <row r="28" spans="1:6" ht="75.75" hidden="1" customHeight="1" x14ac:dyDescent="0.4">
      <c r="A28" s="363">
        <v>18010100</v>
      </c>
      <c r="B28" s="129" t="s">
        <v>120</v>
      </c>
      <c r="C28" s="116"/>
      <c r="D28" s="365"/>
      <c r="E28" s="125"/>
      <c r="F28" s="130"/>
    </row>
    <row r="29" spans="1:6" ht="75" hidden="1" customHeight="1" x14ac:dyDescent="0.4">
      <c r="A29" s="363">
        <v>18010200</v>
      </c>
      <c r="B29" s="131" t="s">
        <v>121</v>
      </c>
      <c r="C29" s="116"/>
      <c r="D29" s="365"/>
      <c r="E29" s="125"/>
      <c r="F29" s="130"/>
    </row>
    <row r="30" spans="1:6" ht="81" hidden="1" customHeight="1" x14ac:dyDescent="0.4">
      <c r="A30" s="132">
        <v>18010300</v>
      </c>
      <c r="B30" s="129" t="s">
        <v>122</v>
      </c>
      <c r="C30" s="116"/>
      <c r="D30" s="365"/>
      <c r="E30" s="125"/>
      <c r="F30" s="130"/>
    </row>
    <row r="31" spans="1:6" ht="76.5" hidden="1" customHeight="1" x14ac:dyDescent="0.4">
      <c r="A31" s="363">
        <v>18010400</v>
      </c>
      <c r="B31" s="129" t="s">
        <v>123</v>
      </c>
      <c r="C31" s="116"/>
      <c r="D31" s="365"/>
      <c r="E31" s="125"/>
      <c r="F31" s="130"/>
    </row>
    <row r="32" spans="1:6" ht="30" hidden="1" customHeight="1" x14ac:dyDescent="0.4">
      <c r="A32" s="363">
        <v>18010500</v>
      </c>
      <c r="B32" s="133" t="s">
        <v>124</v>
      </c>
      <c r="C32" s="116"/>
      <c r="D32" s="365"/>
      <c r="E32" s="134"/>
      <c r="F32" s="362"/>
    </row>
    <row r="33" spans="1:6" ht="30" hidden="1" customHeight="1" x14ac:dyDescent="0.4">
      <c r="A33" s="363">
        <v>18010600</v>
      </c>
      <c r="B33" s="133" t="s">
        <v>125</v>
      </c>
      <c r="C33" s="116"/>
      <c r="D33" s="365"/>
      <c r="E33" s="134"/>
      <c r="F33" s="362"/>
    </row>
    <row r="34" spans="1:6" ht="30" hidden="1" customHeight="1" x14ac:dyDescent="0.4">
      <c r="A34" s="363">
        <v>18010700</v>
      </c>
      <c r="B34" s="133" t="s">
        <v>126</v>
      </c>
      <c r="C34" s="116"/>
      <c r="D34" s="365"/>
      <c r="E34" s="134"/>
      <c r="F34" s="362"/>
    </row>
    <row r="35" spans="1:6" ht="30" hidden="1" customHeight="1" x14ac:dyDescent="0.4">
      <c r="A35" s="363">
        <v>18010900</v>
      </c>
      <c r="B35" s="133" t="s">
        <v>127</v>
      </c>
      <c r="C35" s="116"/>
      <c r="D35" s="365"/>
      <c r="E35" s="134"/>
      <c r="F35" s="362"/>
    </row>
    <row r="36" spans="1:6" ht="30" hidden="1" customHeight="1" x14ac:dyDescent="0.4">
      <c r="A36" s="363">
        <v>18011000</v>
      </c>
      <c r="B36" s="133" t="s">
        <v>128</v>
      </c>
      <c r="C36" s="116"/>
      <c r="D36" s="365"/>
      <c r="E36" s="134"/>
      <c r="F36" s="362"/>
    </row>
    <row r="37" spans="1:6" ht="30" hidden="1" customHeight="1" x14ac:dyDescent="0.4">
      <c r="A37" s="136">
        <v>18030000</v>
      </c>
      <c r="B37" s="137" t="s">
        <v>129</v>
      </c>
      <c r="C37" s="138">
        <f>SUM(D37)</f>
        <v>0</v>
      </c>
      <c r="D37" s="121">
        <f>SUM(D38:D39)</f>
        <v>0</v>
      </c>
      <c r="E37" s="134"/>
      <c r="F37" s="362"/>
    </row>
    <row r="38" spans="1:6" ht="27" hidden="1" customHeight="1" x14ac:dyDescent="0.4">
      <c r="A38" s="139">
        <v>18030100</v>
      </c>
      <c r="B38" s="140" t="s">
        <v>130</v>
      </c>
      <c r="C38" s="116"/>
      <c r="D38" s="365"/>
      <c r="E38" s="134"/>
      <c r="F38" s="362"/>
    </row>
    <row r="39" spans="1:6" ht="47.25" hidden="1" customHeight="1" x14ac:dyDescent="0.4">
      <c r="A39" s="141" t="s">
        <v>131</v>
      </c>
      <c r="B39" s="142" t="s">
        <v>132</v>
      </c>
      <c r="C39" s="116">
        <f>SUM(D39)</f>
        <v>0</v>
      </c>
      <c r="D39" s="365"/>
      <c r="E39" s="134"/>
      <c r="F39" s="362"/>
    </row>
    <row r="40" spans="1:6" ht="24.75" hidden="1" customHeight="1" x14ac:dyDescent="0.35">
      <c r="A40" s="111">
        <v>18050000</v>
      </c>
      <c r="B40" s="112" t="s">
        <v>133</v>
      </c>
      <c r="C40" s="138">
        <f>SUM(D40)</f>
        <v>0</v>
      </c>
      <c r="D40" s="121">
        <f>SUM(D41:D43)</f>
        <v>0</v>
      </c>
      <c r="E40" s="126"/>
      <c r="F40" s="127"/>
    </row>
    <row r="41" spans="1:6" ht="30" hidden="1" customHeight="1" x14ac:dyDescent="0.4">
      <c r="A41" s="363">
        <v>18050300</v>
      </c>
      <c r="B41" s="143" t="s">
        <v>134</v>
      </c>
      <c r="C41" s="116"/>
      <c r="D41" s="365"/>
      <c r="E41" s="125"/>
      <c r="F41" s="130"/>
    </row>
    <row r="42" spans="1:6" ht="30" hidden="1" customHeight="1" x14ac:dyDescent="0.4">
      <c r="A42" s="363">
        <v>18050400</v>
      </c>
      <c r="B42" s="143" t="s">
        <v>135</v>
      </c>
      <c r="C42" s="116"/>
      <c r="D42" s="365"/>
      <c r="E42" s="125"/>
      <c r="F42" s="130"/>
    </row>
    <row r="43" spans="1:6" ht="105.75" hidden="1" customHeight="1" x14ac:dyDescent="0.4">
      <c r="A43" s="363">
        <v>18050500</v>
      </c>
      <c r="B43" s="364" t="s">
        <v>136</v>
      </c>
      <c r="C43" s="116"/>
      <c r="D43" s="365"/>
      <c r="E43" s="125"/>
      <c r="F43" s="130"/>
    </row>
    <row r="44" spans="1:6" ht="30" hidden="1" customHeight="1" x14ac:dyDescent="0.35">
      <c r="A44" s="111">
        <v>19000000</v>
      </c>
      <c r="B44" s="144" t="s">
        <v>137</v>
      </c>
      <c r="C44" s="138">
        <f>SUM(E44)</f>
        <v>0</v>
      </c>
      <c r="D44" s="121"/>
      <c r="E44" s="121">
        <f>SUM(E45)</f>
        <v>0</v>
      </c>
      <c r="F44" s="127"/>
    </row>
    <row r="45" spans="1:6" ht="27" hidden="1" customHeight="1" x14ac:dyDescent="0.35">
      <c r="A45" s="111">
        <v>19010000</v>
      </c>
      <c r="B45" s="144" t="s">
        <v>138</v>
      </c>
      <c r="C45" s="138">
        <f>SUM(E45)</f>
        <v>0</v>
      </c>
      <c r="D45" s="121"/>
      <c r="E45" s="121">
        <f>SUM(E46:E48)</f>
        <v>0</v>
      </c>
      <c r="F45" s="127"/>
    </row>
    <row r="46" spans="1:6" ht="51.75" hidden="1" customHeight="1" x14ac:dyDescent="0.4">
      <c r="A46" s="363">
        <v>19010100</v>
      </c>
      <c r="B46" s="145" t="s">
        <v>139</v>
      </c>
      <c r="C46" s="135">
        <f>SUM(E46)</f>
        <v>0</v>
      </c>
      <c r="D46" s="365"/>
      <c r="E46" s="125"/>
      <c r="F46" s="130"/>
    </row>
    <row r="47" spans="1:6" ht="50.25" hidden="1" customHeight="1" x14ac:dyDescent="0.4">
      <c r="A47" s="363">
        <v>19010200</v>
      </c>
      <c r="B47" s="364" t="s">
        <v>140</v>
      </c>
      <c r="C47" s="135">
        <f>SUM(E47)</f>
        <v>0</v>
      </c>
      <c r="D47" s="365"/>
      <c r="E47" s="125"/>
      <c r="F47" s="130"/>
    </row>
    <row r="48" spans="1:6" ht="78" hidden="1" customHeight="1" x14ac:dyDescent="0.4">
      <c r="A48" s="363">
        <v>19010300</v>
      </c>
      <c r="B48" s="146" t="s">
        <v>141</v>
      </c>
      <c r="C48" s="135">
        <f>SUM(E48)</f>
        <v>0</v>
      </c>
      <c r="D48" s="365"/>
      <c r="E48" s="125"/>
      <c r="F48" s="130"/>
    </row>
    <row r="49" spans="1:7" ht="30" hidden="1" customHeight="1" x14ac:dyDescent="0.35">
      <c r="A49" s="111">
        <v>20000000</v>
      </c>
      <c r="B49" s="112" t="s">
        <v>142</v>
      </c>
      <c r="C49" s="124">
        <f>SUM(D49,E49)</f>
        <v>0</v>
      </c>
      <c r="D49" s="121">
        <f>SUM(D66,D56,D50)</f>
        <v>0</v>
      </c>
      <c r="E49" s="121">
        <f>SUM(E66,E69)</f>
        <v>0</v>
      </c>
      <c r="F49" s="362"/>
    </row>
    <row r="50" spans="1:7" ht="26.25" hidden="1" customHeight="1" x14ac:dyDescent="0.35">
      <c r="A50" s="111">
        <v>21000000</v>
      </c>
      <c r="B50" s="112" t="s">
        <v>143</v>
      </c>
      <c r="C50" s="124">
        <f t="shared" ref="C50:C57" si="0">SUM(D50)</f>
        <v>0</v>
      </c>
      <c r="D50" s="121">
        <f>SUM(D51,D54)</f>
        <v>0</v>
      </c>
      <c r="E50" s="134"/>
      <c r="F50" s="362"/>
    </row>
    <row r="51" spans="1:7" ht="98.25" hidden="1" customHeight="1" x14ac:dyDescent="0.4">
      <c r="A51" s="503">
        <v>21010000</v>
      </c>
      <c r="B51" s="354" t="s">
        <v>439</v>
      </c>
      <c r="C51" s="505">
        <f t="shared" si="0"/>
        <v>0</v>
      </c>
      <c r="D51" s="507">
        <f>SUM(D53)</f>
        <v>0</v>
      </c>
      <c r="E51" s="509"/>
      <c r="F51" s="511"/>
      <c r="G51" s="349"/>
    </row>
    <row r="52" spans="1:7" ht="21.75" hidden="1" customHeight="1" x14ac:dyDescent="0.4">
      <c r="A52" s="504"/>
      <c r="B52" s="350" t="s">
        <v>421</v>
      </c>
      <c r="C52" s="506">
        <f t="shared" si="0"/>
        <v>0</v>
      </c>
      <c r="D52" s="508"/>
      <c r="E52" s="510"/>
      <c r="F52" s="512"/>
      <c r="G52" s="349"/>
    </row>
    <row r="53" spans="1:7" s="147" customFormat="1" ht="77.25" hidden="1" customHeight="1" x14ac:dyDescent="0.4">
      <c r="A53" s="363">
        <v>21010300</v>
      </c>
      <c r="B53" s="133" t="s">
        <v>144</v>
      </c>
      <c r="C53" s="116">
        <f>SUM(D53)</f>
        <v>0</v>
      </c>
      <c r="D53" s="365"/>
      <c r="E53" s="134"/>
      <c r="F53" s="362"/>
    </row>
    <row r="54" spans="1:7" ht="27.75" hidden="1" customHeight="1" x14ac:dyDescent="0.35">
      <c r="A54" s="111">
        <v>21080000</v>
      </c>
      <c r="B54" s="112" t="s">
        <v>145</v>
      </c>
      <c r="C54" s="124">
        <f t="shared" si="0"/>
        <v>0</v>
      </c>
      <c r="D54" s="121">
        <f>SUM(D55:D55)</f>
        <v>0</v>
      </c>
      <c r="E54" s="148"/>
      <c r="F54" s="149"/>
    </row>
    <row r="55" spans="1:7" ht="28.5" hidden="1" customHeight="1" x14ac:dyDescent="0.4">
      <c r="A55" s="363">
        <v>21081100</v>
      </c>
      <c r="B55" s="133" t="s">
        <v>146</v>
      </c>
      <c r="C55" s="116">
        <f>SUM(D55)</f>
        <v>0</v>
      </c>
      <c r="D55" s="365"/>
      <c r="E55" s="134"/>
      <c r="F55" s="362"/>
    </row>
    <row r="56" spans="1:7" ht="52.5" hidden="1" customHeight="1" x14ac:dyDescent="0.35">
      <c r="A56" s="111">
        <v>22000000</v>
      </c>
      <c r="B56" s="112" t="s">
        <v>147</v>
      </c>
      <c r="C56" s="124">
        <f t="shared" si="0"/>
        <v>0</v>
      </c>
      <c r="D56" s="121">
        <f>SUM(D63,D61,D57)</f>
        <v>0</v>
      </c>
      <c r="E56" s="134"/>
      <c r="F56" s="362"/>
    </row>
    <row r="57" spans="1:7" ht="30" hidden="1" customHeight="1" x14ac:dyDescent="0.35">
      <c r="A57" s="111">
        <v>22010000</v>
      </c>
      <c r="B57" s="112" t="s">
        <v>148</v>
      </c>
      <c r="C57" s="124">
        <f t="shared" si="0"/>
        <v>0</v>
      </c>
      <c r="D57" s="121">
        <f>SUM(D58:D60)</f>
        <v>0</v>
      </c>
      <c r="E57" s="134"/>
      <c r="F57" s="362"/>
    </row>
    <row r="58" spans="1:7" ht="76.5" hidden="1" customHeight="1" x14ac:dyDescent="0.4">
      <c r="A58" s="363">
        <v>22010300</v>
      </c>
      <c r="B58" s="187" t="s">
        <v>167</v>
      </c>
      <c r="C58" s="116">
        <f>SUM(D58)</f>
        <v>0</v>
      </c>
      <c r="D58" s="365"/>
      <c r="E58" s="134"/>
      <c r="F58" s="362"/>
    </row>
    <row r="59" spans="1:7" ht="28.5" hidden="1" customHeight="1" x14ac:dyDescent="0.4">
      <c r="A59" s="363">
        <v>22012500</v>
      </c>
      <c r="B59" s="133" t="s">
        <v>149</v>
      </c>
      <c r="C59" s="116">
        <f>SUM(D59)</f>
        <v>0</v>
      </c>
      <c r="D59" s="365"/>
      <c r="E59" s="134"/>
      <c r="F59" s="362"/>
    </row>
    <row r="60" spans="1:7" ht="54" hidden="1" customHeight="1" x14ac:dyDescent="0.4">
      <c r="A60" s="363">
        <v>22012600</v>
      </c>
      <c r="B60" s="188" t="s">
        <v>168</v>
      </c>
      <c r="C60" s="116">
        <f>SUM(D60)</f>
        <v>0</v>
      </c>
      <c r="D60" s="365"/>
      <c r="E60" s="134"/>
      <c r="F60" s="362"/>
    </row>
    <row r="61" spans="1:7" ht="72" hidden="1" customHeight="1" x14ac:dyDescent="0.35">
      <c r="A61" s="111">
        <v>22080000</v>
      </c>
      <c r="B61" s="150" t="s">
        <v>150</v>
      </c>
      <c r="C61" s="124">
        <f>SUM(D61)</f>
        <v>0</v>
      </c>
      <c r="D61" s="121">
        <f>SUM(D62)</f>
        <v>0</v>
      </c>
      <c r="E61" s="148"/>
      <c r="F61" s="149"/>
    </row>
    <row r="62" spans="1:7" ht="84" hidden="1" customHeight="1" x14ac:dyDescent="0.4">
      <c r="A62" s="363">
        <v>22080400</v>
      </c>
      <c r="B62" s="133" t="s">
        <v>151</v>
      </c>
      <c r="C62" s="116"/>
      <c r="D62" s="365"/>
      <c r="E62" s="134"/>
      <c r="F62" s="362"/>
    </row>
    <row r="63" spans="1:7" ht="27" hidden="1" customHeight="1" x14ac:dyDescent="0.35">
      <c r="A63" s="111">
        <v>22090000</v>
      </c>
      <c r="B63" s="112" t="s">
        <v>152</v>
      </c>
      <c r="C63" s="124">
        <f t="shared" ref="C63:C68" si="1">SUM(D63)</f>
        <v>0</v>
      </c>
      <c r="D63" s="121">
        <f>SUM(D64:D65)</f>
        <v>0</v>
      </c>
      <c r="E63" s="148"/>
      <c r="F63" s="149"/>
    </row>
    <row r="64" spans="1:7" ht="72" hidden="1" customHeight="1" x14ac:dyDescent="0.4">
      <c r="A64" s="363">
        <v>22090100</v>
      </c>
      <c r="B64" s="133" t="s">
        <v>153</v>
      </c>
      <c r="C64" s="116">
        <f t="shared" si="1"/>
        <v>0</v>
      </c>
      <c r="D64" s="365"/>
      <c r="E64" s="134"/>
      <c r="F64" s="362"/>
    </row>
    <row r="65" spans="1:7" ht="70.5" hidden="1" customHeight="1" x14ac:dyDescent="0.4">
      <c r="A65" s="363">
        <v>22090400</v>
      </c>
      <c r="B65" s="133" t="s">
        <v>154</v>
      </c>
      <c r="C65" s="116">
        <f t="shared" si="1"/>
        <v>0</v>
      </c>
      <c r="D65" s="365"/>
      <c r="E65" s="134"/>
      <c r="F65" s="362"/>
    </row>
    <row r="66" spans="1:7" ht="25.5" hidden="1" customHeight="1" x14ac:dyDescent="0.35">
      <c r="A66" s="111">
        <v>24000000</v>
      </c>
      <c r="B66" s="112" t="s">
        <v>155</v>
      </c>
      <c r="C66" s="124">
        <f t="shared" si="1"/>
        <v>0</v>
      </c>
      <c r="D66" s="121">
        <f>SUM(D67)</f>
        <v>0</v>
      </c>
      <c r="E66" s="126"/>
      <c r="F66" s="362"/>
    </row>
    <row r="67" spans="1:7" ht="26.25" hidden="1" x14ac:dyDescent="0.35">
      <c r="A67" s="111">
        <v>24060000</v>
      </c>
      <c r="B67" s="112" t="s">
        <v>156</v>
      </c>
      <c r="C67" s="124">
        <f t="shared" si="1"/>
        <v>0</v>
      </c>
      <c r="D67" s="121">
        <f>SUM(D68)</f>
        <v>0</v>
      </c>
      <c r="E67" s="126"/>
      <c r="F67" s="362"/>
    </row>
    <row r="68" spans="1:7" ht="27" hidden="1" x14ac:dyDescent="0.4">
      <c r="A68" s="363">
        <v>24060300</v>
      </c>
      <c r="B68" s="133" t="s">
        <v>156</v>
      </c>
      <c r="C68" s="116">
        <f t="shared" si="1"/>
        <v>0</v>
      </c>
      <c r="D68" s="365"/>
      <c r="E68" s="134"/>
      <c r="F68" s="362" t="s">
        <v>157</v>
      </c>
    </row>
    <row r="69" spans="1:7" ht="28.5" hidden="1" customHeight="1" x14ac:dyDescent="0.4">
      <c r="A69" s="111">
        <v>25000000</v>
      </c>
      <c r="B69" s="112" t="s">
        <v>158</v>
      </c>
      <c r="C69" s="120">
        <f>SUM(E69)</f>
        <v>0</v>
      </c>
      <c r="D69" s="361"/>
      <c r="E69" s="121">
        <f>SUM(E70)</f>
        <v>0</v>
      </c>
      <c r="F69" s="362"/>
    </row>
    <row r="70" spans="1:7" ht="48" hidden="1" customHeight="1" x14ac:dyDescent="0.4">
      <c r="A70" s="111">
        <v>25010000</v>
      </c>
      <c r="B70" s="112" t="s">
        <v>159</v>
      </c>
      <c r="C70" s="120">
        <f>SUM(E70)</f>
        <v>0</v>
      </c>
      <c r="D70" s="151"/>
      <c r="E70" s="121">
        <f>SUM(E71:E74)</f>
        <v>0</v>
      </c>
      <c r="F70" s="362"/>
    </row>
    <row r="71" spans="1:7" ht="51" hidden="1" customHeight="1" x14ac:dyDescent="0.4">
      <c r="A71" s="363">
        <v>25010100</v>
      </c>
      <c r="B71" s="133" t="s">
        <v>160</v>
      </c>
      <c r="C71" s="116"/>
      <c r="D71" s="151"/>
      <c r="E71" s="152"/>
      <c r="F71" s="153"/>
    </row>
    <row r="72" spans="1:7" ht="51" hidden="1" customHeight="1" x14ac:dyDescent="0.4">
      <c r="A72" s="363">
        <v>25010200</v>
      </c>
      <c r="B72" s="133" t="s">
        <v>169</v>
      </c>
      <c r="C72" s="116"/>
      <c r="D72" s="151"/>
      <c r="E72" s="152"/>
      <c r="F72" s="153"/>
    </row>
    <row r="73" spans="1:7" ht="27" hidden="1" customHeight="1" x14ac:dyDescent="0.4">
      <c r="A73" s="363">
        <v>25010300</v>
      </c>
      <c r="B73" s="133" t="s">
        <v>161</v>
      </c>
      <c r="C73" s="116"/>
      <c r="D73" s="151"/>
      <c r="E73" s="152"/>
      <c r="F73" s="153"/>
    </row>
    <row r="74" spans="1:7" ht="75" hidden="1" customHeight="1" x14ac:dyDescent="0.4">
      <c r="A74" s="363">
        <v>25010400</v>
      </c>
      <c r="B74" s="188" t="s">
        <v>162</v>
      </c>
      <c r="C74" s="116"/>
      <c r="D74" s="154"/>
      <c r="E74" s="365"/>
      <c r="F74" s="130"/>
    </row>
    <row r="75" spans="1:7" ht="26.25" hidden="1" customHeight="1" x14ac:dyDescent="0.4">
      <c r="A75" s="118">
        <v>30000000</v>
      </c>
      <c r="B75" s="189" t="s">
        <v>170</v>
      </c>
      <c r="C75" s="120">
        <f>SUM(E75)</f>
        <v>0</v>
      </c>
      <c r="D75" s="154"/>
      <c r="E75" s="121">
        <f>SUM(F75)</f>
        <v>0</v>
      </c>
      <c r="F75" s="190">
        <f>SUM(F76)</f>
        <v>0</v>
      </c>
    </row>
    <row r="76" spans="1:7" ht="33" hidden="1" customHeight="1" x14ac:dyDescent="0.35">
      <c r="A76" s="118">
        <v>33000000</v>
      </c>
      <c r="B76" s="351" t="s">
        <v>171</v>
      </c>
      <c r="C76" s="120">
        <f>SUM(E76)</f>
        <v>0</v>
      </c>
      <c r="D76" s="352"/>
      <c r="E76" s="121">
        <f>SUM(F76)</f>
        <v>0</v>
      </c>
      <c r="F76" s="190">
        <f>SUM(F77)</f>
        <v>0</v>
      </c>
    </row>
    <row r="77" spans="1:7" ht="26.25" hidden="1" customHeight="1" x14ac:dyDescent="0.4">
      <c r="A77" s="122">
        <v>33010000</v>
      </c>
      <c r="B77" s="353" t="s">
        <v>172</v>
      </c>
      <c r="C77" s="116">
        <f>SUM(E77)</f>
        <v>0</v>
      </c>
      <c r="D77" s="154"/>
      <c r="E77" s="365">
        <f>SUM(F77)</f>
        <v>0</v>
      </c>
      <c r="F77" s="191"/>
    </row>
    <row r="78" spans="1:7" ht="99" hidden="1" customHeight="1" x14ac:dyDescent="0.4">
      <c r="A78" s="363">
        <v>33010100</v>
      </c>
      <c r="B78" s="187" t="s">
        <v>173</v>
      </c>
      <c r="C78" s="116">
        <f>SUM(E78)</f>
        <v>0</v>
      </c>
      <c r="D78" s="154"/>
      <c r="E78" s="365">
        <f>SUM(F78)</f>
        <v>0</v>
      </c>
      <c r="F78" s="191"/>
    </row>
    <row r="79" spans="1:7" ht="28.5" hidden="1" customHeight="1" x14ac:dyDescent="0.35">
      <c r="A79" s="363"/>
      <c r="B79" s="112" t="s">
        <v>163</v>
      </c>
      <c r="C79" s="121">
        <f>SUM(C11,C49,C75)</f>
        <v>0</v>
      </c>
      <c r="D79" s="121">
        <f>SUM(D11,D49)</f>
        <v>0</v>
      </c>
      <c r="E79" s="121">
        <f>SUM(E11,E49,E75)</f>
        <v>0</v>
      </c>
      <c r="F79" s="190">
        <f>SUM(F75)</f>
        <v>0</v>
      </c>
      <c r="G79" s="155"/>
    </row>
    <row r="80" spans="1:7" ht="36" customHeight="1" x14ac:dyDescent="0.35">
      <c r="A80" s="111">
        <v>40000000</v>
      </c>
      <c r="B80" s="475" t="s">
        <v>81</v>
      </c>
      <c r="C80" s="483">
        <f t="shared" ref="C80:C104" si="2">SUM(D80)</f>
        <v>1307634.6000000001</v>
      </c>
      <c r="D80" s="484">
        <f>SUM(D81)</f>
        <v>1307634.6000000001</v>
      </c>
      <c r="E80" s="156"/>
      <c r="F80" s="157"/>
    </row>
    <row r="81" spans="1:6" ht="36" customHeight="1" x14ac:dyDescent="0.35">
      <c r="A81" s="111">
        <v>41000000</v>
      </c>
      <c r="B81" s="475" t="s">
        <v>82</v>
      </c>
      <c r="C81" s="483">
        <f t="shared" si="2"/>
        <v>1307634.6000000001</v>
      </c>
      <c r="D81" s="484">
        <f>SUM(D82,D86)</f>
        <v>1307634.6000000001</v>
      </c>
      <c r="E81" s="156"/>
      <c r="F81" s="157"/>
    </row>
    <row r="82" spans="1:6" ht="28.5" hidden="1" customHeight="1" x14ac:dyDescent="0.35">
      <c r="A82" s="111">
        <v>41030000</v>
      </c>
      <c r="B82" s="475" t="s">
        <v>83</v>
      </c>
      <c r="C82" s="483">
        <f t="shared" si="2"/>
        <v>0</v>
      </c>
      <c r="D82" s="484">
        <f>SUM(D83:D85)</f>
        <v>0</v>
      </c>
      <c r="E82" s="156"/>
      <c r="F82" s="157"/>
    </row>
    <row r="83" spans="1:6" ht="42" hidden="1" customHeight="1" x14ac:dyDescent="0.4">
      <c r="A83" s="159">
        <v>41033900</v>
      </c>
      <c r="B83" s="476" t="s">
        <v>164</v>
      </c>
      <c r="C83" s="485">
        <f t="shared" si="2"/>
        <v>0</v>
      </c>
      <c r="D83" s="486"/>
      <c r="E83" s="369"/>
      <c r="F83" s="370"/>
    </row>
    <row r="84" spans="1:6" ht="52.5" hidden="1" customHeight="1" x14ac:dyDescent="0.4">
      <c r="A84" s="159">
        <v>41034200</v>
      </c>
      <c r="B84" s="476" t="s">
        <v>165</v>
      </c>
      <c r="C84" s="485">
        <f t="shared" si="2"/>
        <v>0</v>
      </c>
      <c r="D84" s="486"/>
      <c r="E84" s="369"/>
      <c r="F84" s="370"/>
    </row>
    <row r="85" spans="1:6" ht="106.5" hidden="1" customHeight="1" x14ac:dyDescent="0.4">
      <c r="A85" s="159">
        <v>41035100</v>
      </c>
      <c r="B85" s="477" t="s">
        <v>422</v>
      </c>
      <c r="C85" s="485">
        <f t="shared" si="2"/>
        <v>0</v>
      </c>
      <c r="D85" s="486"/>
      <c r="E85" s="361"/>
      <c r="F85" s="362"/>
    </row>
    <row r="86" spans="1:6" ht="59.25" customHeight="1" x14ac:dyDescent="0.4">
      <c r="A86" s="366">
        <v>41050000</v>
      </c>
      <c r="B86" s="478" t="s">
        <v>433</v>
      </c>
      <c r="C86" s="487">
        <f t="shared" si="2"/>
        <v>1307634.6000000001</v>
      </c>
      <c r="D86" s="488">
        <f>SUM(D87:D88)</f>
        <v>1307634.6000000001</v>
      </c>
      <c r="E86" s="151"/>
      <c r="F86" s="158"/>
    </row>
    <row r="87" spans="1:6" ht="409.5" customHeight="1" x14ac:dyDescent="0.4">
      <c r="A87" s="472">
        <v>41050600</v>
      </c>
      <c r="B87" s="476" t="s">
        <v>541</v>
      </c>
      <c r="C87" s="485">
        <f>SUM(D87)</f>
        <v>1006864</v>
      </c>
      <c r="D87" s="486">
        <v>1006864</v>
      </c>
      <c r="E87" s="151"/>
      <c r="F87" s="158"/>
    </row>
    <row r="88" spans="1:6" ht="35.25" customHeight="1" x14ac:dyDescent="0.4">
      <c r="A88" s="368">
        <v>41053900</v>
      </c>
      <c r="B88" s="479" t="s">
        <v>438</v>
      </c>
      <c r="C88" s="485">
        <f>SUM(D88)</f>
        <v>300770.59999999998</v>
      </c>
      <c r="D88" s="486">
        <f>SUM(D89)</f>
        <v>300770.59999999998</v>
      </c>
      <c r="E88" s="151"/>
      <c r="F88" s="158"/>
    </row>
    <row r="89" spans="1:6" ht="140.25" customHeight="1" x14ac:dyDescent="0.4">
      <c r="A89" s="473" t="s">
        <v>542</v>
      </c>
      <c r="B89" s="480" t="s">
        <v>553</v>
      </c>
      <c r="C89" s="485">
        <f t="shared" ref="C89:C99" si="3">SUM(D89)</f>
        <v>300770.59999999998</v>
      </c>
      <c r="D89" s="486">
        <f>SUM(D90:D99)</f>
        <v>300770.59999999998</v>
      </c>
      <c r="E89" s="151"/>
      <c r="F89" s="158"/>
    </row>
    <row r="90" spans="1:6" ht="36" customHeight="1" x14ac:dyDescent="0.4">
      <c r="A90" s="473"/>
      <c r="B90" s="480" t="s">
        <v>543</v>
      </c>
      <c r="C90" s="485">
        <f t="shared" si="3"/>
        <v>60000</v>
      </c>
      <c r="D90" s="486">
        <v>60000</v>
      </c>
      <c r="E90" s="151"/>
      <c r="F90" s="158"/>
    </row>
    <row r="91" spans="1:6" ht="34.5" customHeight="1" x14ac:dyDescent="0.4">
      <c r="A91" s="473"/>
      <c r="B91" s="480" t="s">
        <v>544</v>
      </c>
      <c r="C91" s="485">
        <f t="shared" si="3"/>
        <v>43700</v>
      </c>
      <c r="D91" s="486">
        <v>43700</v>
      </c>
      <c r="E91" s="151"/>
      <c r="F91" s="158"/>
    </row>
    <row r="92" spans="1:6" ht="34.5" customHeight="1" x14ac:dyDescent="0.4">
      <c r="A92" s="473"/>
      <c r="B92" s="480" t="s">
        <v>549</v>
      </c>
      <c r="C92" s="485">
        <f t="shared" si="3"/>
        <v>20000</v>
      </c>
      <c r="D92" s="486">
        <v>20000</v>
      </c>
      <c r="E92" s="151"/>
      <c r="F92" s="158"/>
    </row>
    <row r="93" spans="1:6" ht="34.5" customHeight="1" x14ac:dyDescent="0.4">
      <c r="A93" s="473"/>
      <c r="B93" s="480" t="s">
        <v>551</v>
      </c>
      <c r="C93" s="485">
        <f t="shared" si="3"/>
        <v>10200</v>
      </c>
      <c r="D93" s="486">
        <v>10200</v>
      </c>
      <c r="E93" s="151"/>
      <c r="F93" s="158"/>
    </row>
    <row r="94" spans="1:6" ht="31.5" customHeight="1" x14ac:dyDescent="0.4">
      <c r="A94" s="474"/>
      <c r="B94" s="480" t="s">
        <v>552</v>
      </c>
      <c r="C94" s="485">
        <f t="shared" si="3"/>
        <v>14550.6</v>
      </c>
      <c r="D94" s="486">
        <v>14550.6</v>
      </c>
      <c r="E94" s="151"/>
      <c r="F94" s="158"/>
    </row>
    <row r="95" spans="1:6" ht="29.25" customHeight="1" x14ac:dyDescent="0.4">
      <c r="A95" s="474"/>
      <c r="B95" s="480" t="s">
        <v>545</v>
      </c>
      <c r="C95" s="485">
        <f t="shared" si="3"/>
        <v>55000</v>
      </c>
      <c r="D95" s="486">
        <v>55000</v>
      </c>
      <c r="E95" s="151"/>
      <c r="F95" s="158"/>
    </row>
    <row r="96" spans="1:6" ht="29.25" customHeight="1" x14ac:dyDescent="0.4">
      <c r="A96" s="474"/>
      <c r="B96" s="480" t="s">
        <v>546</v>
      </c>
      <c r="C96" s="485">
        <f t="shared" si="3"/>
        <v>32320</v>
      </c>
      <c r="D96" s="486">
        <v>32320</v>
      </c>
      <c r="E96" s="151"/>
      <c r="F96" s="158"/>
    </row>
    <row r="97" spans="1:7" ht="29.25" customHeight="1" x14ac:dyDescent="0.4">
      <c r="A97" s="474"/>
      <c r="B97" s="480" t="s">
        <v>547</v>
      </c>
      <c r="C97" s="485">
        <f t="shared" si="3"/>
        <v>25000</v>
      </c>
      <c r="D97" s="486">
        <v>25000</v>
      </c>
      <c r="E97" s="151"/>
      <c r="F97" s="158"/>
    </row>
    <row r="98" spans="1:7" ht="29.25" customHeight="1" x14ac:dyDescent="0.4">
      <c r="A98" s="474"/>
      <c r="B98" s="480" t="s">
        <v>548</v>
      </c>
      <c r="C98" s="485">
        <f t="shared" si="3"/>
        <v>20000</v>
      </c>
      <c r="D98" s="486">
        <v>20000</v>
      </c>
      <c r="E98" s="151"/>
      <c r="F98" s="158"/>
    </row>
    <row r="99" spans="1:7" ht="33.75" customHeight="1" x14ac:dyDescent="0.4">
      <c r="A99" s="372"/>
      <c r="B99" s="481" t="s">
        <v>550</v>
      </c>
      <c r="C99" s="485">
        <f t="shared" si="3"/>
        <v>20000</v>
      </c>
      <c r="D99" s="486">
        <v>20000</v>
      </c>
      <c r="E99" s="151"/>
      <c r="F99" s="158"/>
    </row>
    <row r="100" spans="1:7" ht="105.75" hidden="1" customHeight="1" x14ac:dyDescent="0.4">
      <c r="A100" s="159">
        <v>41050200</v>
      </c>
      <c r="B100" s="476" t="s">
        <v>434</v>
      </c>
      <c r="C100" s="485">
        <f t="shared" si="2"/>
        <v>0</v>
      </c>
      <c r="D100" s="489"/>
      <c r="E100" s="151"/>
      <c r="F100" s="158"/>
    </row>
    <row r="101" spans="1:7" ht="289.5" hidden="1" customHeight="1" x14ac:dyDescent="0.4">
      <c r="A101" s="159">
        <v>41050300</v>
      </c>
      <c r="B101" s="476" t="s">
        <v>435</v>
      </c>
      <c r="C101" s="485">
        <f t="shared" si="2"/>
        <v>0</v>
      </c>
      <c r="D101" s="489"/>
      <c r="E101" s="151"/>
      <c r="F101" s="158"/>
    </row>
    <row r="102" spans="1:7" ht="80.25" hidden="1" customHeight="1" x14ac:dyDescent="0.4">
      <c r="A102" s="159">
        <v>41051500</v>
      </c>
      <c r="B102" s="476" t="s">
        <v>437</v>
      </c>
      <c r="C102" s="485">
        <f t="shared" si="2"/>
        <v>0</v>
      </c>
      <c r="D102" s="489"/>
      <c r="E102" s="367"/>
      <c r="F102" s="193"/>
    </row>
    <row r="103" spans="1:7" ht="80.25" hidden="1" customHeight="1" x14ac:dyDescent="0.4">
      <c r="A103" s="159">
        <v>41052000</v>
      </c>
      <c r="B103" s="477" t="s">
        <v>436</v>
      </c>
      <c r="C103" s="485">
        <f t="shared" si="2"/>
        <v>0</v>
      </c>
      <c r="D103" s="489"/>
      <c r="E103" s="192"/>
      <c r="F103" s="193"/>
    </row>
    <row r="104" spans="1:7" ht="38.25" hidden="1" customHeight="1" x14ac:dyDescent="0.4">
      <c r="A104" s="368">
        <v>41053900</v>
      </c>
      <c r="B104" s="479" t="s">
        <v>438</v>
      </c>
      <c r="C104" s="485">
        <f t="shared" si="2"/>
        <v>0</v>
      </c>
      <c r="D104" s="490"/>
      <c r="E104" s="192"/>
      <c r="F104" s="193"/>
    </row>
    <row r="105" spans="1:7" ht="39" customHeight="1" x14ac:dyDescent="0.35">
      <c r="A105" s="160"/>
      <c r="B105" s="482" t="s">
        <v>163</v>
      </c>
      <c r="C105" s="491">
        <f>SUM(D105:E105)</f>
        <v>1307634.6000000001</v>
      </c>
      <c r="D105" s="491">
        <f>SUM(D79:D80)</f>
        <v>1307634.6000000001</v>
      </c>
      <c r="E105" s="161"/>
      <c r="F105" s="194"/>
      <c r="G105" s="45"/>
    </row>
    <row r="106" spans="1:7" ht="117" customHeight="1" x14ac:dyDescent="0.35">
      <c r="A106" s="162"/>
      <c r="B106" s="163"/>
      <c r="C106" s="164"/>
      <c r="D106" s="165"/>
      <c r="E106" s="165"/>
      <c r="F106" s="46"/>
      <c r="G106" s="45"/>
    </row>
    <row r="107" spans="1:7" ht="64.5" customHeight="1" x14ac:dyDescent="0.5">
      <c r="A107" s="494" t="s">
        <v>166</v>
      </c>
      <c r="B107" s="494"/>
      <c r="C107" s="494"/>
      <c r="D107" s="494"/>
      <c r="E107" s="494"/>
      <c r="F107" s="494"/>
      <c r="G107" s="45"/>
    </row>
    <row r="108" spans="1:7" ht="33.75" customHeight="1" x14ac:dyDescent="0.35">
      <c r="A108" s="47"/>
      <c r="B108" s="48"/>
      <c r="C108" s="48"/>
      <c r="D108" s="49"/>
      <c r="E108" s="49"/>
      <c r="F108" s="49"/>
    </row>
    <row r="109" spans="1:7" ht="24.75" customHeight="1" x14ac:dyDescent="0.3">
      <c r="A109" s="50"/>
      <c r="B109" s="51"/>
      <c r="C109" s="51"/>
      <c r="D109" s="52"/>
      <c r="E109" s="52"/>
      <c r="F109" s="52"/>
    </row>
    <row r="110" spans="1:7" ht="23.25" x14ac:dyDescent="0.35">
      <c r="A110" s="53"/>
      <c r="B110" s="53"/>
      <c r="C110" s="53"/>
      <c r="D110" s="53"/>
      <c r="E110" s="53"/>
      <c r="F110" s="53"/>
    </row>
    <row r="111" spans="1:7" ht="23.25" x14ac:dyDescent="0.35">
      <c r="A111" s="54"/>
      <c r="B111" s="55"/>
      <c r="C111" s="55"/>
      <c r="D111" s="49"/>
      <c r="E111" s="49"/>
      <c r="F111" s="49"/>
    </row>
    <row r="112" spans="1:7" ht="21.75" customHeight="1" x14ac:dyDescent="0.35">
      <c r="A112" s="53"/>
      <c r="B112" s="53"/>
      <c r="C112" s="53"/>
      <c r="D112" s="53"/>
      <c r="E112" s="53"/>
      <c r="F112" s="53"/>
    </row>
    <row r="113" spans="1:6" ht="23.25" x14ac:dyDescent="0.35">
      <c r="A113" s="43"/>
      <c r="B113" s="43"/>
      <c r="C113" s="43"/>
      <c r="D113" s="43"/>
      <c r="E113" s="43"/>
      <c r="F113" s="43"/>
    </row>
    <row r="114" spans="1:6" ht="23.25" x14ac:dyDescent="0.35">
      <c r="A114" s="53"/>
      <c r="B114" s="53"/>
      <c r="C114" s="53"/>
      <c r="D114" s="53"/>
      <c r="E114" s="53"/>
      <c r="F114" s="53"/>
    </row>
    <row r="115" spans="1:6" ht="23.25" x14ac:dyDescent="0.35">
      <c r="A115" s="43"/>
      <c r="B115" s="43"/>
      <c r="C115" s="43"/>
      <c r="D115" s="43"/>
      <c r="E115" s="43"/>
      <c r="F115" s="43"/>
    </row>
    <row r="116" spans="1:6" ht="23.25" x14ac:dyDescent="0.35">
      <c r="A116" s="43"/>
      <c r="B116" s="43"/>
      <c r="C116" s="43"/>
      <c r="D116" s="43"/>
      <c r="E116" s="43"/>
      <c r="F116" s="43"/>
    </row>
    <row r="117" spans="1:6" ht="23.25" x14ac:dyDescent="0.35">
      <c r="A117" s="43"/>
      <c r="B117" s="43"/>
      <c r="C117" s="43"/>
      <c r="D117" s="43"/>
      <c r="E117" s="43"/>
      <c r="F117" s="43"/>
    </row>
    <row r="118" spans="1:6" ht="23.25" x14ac:dyDescent="0.35">
      <c r="A118" s="43"/>
      <c r="B118" s="43"/>
      <c r="C118" s="43"/>
      <c r="D118" s="43"/>
      <c r="E118" s="43"/>
      <c r="F118" s="43"/>
    </row>
    <row r="119" spans="1:6" ht="23.25" x14ac:dyDescent="0.35">
      <c r="A119" s="43"/>
      <c r="B119" s="43"/>
      <c r="C119" s="43"/>
      <c r="D119" s="43"/>
      <c r="E119" s="43"/>
      <c r="F119" s="43"/>
    </row>
    <row r="120" spans="1:6" ht="23.25" x14ac:dyDescent="0.35">
      <c r="A120" s="43"/>
      <c r="B120" s="43"/>
      <c r="C120" s="43"/>
      <c r="D120" s="43"/>
      <c r="E120" s="43"/>
      <c r="F120" s="43"/>
    </row>
    <row r="121" spans="1:6" ht="23.25" x14ac:dyDescent="0.35">
      <c r="A121" s="43"/>
      <c r="B121" s="43"/>
      <c r="C121" s="43"/>
      <c r="D121" s="43"/>
      <c r="E121" s="43"/>
      <c r="F121" s="43"/>
    </row>
    <row r="122" spans="1:6" ht="23.25" x14ac:dyDescent="0.35">
      <c r="A122" s="43"/>
      <c r="B122" s="43"/>
      <c r="C122" s="43"/>
      <c r="D122" s="43"/>
      <c r="E122" s="43"/>
      <c r="F122" s="43"/>
    </row>
    <row r="123" spans="1:6" ht="23.25" x14ac:dyDescent="0.35">
      <c r="A123" s="43"/>
      <c r="B123" s="43"/>
      <c r="C123" s="43"/>
      <c r="D123" s="43"/>
      <c r="E123" s="43"/>
      <c r="F123" s="43"/>
    </row>
    <row r="124" spans="1:6" ht="23.25" x14ac:dyDescent="0.35">
      <c r="A124" s="43"/>
      <c r="B124" s="43"/>
      <c r="C124" s="43"/>
      <c r="D124" s="43"/>
      <c r="E124" s="43"/>
      <c r="F124" s="43"/>
    </row>
    <row r="125" spans="1:6" ht="23.25" x14ac:dyDescent="0.35">
      <c r="A125" s="43"/>
      <c r="B125" s="43"/>
      <c r="C125" s="43"/>
      <c r="D125" s="43"/>
      <c r="E125" s="43"/>
      <c r="F125" s="43"/>
    </row>
    <row r="126" spans="1:6" ht="23.25" x14ac:dyDescent="0.35">
      <c r="A126" s="53"/>
      <c r="B126" s="53"/>
      <c r="C126" s="53"/>
      <c r="D126" s="53"/>
      <c r="E126" s="53"/>
      <c r="F126" s="53"/>
    </row>
    <row r="127" spans="1:6" ht="23.25" x14ac:dyDescent="0.35">
      <c r="A127" s="53"/>
      <c r="B127" s="53"/>
      <c r="C127" s="53"/>
      <c r="D127" s="53"/>
      <c r="E127" s="53"/>
      <c r="F127" s="53"/>
    </row>
    <row r="128" spans="1:6" ht="23.25" x14ac:dyDescent="0.35">
      <c r="A128" s="53"/>
      <c r="B128" s="53"/>
      <c r="C128" s="53"/>
      <c r="D128" s="53"/>
      <c r="E128" s="53"/>
      <c r="F128" s="53"/>
    </row>
    <row r="129" spans="1:6" ht="23.25" x14ac:dyDescent="0.35">
      <c r="A129" s="53"/>
      <c r="B129" s="53"/>
      <c r="C129" s="53"/>
      <c r="D129" s="53"/>
      <c r="E129" s="53"/>
      <c r="F129" s="53"/>
    </row>
    <row r="130" spans="1:6" ht="23.25" x14ac:dyDescent="0.35">
      <c r="A130" s="53"/>
      <c r="B130" s="53"/>
      <c r="C130" s="53"/>
      <c r="D130" s="53"/>
      <c r="E130" s="53"/>
      <c r="F130" s="53"/>
    </row>
    <row r="131" spans="1:6" ht="23.25" x14ac:dyDescent="0.35">
      <c r="A131" s="53"/>
      <c r="B131" s="53"/>
      <c r="C131" s="53"/>
      <c r="D131" s="53"/>
      <c r="E131" s="53"/>
      <c r="F131" s="53"/>
    </row>
    <row r="132" spans="1:6" ht="23.25" x14ac:dyDescent="0.35">
      <c r="A132" s="53"/>
      <c r="B132" s="53"/>
      <c r="C132" s="53"/>
      <c r="D132" s="53"/>
      <c r="E132" s="53"/>
      <c r="F132" s="53"/>
    </row>
    <row r="133" spans="1:6" ht="23.25" x14ac:dyDescent="0.35">
      <c r="A133" s="53"/>
      <c r="B133" s="53"/>
      <c r="C133" s="53"/>
      <c r="D133" s="53"/>
      <c r="E133" s="53"/>
      <c r="F133" s="53"/>
    </row>
    <row r="134" spans="1:6" ht="23.25" x14ac:dyDescent="0.35">
      <c r="A134" s="53"/>
      <c r="B134" s="53"/>
      <c r="C134" s="53"/>
      <c r="D134" s="53"/>
      <c r="E134" s="53"/>
      <c r="F134" s="53"/>
    </row>
    <row r="135" spans="1:6" ht="23.25" x14ac:dyDescent="0.35">
      <c r="A135" s="53"/>
      <c r="B135" s="53"/>
      <c r="C135" s="53"/>
      <c r="D135" s="53"/>
      <c r="E135" s="53"/>
      <c r="F135" s="53"/>
    </row>
    <row r="136" spans="1:6" ht="23.25" x14ac:dyDescent="0.35">
      <c r="A136" s="53"/>
      <c r="B136" s="53"/>
      <c r="C136" s="53"/>
      <c r="D136" s="53"/>
      <c r="E136" s="53"/>
      <c r="F136" s="53"/>
    </row>
    <row r="137" spans="1:6" ht="23.25" x14ac:dyDescent="0.35">
      <c r="A137" s="53"/>
      <c r="B137" s="53"/>
      <c r="C137" s="53"/>
      <c r="D137" s="53"/>
      <c r="E137" s="53"/>
      <c r="F137" s="53"/>
    </row>
    <row r="138" spans="1:6" ht="23.25" x14ac:dyDescent="0.35">
      <c r="A138" s="53"/>
      <c r="B138" s="53"/>
      <c r="C138" s="53"/>
      <c r="D138" s="53"/>
      <c r="E138" s="53"/>
      <c r="F138" s="53"/>
    </row>
    <row r="139" spans="1:6" ht="23.25" x14ac:dyDescent="0.35">
      <c r="A139" s="53"/>
      <c r="B139" s="53"/>
      <c r="C139" s="53"/>
      <c r="D139" s="53"/>
      <c r="E139" s="53"/>
      <c r="F139" s="53"/>
    </row>
    <row r="140" spans="1:6" ht="23.25" x14ac:dyDescent="0.35">
      <c r="A140" s="53"/>
      <c r="B140" s="53"/>
      <c r="C140" s="53"/>
      <c r="D140" s="53"/>
      <c r="E140" s="53"/>
      <c r="F140" s="53"/>
    </row>
    <row r="141" spans="1:6" ht="23.25" x14ac:dyDescent="0.35">
      <c r="A141" s="53"/>
      <c r="B141" s="53"/>
      <c r="C141" s="53"/>
      <c r="D141" s="53"/>
      <c r="E141" s="53"/>
      <c r="F141" s="53"/>
    </row>
    <row r="142" spans="1:6" ht="23.25" x14ac:dyDescent="0.35">
      <c r="A142" s="53"/>
      <c r="B142" s="53"/>
      <c r="C142" s="53"/>
      <c r="D142" s="53"/>
      <c r="E142" s="53"/>
      <c r="F142" s="53"/>
    </row>
    <row r="143" spans="1:6" ht="23.25" x14ac:dyDescent="0.35">
      <c r="A143" s="53"/>
      <c r="B143" s="53"/>
      <c r="C143" s="53"/>
      <c r="D143" s="53"/>
      <c r="E143" s="53"/>
      <c r="F143" s="53"/>
    </row>
    <row r="144" spans="1:6" ht="23.25" x14ac:dyDescent="0.35">
      <c r="A144" s="53"/>
      <c r="B144" s="53"/>
      <c r="C144" s="53"/>
      <c r="D144" s="53"/>
      <c r="E144" s="53"/>
      <c r="F144" s="53"/>
    </row>
    <row r="145" spans="1:6" ht="23.25" x14ac:dyDescent="0.35">
      <c r="A145" s="53"/>
      <c r="B145" s="53"/>
      <c r="C145" s="53"/>
      <c r="D145" s="53"/>
      <c r="E145" s="53"/>
      <c r="F145" s="53"/>
    </row>
    <row r="146" spans="1:6" ht="23.25" x14ac:dyDescent="0.35">
      <c r="A146" s="53"/>
      <c r="B146" s="53"/>
      <c r="C146" s="53"/>
      <c r="D146" s="53"/>
      <c r="E146" s="53"/>
      <c r="F146" s="53"/>
    </row>
    <row r="147" spans="1:6" ht="23.25" x14ac:dyDescent="0.35">
      <c r="A147" s="53"/>
      <c r="B147" s="53"/>
      <c r="C147" s="53"/>
      <c r="D147" s="53"/>
      <c r="E147" s="53"/>
      <c r="F147" s="53"/>
    </row>
    <row r="148" spans="1:6" ht="23.25" x14ac:dyDescent="0.35">
      <c r="A148" s="53"/>
      <c r="B148" s="53"/>
      <c r="C148" s="53"/>
      <c r="D148" s="53"/>
      <c r="E148" s="53"/>
      <c r="F148" s="53"/>
    </row>
    <row r="149" spans="1:6" ht="23.25" x14ac:dyDescent="0.35">
      <c r="A149" s="53"/>
      <c r="B149" s="53"/>
      <c r="C149" s="53"/>
      <c r="D149" s="53"/>
      <c r="E149" s="53"/>
      <c r="F149" s="53"/>
    </row>
    <row r="150" spans="1:6" ht="23.25" x14ac:dyDescent="0.35">
      <c r="A150" s="53"/>
      <c r="B150" s="53"/>
      <c r="C150" s="53"/>
      <c r="D150" s="53"/>
      <c r="E150" s="53"/>
      <c r="F150" s="53"/>
    </row>
    <row r="151" spans="1:6" ht="23.25" x14ac:dyDescent="0.35">
      <c r="A151" s="53"/>
      <c r="B151" s="53"/>
      <c r="C151" s="53"/>
      <c r="D151" s="53"/>
      <c r="E151" s="53"/>
      <c r="F151" s="53"/>
    </row>
  </sheetData>
  <mergeCells count="16">
    <mergeCell ref="C1:F1"/>
    <mergeCell ref="C2:F2"/>
    <mergeCell ref="D3:F3"/>
    <mergeCell ref="A107:F107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  <mergeCell ref="B5:D5"/>
  </mergeCells>
  <phoneticPr fontId="4" type="noConversion"/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8" zoomScaleNormal="100" zoomScaleSheetLayoutView="100" workbookViewId="0">
      <selection activeCell="C33" sqref="C33"/>
    </sheetView>
  </sheetViews>
  <sheetFormatPr defaultColWidth="8" defaultRowHeight="12.75" x14ac:dyDescent="0.2"/>
  <cols>
    <col min="1" max="1" width="10.5703125" style="92" customWidth="1"/>
    <col min="2" max="2" width="29.140625" style="85" customWidth="1"/>
    <col min="3" max="3" width="21" style="85" customWidth="1"/>
    <col min="4" max="4" width="20.7109375" style="86" customWidth="1"/>
    <col min="5" max="5" width="17.28515625" style="86" customWidth="1"/>
    <col min="6" max="6" width="17" style="68" customWidth="1"/>
    <col min="7" max="8" width="8" style="68"/>
    <col min="9" max="9" width="12.140625" style="68" bestFit="1" customWidth="1"/>
    <col min="10" max="16384" width="8" style="68"/>
  </cols>
  <sheetData>
    <row r="1" spans="1:9" ht="16.5" customHeight="1" x14ac:dyDescent="0.3">
      <c r="A1" s="65"/>
      <c r="B1" s="66"/>
      <c r="C1" s="66"/>
      <c r="D1" s="67"/>
      <c r="E1" s="515"/>
      <c r="F1" s="515"/>
    </row>
    <row r="2" spans="1:9" ht="17.25" customHeight="1" x14ac:dyDescent="0.3">
      <c r="A2" s="65"/>
      <c r="B2" s="66"/>
      <c r="C2" s="66"/>
      <c r="D2" s="67"/>
      <c r="E2" s="516"/>
      <c r="F2" s="516"/>
    </row>
    <row r="3" spans="1:9" ht="18" customHeight="1" x14ac:dyDescent="0.3">
      <c r="A3" s="65"/>
      <c r="B3" s="66"/>
      <c r="C3" s="66"/>
      <c r="D3" s="67"/>
      <c r="E3" s="516"/>
      <c r="F3" s="516"/>
    </row>
    <row r="4" spans="1:9" ht="42.75" customHeight="1" x14ac:dyDescent="0.25">
      <c r="A4" s="65"/>
      <c r="B4" s="66"/>
      <c r="C4" s="66"/>
      <c r="D4" s="67"/>
      <c r="E4" s="67"/>
      <c r="F4" s="67"/>
    </row>
    <row r="5" spans="1:9" ht="64.5" customHeight="1" x14ac:dyDescent="0.2">
      <c r="A5" s="517" t="s">
        <v>506</v>
      </c>
      <c r="B5" s="517"/>
      <c r="C5" s="517"/>
      <c r="D5" s="517"/>
      <c r="E5" s="517"/>
      <c r="F5" s="517"/>
    </row>
    <row r="6" spans="1:9" ht="21" customHeight="1" x14ac:dyDescent="0.25">
      <c r="A6" s="65"/>
      <c r="B6" s="66"/>
      <c r="C6" s="66"/>
      <c r="D6" s="69"/>
      <c r="E6" s="69"/>
      <c r="F6" s="70" t="s">
        <v>0</v>
      </c>
    </row>
    <row r="7" spans="1:9" ht="39" customHeight="1" x14ac:dyDescent="0.2">
      <c r="A7" s="520" t="s">
        <v>37</v>
      </c>
      <c r="B7" s="521" t="s">
        <v>38</v>
      </c>
      <c r="C7" s="522" t="s">
        <v>39</v>
      </c>
      <c r="D7" s="523" t="s">
        <v>88</v>
      </c>
      <c r="E7" s="522" t="s">
        <v>89</v>
      </c>
      <c r="F7" s="522"/>
    </row>
    <row r="8" spans="1:9" ht="62.25" customHeight="1" x14ac:dyDescent="0.2">
      <c r="A8" s="520"/>
      <c r="B8" s="521"/>
      <c r="C8" s="522"/>
      <c r="D8" s="523"/>
      <c r="E8" s="72" t="s">
        <v>40</v>
      </c>
      <c r="F8" s="71" t="s">
        <v>41</v>
      </c>
    </row>
    <row r="9" spans="1:9" s="75" customFormat="1" ht="16.5" customHeight="1" x14ac:dyDescent="0.2">
      <c r="A9" s="73">
        <v>1</v>
      </c>
      <c r="B9" s="73">
        <v>2</v>
      </c>
      <c r="C9" s="74">
        <v>6</v>
      </c>
      <c r="D9" s="74">
        <v>3</v>
      </c>
      <c r="E9" s="74">
        <v>4</v>
      </c>
      <c r="F9" s="74">
        <v>5</v>
      </c>
    </row>
    <row r="10" spans="1:9" s="78" customFormat="1" ht="39.75" customHeight="1" x14ac:dyDescent="0.25">
      <c r="A10" s="183" t="s">
        <v>42</v>
      </c>
      <c r="B10" s="76" t="s">
        <v>43</v>
      </c>
      <c r="C10" s="471">
        <f t="shared" ref="C10:C29" si="0">SUM(D10:E10)</f>
        <v>86412.300000000047</v>
      </c>
      <c r="D10" s="471">
        <f>D11</f>
        <v>-920451.7</v>
      </c>
      <c r="E10" s="166">
        <f>E11</f>
        <v>1006864</v>
      </c>
      <c r="F10" s="166">
        <f>F11</f>
        <v>1006864</v>
      </c>
      <c r="G10" s="77"/>
    </row>
    <row r="11" spans="1:9" s="78" customFormat="1" ht="54.75" customHeight="1" x14ac:dyDescent="0.25">
      <c r="A11" s="183">
        <v>208000</v>
      </c>
      <c r="B11" s="76" t="s">
        <v>44</v>
      </c>
      <c r="C11" s="471">
        <f t="shared" si="0"/>
        <v>86412.300000000047</v>
      </c>
      <c r="D11" s="471">
        <f>D12+D13</f>
        <v>-920451.7</v>
      </c>
      <c r="E11" s="166">
        <f>E12+E13</f>
        <v>1006864</v>
      </c>
      <c r="F11" s="166">
        <f>F12+F13</f>
        <v>1006864</v>
      </c>
      <c r="G11" s="77"/>
    </row>
    <row r="12" spans="1:9" s="78" customFormat="1" ht="26.25" customHeight="1" x14ac:dyDescent="0.25">
      <c r="A12" s="184">
        <v>208100</v>
      </c>
      <c r="B12" s="79" t="s">
        <v>45</v>
      </c>
      <c r="C12" s="470">
        <f t="shared" si="0"/>
        <v>86412.3</v>
      </c>
      <c r="D12" s="470">
        <v>86412.3</v>
      </c>
      <c r="E12" s="168"/>
      <c r="F12" s="168"/>
      <c r="G12" s="77"/>
      <c r="I12" s="80"/>
    </row>
    <row r="13" spans="1:9" ht="73.5" customHeight="1" x14ac:dyDescent="0.25">
      <c r="A13" s="184" t="s">
        <v>46</v>
      </c>
      <c r="B13" s="81" t="s">
        <v>47</v>
      </c>
      <c r="C13" s="168">
        <f t="shared" si="0"/>
        <v>0</v>
      </c>
      <c r="D13" s="436">
        <v>-1006864</v>
      </c>
      <c r="E13" s="436">
        <v>1006864</v>
      </c>
      <c r="F13" s="436">
        <v>1006864</v>
      </c>
      <c r="G13" s="82"/>
    </row>
    <row r="14" spans="1:9" ht="24.75" customHeight="1" x14ac:dyDescent="0.25">
      <c r="A14" s="183" t="s">
        <v>1</v>
      </c>
      <c r="B14" s="76" t="s">
        <v>2</v>
      </c>
      <c r="C14" s="166">
        <f t="shared" si="0"/>
        <v>0</v>
      </c>
      <c r="D14" s="166">
        <f t="shared" ref="D14:F15" si="1">D15</f>
        <v>0</v>
      </c>
      <c r="E14" s="166">
        <f t="shared" si="1"/>
        <v>0</v>
      </c>
      <c r="F14" s="166">
        <f t="shared" si="1"/>
        <v>0</v>
      </c>
      <c r="G14" s="82"/>
    </row>
    <row r="15" spans="1:9" ht="50.25" hidden="1" customHeight="1" x14ac:dyDescent="0.25">
      <c r="A15" s="183">
        <v>301000</v>
      </c>
      <c r="B15" s="76" t="s">
        <v>3</v>
      </c>
      <c r="C15" s="166">
        <f t="shared" si="0"/>
        <v>0</v>
      </c>
      <c r="D15" s="166">
        <f t="shared" si="1"/>
        <v>0</v>
      </c>
      <c r="E15" s="166">
        <f>SUM(E16:E17)</f>
        <v>0</v>
      </c>
      <c r="F15" s="166">
        <f>SUM(F16:F17)</f>
        <v>0</v>
      </c>
      <c r="G15" s="82"/>
    </row>
    <row r="16" spans="1:9" ht="30" hidden="1" customHeight="1" x14ac:dyDescent="0.25">
      <c r="A16" s="184">
        <v>301100</v>
      </c>
      <c r="B16" s="79" t="s">
        <v>4</v>
      </c>
      <c r="C16" s="168">
        <f t="shared" si="0"/>
        <v>0</v>
      </c>
      <c r="D16" s="167">
        <v>0</v>
      </c>
      <c r="E16" s="168"/>
      <c r="F16" s="168"/>
      <c r="G16" s="82"/>
    </row>
    <row r="17" spans="1:8" ht="27.75" hidden="1" customHeight="1" x14ac:dyDescent="0.25">
      <c r="A17" s="184" t="s">
        <v>462</v>
      </c>
      <c r="B17" s="79" t="s">
        <v>463</v>
      </c>
      <c r="C17" s="168">
        <f t="shared" si="0"/>
        <v>0</v>
      </c>
      <c r="D17" s="167">
        <v>0</v>
      </c>
      <c r="E17" s="168"/>
      <c r="F17" s="168"/>
      <c r="G17" s="82"/>
    </row>
    <row r="18" spans="1:8" ht="28.5" hidden="1" customHeight="1" x14ac:dyDescent="0.25">
      <c r="A18" s="183"/>
      <c r="B18" s="83" t="s">
        <v>48</v>
      </c>
      <c r="C18" s="166">
        <f t="shared" si="0"/>
        <v>86412.300000000047</v>
      </c>
      <c r="D18" s="437">
        <f>SUM(D10,D14)</f>
        <v>-920451.7</v>
      </c>
      <c r="E18" s="437">
        <f>SUM(E10,E14)</f>
        <v>1006864</v>
      </c>
      <c r="F18" s="437">
        <f>SUM(F10,F14)</f>
        <v>1006864</v>
      </c>
      <c r="G18" s="82"/>
    </row>
    <row r="19" spans="1:8" ht="35.25" hidden="1" customHeight="1" x14ac:dyDescent="0.25">
      <c r="A19" s="183" t="s">
        <v>5</v>
      </c>
      <c r="B19" s="76" t="s">
        <v>6</v>
      </c>
      <c r="C19" s="166">
        <f t="shared" si="0"/>
        <v>0</v>
      </c>
      <c r="D19" s="166">
        <f>D20</f>
        <v>0</v>
      </c>
      <c r="E19" s="166">
        <f>SUM(E20,E23)</f>
        <v>0</v>
      </c>
      <c r="F19" s="166">
        <f>SUM(F20,F23)</f>
        <v>0</v>
      </c>
      <c r="G19" s="82"/>
    </row>
    <row r="20" spans="1:8" ht="28.5" hidden="1" customHeight="1" x14ac:dyDescent="0.25">
      <c r="A20" s="183" t="s">
        <v>7</v>
      </c>
      <c r="B20" s="76" t="s">
        <v>8</v>
      </c>
      <c r="C20" s="166">
        <f t="shared" si="0"/>
        <v>0</v>
      </c>
      <c r="D20" s="166">
        <f>D21+D22</f>
        <v>0</v>
      </c>
      <c r="E20" s="166">
        <f>E21</f>
        <v>0</v>
      </c>
      <c r="F20" s="166">
        <f>F21</f>
        <v>0</v>
      </c>
      <c r="G20" s="82"/>
    </row>
    <row r="21" spans="1:8" ht="28.5" hidden="1" customHeight="1" x14ac:dyDescent="0.25">
      <c r="A21" s="184" t="s">
        <v>9</v>
      </c>
      <c r="B21" s="79" t="s">
        <v>10</v>
      </c>
      <c r="C21" s="168">
        <f t="shared" si="0"/>
        <v>0</v>
      </c>
      <c r="D21" s="167">
        <f>D16</f>
        <v>0</v>
      </c>
      <c r="E21" s="168"/>
      <c r="F21" s="168"/>
      <c r="G21" s="82"/>
    </row>
    <row r="22" spans="1:8" ht="34.5" hidden="1" customHeight="1" x14ac:dyDescent="0.25">
      <c r="A22" s="184" t="s">
        <v>11</v>
      </c>
      <c r="B22" s="84" t="s">
        <v>12</v>
      </c>
      <c r="C22" s="168">
        <f t="shared" si="0"/>
        <v>0</v>
      </c>
      <c r="D22" s="436">
        <v>0</v>
      </c>
      <c r="E22" s="168"/>
      <c r="F22" s="168"/>
      <c r="G22" s="82"/>
    </row>
    <row r="23" spans="1:8" ht="28.5" hidden="1" customHeight="1" x14ac:dyDescent="0.25">
      <c r="A23" s="183" t="s">
        <v>464</v>
      </c>
      <c r="B23" s="76" t="s">
        <v>465</v>
      </c>
      <c r="C23" s="166">
        <f t="shared" si="0"/>
        <v>0</v>
      </c>
      <c r="D23" s="438">
        <f t="shared" ref="D23:F24" si="2">SUM(D24)</f>
        <v>0</v>
      </c>
      <c r="E23" s="438">
        <f t="shared" si="2"/>
        <v>0</v>
      </c>
      <c r="F23" s="438">
        <f t="shared" si="2"/>
        <v>0</v>
      </c>
      <c r="G23" s="82"/>
    </row>
    <row r="24" spans="1:8" ht="26.25" hidden="1" customHeight="1" x14ac:dyDescent="0.25">
      <c r="A24" s="184" t="s">
        <v>466</v>
      </c>
      <c r="B24" s="84" t="s">
        <v>467</v>
      </c>
      <c r="C24" s="168">
        <f t="shared" si="0"/>
        <v>0</v>
      </c>
      <c r="D24" s="436">
        <f t="shared" si="2"/>
        <v>0</v>
      </c>
      <c r="E24" s="436">
        <f t="shared" si="2"/>
        <v>0</v>
      </c>
      <c r="F24" s="436">
        <f t="shared" si="2"/>
        <v>0</v>
      </c>
      <c r="G24" s="82"/>
    </row>
    <row r="25" spans="1:8" ht="36" hidden="1" customHeight="1" x14ac:dyDescent="0.25">
      <c r="A25" s="184" t="s">
        <v>468</v>
      </c>
      <c r="B25" s="84" t="s">
        <v>12</v>
      </c>
      <c r="C25" s="168">
        <f t="shared" si="0"/>
        <v>0</v>
      </c>
      <c r="D25" s="436">
        <v>0</v>
      </c>
      <c r="E25" s="168"/>
      <c r="F25" s="168"/>
      <c r="G25" s="82"/>
    </row>
    <row r="26" spans="1:8" ht="43.5" customHeight="1" x14ac:dyDescent="0.25">
      <c r="A26" s="183" t="s">
        <v>49</v>
      </c>
      <c r="B26" s="76" t="s">
        <v>50</v>
      </c>
      <c r="C26" s="471">
        <f t="shared" si="0"/>
        <v>86412.300000000047</v>
      </c>
      <c r="D26" s="471">
        <f>D27</f>
        <v>-920451.7</v>
      </c>
      <c r="E26" s="166">
        <f>E27</f>
        <v>1006864</v>
      </c>
      <c r="F26" s="166">
        <f>F27</f>
        <v>1006864</v>
      </c>
      <c r="G26" s="82"/>
    </row>
    <row r="27" spans="1:8" ht="38.25" customHeight="1" x14ac:dyDescent="0.25">
      <c r="A27" s="183" t="s">
        <v>51</v>
      </c>
      <c r="B27" s="76" t="s">
        <v>52</v>
      </c>
      <c r="C27" s="471">
        <f t="shared" si="0"/>
        <v>86412.300000000047</v>
      </c>
      <c r="D27" s="471">
        <f>D28+D29</f>
        <v>-920451.7</v>
      </c>
      <c r="E27" s="166">
        <f>E28+E29</f>
        <v>1006864</v>
      </c>
      <c r="F27" s="166">
        <f>F28+F29</f>
        <v>1006864</v>
      </c>
      <c r="G27" s="82"/>
    </row>
    <row r="28" spans="1:8" ht="27.75" customHeight="1" x14ac:dyDescent="0.25">
      <c r="A28" s="184" t="s">
        <v>53</v>
      </c>
      <c r="B28" s="84" t="s">
        <v>54</v>
      </c>
      <c r="C28" s="470">
        <f t="shared" si="0"/>
        <v>86412.3</v>
      </c>
      <c r="D28" s="470">
        <v>86412.3</v>
      </c>
      <c r="E28" s="168"/>
      <c r="F28" s="168"/>
    </row>
    <row r="29" spans="1:8" ht="72.75" customHeight="1" x14ac:dyDescent="0.25">
      <c r="A29" s="184" t="s">
        <v>55</v>
      </c>
      <c r="B29" s="81" t="s">
        <v>47</v>
      </c>
      <c r="C29" s="168">
        <f t="shared" si="0"/>
        <v>0</v>
      </c>
      <c r="D29" s="436">
        <v>-1006864</v>
      </c>
      <c r="E29" s="436">
        <v>1006864</v>
      </c>
      <c r="F29" s="436">
        <v>1006864</v>
      </c>
    </row>
    <row r="30" spans="1:8" ht="37.5" customHeight="1" x14ac:dyDescent="0.25">
      <c r="A30" s="166"/>
      <c r="B30" s="185" t="s">
        <v>56</v>
      </c>
      <c r="C30" s="471">
        <f>SUM(C19,C26)</f>
        <v>86412.300000000047</v>
      </c>
      <c r="D30" s="471">
        <f>SUM(D19,D26)</f>
        <v>-920451.7</v>
      </c>
      <c r="E30" s="166">
        <f>SUM(E19,E26)</f>
        <v>1006864</v>
      </c>
      <c r="F30" s="166">
        <f>SUM(F19,F26)</f>
        <v>1006864</v>
      </c>
      <c r="G30" s="518"/>
      <c r="H30" s="518"/>
    </row>
    <row r="31" spans="1:8" x14ac:dyDescent="0.2">
      <c r="A31" s="85"/>
    </row>
    <row r="32" spans="1:8" ht="15.75" x14ac:dyDescent="0.25">
      <c r="A32" s="85"/>
      <c r="D32" s="87"/>
      <c r="E32" s="87"/>
      <c r="F32" s="78"/>
    </row>
    <row r="33" spans="1:6" ht="23.25" x14ac:dyDescent="0.2">
      <c r="F33" s="88"/>
    </row>
    <row r="34" spans="1:6" ht="15.75" x14ac:dyDescent="0.25">
      <c r="A34" s="85"/>
      <c r="D34" s="87"/>
      <c r="E34" s="87"/>
      <c r="F34" s="78"/>
    </row>
    <row r="35" spans="1:6" ht="15" x14ac:dyDescent="0.2">
      <c r="A35" s="85"/>
      <c r="B35" s="89"/>
      <c r="C35" s="89"/>
      <c r="D35" s="90"/>
    </row>
    <row r="36" spans="1:6" ht="40.5" customHeight="1" x14ac:dyDescent="0.2">
      <c r="A36" s="519" t="s">
        <v>515</v>
      </c>
      <c r="B36" s="519"/>
      <c r="C36" s="519"/>
      <c r="D36" s="519"/>
      <c r="E36" s="519"/>
    </row>
    <row r="37" spans="1:6" ht="15" x14ac:dyDescent="0.2">
      <c r="A37" s="85"/>
      <c r="B37" s="89"/>
      <c r="C37" s="89"/>
      <c r="D37" s="90"/>
    </row>
    <row r="38" spans="1:6" ht="15" x14ac:dyDescent="0.2">
      <c r="A38" s="85"/>
      <c r="B38" s="89"/>
      <c r="C38" s="89"/>
      <c r="D38" s="90"/>
    </row>
    <row r="39" spans="1:6" ht="15" x14ac:dyDescent="0.2">
      <c r="A39" s="85"/>
      <c r="B39" s="89"/>
      <c r="C39" s="89"/>
      <c r="D39" s="90"/>
    </row>
    <row r="40" spans="1:6" x14ac:dyDescent="0.2">
      <c r="A40" s="85"/>
    </row>
    <row r="41" spans="1:6" x14ac:dyDescent="0.2">
      <c r="A41" s="85"/>
      <c r="D41" s="90"/>
      <c r="E41" s="90"/>
    </row>
    <row r="42" spans="1:6" x14ac:dyDescent="0.2">
      <c r="A42" s="85"/>
      <c r="D42" s="91"/>
    </row>
    <row r="43" spans="1:6" x14ac:dyDescent="0.2">
      <c r="A43" s="85"/>
    </row>
    <row r="44" spans="1:6" x14ac:dyDescent="0.2">
      <c r="A44" s="85"/>
      <c r="E44" s="90"/>
    </row>
    <row r="48" spans="1:6" x14ac:dyDescent="0.2">
      <c r="D48" s="90"/>
    </row>
  </sheetData>
  <mergeCells count="11">
    <mergeCell ref="A36:E36"/>
    <mergeCell ref="A7:A8"/>
    <mergeCell ref="B7:B8"/>
    <mergeCell ref="C7:C8"/>
    <mergeCell ref="D7:D8"/>
    <mergeCell ref="E7:F7"/>
    <mergeCell ref="E1:F1"/>
    <mergeCell ref="E2:F2"/>
    <mergeCell ref="E3:F3"/>
    <mergeCell ref="A5:F5"/>
    <mergeCell ref="G30:H30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13"/>
  <sheetViews>
    <sheetView view="pageBreakPreview" topLeftCell="A5" zoomScaleNormal="100" zoomScaleSheetLayoutView="100" workbookViewId="0">
      <pane xSplit="1" ySplit="4" topLeftCell="B125" activePane="bottomRight" state="frozen"/>
      <selection activeCell="A5" sqref="A5"/>
      <selection pane="topRight" activeCell="B5" sqref="B5"/>
      <selection pane="bottomLeft" activeCell="A9" sqref="A9"/>
      <selection pane="bottomRight" activeCell="G126" sqref="G126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6" customWidth="1"/>
    <col min="4" max="4" width="59.140625" style="7" customWidth="1"/>
    <col min="5" max="5" width="13.42578125" style="3" customWidth="1"/>
    <col min="6" max="6" width="15.42578125" style="3" customWidth="1"/>
    <col min="7" max="7" width="12.28515625" customWidth="1"/>
    <col min="8" max="8" width="11.5703125" customWidth="1"/>
    <col min="9" max="9" width="9.28515625" customWidth="1"/>
    <col min="10" max="10" width="14" style="22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  <col min="19" max="19" width="15.85546875" customWidth="1"/>
    <col min="20" max="20" width="16.5703125" customWidth="1"/>
  </cols>
  <sheetData>
    <row r="1" spans="1:19" x14ac:dyDescent="0.2">
      <c r="C1" s="21"/>
      <c r="D1" s="2"/>
    </row>
    <row r="2" spans="1:19" x14ac:dyDescent="0.2">
      <c r="C2" s="21"/>
      <c r="D2" s="2"/>
    </row>
    <row r="3" spans="1:19" ht="21" customHeight="1" x14ac:dyDescent="0.2">
      <c r="C3" s="21"/>
      <c r="D3" s="2"/>
    </row>
    <row r="4" spans="1:19" ht="71.25" customHeight="1" x14ac:dyDescent="0.25">
      <c r="C4" s="21"/>
      <c r="D4" s="14"/>
      <c r="E4" s="15"/>
      <c r="F4" s="15"/>
      <c r="G4" s="16"/>
      <c r="H4" s="16"/>
      <c r="I4" s="16"/>
      <c r="J4" s="23"/>
      <c r="K4" s="16"/>
      <c r="L4" s="16"/>
      <c r="M4" s="17"/>
      <c r="N4" s="17"/>
      <c r="O4" s="17"/>
      <c r="P4" s="17"/>
      <c r="Q4" s="18" t="s">
        <v>0</v>
      </c>
    </row>
    <row r="5" spans="1:19" ht="23.25" customHeight="1" x14ac:dyDescent="0.2">
      <c r="A5" s="542" t="s">
        <v>23</v>
      </c>
      <c r="B5" s="548" t="s">
        <v>177</v>
      </c>
      <c r="C5" s="548" t="s">
        <v>28</v>
      </c>
      <c r="D5" s="545" t="s">
        <v>27</v>
      </c>
      <c r="E5" s="530" t="s">
        <v>88</v>
      </c>
      <c r="F5" s="534"/>
      <c r="G5" s="534"/>
      <c r="H5" s="534"/>
      <c r="I5" s="551"/>
      <c r="J5" s="530" t="s">
        <v>89</v>
      </c>
      <c r="K5" s="534"/>
      <c r="L5" s="534"/>
      <c r="M5" s="534"/>
      <c r="N5" s="534"/>
      <c r="O5" s="534"/>
      <c r="P5" s="531"/>
      <c r="Q5" s="524" t="s">
        <v>97</v>
      </c>
    </row>
    <row r="6" spans="1:19" ht="19.5" customHeight="1" x14ac:dyDescent="0.2">
      <c r="A6" s="543"/>
      <c r="B6" s="552"/>
      <c r="C6" s="549"/>
      <c r="D6" s="546"/>
      <c r="E6" s="527" t="s">
        <v>98</v>
      </c>
      <c r="F6" s="532" t="s">
        <v>102</v>
      </c>
      <c r="G6" s="530" t="s">
        <v>99</v>
      </c>
      <c r="H6" s="531"/>
      <c r="I6" s="532" t="s">
        <v>103</v>
      </c>
      <c r="J6" s="527" t="s">
        <v>98</v>
      </c>
      <c r="K6" s="532" t="s">
        <v>102</v>
      </c>
      <c r="L6" s="530" t="s">
        <v>99</v>
      </c>
      <c r="M6" s="531"/>
      <c r="N6" s="532" t="s">
        <v>103</v>
      </c>
      <c r="O6" s="538" t="s">
        <v>99</v>
      </c>
      <c r="P6" s="539"/>
      <c r="Q6" s="525"/>
    </row>
    <row r="7" spans="1:19" ht="12.75" customHeight="1" x14ac:dyDescent="0.2">
      <c r="A7" s="544"/>
      <c r="B7" s="552"/>
      <c r="C7" s="549"/>
      <c r="D7" s="546"/>
      <c r="E7" s="528"/>
      <c r="F7" s="533"/>
      <c r="G7" s="540" t="s">
        <v>33</v>
      </c>
      <c r="H7" s="540" t="s">
        <v>34</v>
      </c>
      <c r="I7" s="535"/>
      <c r="J7" s="528"/>
      <c r="K7" s="533"/>
      <c r="L7" s="540" t="s">
        <v>35</v>
      </c>
      <c r="M7" s="540" t="s">
        <v>36</v>
      </c>
      <c r="N7" s="535"/>
      <c r="O7" s="536" t="s">
        <v>100</v>
      </c>
      <c r="P7" s="13" t="s">
        <v>99</v>
      </c>
      <c r="Q7" s="525"/>
    </row>
    <row r="8" spans="1:19" ht="77.25" customHeight="1" x14ac:dyDescent="0.2">
      <c r="A8" s="544"/>
      <c r="B8" s="553"/>
      <c r="C8" s="550"/>
      <c r="D8" s="547"/>
      <c r="E8" s="529"/>
      <c r="F8" s="533"/>
      <c r="G8" s="541"/>
      <c r="H8" s="541"/>
      <c r="I8" s="535"/>
      <c r="J8" s="529"/>
      <c r="K8" s="533"/>
      <c r="L8" s="541"/>
      <c r="M8" s="541"/>
      <c r="N8" s="535"/>
      <c r="O8" s="537"/>
      <c r="P8" s="12" t="s">
        <v>101</v>
      </c>
      <c r="Q8" s="526"/>
    </row>
    <row r="9" spans="1:19" ht="15.75" customHeight="1" x14ac:dyDescent="0.2">
      <c r="A9" s="19">
        <v>1</v>
      </c>
      <c r="B9" s="19" t="s">
        <v>87</v>
      </c>
      <c r="C9" s="20">
        <v>3</v>
      </c>
      <c r="D9" s="20">
        <v>4</v>
      </c>
      <c r="E9" s="20">
        <v>5</v>
      </c>
      <c r="F9" s="11">
        <v>6</v>
      </c>
      <c r="G9" s="11">
        <v>7</v>
      </c>
      <c r="H9" s="11">
        <v>8</v>
      </c>
      <c r="I9" s="20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20" t="s">
        <v>178</v>
      </c>
      <c r="S9" s="17"/>
    </row>
    <row r="10" spans="1:19" ht="36.75" customHeight="1" x14ac:dyDescent="0.25">
      <c r="A10" s="391" t="s">
        <v>204</v>
      </c>
      <c r="B10" s="391"/>
      <c r="C10" s="391"/>
      <c r="D10" s="392" t="s">
        <v>195</v>
      </c>
      <c r="E10" s="453">
        <f>SUM(E11)</f>
        <v>23105.3</v>
      </c>
      <c r="F10" s="453">
        <f t="shared" ref="F10:Q10" si="0">SUM(F11)</f>
        <v>23105.3</v>
      </c>
      <c r="G10" s="393">
        <f t="shared" si="0"/>
        <v>0</v>
      </c>
      <c r="H10" s="393">
        <f t="shared" si="0"/>
        <v>0</v>
      </c>
      <c r="I10" s="393">
        <f t="shared" si="0"/>
        <v>0</v>
      </c>
      <c r="J10" s="393">
        <f t="shared" si="0"/>
        <v>0</v>
      </c>
      <c r="K10" s="393">
        <f t="shared" si="0"/>
        <v>0</v>
      </c>
      <c r="L10" s="393">
        <f t="shared" si="0"/>
        <v>0</v>
      </c>
      <c r="M10" s="393">
        <f t="shared" si="0"/>
        <v>0</v>
      </c>
      <c r="N10" s="393">
        <f t="shared" si="0"/>
        <v>0</v>
      </c>
      <c r="O10" s="393">
        <f t="shared" si="0"/>
        <v>0</v>
      </c>
      <c r="P10" s="393">
        <f t="shared" si="0"/>
        <v>0</v>
      </c>
      <c r="Q10" s="453">
        <f t="shared" si="0"/>
        <v>23105.3</v>
      </c>
      <c r="S10" s="207">
        <f>SUM(E10,J10)</f>
        <v>23105.3</v>
      </c>
    </row>
    <row r="11" spans="1:19" s="4" customFormat="1" ht="32.25" customHeight="1" x14ac:dyDescent="0.25">
      <c r="A11" s="391" t="s">
        <v>205</v>
      </c>
      <c r="B11" s="391"/>
      <c r="C11" s="391"/>
      <c r="D11" s="392" t="s">
        <v>195</v>
      </c>
      <c r="E11" s="453">
        <f>SUM(E12:E13,E14,E16,E23,E26,E28,E31,E34,E35,E37,E40,E44,E45,E47,E48,E49,E50,E51,E52,E53)</f>
        <v>23105.3</v>
      </c>
      <c r="F11" s="453">
        <f t="shared" ref="F11:Q11" si="1">SUM(F12:F13,F14,F16,F23,F26,F28,F31,F34,F35,F37,F40,F44,F45,F47,F48,F49,F50,F51,F52,F53)</f>
        <v>23105.3</v>
      </c>
      <c r="G11" s="393">
        <f t="shared" si="1"/>
        <v>0</v>
      </c>
      <c r="H11" s="393">
        <f t="shared" si="1"/>
        <v>0</v>
      </c>
      <c r="I11" s="393">
        <f t="shared" si="1"/>
        <v>0</v>
      </c>
      <c r="J11" s="393">
        <f t="shared" si="1"/>
        <v>0</v>
      </c>
      <c r="K11" s="393">
        <f t="shared" si="1"/>
        <v>0</v>
      </c>
      <c r="L11" s="393">
        <f t="shared" si="1"/>
        <v>0</v>
      </c>
      <c r="M11" s="393">
        <f t="shared" si="1"/>
        <v>0</v>
      </c>
      <c r="N11" s="393">
        <f t="shared" si="1"/>
        <v>0</v>
      </c>
      <c r="O11" s="393">
        <f t="shared" si="1"/>
        <v>0</v>
      </c>
      <c r="P11" s="393">
        <f t="shared" si="1"/>
        <v>0</v>
      </c>
      <c r="Q11" s="453">
        <f t="shared" si="1"/>
        <v>23105.3</v>
      </c>
      <c r="S11" s="207">
        <f>SUM(E11,J11)</f>
        <v>23105.3</v>
      </c>
    </row>
    <row r="12" spans="1:19" s="4" customFormat="1" ht="66.75" hidden="1" customHeight="1" x14ac:dyDescent="0.25">
      <c r="A12" s="227" t="s">
        <v>336</v>
      </c>
      <c r="B12" s="227" t="s">
        <v>203</v>
      </c>
      <c r="C12" s="227" t="s">
        <v>59</v>
      </c>
      <c r="D12" s="377" t="s">
        <v>202</v>
      </c>
      <c r="E12" s="457">
        <f t="shared" ref="E12:E57" si="2">SUM(F12,I12)</f>
        <v>0</v>
      </c>
      <c r="F12" s="458"/>
      <c r="G12" s="253"/>
      <c r="H12" s="253"/>
      <c r="I12" s="93"/>
      <c r="J12" s="95">
        <f t="shared" ref="J12:J33" si="3">SUM(K12,N12)</f>
        <v>0</v>
      </c>
      <c r="K12" s="93"/>
      <c r="L12" s="93"/>
      <c r="M12" s="93"/>
      <c r="N12" s="253"/>
      <c r="O12" s="253"/>
      <c r="P12" s="253"/>
      <c r="Q12" s="462">
        <f t="shared" ref="Q12:Q50" si="4">SUM(E12,J12)</f>
        <v>0</v>
      </c>
      <c r="S12" s="5"/>
    </row>
    <row r="13" spans="1:19" s="4" customFormat="1" ht="36" hidden="1" customHeight="1" x14ac:dyDescent="0.25">
      <c r="A13" s="227" t="s">
        <v>206</v>
      </c>
      <c r="B13" s="227" t="s">
        <v>201</v>
      </c>
      <c r="C13" s="227" t="s">
        <v>59</v>
      </c>
      <c r="D13" s="268" t="s">
        <v>200</v>
      </c>
      <c r="E13" s="459">
        <f t="shared" si="2"/>
        <v>0</v>
      </c>
      <c r="F13" s="460"/>
      <c r="G13" s="253"/>
      <c r="H13" s="253"/>
      <c r="I13" s="253"/>
      <c r="J13" s="250">
        <f t="shared" si="3"/>
        <v>0</v>
      </c>
      <c r="K13" s="94"/>
      <c r="L13" s="93"/>
      <c r="M13" s="93"/>
      <c r="N13" s="253"/>
      <c r="O13" s="253"/>
      <c r="P13" s="253"/>
      <c r="Q13" s="462">
        <f t="shared" si="4"/>
        <v>0</v>
      </c>
      <c r="S13" s="5"/>
    </row>
    <row r="14" spans="1:19" s="4" customFormat="1" ht="21" customHeight="1" x14ac:dyDescent="0.25">
      <c r="A14" s="227" t="s">
        <v>208</v>
      </c>
      <c r="B14" s="227" t="s">
        <v>209</v>
      </c>
      <c r="C14" s="227" t="s">
        <v>58</v>
      </c>
      <c r="D14" s="208" t="s">
        <v>207</v>
      </c>
      <c r="E14" s="459">
        <f t="shared" si="2"/>
        <v>23105.3</v>
      </c>
      <c r="F14" s="460">
        <v>23105.3</v>
      </c>
      <c r="G14" s="248"/>
      <c r="H14" s="248"/>
      <c r="I14" s="253"/>
      <c r="J14" s="250">
        <f t="shared" si="3"/>
        <v>0</v>
      </c>
      <c r="K14" s="94"/>
      <c r="L14" s="94"/>
      <c r="M14" s="94"/>
      <c r="N14" s="253"/>
      <c r="O14" s="253"/>
      <c r="P14" s="253"/>
      <c r="Q14" s="462">
        <f t="shared" si="4"/>
        <v>23105.3</v>
      </c>
      <c r="S14" s="5"/>
    </row>
    <row r="15" spans="1:19" s="335" customFormat="1" ht="30.75" customHeight="1" x14ac:dyDescent="0.25">
      <c r="A15" s="227"/>
      <c r="B15" s="227"/>
      <c r="C15" s="227"/>
      <c r="D15" s="199" t="s">
        <v>533</v>
      </c>
      <c r="E15" s="461">
        <f t="shared" si="2"/>
        <v>23105.3</v>
      </c>
      <c r="F15" s="461">
        <v>23105.3</v>
      </c>
      <c r="G15" s="197"/>
      <c r="H15" s="197"/>
      <c r="I15" s="295"/>
      <c r="J15" s="267">
        <f t="shared" si="3"/>
        <v>0</v>
      </c>
      <c r="K15" s="173"/>
      <c r="L15" s="173"/>
      <c r="M15" s="173"/>
      <c r="N15" s="295"/>
      <c r="O15" s="295"/>
      <c r="P15" s="295"/>
      <c r="Q15" s="456">
        <f t="shared" si="4"/>
        <v>23105.3</v>
      </c>
      <c r="S15" s="336"/>
    </row>
    <row r="16" spans="1:19" s="4" customFormat="1" ht="21" hidden="1" customHeight="1" x14ac:dyDescent="0.25">
      <c r="A16" s="227" t="s">
        <v>211</v>
      </c>
      <c r="B16" s="227" t="s">
        <v>212</v>
      </c>
      <c r="C16" s="227"/>
      <c r="D16" s="208" t="s">
        <v>13</v>
      </c>
      <c r="E16" s="279">
        <f t="shared" si="2"/>
        <v>0</v>
      </c>
      <c r="F16" s="248"/>
      <c r="G16" s="279"/>
      <c r="H16" s="279"/>
      <c r="I16" s="279"/>
      <c r="J16" s="250">
        <f t="shared" si="3"/>
        <v>0</v>
      </c>
      <c r="K16" s="279"/>
      <c r="L16" s="279"/>
      <c r="M16" s="279"/>
      <c r="N16" s="279"/>
      <c r="O16" s="279"/>
      <c r="P16" s="253"/>
      <c r="Q16" s="95">
        <f t="shared" si="4"/>
        <v>0</v>
      </c>
      <c r="S16" s="5"/>
    </row>
    <row r="17" spans="1:19" s="344" customFormat="1" ht="35.25" hidden="1" customHeight="1" x14ac:dyDescent="0.25">
      <c r="A17" s="196" t="s">
        <v>213</v>
      </c>
      <c r="B17" s="196" t="s">
        <v>214</v>
      </c>
      <c r="C17" s="196" t="s">
        <v>104</v>
      </c>
      <c r="D17" s="213" t="s">
        <v>215</v>
      </c>
      <c r="E17" s="197">
        <f t="shared" si="2"/>
        <v>0</v>
      </c>
      <c r="F17" s="173"/>
      <c r="G17" s="173"/>
      <c r="H17" s="173"/>
      <c r="I17" s="173"/>
      <c r="J17" s="267">
        <f t="shared" si="3"/>
        <v>0</v>
      </c>
      <c r="K17" s="173"/>
      <c r="L17" s="173"/>
      <c r="M17" s="173"/>
      <c r="N17" s="173"/>
      <c r="O17" s="173"/>
      <c r="P17" s="173"/>
      <c r="Q17" s="226">
        <f t="shared" si="4"/>
        <v>0</v>
      </c>
      <c r="S17" s="345"/>
    </row>
    <row r="18" spans="1:19" s="344" customFormat="1" ht="35.25" hidden="1" customHeight="1" x14ac:dyDescent="0.25">
      <c r="A18" s="196" t="s">
        <v>216</v>
      </c>
      <c r="B18" s="196" t="s">
        <v>217</v>
      </c>
      <c r="C18" s="196" t="s">
        <v>104</v>
      </c>
      <c r="D18" s="206" t="s">
        <v>218</v>
      </c>
      <c r="E18" s="197">
        <f t="shared" si="2"/>
        <v>0</v>
      </c>
      <c r="F18" s="197"/>
      <c r="G18" s="173"/>
      <c r="H18" s="173"/>
      <c r="I18" s="173"/>
      <c r="J18" s="197">
        <f t="shared" si="3"/>
        <v>0</v>
      </c>
      <c r="K18" s="173"/>
      <c r="L18" s="173"/>
      <c r="M18" s="173"/>
      <c r="N18" s="173"/>
      <c r="O18" s="173"/>
      <c r="P18" s="173"/>
      <c r="Q18" s="226">
        <f t="shared" si="4"/>
        <v>0</v>
      </c>
      <c r="S18" s="345"/>
    </row>
    <row r="19" spans="1:19" s="344" customFormat="1" ht="22.5" hidden="1" customHeight="1" x14ac:dyDescent="0.25">
      <c r="A19" s="196"/>
      <c r="B19" s="196"/>
      <c r="C19" s="196"/>
      <c r="D19" s="199" t="s">
        <v>452</v>
      </c>
      <c r="E19" s="197">
        <f t="shared" si="2"/>
        <v>0</v>
      </c>
      <c r="F19" s="197"/>
      <c r="G19" s="173"/>
      <c r="H19" s="173"/>
      <c r="I19" s="173"/>
      <c r="J19" s="197">
        <f t="shared" si="3"/>
        <v>0</v>
      </c>
      <c r="K19" s="173"/>
      <c r="L19" s="173"/>
      <c r="M19" s="173"/>
      <c r="N19" s="173"/>
      <c r="O19" s="173"/>
      <c r="P19" s="173"/>
      <c r="Q19" s="226">
        <f t="shared" si="4"/>
        <v>0</v>
      </c>
      <c r="S19" s="345"/>
    </row>
    <row r="20" spans="1:19" s="344" customFormat="1" ht="24" hidden="1" customHeight="1" x14ac:dyDescent="0.25">
      <c r="A20" s="196" t="s">
        <v>219</v>
      </c>
      <c r="B20" s="196" t="s">
        <v>220</v>
      </c>
      <c r="C20" s="196" t="s">
        <v>104</v>
      </c>
      <c r="D20" s="199" t="s">
        <v>14</v>
      </c>
      <c r="E20" s="197">
        <f t="shared" si="2"/>
        <v>0</v>
      </c>
      <c r="F20" s="197"/>
      <c r="G20" s="197"/>
      <c r="H20" s="197"/>
      <c r="I20" s="295"/>
      <c r="J20" s="267">
        <f t="shared" si="3"/>
        <v>0</v>
      </c>
      <c r="K20" s="173"/>
      <c r="L20" s="173"/>
      <c r="M20" s="173"/>
      <c r="N20" s="295"/>
      <c r="O20" s="295"/>
      <c r="P20" s="295"/>
      <c r="Q20" s="226">
        <f t="shared" si="4"/>
        <v>0</v>
      </c>
      <c r="S20" s="345"/>
    </row>
    <row r="21" spans="1:19" s="344" customFormat="1" ht="33" hidden="1" customHeight="1" x14ac:dyDescent="0.25">
      <c r="A21" s="196" t="s">
        <v>499</v>
      </c>
      <c r="B21" s="196" t="s">
        <v>500</v>
      </c>
      <c r="C21" s="196" t="s">
        <v>104</v>
      </c>
      <c r="D21" s="199" t="s">
        <v>501</v>
      </c>
      <c r="E21" s="197">
        <f t="shared" si="2"/>
        <v>0</v>
      </c>
      <c r="F21" s="197"/>
      <c r="G21" s="197"/>
      <c r="H21" s="197"/>
      <c r="I21" s="295"/>
      <c r="J21" s="267">
        <f t="shared" si="3"/>
        <v>0</v>
      </c>
      <c r="K21" s="173"/>
      <c r="L21" s="173"/>
      <c r="M21" s="173"/>
      <c r="N21" s="295"/>
      <c r="O21" s="295"/>
      <c r="P21" s="295"/>
      <c r="Q21" s="226">
        <f t="shared" si="4"/>
        <v>0</v>
      </c>
      <c r="S21" s="345"/>
    </row>
    <row r="22" spans="1:19" s="344" customFormat="1" ht="24" hidden="1" customHeight="1" x14ac:dyDescent="0.25">
      <c r="A22" s="196"/>
      <c r="B22" s="196"/>
      <c r="C22" s="196"/>
      <c r="D22" s="199" t="s">
        <v>452</v>
      </c>
      <c r="E22" s="197">
        <f t="shared" si="2"/>
        <v>0</v>
      </c>
      <c r="F22" s="197"/>
      <c r="G22" s="197"/>
      <c r="H22" s="197"/>
      <c r="I22" s="295"/>
      <c r="J22" s="267">
        <f t="shared" si="3"/>
        <v>0</v>
      </c>
      <c r="K22" s="173"/>
      <c r="L22" s="173"/>
      <c r="M22" s="173"/>
      <c r="N22" s="295"/>
      <c r="O22" s="295"/>
      <c r="P22" s="295"/>
      <c r="Q22" s="226">
        <f t="shared" si="4"/>
        <v>0</v>
      </c>
      <c r="S22" s="345"/>
    </row>
    <row r="23" spans="1:19" s="4" customFormat="1" ht="27" hidden="1" customHeight="1" x14ac:dyDescent="0.25">
      <c r="A23" s="227" t="s">
        <v>221</v>
      </c>
      <c r="B23" s="227" t="s">
        <v>223</v>
      </c>
      <c r="C23" s="227"/>
      <c r="D23" s="214" t="s">
        <v>222</v>
      </c>
      <c r="E23" s="279">
        <f t="shared" si="2"/>
        <v>0</v>
      </c>
      <c r="F23" s="248"/>
      <c r="G23" s="248"/>
      <c r="H23" s="248"/>
      <c r="I23" s="253"/>
      <c r="J23" s="250">
        <f t="shared" si="3"/>
        <v>0</v>
      </c>
      <c r="K23" s="94"/>
      <c r="L23" s="94"/>
      <c r="M23" s="94"/>
      <c r="N23" s="253"/>
      <c r="O23" s="253"/>
      <c r="P23" s="253"/>
      <c r="Q23" s="95">
        <f t="shared" si="4"/>
        <v>0</v>
      </c>
      <c r="S23" s="5"/>
    </row>
    <row r="24" spans="1:19" s="338" customFormat="1" ht="21.75" hidden="1" customHeight="1" x14ac:dyDescent="0.25">
      <c r="A24" s="196" t="s">
        <v>210</v>
      </c>
      <c r="B24" s="196" t="s">
        <v>225</v>
      </c>
      <c r="C24" s="196" t="s">
        <v>104</v>
      </c>
      <c r="D24" s="199" t="s">
        <v>224</v>
      </c>
      <c r="E24" s="197">
        <f t="shared" si="2"/>
        <v>0</v>
      </c>
      <c r="F24" s="197"/>
      <c r="G24" s="197"/>
      <c r="H24" s="197"/>
      <c r="I24" s="295"/>
      <c r="J24" s="267">
        <f t="shared" si="3"/>
        <v>0</v>
      </c>
      <c r="K24" s="173"/>
      <c r="L24" s="173"/>
      <c r="M24" s="173"/>
      <c r="N24" s="295"/>
      <c r="O24" s="295"/>
      <c r="P24" s="295"/>
      <c r="Q24" s="226">
        <f t="shared" si="4"/>
        <v>0</v>
      </c>
      <c r="S24" s="341"/>
    </row>
    <row r="25" spans="1:19" s="344" customFormat="1" ht="22.5" hidden="1" customHeight="1" x14ac:dyDescent="0.25">
      <c r="A25" s="196"/>
      <c r="B25" s="196"/>
      <c r="C25" s="196"/>
      <c r="D25" s="199" t="s">
        <v>452</v>
      </c>
      <c r="E25" s="197">
        <f>SUM(F25,I25)</f>
        <v>0</v>
      </c>
      <c r="F25" s="197"/>
      <c r="G25" s="173"/>
      <c r="H25" s="173"/>
      <c r="I25" s="173"/>
      <c r="J25" s="197">
        <f>SUM(K25,N25)</f>
        <v>0</v>
      </c>
      <c r="K25" s="173"/>
      <c r="L25" s="173"/>
      <c r="M25" s="173"/>
      <c r="N25" s="173"/>
      <c r="O25" s="173"/>
      <c r="P25" s="173"/>
      <c r="Q25" s="226">
        <f>SUM(E25,J25)</f>
        <v>0</v>
      </c>
      <c r="S25" s="345"/>
    </row>
    <row r="26" spans="1:19" s="1" customFormat="1" ht="23.25" hidden="1" customHeight="1" x14ac:dyDescent="0.25">
      <c r="A26" s="227" t="s">
        <v>228</v>
      </c>
      <c r="B26" s="227" t="s">
        <v>179</v>
      </c>
      <c r="C26" s="227"/>
      <c r="D26" s="216" t="s">
        <v>174</v>
      </c>
      <c r="E26" s="279">
        <f t="shared" si="2"/>
        <v>0</v>
      </c>
      <c r="F26" s="179"/>
      <c r="G26" s="94"/>
      <c r="H26" s="94"/>
      <c r="I26" s="94"/>
      <c r="J26" s="250">
        <f t="shared" si="3"/>
        <v>0</v>
      </c>
      <c r="K26" s="94"/>
      <c r="L26" s="94"/>
      <c r="M26" s="94"/>
      <c r="N26" s="94"/>
      <c r="O26" s="94"/>
      <c r="P26" s="94"/>
      <c r="Q26" s="95">
        <f t="shared" si="4"/>
        <v>0</v>
      </c>
    </row>
    <row r="27" spans="1:19" s="287" customFormat="1" ht="35.25" hidden="1" customHeight="1" x14ac:dyDescent="0.25">
      <c r="A27" s="196" t="s">
        <v>229</v>
      </c>
      <c r="B27" s="196" t="s">
        <v>180</v>
      </c>
      <c r="C27" s="196" t="s">
        <v>67</v>
      </c>
      <c r="D27" s="307" t="s">
        <v>15</v>
      </c>
      <c r="E27" s="197">
        <f t="shared" si="2"/>
        <v>0</v>
      </c>
      <c r="F27" s="200"/>
      <c r="G27" s="173"/>
      <c r="H27" s="173"/>
      <c r="I27" s="173"/>
      <c r="J27" s="267">
        <f t="shared" si="3"/>
        <v>0</v>
      </c>
      <c r="K27" s="173"/>
      <c r="L27" s="173"/>
      <c r="M27" s="173"/>
      <c r="N27" s="173"/>
      <c r="O27" s="173"/>
      <c r="P27" s="173"/>
      <c r="Q27" s="226">
        <f t="shared" si="4"/>
        <v>0</v>
      </c>
    </row>
    <row r="28" spans="1:19" s="4" customFormat="1" ht="31.5" hidden="1" customHeight="1" x14ac:dyDescent="0.25">
      <c r="A28" s="227" t="s">
        <v>226</v>
      </c>
      <c r="B28" s="227" t="s">
        <v>232</v>
      </c>
      <c r="C28" s="227"/>
      <c r="D28" s="216" t="s">
        <v>16</v>
      </c>
      <c r="E28" s="279">
        <f t="shared" si="2"/>
        <v>0</v>
      </c>
      <c r="F28" s="179"/>
      <c r="G28" s="179"/>
      <c r="H28" s="179"/>
      <c r="I28" s="94"/>
      <c r="J28" s="250">
        <f t="shared" si="3"/>
        <v>0</v>
      </c>
      <c r="K28" s="94"/>
      <c r="L28" s="94"/>
      <c r="M28" s="94"/>
      <c r="N28" s="94"/>
      <c r="O28" s="94"/>
      <c r="P28" s="94"/>
      <c r="Q28" s="95">
        <f t="shared" si="4"/>
        <v>0</v>
      </c>
      <c r="S28" s="5"/>
    </row>
    <row r="29" spans="1:19" s="338" customFormat="1" ht="33" hidden="1" customHeight="1" x14ac:dyDescent="0.25">
      <c r="A29" s="196" t="s">
        <v>227</v>
      </c>
      <c r="B29" s="196" t="s">
        <v>231</v>
      </c>
      <c r="C29" s="196" t="s">
        <v>67</v>
      </c>
      <c r="D29" s="201" t="s">
        <v>230</v>
      </c>
      <c r="E29" s="197">
        <f t="shared" si="2"/>
        <v>0</v>
      </c>
      <c r="F29" s="200"/>
      <c r="G29" s="200"/>
      <c r="H29" s="200"/>
      <c r="I29" s="200"/>
      <c r="J29" s="267">
        <f t="shared" si="3"/>
        <v>0</v>
      </c>
      <c r="K29" s="200"/>
      <c r="L29" s="200"/>
      <c r="M29" s="200"/>
      <c r="N29" s="200"/>
      <c r="O29" s="200"/>
      <c r="P29" s="200"/>
      <c r="Q29" s="226">
        <f t="shared" si="4"/>
        <v>0</v>
      </c>
      <c r="S29" s="341"/>
    </row>
    <row r="30" spans="1:19" s="338" customFormat="1" ht="21" hidden="1" customHeight="1" x14ac:dyDescent="0.25">
      <c r="A30" s="198" t="s">
        <v>233</v>
      </c>
      <c r="B30" s="196" t="s">
        <v>234</v>
      </c>
      <c r="C30" s="198" t="s">
        <v>67</v>
      </c>
      <c r="D30" s="217" t="s">
        <v>235</v>
      </c>
      <c r="E30" s="197">
        <f t="shared" si="2"/>
        <v>0</v>
      </c>
      <c r="F30" s="200"/>
      <c r="G30" s="173"/>
      <c r="H30" s="226"/>
      <c r="I30" s="226"/>
      <c r="J30" s="267">
        <f t="shared" si="3"/>
        <v>0</v>
      </c>
      <c r="K30" s="226"/>
      <c r="L30" s="226"/>
      <c r="M30" s="226"/>
      <c r="N30" s="226"/>
      <c r="O30" s="226"/>
      <c r="P30" s="226"/>
      <c r="Q30" s="226">
        <f t="shared" si="4"/>
        <v>0</v>
      </c>
      <c r="S30" s="341"/>
    </row>
    <row r="31" spans="1:19" s="169" customFormat="1" ht="25.5" hidden="1" customHeight="1" x14ac:dyDescent="0.25">
      <c r="A31" s="227" t="s">
        <v>236</v>
      </c>
      <c r="B31" s="227" t="s">
        <v>181</v>
      </c>
      <c r="C31" s="198"/>
      <c r="D31" s="214" t="s">
        <v>240</v>
      </c>
      <c r="E31" s="279">
        <f t="shared" si="2"/>
        <v>0</v>
      </c>
      <c r="F31" s="179"/>
      <c r="G31" s="179"/>
      <c r="H31" s="179"/>
      <c r="I31" s="179"/>
      <c r="J31" s="279">
        <f t="shared" si="3"/>
        <v>0</v>
      </c>
      <c r="K31" s="179"/>
      <c r="L31" s="179"/>
      <c r="M31" s="179"/>
      <c r="N31" s="179">
        <f>SUM(N32:N33)</f>
        <v>0</v>
      </c>
      <c r="O31" s="179">
        <f>SUM(O32:O33)</f>
        <v>0</v>
      </c>
      <c r="P31" s="226"/>
      <c r="Q31" s="95">
        <f t="shared" si="4"/>
        <v>0</v>
      </c>
      <c r="S31" s="170"/>
    </row>
    <row r="32" spans="1:19" s="342" customFormat="1" ht="21" hidden="1" customHeight="1" x14ac:dyDescent="0.25">
      <c r="A32" s="196" t="s">
        <v>241</v>
      </c>
      <c r="B32" s="196" t="s">
        <v>182</v>
      </c>
      <c r="C32" s="196" t="s">
        <v>67</v>
      </c>
      <c r="D32" s="201" t="s">
        <v>242</v>
      </c>
      <c r="E32" s="197">
        <f t="shared" si="2"/>
        <v>0</v>
      </c>
      <c r="F32" s="200"/>
      <c r="G32" s="200"/>
      <c r="H32" s="200"/>
      <c r="I32" s="200"/>
      <c r="J32" s="197">
        <f t="shared" si="3"/>
        <v>0</v>
      </c>
      <c r="K32" s="200"/>
      <c r="L32" s="200"/>
      <c r="M32" s="200"/>
      <c r="N32" s="200"/>
      <c r="O32" s="200"/>
      <c r="P32" s="200"/>
      <c r="Q32" s="200">
        <f t="shared" si="4"/>
        <v>0</v>
      </c>
      <c r="S32" s="343"/>
    </row>
    <row r="33" spans="1:19" s="335" customFormat="1" ht="21" hidden="1" customHeight="1" x14ac:dyDescent="0.25">
      <c r="A33" s="196" t="s">
        <v>237</v>
      </c>
      <c r="B33" s="196" t="s">
        <v>238</v>
      </c>
      <c r="C33" s="196" t="s">
        <v>67</v>
      </c>
      <c r="D33" s="201" t="s">
        <v>239</v>
      </c>
      <c r="E33" s="197">
        <f t="shared" si="2"/>
        <v>0</v>
      </c>
      <c r="F33" s="200"/>
      <c r="G33" s="173"/>
      <c r="H33" s="226"/>
      <c r="I33" s="226"/>
      <c r="J33" s="224">
        <f t="shared" si="3"/>
        <v>0</v>
      </c>
      <c r="K33" s="94"/>
      <c r="L33" s="94"/>
      <c r="M33" s="94"/>
      <c r="N33" s="94"/>
      <c r="O33" s="94"/>
      <c r="P33" s="94"/>
      <c r="Q33" s="200">
        <f t="shared" si="4"/>
        <v>0</v>
      </c>
      <c r="S33" s="336"/>
    </row>
    <row r="34" spans="1:19" s="4" customFormat="1" ht="64.5" hidden="1" customHeight="1" x14ac:dyDescent="0.25">
      <c r="A34" s="246" t="s">
        <v>243</v>
      </c>
      <c r="B34" s="227" t="s">
        <v>183</v>
      </c>
      <c r="C34" s="246" t="s">
        <v>67</v>
      </c>
      <c r="D34" s="214" t="s">
        <v>17</v>
      </c>
      <c r="E34" s="279">
        <f t="shared" si="2"/>
        <v>0</v>
      </c>
      <c r="F34" s="179"/>
      <c r="G34" s="225"/>
      <c r="H34" s="225"/>
      <c r="I34" s="225"/>
      <c r="J34" s="250">
        <f t="shared" ref="J34:J53" si="5">SUM(K34,N34)</f>
        <v>0</v>
      </c>
      <c r="K34" s="94"/>
      <c r="L34" s="94"/>
      <c r="M34" s="94"/>
      <c r="N34" s="94"/>
      <c r="O34" s="94"/>
      <c r="P34" s="94"/>
      <c r="Q34" s="95">
        <f t="shared" si="4"/>
        <v>0</v>
      </c>
      <c r="S34" s="5"/>
    </row>
    <row r="35" spans="1:19" s="171" customFormat="1" ht="25.5" hidden="1" customHeight="1" x14ac:dyDescent="0.25">
      <c r="A35" s="227" t="s">
        <v>246</v>
      </c>
      <c r="B35" s="227" t="s">
        <v>247</v>
      </c>
      <c r="C35" s="296"/>
      <c r="D35" s="218" t="s">
        <v>248</v>
      </c>
      <c r="E35" s="279">
        <f t="shared" si="2"/>
        <v>0</v>
      </c>
      <c r="F35" s="248"/>
      <c r="G35" s="251"/>
      <c r="H35" s="251"/>
      <c r="I35" s="251"/>
      <c r="J35" s="250">
        <f t="shared" si="5"/>
        <v>0</v>
      </c>
      <c r="K35" s="251"/>
      <c r="L35" s="251"/>
      <c r="M35" s="251"/>
      <c r="N35" s="251"/>
      <c r="O35" s="251"/>
      <c r="P35" s="251"/>
      <c r="Q35" s="95">
        <f t="shared" si="4"/>
        <v>0</v>
      </c>
      <c r="S35" s="172"/>
    </row>
    <row r="36" spans="1:19" s="338" customFormat="1" ht="35.25" hidden="1" customHeight="1" x14ac:dyDescent="0.25">
      <c r="A36" s="297" t="s">
        <v>244</v>
      </c>
      <c r="B36" s="297" t="s">
        <v>245</v>
      </c>
      <c r="C36" s="298" t="s">
        <v>66</v>
      </c>
      <c r="D36" s="219" t="s">
        <v>249</v>
      </c>
      <c r="E36" s="197">
        <f t="shared" si="2"/>
        <v>0</v>
      </c>
      <c r="F36" s="197"/>
      <c r="G36" s="299"/>
      <c r="H36" s="299"/>
      <c r="I36" s="299"/>
      <c r="J36" s="267">
        <f t="shared" si="5"/>
        <v>0</v>
      </c>
      <c r="K36" s="299"/>
      <c r="L36" s="299"/>
      <c r="M36" s="299"/>
      <c r="N36" s="299"/>
      <c r="O36" s="299"/>
      <c r="P36" s="299"/>
      <c r="Q36" s="200">
        <f t="shared" si="4"/>
        <v>0</v>
      </c>
      <c r="S36" s="341"/>
    </row>
    <row r="37" spans="1:19" s="4" customFormat="1" ht="25.5" hidden="1" customHeight="1" x14ac:dyDescent="0.25">
      <c r="A37" s="209" t="s">
        <v>250</v>
      </c>
      <c r="B37" s="227" t="s">
        <v>186</v>
      </c>
      <c r="C37" s="300"/>
      <c r="D37" s="377" t="s">
        <v>18</v>
      </c>
      <c r="E37" s="294">
        <f t="shared" si="2"/>
        <v>0</v>
      </c>
      <c r="F37" s="248"/>
      <c r="G37" s="251"/>
      <c r="H37" s="251"/>
      <c r="I37" s="251"/>
      <c r="J37" s="250">
        <f t="shared" si="5"/>
        <v>0</v>
      </c>
      <c r="K37" s="251"/>
      <c r="L37" s="251"/>
      <c r="M37" s="251"/>
      <c r="N37" s="251"/>
      <c r="O37" s="251"/>
      <c r="P37" s="251"/>
      <c r="Q37" s="95">
        <f t="shared" si="4"/>
        <v>0</v>
      </c>
      <c r="S37" s="5"/>
    </row>
    <row r="38" spans="1:19" s="338" customFormat="1" ht="31.5" hidden="1" customHeight="1" x14ac:dyDescent="0.25">
      <c r="A38" s="210" t="s">
        <v>251</v>
      </c>
      <c r="B38" s="196" t="s">
        <v>187</v>
      </c>
      <c r="C38" s="383" t="s">
        <v>65</v>
      </c>
      <c r="D38" s="378" t="s">
        <v>20</v>
      </c>
      <c r="E38" s="435">
        <f t="shared" si="2"/>
        <v>0</v>
      </c>
      <c r="F38" s="197"/>
      <c r="G38" s="301"/>
      <c r="H38" s="301"/>
      <c r="I38" s="301"/>
      <c r="J38" s="267">
        <f t="shared" si="5"/>
        <v>0</v>
      </c>
      <c r="K38" s="301"/>
      <c r="L38" s="301"/>
      <c r="M38" s="301"/>
      <c r="N38" s="301"/>
      <c r="O38" s="301"/>
      <c r="P38" s="301"/>
      <c r="Q38" s="226">
        <f t="shared" si="4"/>
        <v>0</v>
      </c>
      <c r="S38" s="341"/>
    </row>
    <row r="39" spans="1:19" s="338" customFormat="1" ht="33.75" hidden="1" customHeight="1" x14ac:dyDescent="0.25">
      <c r="A39" s="196" t="s">
        <v>252</v>
      </c>
      <c r="B39" s="196" t="s">
        <v>188</v>
      </c>
      <c r="C39" s="302" t="s">
        <v>65</v>
      </c>
      <c r="D39" s="378" t="s">
        <v>19</v>
      </c>
      <c r="E39" s="435">
        <f t="shared" si="2"/>
        <v>0</v>
      </c>
      <c r="F39" s="200"/>
      <c r="G39" s="173"/>
      <c r="H39" s="173"/>
      <c r="I39" s="173"/>
      <c r="J39" s="267">
        <f t="shared" si="5"/>
        <v>0</v>
      </c>
      <c r="K39" s="299"/>
      <c r="L39" s="299"/>
      <c r="M39" s="299"/>
      <c r="N39" s="299"/>
      <c r="O39" s="299"/>
      <c r="P39" s="299"/>
      <c r="Q39" s="226">
        <f t="shared" si="4"/>
        <v>0</v>
      </c>
      <c r="S39" s="341"/>
    </row>
    <row r="40" spans="1:19" s="338" customFormat="1" ht="33.75" hidden="1" customHeight="1" x14ac:dyDescent="0.25">
      <c r="A40" s="277" t="s">
        <v>496</v>
      </c>
      <c r="B40" s="277" t="s">
        <v>185</v>
      </c>
      <c r="C40" s="277"/>
      <c r="D40" s="278" t="s">
        <v>340</v>
      </c>
      <c r="E40" s="279">
        <f t="shared" si="2"/>
        <v>0</v>
      </c>
      <c r="F40" s="248"/>
      <c r="G40" s="280"/>
      <c r="H40" s="280"/>
      <c r="I40" s="280"/>
      <c r="J40" s="279">
        <f t="shared" si="5"/>
        <v>0</v>
      </c>
      <c r="K40" s="280"/>
      <c r="L40" s="280"/>
      <c r="M40" s="280"/>
      <c r="N40" s="248"/>
      <c r="O40" s="248"/>
      <c r="P40" s="280"/>
      <c r="Q40" s="233">
        <f>SUM(E40,J40)</f>
        <v>0</v>
      </c>
      <c r="S40" s="341"/>
    </row>
    <row r="41" spans="1:19" s="338" customFormat="1" ht="33.75" hidden="1" customHeight="1" x14ac:dyDescent="0.25">
      <c r="A41" s="285" t="s">
        <v>497</v>
      </c>
      <c r="B41" s="285" t="s">
        <v>338</v>
      </c>
      <c r="C41" s="285" t="s">
        <v>68</v>
      </c>
      <c r="D41" s="286" t="s">
        <v>339</v>
      </c>
      <c r="E41" s="197">
        <f t="shared" si="2"/>
        <v>0</v>
      </c>
      <c r="F41" s="197"/>
      <c r="G41" s="283"/>
      <c r="H41" s="283"/>
      <c r="I41" s="283"/>
      <c r="J41" s="267">
        <f t="shared" si="5"/>
        <v>0</v>
      </c>
      <c r="K41" s="283"/>
      <c r="L41" s="283"/>
      <c r="M41" s="283"/>
      <c r="N41" s="283"/>
      <c r="O41" s="283"/>
      <c r="P41" s="283"/>
      <c r="Q41" s="226">
        <f>SUM(E41,J41)</f>
        <v>0</v>
      </c>
      <c r="S41" s="341"/>
    </row>
    <row r="42" spans="1:19" s="338" customFormat="1" ht="30" hidden="1" customHeight="1" x14ac:dyDescent="0.25">
      <c r="A42" s="285" t="s">
        <v>517</v>
      </c>
      <c r="B42" s="285" t="s">
        <v>518</v>
      </c>
      <c r="C42" s="285" t="s">
        <v>68</v>
      </c>
      <c r="D42" s="286" t="s">
        <v>519</v>
      </c>
      <c r="E42" s="197">
        <f t="shared" si="2"/>
        <v>0</v>
      </c>
      <c r="F42" s="197"/>
      <c r="G42" s="283"/>
      <c r="H42" s="283"/>
      <c r="I42" s="283"/>
      <c r="J42" s="267">
        <f t="shared" si="5"/>
        <v>0</v>
      </c>
      <c r="K42" s="283"/>
      <c r="L42" s="283"/>
      <c r="M42" s="283"/>
      <c r="N42" s="283"/>
      <c r="O42" s="283"/>
      <c r="P42" s="283"/>
      <c r="Q42" s="200">
        <f t="shared" si="4"/>
        <v>0</v>
      </c>
      <c r="S42" s="341"/>
    </row>
    <row r="43" spans="1:19" s="338" customFormat="1" ht="30" hidden="1" customHeight="1" x14ac:dyDescent="0.25">
      <c r="A43" s="196" t="s">
        <v>509</v>
      </c>
      <c r="B43" s="285" t="s">
        <v>510</v>
      </c>
      <c r="C43" s="285" t="s">
        <v>68</v>
      </c>
      <c r="D43" s="286" t="s">
        <v>511</v>
      </c>
      <c r="E43" s="197">
        <f t="shared" si="2"/>
        <v>0</v>
      </c>
      <c r="F43" s="200"/>
      <c r="G43" s="173"/>
      <c r="H43" s="173"/>
      <c r="I43" s="173"/>
      <c r="J43" s="267">
        <f t="shared" si="5"/>
        <v>0</v>
      </c>
      <c r="K43" s="299"/>
      <c r="L43" s="299"/>
      <c r="M43" s="299"/>
      <c r="N43" s="299"/>
      <c r="O43" s="299"/>
      <c r="P43" s="299"/>
      <c r="Q43" s="226">
        <f>SUM(E43,J43)</f>
        <v>0</v>
      </c>
      <c r="S43" s="341"/>
    </row>
    <row r="44" spans="1:19" s="4" customFormat="1" ht="27.75" hidden="1" customHeight="1" x14ac:dyDescent="0.25">
      <c r="A44" s="227" t="s">
        <v>253</v>
      </c>
      <c r="B44" s="227" t="s">
        <v>254</v>
      </c>
      <c r="C44" s="227" t="s">
        <v>68</v>
      </c>
      <c r="D44" s="220" t="s">
        <v>255</v>
      </c>
      <c r="E44" s="279">
        <f t="shared" si="2"/>
        <v>0</v>
      </c>
      <c r="F44" s="248"/>
      <c r="G44" s="94"/>
      <c r="H44" s="94"/>
      <c r="I44" s="94"/>
      <c r="J44" s="250">
        <f t="shared" si="5"/>
        <v>0</v>
      </c>
      <c r="K44" s="94"/>
      <c r="L44" s="94"/>
      <c r="M44" s="94"/>
      <c r="N44" s="94"/>
      <c r="O44" s="94"/>
      <c r="P44" s="94"/>
      <c r="Q44" s="95">
        <f t="shared" si="4"/>
        <v>0</v>
      </c>
      <c r="S44" s="5"/>
    </row>
    <row r="45" spans="1:19" s="4" customFormat="1" ht="33.75" hidden="1" customHeight="1" x14ac:dyDescent="0.25">
      <c r="A45" s="227" t="s">
        <v>513</v>
      </c>
      <c r="B45" s="227" t="s">
        <v>346</v>
      </c>
      <c r="C45" s="227"/>
      <c r="D45" s="390" t="s">
        <v>347</v>
      </c>
      <c r="E45" s="279">
        <f t="shared" si="2"/>
        <v>0</v>
      </c>
      <c r="F45" s="248"/>
      <c r="G45" s="94"/>
      <c r="H45" s="94"/>
      <c r="I45" s="94"/>
      <c r="J45" s="279">
        <f t="shared" si="5"/>
        <v>0</v>
      </c>
      <c r="K45" s="94"/>
      <c r="L45" s="94"/>
      <c r="M45" s="94"/>
      <c r="N45" s="94"/>
      <c r="O45" s="94"/>
      <c r="P45" s="94"/>
      <c r="Q45" s="95">
        <f t="shared" si="4"/>
        <v>0</v>
      </c>
      <c r="S45" s="5"/>
    </row>
    <row r="46" spans="1:19" s="338" customFormat="1" ht="45" hidden="1" customHeight="1" x14ac:dyDescent="0.25">
      <c r="A46" s="196" t="s">
        <v>514</v>
      </c>
      <c r="B46" s="196" t="s">
        <v>349</v>
      </c>
      <c r="C46" s="196" t="s">
        <v>69</v>
      </c>
      <c r="D46" s="387" t="s">
        <v>348</v>
      </c>
      <c r="E46" s="197">
        <f t="shared" si="2"/>
        <v>0</v>
      </c>
      <c r="F46" s="197"/>
      <c r="G46" s="173"/>
      <c r="H46" s="173"/>
      <c r="I46" s="173"/>
      <c r="J46" s="267">
        <f t="shared" si="5"/>
        <v>0</v>
      </c>
      <c r="K46" s="173"/>
      <c r="L46" s="173"/>
      <c r="M46" s="173"/>
      <c r="N46" s="173"/>
      <c r="O46" s="173"/>
      <c r="P46" s="173"/>
      <c r="Q46" s="226">
        <f t="shared" si="4"/>
        <v>0</v>
      </c>
      <c r="S46" s="341"/>
    </row>
    <row r="47" spans="1:19" s="4" customFormat="1" ht="24" hidden="1" customHeight="1" x14ac:dyDescent="0.25">
      <c r="A47" s="227" t="s">
        <v>256</v>
      </c>
      <c r="B47" s="227" t="s">
        <v>257</v>
      </c>
      <c r="C47" s="227" t="s">
        <v>86</v>
      </c>
      <c r="D47" s="212" t="s">
        <v>22</v>
      </c>
      <c r="E47" s="279">
        <f t="shared" si="2"/>
        <v>0</v>
      </c>
      <c r="F47" s="179"/>
      <c r="G47" s="94"/>
      <c r="H47" s="94"/>
      <c r="I47" s="94"/>
      <c r="J47" s="250">
        <f t="shared" si="5"/>
        <v>0</v>
      </c>
      <c r="K47" s="94"/>
      <c r="L47" s="94"/>
      <c r="M47" s="94"/>
      <c r="N47" s="94"/>
      <c r="O47" s="94"/>
      <c r="P47" s="94"/>
      <c r="Q47" s="95">
        <f t="shared" si="4"/>
        <v>0</v>
      </c>
      <c r="S47" s="5"/>
    </row>
    <row r="48" spans="1:19" s="4" customFormat="1" ht="24" hidden="1" customHeight="1" x14ac:dyDescent="0.25">
      <c r="A48" s="227" t="s">
        <v>258</v>
      </c>
      <c r="B48" s="227" t="s">
        <v>259</v>
      </c>
      <c r="C48" s="227" t="s">
        <v>84</v>
      </c>
      <c r="D48" s="212" t="s">
        <v>21</v>
      </c>
      <c r="E48" s="279">
        <f t="shared" si="2"/>
        <v>0</v>
      </c>
      <c r="F48" s="248"/>
      <c r="G48" s="248"/>
      <c r="H48" s="248"/>
      <c r="I48" s="248"/>
      <c r="J48" s="250">
        <f>SUM(K48,N48)</f>
        <v>0</v>
      </c>
      <c r="K48" s="280"/>
      <c r="L48" s="280"/>
      <c r="M48" s="280"/>
      <c r="N48" s="280"/>
      <c r="O48" s="280"/>
      <c r="P48" s="280"/>
      <c r="Q48" s="95">
        <f t="shared" si="4"/>
        <v>0</v>
      </c>
      <c r="S48" s="5"/>
    </row>
    <row r="49" spans="1:19" s="4" customFormat="1" ht="24.75" hidden="1" customHeight="1" x14ac:dyDescent="0.25">
      <c r="A49" s="227" t="s">
        <v>260</v>
      </c>
      <c r="B49" s="227" t="s">
        <v>261</v>
      </c>
      <c r="C49" s="227" t="s">
        <v>72</v>
      </c>
      <c r="D49" s="216" t="s">
        <v>175</v>
      </c>
      <c r="E49" s="279">
        <f t="shared" si="2"/>
        <v>0</v>
      </c>
      <c r="F49" s="179"/>
      <c r="G49" s="94"/>
      <c r="H49" s="94"/>
      <c r="I49" s="94"/>
      <c r="J49" s="250">
        <f t="shared" si="5"/>
        <v>0</v>
      </c>
      <c r="K49" s="94"/>
      <c r="L49" s="94"/>
      <c r="M49" s="94"/>
      <c r="N49" s="94"/>
      <c r="O49" s="94"/>
      <c r="P49" s="94"/>
      <c r="Q49" s="95">
        <f t="shared" si="4"/>
        <v>0</v>
      </c>
      <c r="S49" s="5"/>
    </row>
    <row r="50" spans="1:19" s="169" customFormat="1" ht="33" hidden="1" customHeight="1" x14ac:dyDescent="0.25">
      <c r="A50" s="271" t="s">
        <v>263</v>
      </c>
      <c r="B50" s="271" t="s">
        <v>264</v>
      </c>
      <c r="C50" s="271" t="s">
        <v>72</v>
      </c>
      <c r="D50" s="216" t="s">
        <v>262</v>
      </c>
      <c r="E50" s="279">
        <f t="shared" si="2"/>
        <v>0</v>
      </c>
      <c r="F50" s="179"/>
      <c r="G50" s="173"/>
      <c r="H50" s="173"/>
      <c r="I50" s="173"/>
      <c r="J50" s="250">
        <f t="shared" si="5"/>
        <v>0</v>
      </c>
      <c r="K50" s="173"/>
      <c r="L50" s="173"/>
      <c r="M50" s="173"/>
      <c r="N50" s="173"/>
      <c r="O50" s="173"/>
      <c r="P50" s="173"/>
      <c r="Q50" s="95">
        <f t="shared" si="4"/>
        <v>0</v>
      </c>
      <c r="S50" s="170"/>
    </row>
    <row r="51" spans="1:19" ht="30.75" hidden="1" customHeight="1" x14ac:dyDescent="0.25">
      <c r="A51" s="209" t="s">
        <v>265</v>
      </c>
      <c r="B51" s="227" t="s">
        <v>266</v>
      </c>
      <c r="C51" s="270" t="s">
        <v>267</v>
      </c>
      <c r="D51" s="221" t="s">
        <v>268</v>
      </c>
      <c r="E51" s="279">
        <f t="shared" si="2"/>
        <v>0</v>
      </c>
      <c r="F51" s="248"/>
      <c r="G51" s="280"/>
      <c r="H51" s="280"/>
      <c r="I51" s="280"/>
      <c r="J51" s="250">
        <f t="shared" si="5"/>
        <v>0</v>
      </c>
      <c r="K51" s="280"/>
      <c r="L51" s="280"/>
      <c r="M51" s="280"/>
      <c r="N51" s="280"/>
      <c r="O51" s="280"/>
      <c r="P51" s="280"/>
      <c r="Q51" s="95">
        <f t="shared" ref="Q51:Q68" si="6">SUM(E51,J51)</f>
        <v>0</v>
      </c>
    </row>
    <row r="52" spans="1:19" ht="33" hidden="1" customHeight="1" x14ac:dyDescent="0.25">
      <c r="A52" s="270" t="s">
        <v>269</v>
      </c>
      <c r="B52" s="227" t="s">
        <v>270</v>
      </c>
      <c r="C52" s="270" t="s">
        <v>85</v>
      </c>
      <c r="D52" s="221" t="s">
        <v>271</v>
      </c>
      <c r="E52" s="279">
        <f t="shared" si="2"/>
        <v>0</v>
      </c>
      <c r="F52" s="248"/>
      <c r="G52" s="280"/>
      <c r="H52" s="280"/>
      <c r="I52" s="280"/>
      <c r="J52" s="250">
        <f t="shared" si="5"/>
        <v>0</v>
      </c>
      <c r="K52" s="280"/>
      <c r="L52" s="280"/>
      <c r="M52" s="280"/>
      <c r="N52" s="280"/>
      <c r="O52" s="280"/>
      <c r="P52" s="280"/>
      <c r="Q52" s="95">
        <f t="shared" si="6"/>
        <v>0</v>
      </c>
    </row>
    <row r="53" spans="1:19" ht="27" hidden="1" customHeight="1" x14ac:dyDescent="0.25">
      <c r="A53" s="227" t="s">
        <v>272</v>
      </c>
      <c r="B53" s="227" t="s">
        <v>273</v>
      </c>
      <c r="C53" s="227" t="s">
        <v>70</v>
      </c>
      <c r="D53" s="216" t="s">
        <v>274</v>
      </c>
      <c r="E53" s="279">
        <f t="shared" si="2"/>
        <v>0</v>
      </c>
      <c r="F53" s="248"/>
      <c r="G53" s="280"/>
      <c r="H53" s="280"/>
      <c r="I53" s="280"/>
      <c r="J53" s="250">
        <f t="shared" si="5"/>
        <v>0</v>
      </c>
      <c r="K53" s="280"/>
      <c r="L53" s="280"/>
      <c r="M53" s="280"/>
      <c r="N53" s="280"/>
      <c r="O53" s="280"/>
      <c r="P53" s="280"/>
      <c r="Q53" s="95">
        <f t="shared" si="6"/>
        <v>0</v>
      </c>
    </row>
    <row r="54" spans="1:19" s="4" customFormat="1" ht="21" hidden="1" customHeight="1" x14ac:dyDescent="0.25">
      <c r="A54" s="209"/>
      <c r="B54" s="227"/>
      <c r="C54" s="252"/>
      <c r="D54" s="218"/>
      <c r="E54" s="279">
        <f t="shared" si="2"/>
        <v>0</v>
      </c>
      <c r="F54" s="179"/>
      <c r="G54" s="94"/>
      <c r="H54" s="94"/>
      <c r="I54" s="94"/>
      <c r="J54" s="95">
        <f>SUM(K54,N54)</f>
        <v>0</v>
      </c>
      <c r="K54" s="94"/>
      <c r="L54" s="94"/>
      <c r="M54" s="94"/>
      <c r="N54" s="94"/>
      <c r="O54" s="94"/>
      <c r="P54" s="94"/>
      <c r="Q54" s="95">
        <f t="shared" si="6"/>
        <v>0</v>
      </c>
      <c r="S54" s="5"/>
    </row>
    <row r="55" spans="1:19" s="1" customFormat="1" ht="21" hidden="1" customHeight="1" x14ac:dyDescent="0.25">
      <c r="A55" s="209"/>
      <c r="B55" s="227"/>
      <c r="C55" s="252"/>
      <c r="D55" s="208"/>
      <c r="E55" s="279">
        <f t="shared" si="2"/>
        <v>0</v>
      </c>
      <c r="F55" s="248"/>
      <c r="G55" s="280"/>
      <c r="H55" s="280"/>
      <c r="I55" s="280"/>
      <c r="J55" s="250">
        <f>SUM(K55,N55)</f>
        <v>0</v>
      </c>
      <c r="K55" s="280"/>
      <c r="L55" s="280"/>
      <c r="M55" s="280"/>
      <c r="N55" s="280"/>
      <c r="O55" s="280"/>
      <c r="P55" s="280"/>
      <c r="Q55" s="95">
        <f t="shared" si="6"/>
        <v>0</v>
      </c>
    </row>
    <row r="56" spans="1:19" s="1" customFormat="1" ht="21" hidden="1" customHeight="1" x14ac:dyDescent="0.25">
      <c r="A56" s="277"/>
      <c r="B56" s="227"/>
      <c r="C56" s="277"/>
      <c r="D56" s="278"/>
      <c r="E56" s="279">
        <f t="shared" si="2"/>
        <v>0</v>
      </c>
      <c r="F56" s="248"/>
      <c r="G56" s="280"/>
      <c r="H56" s="280"/>
      <c r="I56" s="280"/>
      <c r="J56" s="250">
        <f>SUM(K56,N56)</f>
        <v>0</v>
      </c>
      <c r="K56" s="280"/>
      <c r="L56" s="280"/>
      <c r="M56" s="280"/>
      <c r="N56" s="280"/>
      <c r="O56" s="280"/>
      <c r="P56" s="280"/>
      <c r="Q56" s="95">
        <f>SUM(E56,J56)</f>
        <v>0</v>
      </c>
    </row>
    <row r="57" spans="1:19" s="1" customFormat="1" ht="21" hidden="1" customHeight="1" x14ac:dyDescent="0.25">
      <c r="A57" s="209"/>
      <c r="B57" s="227"/>
      <c r="C57" s="252"/>
      <c r="D57" s="208"/>
      <c r="E57" s="279">
        <f t="shared" si="2"/>
        <v>0</v>
      </c>
      <c r="F57" s="248"/>
      <c r="G57" s="280"/>
      <c r="H57" s="280"/>
      <c r="I57" s="280"/>
      <c r="J57" s="250">
        <f>SUM(K57,N57)</f>
        <v>0</v>
      </c>
      <c r="K57" s="280"/>
      <c r="L57" s="280"/>
      <c r="M57" s="280"/>
      <c r="N57" s="280"/>
      <c r="O57" s="280"/>
      <c r="P57" s="280"/>
      <c r="Q57" s="95">
        <f t="shared" si="6"/>
        <v>0</v>
      </c>
    </row>
    <row r="58" spans="1:19" ht="49.5" hidden="1" customHeight="1" x14ac:dyDescent="0.25">
      <c r="A58" s="391" t="s">
        <v>31</v>
      </c>
      <c r="B58" s="391"/>
      <c r="C58" s="391"/>
      <c r="D58" s="392" t="s">
        <v>199</v>
      </c>
      <c r="E58" s="393">
        <f>SUM(E59)</f>
        <v>0</v>
      </c>
      <c r="F58" s="393">
        <f t="shared" ref="F58:Q58" si="7">SUM(F59)</f>
        <v>0</v>
      </c>
      <c r="G58" s="393">
        <f t="shared" si="7"/>
        <v>0</v>
      </c>
      <c r="H58" s="393">
        <f t="shared" si="7"/>
        <v>0</v>
      </c>
      <c r="I58" s="393">
        <f t="shared" si="7"/>
        <v>0</v>
      </c>
      <c r="J58" s="393">
        <f t="shared" si="7"/>
        <v>0</v>
      </c>
      <c r="K58" s="393">
        <f t="shared" si="7"/>
        <v>0</v>
      </c>
      <c r="L58" s="393">
        <f t="shared" si="7"/>
        <v>0</v>
      </c>
      <c r="M58" s="393">
        <f t="shared" si="7"/>
        <v>0</v>
      </c>
      <c r="N58" s="393">
        <f t="shared" si="7"/>
        <v>0</v>
      </c>
      <c r="O58" s="393">
        <f t="shared" si="7"/>
        <v>0</v>
      </c>
      <c r="P58" s="393">
        <f t="shared" si="7"/>
        <v>0</v>
      </c>
      <c r="Q58" s="393">
        <f t="shared" si="7"/>
        <v>0</v>
      </c>
      <c r="S58" s="207">
        <f>SUM(E58,J58)</f>
        <v>0</v>
      </c>
    </row>
    <row r="59" spans="1:19" ht="48.75" hidden="1" customHeight="1" x14ac:dyDescent="0.25">
      <c r="A59" s="391" t="s">
        <v>32</v>
      </c>
      <c r="B59" s="391"/>
      <c r="C59" s="391"/>
      <c r="D59" s="392" t="s">
        <v>199</v>
      </c>
      <c r="E59" s="393">
        <f>SUM(E60,E61,E64,E65,E66,E67)</f>
        <v>0</v>
      </c>
      <c r="F59" s="393">
        <f t="shared" ref="F59:O59" si="8">SUM(F60,F61,F64,F65,F66,F67)</f>
        <v>0</v>
      </c>
      <c r="G59" s="393">
        <f t="shared" si="8"/>
        <v>0</v>
      </c>
      <c r="H59" s="393">
        <f t="shared" si="8"/>
        <v>0</v>
      </c>
      <c r="I59" s="393">
        <f t="shared" si="8"/>
        <v>0</v>
      </c>
      <c r="J59" s="393">
        <f t="shared" si="8"/>
        <v>0</v>
      </c>
      <c r="K59" s="393">
        <f t="shared" si="8"/>
        <v>0</v>
      </c>
      <c r="L59" s="393">
        <f t="shared" si="8"/>
        <v>0</v>
      </c>
      <c r="M59" s="393">
        <f t="shared" si="8"/>
        <v>0</v>
      </c>
      <c r="N59" s="393">
        <f t="shared" si="8"/>
        <v>0</v>
      </c>
      <c r="O59" s="393">
        <f t="shared" si="8"/>
        <v>0</v>
      </c>
      <c r="P59" s="393">
        <f>SUM(P60,P61,P64,P65,P66,P67)</f>
        <v>0</v>
      </c>
      <c r="Q59" s="393">
        <f>SUM(Q60,Q61,Q64,Q65,Q66,Q67)</f>
        <v>0</v>
      </c>
      <c r="S59" s="207">
        <f>SUM(E59,J59)</f>
        <v>0</v>
      </c>
    </row>
    <row r="60" spans="1:19" ht="36.75" hidden="1" customHeight="1" x14ac:dyDescent="0.25">
      <c r="A60" s="227" t="s">
        <v>287</v>
      </c>
      <c r="B60" s="227" t="s">
        <v>201</v>
      </c>
      <c r="C60" s="227" t="s">
        <v>59</v>
      </c>
      <c r="D60" s="212" t="s">
        <v>200</v>
      </c>
      <c r="E60" s="279">
        <f>SUM(F60,I60)</f>
        <v>0</v>
      </c>
      <c r="F60" s="248"/>
      <c r="G60" s="224"/>
      <c r="H60" s="224"/>
      <c r="I60" s="224"/>
      <c r="J60" s="279">
        <f t="shared" ref="J60:J68" si="9">SUM(K60,N60)</f>
        <v>0</v>
      </c>
      <c r="K60" s="288"/>
      <c r="L60" s="288"/>
      <c r="M60" s="288"/>
      <c r="N60" s="288"/>
      <c r="O60" s="288"/>
      <c r="P60" s="288"/>
      <c r="Q60" s="95">
        <f>SUM(E60,J60)</f>
        <v>0</v>
      </c>
    </row>
    <row r="61" spans="1:19" s="1" customFormat="1" ht="36.75" hidden="1" customHeight="1" x14ac:dyDescent="0.25">
      <c r="A61" s="277" t="s">
        <v>341</v>
      </c>
      <c r="B61" s="277" t="s">
        <v>185</v>
      </c>
      <c r="C61" s="277"/>
      <c r="D61" s="278" t="s">
        <v>340</v>
      </c>
      <c r="E61" s="279">
        <f t="shared" ref="E61:E73" si="10">SUM(F61,I61)</f>
        <v>0</v>
      </c>
      <c r="F61" s="248"/>
      <c r="G61" s="280"/>
      <c r="H61" s="280"/>
      <c r="I61" s="280"/>
      <c r="J61" s="279">
        <f t="shared" si="9"/>
        <v>0</v>
      </c>
      <c r="K61" s="280"/>
      <c r="L61" s="280"/>
      <c r="M61" s="280"/>
      <c r="N61" s="280"/>
      <c r="O61" s="280"/>
      <c r="P61" s="280"/>
      <c r="Q61" s="233">
        <f>SUM(E61,J61)</f>
        <v>0</v>
      </c>
    </row>
    <row r="62" spans="1:19" s="287" customFormat="1" ht="35.25" hidden="1" customHeight="1" x14ac:dyDescent="0.25">
      <c r="A62" s="285" t="s">
        <v>337</v>
      </c>
      <c r="B62" s="285" t="s">
        <v>338</v>
      </c>
      <c r="C62" s="285" t="s">
        <v>68</v>
      </c>
      <c r="D62" s="286" t="s">
        <v>339</v>
      </c>
      <c r="E62" s="197">
        <f t="shared" si="10"/>
        <v>0</v>
      </c>
      <c r="F62" s="197"/>
      <c r="G62" s="283"/>
      <c r="H62" s="283"/>
      <c r="I62" s="283"/>
      <c r="J62" s="267">
        <f t="shared" si="9"/>
        <v>0</v>
      </c>
      <c r="K62" s="283"/>
      <c r="L62" s="283"/>
      <c r="M62" s="283"/>
      <c r="N62" s="283"/>
      <c r="O62" s="283"/>
      <c r="P62" s="283"/>
      <c r="Q62" s="226">
        <f t="shared" si="6"/>
        <v>0</v>
      </c>
    </row>
    <row r="63" spans="1:19" s="287" customFormat="1" ht="35.25" hidden="1" customHeight="1" x14ac:dyDescent="0.25">
      <c r="A63" s="285" t="s">
        <v>469</v>
      </c>
      <c r="B63" s="285" t="s">
        <v>470</v>
      </c>
      <c r="C63" s="285" t="s">
        <v>68</v>
      </c>
      <c r="D63" s="286" t="s">
        <v>471</v>
      </c>
      <c r="E63" s="197">
        <f>SUM(F63,I63)</f>
        <v>0</v>
      </c>
      <c r="F63" s="197"/>
      <c r="G63" s="283"/>
      <c r="H63" s="283"/>
      <c r="I63" s="283"/>
      <c r="J63" s="267">
        <f t="shared" si="9"/>
        <v>0</v>
      </c>
      <c r="K63" s="283"/>
      <c r="L63" s="283"/>
      <c r="M63" s="283"/>
      <c r="N63" s="283"/>
      <c r="O63" s="283"/>
      <c r="P63" s="283"/>
      <c r="Q63" s="226">
        <f>SUM(E63,J63)</f>
        <v>0</v>
      </c>
    </row>
    <row r="64" spans="1:19" ht="29.25" hidden="1" customHeight="1" x14ac:dyDescent="0.25">
      <c r="A64" s="209" t="s">
        <v>342</v>
      </c>
      <c r="B64" s="209" t="s">
        <v>189</v>
      </c>
      <c r="C64" s="209" t="s">
        <v>344</v>
      </c>
      <c r="D64" s="208" t="s">
        <v>343</v>
      </c>
      <c r="E64" s="279">
        <f t="shared" si="10"/>
        <v>0</v>
      </c>
      <c r="F64" s="248"/>
      <c r="G64" s="280"/>
      <c r="H64" s="280"/>
      <c r="I64" s="280"/>
      <c r="J64" s="250">
        <f t="shared" si="9"/>
        <v>0</v>
      </c>
      <c r="K64" s="281"/>
      <c r="L64" s="281"/>
      <c r="M64" s="281"/>
      <c r="N64" s="281"/>
      <c r="O64" s="281"/>
      <c r="P64" s="280"/>
      <c r="Q64" s="95">
        <f t="shared" si="6"/>
        <v>0</v>
      </c>
    </row>
    <row r="65" spans="1:19" ht="36.75" hidden="1" customHeight="1" x14ac:dyDescent="0.25">
      <c r="A65" s="356" t="s">
        <v>430</v>
      </c>
      <c r="B65" s="356" t="s">
        <v>431</v>
      </c>
      <c r="C65" s="356" t="s">
        <v>344</v>
      </c>
      <c r="D65" s="214" t="s">
        <v>432</v>
      </c>
      <c r="E65" s="279">
        <f>SUM(F65,I65)</f>
        <v>0</v>
      </c>
      <c r="F65" s="248"/>
      <c r="G65" s="280"/>
      <c r="H65" s="280"/>
      <c r="I65" s="280"/>
      <c r="J65" s="250">
        <f t="shared" si="9"/>
        <v>0</v>
      </c>
      <c r="K65" s="281"/>
      <c r="L65" s="281"/>
      <c r="M65" s="281"/>
      <c r="N65" s="281"/>
      <c r="O65" s="281"/>
      <c r="P65" s="280"/>
      <c r="Q65" s="233">
        <f>SUM(E65,J65)</f>
        <v>0</v>
      </c>
    </row>
    <row r="66" spans="1:19" ht="35.25" hidden="1" customHeight="1" x14ac:dyDescent="0.25">
      <c r="A66" s="227" t="s">
        <v>429</v>
      </c>
      <c r="B66" s="227" t="s">
        <v>428</v>
      </c>
      <c r="C66" s="227" t="s">
        <v>344</v>
      </c>
      <c r="D66" s="212" t="s">
        <v>427</v>
      </c>
      <c r="E66" s="279">
        <f>SUM(F66,I66)</f>
        <v>0</v>
      </c>
      <c r="F66" s="248"/>
      <c r="G66" s="224"/>
      <c r="H66" s="224"/>
      <c r="I66" s="224"/>
      <c r="J66" s="279">
        <f t="shared" si="9"/>
        <v>0</v>
      </c>
      <c r="K66" s="288"/>
      <c r="L66" s="288"/>
      <c r="M66" s="288"/>
      <c r="N66" s="280"/>
      <c r="O66" s="280"/>
      <c r="P66" s="288"/>
      <c r="Q66" s="233">
        <f>SUM(E66,J66)</f>
        <v>0</v>
      </c>
    </row>
    <row r="67" spans="1:19" ht="36" hidden="1" customHeight="1" x14ac:dyDescent="0.25">
      <c r="A67" s="209" t="s">
        <v>345</v>
      </c>
      <c r="B67" s="209" t="s">
        <v>346</v>
      </c>
      <c r="C67" s="209"/>
      <c r="D67" s="208" t="s">
        <v>347</v>
      </c>
      <c r="E67" s="279">
        <f t="shared" si="10"/>
        <v>0</v>
      </c>
      <c r="F67" s="248"/>
      <c r="G67" s="280"/>
      <c r="H67" s="280"/>
      <c r="I67" s="280"/>
      <c r="J67" s="250">
        <f t="shared" si="9"/>
        <v>0</v>
      </c>
      <c r="K67" s="281"/>
      <c r="L67" s="281"/>
      <c r="M67" s="281"/>
      <c r="N67" s="281"/>
      <c r="O67" s="281"/>
      <c r="P67" s="280"/>
      <c r="Q67" s="250">
        <f>SUM(J67,E67)</f>
        <v>0</v>
      </c>
    </row>
    <row r="68" spans="1:19" s="175" customFormat="1" ht="44.25" hidden="1" customHeight="1" x14ac:dyDescent="0.25">
      <c r="A68" s="210" t="s">
        <v>350</v>
      </c>
      <c r="B68" s="210" t="s">
        <v>349</v>
      </c>
      <c r="C68" s="196" t="s">
        <v>69</v>
      </c>
      <c r="D68" s="282" t="s">
        <v>348</v>
      </c>
      <c r="E68" s="197">
        <f t="shared" si="10"/>
        <v>0</v>
      </c>
      <c r="F68" s="197"/>
      <c r="G68" s="283"/>
      <c r="H68" s="283"/>
      <c r="I68" s="283"/>
      <c r="J68" s="267">
        <f t="shared" si="9"/>
        <v>0</v>
      </c>
      <c r="K68" s="284"/>
      <c r="L68" s="284"/>
      <c r="M68" s="284"/>
      <c r="N68" s="284"/>
      <c r="O68" s="284"/>
      <c r="P68" s="283"/>
      <c r="Q68" s="226">
        <f t="shared" si="6"/>
        <v>0</v>
      </c>
    </row>
    <row r="69" spans="1:19" ht="14.1" hidden="1" customHeight="1" x14ac:dyDescent="0.25">
      <c r="A69" s="209"/>
      <c r="B69" s="209"/>
      <c r="C69" s="209"/>
      <c r="D69" s="303"/>
      <c r="E69" s="279">
        <f t="shared" si="10"/>
        <v>0</v>
      </c>
      <c r="F69" s="248"/>
      <c r="G69" s="224"/>
      <c r="H69" s="224"/>
      <c r="I69" s="224"/>
      <c r="J69" s="250">
        <f>SUM(N69,K69)</f>
        <v>0</v>
      </c>
      <c r="K69" s="224"/>
      <c r="L69" s="224"/>
      <c r="M69" s="224"/>
      <c r="N69" s="224"/>
      <c r="O69" s="224"/>
      <c r="P69" s="224"/>
      <c r="Q69" s="95">
        <f>SUM(E69,J69)</f>
        <v>0</v>
      </c>
    </row>
    <row r="70" spans="1:19" ht="14.1" hidden="1" customHeight="1" x14ac:dyDescent="0.25">
      <c r="A70" s="209"/>
      <c r="B70" s="209"/>
      <c r="C70" s="209"/>
      <c r="D70" s="303"/>
      <c r="E70" s="279">
        <f t="shared" si="10"/>
        <v>0</v>
      </c>
      <c r="F70" s="248"/>
      <c r="G70" s="224"/>
      <c r="H70" s="224"/>
      <c r="I70" s="248"/>
      <c r="J70" s="250">
        <f>SUM(N70,K70)</f>
        <v>0</v>
      </c>
      <c r="K70" s="224"/>
      <c r="L70" s="224"/>
      <c r="M70" s="224"/>
      <c r="N70" s="224"/>
      <c r="O70" s="224"/>
      <c r="P70" s="224"/>
      <c r="Q70" s="95">
        <f>SUM(E70,J70)</f>
        <v>0</v>
      </c>
    </row>
    <row r="71" spans="1:19" ht="14.1" hidden="1" customHeight="1" x14ac:dyDescent="0.25">
      <c r="A71" s="209"/>
      <c r="B71" s="209"/>
      <c r="C71" s="209"/>
      <c r="D71" s="303"/>
      <c r="E71" s="279">
        <f>SUM(F71,I71)</f>
        <v>0</v>
      </c>
      <c r="F71" s="248"/>
      <c r="G71" s="224"/>
      <c r="H71" s="224"/>
      <c r="I71" s="224"/>
      <c r="J71" s="250">
        <f>SUM(N71,K71)</f>
        <v>0</v>
      </c>
      <c r="K71" s="224"/>
      <c r="L71" s="224"/>
      <c r="M71" s="224"/>
      <c r="N71" s="224"/>
      <c r="O71" s="224"/>
      <c r="P71" s="224"/>
      <c r="Q71" s="95">
        <f>SUM(E71,J71)</f>
        <v>0</v>
      </c>
    </row>
    <row r="72" spans="1:19" ht="14.1" hidden="1" customHeight="1" x14ac:dyDescent="0.25">
      <c r="A72" s="209"/>
      <c r="B72" s="209"/>
      <c r="C72" s="209"/>
      <c r="D72" s="303"/>
      <c r="E72" s="279">
        <f t="shared" si="10"/>
        <v>0</v>
      </c>
      <c r="F72" s="248"/>
      <c r="G72" s="224"/>
      <c r="H72" s="224"/>
      <c r="I72" s="224"/>
      <c r="J72" s="250">
        <f>SUM(N72,K72)</f>
        <v>0</v>
      </c>
      <c r="K72" s="224"/>
      <c r="L72" s="224"/>
      <c r="M72" s="224"/>
      <c r="N72" s="224"/>
      <c r="O72" s="224"/>
      <c r="P72" s="224"/>
      <c r="Q72" s="95">
        <f>SUM(E72,J72)</f>
        <v>0</v>
      </c>
    </row>
    <row r="73" spans="1:19" ht="14.1" hidden="1" customHeight="1" x14ac:dyDescent="0.25">
      <c r="A73" s="209"/>
      <c r="B73" s="209"/>
      <c r="C73" s="209"/>
      <c r="D73" s="303"/>
      <c r="E73" s="279">
        <f t="shared" si="10"/>
        <v>0</v>
      </c>
      <c r="F73" s="248"/>
      <c r="G73" s="288"/>
      <c r="H73" s="288"/>
      <c r="I73" s="288"/>
      <c r="J73" s="250">
        <f>SUM(K73,N73)</f>
        <v>0</v>
      </c>
      <c r="K73" s="288"/>
      <c r="L73" s="288"/>
      <c r="M73" s="288"/>
      <c r="N73" s="288"/>
      <c r="O73" s="288"/>
      <c r="P73" s="288"/>
      <c r="Q73" s="95">
        <f>SUM(E73,J73)</f>
        <v>0</v>
      </c>
    </row>
    <row r="74" spans="1:19" ht="37.5" hidden="1" customHeight="1" x14ac:dyDescent="0.25">
      <c r="A74" s="391" t="s">
        <v>290</v>
      </c>
      <c r="B74" s="391"/>
      <c r="C74" s="391"/>
      <c r="D74" s="394" t="s">
        <v>196</v>
      </c>
      <c r="E74" s="395">
        <f>SUM(E75)</f>
        <v>0</v>
      </c>
      <c r="F74" s="395">
        <f t="shared" ref="F74:Q74" si="11">SUM(F75)</f>
        <v>0</v>
      </c>
      <c r="G74" s="395">
        <f t="shared" si="11"/>
        <v>0</v>
      </c>
      <c r="H74" s="395">
        <f t="shared" si="11"/>
        <v>0</v>
      </c>
      <c r="I74" s="395">
        <f t="shared" si="11"/>
        <v>0</v>
      </c>
      <c r="J74" s="395">
        <f t="shared" si="11"/>
        <v>0</v>
      </c>
      <c r="K74" s="395">
        <f t="shared" si="11"/>
        <v>0</v>
      </c>
      <c r="L74" s="395">
        <f t="shared" si="11"/>
        <v>0</v>
      </c>
      <c r="M74" s="395">
        <f t="shared" si="11"/>
        <v>0</v>
      </c>
      <c r="N74" s="395">
        <f t="shared" si="11"/>
        <v>0</v>
      </c>
      <c r="O74" s="395">
        <f t="shared" si="11"/>
        <v>0</v>
      </c>
      <c r="P74" s="395">
        <f t="shared" si="11"/>
        <v>0</v>
      </c>
      <c r="Q74" s="395">
        <f t="shared" si="11"/>
        <v>0</v>
      </c>
      <c r="S74" s="207">
        <f>SUM(E74,J74)</f>
        <v>0</v>
      </c>
    </row>
    <row r="75" spans="1:19" s="4" customFormat="1" ht="35.25" hidden="1" customHeight="1" x14ac:dyDescent="0.25">
      <c r="A75" s="391" t="s">
        <v>289</v>
      </c>
      <c r="B75" s="391"/>
      <c r="C75" s="391"/>
      <c r="D75" s="394" t="s">
        <v>196</v>
      </c>
      <c r="E75" s="395">
        <f>SUM(E76,E77,E79,E81,E83,E84,E85,E86,E90,E91,E93,E94,E96)</f>
        <v>0</v>
      </c>
      <c r="F75" s="395">
        <f t="shared" ref="F75:P75" si="12">SUM(F76,F77,F79,F81,F83,F84,F85,F86,F90,F91,F93,F94,F96)</f>
        <v>0</v>
      </c>
      <c r="G75" s="395">
        <f t="shared" si="12"/>
        <v>0</v>
      </c>
      <c r="H75" s="395">
        <f t="shared" si="12"/>
        <v>0</v>
      </c>
      <c r="I75" s="395">
        <f t="shared" si="12"/>
        <v>0</v>
      </c>
      <c r="J75" s="395">
        <f t="shared" si="12"/>
        <v>0</v>
      </c>
      <c r="K75" s="395">
        <f t="shared" si="12"/>
        <v>0</v>
      </c>
      <c r="L75" s="395">
        <f t="shared" si="12"/>
        <v>0</v>
      </c>
      <c r="M75" s="395">
        <f t="shared" si="12"/>
        <v>0</v>
      </c>
      <c r="N75" s="395">
        <f t="shared" si="12"/>
        <v>0</v>
      </c>
      <c r="O75" s="395">
        <f t="shared" si="12"/>
        <v>0</v>
      </c>
      <c r="P75" s="395">
        <f t="shared" si="12"/>
        <v>0</v>
      </c>
      <c r="Q75" s="395">
        <f>SUM(Q76,Q77,Q79,Q81,Q83,Q84,Q85,Q86,Q90,Q91,Q93,Q94,Q96)</f>
        <v>0</v>
      </c>
      <c r="S75" s="207">
        <f>SUM(E75,J75)</f>
        <v>0</v>
      </c>
    </row>
    <row r="76" spans="1:19" s="4" customFormat="1" ht="38.25" hidden="1" customHeight="1" x14ac:dyDescent="0.25">
      <c r="A76" s="227" t="s">
        <v>288</v>
      </c>
      <c r="B76" s="227" t="s">
        <v>201</v>
      </c>
      <c r="C76" s="227" t="s">
        <v>59</v>
      </c>
      <c r="D76" s="212" t="s">
        <v>200</v>
      </c>
      <c r="E76" s="233">
        <f>SUM(F76,I76)</f>
        <v>0</v>
      </c>
      <c r="F76" s="179"/>
      <c r="G76" s="179"/>
      <c r="H76" s="94"/>
      <c r="I76" s="94"/>
      <c r="J76" s="95">
        <f t="shared" ref="J76:J95" si="13">SUM(K76,N76)</f>
        <v>0</v>
      </c>
      <c r="K76" s="94"/>
      <c r="L76" s="93"/>
      <c r="M76" s="93"/>
      <c r="N76" s="225"/>
      <c r="O76" s="225"/>
      <c r="P76" s="225"/>
      <c r="Q76" s="95">
        <f>SUM(E76,J76)</f>
        <v>0</v>
      </c>
    </row>
    <row r="77" spans="1:19" ht="24.75" hidden="1" customHeight="1" x14ac:dyDescent="0.25">
      <c r="A77" s="246" t="s">
        <v>353</v>
      </c>
      <c r="B77" s="246" t="s">
        <v>74</v>
      </c>
      <c r="C77" s="232" t="s">
        <v>60</v>
      </c>
      <c r="D77" s="377" t="s">
        <v>351</v>
      </c>
      <c r="E77" s="242">
        <f t="shared" ref="E77:E93" si="14">SUM(F77,I77)</f>
        <v>0</v>
      </c>
      <c r="F77" s="179"/>
      <c r="G77" s="179"/>
      <c r="H77" s="94"/>
      <c r="I77" s="94"/>
      <c r="J77" s="95">
        <f>SUM(K77,N77)</f>
        <v>0</v>
      </c>
      <c r="K77" s="94"/>
      <c r="L77" s="93"/>
      <c r="M77" s="93"/>
      <c r="N77" s="225"/>
      <c r="O77" s="225"/>
      <c r="P77" s="225"/>
      <c r="Q77" s="95">
        <f>SUM(E77,J77)</f>
        <v>0</v>
      </c>
    </row>
    <row r="78" spans="1:19" ht="45" hidden="1" customHeight="1" x14ac:dyDescent="0.25">
      <c r="A78" s="246"/>
      <c r="B78" s="246"/>
      <c r="C78" s="232"/>
      <c r="D78" s="420" t="s">
        <v>532</v>
      </c>
      <c r="E78" s="242"/>
      <c r="F78" s="179"/>
      <c r="G78" s="179"/>
      <c r="H78" s="94"/>
      <c r="I78" s="94"/>
      <c r="J78" s="226">
        <f>SUM(K78,N78)</f>
        <v>0</v>
      </c>
      <c r="K78" s="173"/>
      <c r="L78" s="173"/>
      <c r="M78" s="173"/>
      <c r="N78" s="226"/>
      <c r="O78" s="226"/>
      <c r="P78" s="226"/>
      <c r="Q78" s="226">
        <f>SUM(E78,J78)</f>
        <v>0</v>
      </c>
    </row>
    <row r="79" spans="1:19" ht="68.25" hidden="1" customHeight="1" x14ac:dyDescent="0.25">
      <c r="A79" s="246" t="s">
        <v>354</v>
      </c>
      <c r="B79" s="246" t="s">
        <v>75</v>
      </c>
      <c r="C79" s="232" t="s">
        <v>61</v>
      </c>
      <c r="D79" s="377" t="s">
        <v>352</v>
      </c>
      <c r="E79" s="242">
        <f t="shared" si="14"/>
        <v>0</v>
      </c>
      <c r="F79" s="179"/>
      <c r="G79" s="179"/>
      <c r="H79" s="225"/>
      <c r="I79" s="225"/>
      <c r="J79" s="95">
        <f t="shared" si="13"/>
        <v>0</v>
      </c>
      <c r="K79" s="225"/>
      <c r="L79" s="225"/>
      <c r="M79" s="225"/>
      <c r="N79" s="225"/>
      <c r="O79" s="225"/>
      <c r="P79" s="225"/>
      <c r="Q79" s="95">
        <f t="shared" ref="Q79:Q95" si="15">SUM(E79,J79)</f>
        <v>0</v>
      </c>
    </row>
    <row r="80" spans="1:19" s="175" customFormat="1" ht="30.75" hidden="1" customHeight="1" x14ac:dyDescent="0.25">
      <c r="A80" s="198"/>
      <c r="B80" s="198"/>
      <c r="C80" s="235"/>
      <c r="D80" s="199" t="s">
        <v>512</v>
      </c>
      <c r="E80" s="334">
        <f t="shared" si="14"/>
        <v>0</v>
      </c>
      <c r="F80" s="179"/>
      <c r="G80" s="179"/>
      <c r="H80" s="226"/>
      <c r="I80" s="226"/>
      <c r="J80" s="200">
        <f t="shared" si="13"/>
        <v>0</v>
      </c>
      <c r="K80" s="226"/>
      <c r="L80" s="226"/>
      <c r="M80" s="226"/>
      <c r="N80" s="226"/>
      <c r="O80" s="226"/>
      <c r="P80" s="226"/>
      <c r="Q80" s="226">
        <f t="shared" si="15"/>
        <v>0</v>
      </c>
    </row>
    <row r="81" spans="1:17" ht="65.25" hidden="1" customHeight="1" x14ac:dyDescent="0.25">
      <c r="A81" s="246" t="s">
        <v>356</v>
      </c>
      <c r="B81" s="246" t="s">
        <v>73</v>
      </c>
      <c r="C81" s="246" t="s">
        <v>62</v>
      </c>
      <c r="D81" s="256" t="s">
        <v>355</v>
      </c>
      <c r="E81" s="233">
        <f t="shared" si="14"/>
        <v>0</v>
      </c>
      <c r="F81" s="179"/>
      <c r="G81" s="179"/>
      <c r="H81" s="225"/>
      <c r="I81" s="225"/>
      <c r="J81" s="95">
        <f t="shared" si="13"/>
        <v>0</v>
      </c>
      <c r="K81" s="225"/>
      <c r="L81" s="225"/>
      <c r="M81" s="225"/>
      <c r="N81" s="225"/>
      <c r="O81" s="225"/>
      <c r="P81" s="225"/>
      <c r="Q81" s="95">
        <f t="shared" si="15"/>
        <v>0</v>
      </c>
    </row>
    <row r="82" spans="1:17" s="175" customFormat="1" ht="32.25" hidden="1" customHeight="1" x14ac:dyDescent="0.25">
      <c r="A82" s="198"/>
      <c r="B82" s="198"/>
      <c r="C82" s="198"/>
      <c r="D82" s="199" t="s">
        <v>512</v>
      </c>
      <c r="E82" s="334">
        <f t="shared" si="14"/>
        <v>0</v>
      </c>
      <c r="F82" s="200"/>
      <c r="G82" s="200"/>
      <c r="H82" s="226"/>
      <c r="I82" s="226"/>
      <c r="J82" s="226">
        <f t="shared" si="13"/>
        <v>0</v>
      </c>
      <c r="K82" s="226"/>
      <c r="L82" s="226"/>
      <c r="M82" s="226"/>
      <c r="N82" s="226"/>
      <c r="O82" s="226"/>
      <c r="P82" s="226"/>
      <c r="Q82" s="226">
        <f t="shared" si="15"/>
        <v>0</v>
      </c>
    </row>
    <row r="83" spans="1:17" ht="38.25" hidden="1" customHeight="1" x14ac:dyDescent="0.25">
      <c r="A83" s="246" t="s">
        <v>358</v>
      </c>
      <c r="B83" s="246" t="s">
        <v>66</v>
      </c>
      <c r="C83" s="246" t="s">
        <v>63</v>
      </c>
      <c r="D83" s="255" t="s">
        <v>357</v>
      </c>
      <c r="E83" s="233">
        <f t="shared" si="14"/>
        <v>0</v>
      </c>
      <c r="F83" s="179"/>
      <c r="G83" s="179"/>
      <c r="H83" s="225"/>
      <c r="I83" s="225"/>
      <c r="J83" s="95">
        <f t="shared" si="13"/>
        <v>0</v>
      </c>
      <c r="K83" s="225"/>
      <c r="L83" s="225"/>
      <c r="M83" s="225"/>
      <c r="N83" s="225"/>
      <c r="O83" s="225"/>
      <c r="P83" s="225"/>
      <c r="Q83" s="95">
        <f t="shared" si="15"/>
        <v>0</v>
      </c>
    </row>
    <row r="84" spans="1:17" ht="33" hidden="1" customHeight="1" x14ac:dyDescent="0.25">
      <c r="A84" s="246" t="s">
        <v>364</v>
      </c>
      <c r="B84" s="246" t="s">
        <v>365</v>
      </c>
      <c r="C84" s="232" t="s">
        <v>366</v>
      </c>
      <c r="D84" s="377" t="s">
        <v>359</v>
      </c>
      <c r="E84" s="233">
        <f t="shared" si="14"/>
        <v>0</v>
      </c>
      <c r="F84" s="179"/>
      <c r="G84" s="179"/>
      <c r="H84" s="225"/>
      <c r="I84" s="225"/>
      <c r="J84" s="95">
        <f t="shared" si="13"/>
        <v>0</v>
      </c>
      <c r="K84" s="225"/>
      <c r="L84" s="225"/>
      <c r="M84" s="225"/>
      <c r="N84" s="225"/>
      <c r="O84" s="225"/>
      <c r="P84" s="225"/>
      <c r="Q84" s="95">
        <f t="shared" si="15"/>
        <v>0</v>
      </c>
    </row>
    <row r="85" spans="1:17" ht="26.25" hidden="1" customHeight="1" x14ac:dyDescent="0.25">
      <c r="A85" s="246" t="s">
        <v>367</v>
      </c>
      <c r="B85" s="246" t="s">
        <v>368</v>
      </c>
      <c r="C85" s="232" t="s">
        <v>64</v>
      </c>
      <c r="D85" s="377" t="s">
        <v>360</v>
      </c>
      <c r="E85" s="242">
        <f t="shared" si="14"/>
        <v>0</v>
      </c>
      <c r="F85" s="179"/>
      <c r="G85" s="179"/>
      <c r="H85" s="225"/>
      <c r="I85" s="225"/>
      <c r="J85" s="95">
        <f t="shared" si="13"/>
        <v>0</v>
      </c>
      <c r="K85" s="225"/>
      <c r="L85" s="225"/>
      <c r="M85" s="225"/>
      <c r="N85" s="225"/>
      <c r="O85" s="225"/>
      <c r="P85" s="225"/>
      <c r="Q85" s="95">
        <f t="shared" si="15"/>
        <v>0</v>
      </c>
    </row>
    <row r="86" spans="1:17" ht="25.5" hidden="1" customHeight="1" x14ac:dyDescent="0.25">
      <c r="A86" s="246" t="s">
        <v>371</v>
      </c>
      <c r="B86" s="246" t="s">
        <v>369</v>
      </c>
      <c r="C86" s="232"/>
      <c r="D86" s="377" t="s">
        <v>361</v>
      </c>
      <c r="E86" s="242">
        <f t="shared" si="14"/>
        <v>0</v>
      </c>
      <c r="F86" s="179"/>
      <c r="G86" s="179"/>
      <c r="H86" s="179"/>
      <c r="I86" s="225"/>
      <c r="J86" s="95">
        <f t="shared" si="13"/>
        <v>0</v>
      </c>
      <c r="K86" s="225"/>
      <c r="L86" s="225"/>
      <c r="M86" s="225"/>
      <c r="N86" s="179"/>
      <c r="O86" s="179"/>
      <c r="P86" s="225"/>
      <c r="Q86" s="95">
        <f t="shared" si="15"/>
        <v>0</v>
      </c>
    </row>
    <row r="87" spans="1:17" s="175" customFormat="1" ht="22.5" hidden="1" customHeight="1" x14ac:dyDescent="0.25">
      <c r="A87" s="198" t="s">
        <v>372</v>
      </c>
      <c r="B87" s="198" t="s">
        <v>373</v>
      </c>
      <c r="C87" s="198" t="s">
        <v>64</v>
      </c>
      <c r="D87" s="378" t="s">
        <v>362</v>
      </c>
      <c r="E87" s="200">
        <f t="shared" si="14"/>
        <v>0</v>
      </c>
      <c r="F87" s="200"/>
      <c r="G87" s="200"/>
      <c r="H87" s="226"/>
      <c r="I87" s="226"/>
      <c r="J87" s="226">
        <f t="shared" si="13"/>
        <v>0</v>
      </c>
      <c r="K87" s="226"/>
      <c r="L87" s="226"/>
      <c r="M87" s="226"/>
      <c r="N87" s="226"/>
      <c r="O87" s="226"/>
      <c r="P87" s="226"/>
      <c r="Q87" s="226">
        <f t="shared" si="15"/>
        <v>0</v>
      </c>
    </row>
    <row r="88" spans="1:17" s="175" customFormat="1" ht="51.75" hidden="1" customHeight="1" x14ac:dyDescent="0.25">
      <c r="A88" s="198"/>
      <c r="B88" s="198"/>
      <c r="C88" s="198"/>
      <c r="D88" s="420" t="s">
        <v>520</v>
      </c>
      <c r="E88" s="200">
        <f>SUM(F88,I88)</f>
        <v>0</v>
      </c>
      <c r="F88" s="200"/>
      <c r="G88" s="200"/>
      <c r="H88" s="226"/>
      <c r="I88" s="226"/>
      <c r="J88" s="226">
        <f>SUM(K88,N88)</f>
        <v>0</v>
      </c>
      <c r="K88" s="226"/>
      <c r="L88" s="226"/>
      <c r="M88" s="226"/>
      <c r="N88" s="226"/>
      <c r="O88" s="226"/>
      <c r="P88" s="226"/>
      <c r="Q88" s="226">
        <f t="shared" si="15"/>
        <v>0</v>
      </c>
    </row>
    <row r="89" spans="1:17" s="175" customFormat="1" ht="24" hidden="1" customHeight="1" x14ac:dyDescent="0.25">
      <c r="A89" s="198" t="s">
        <v>413</v>
      </c>
      <c r="B89" s="198" t="s">
        <v>370</v>
      </c>
      <c r="C89" s="198" t="s">
        <v>64</v>
      </c>
      <c r="D89" s="378" t="s">
        <v>363</v>
      </c>
      <c r="E89" s="200">
        <f t="shared" si="14"/>
        <v>0</v>
      </c>
      <c r="F89" s="200"/>
      <c r="G89" s="200"/>
      <c r="H89" s="226"/>
      <c r="I89" s="226"/>
      <c r="J89" s="226">
        <f t="shared" si="13"/>
        <v>0</v>
      </c>
      <c r="K89" s="226"/>
      <c r="L89" s="226"/>
      <c r="M89" s="226"/>
      <c r="N89" s="226"/>
      <c r="O89" s="226"/>
      <c r="P89" s="226"/>
      <c r="Q89" s="226">
        <f t="shared" si="15"/>
        <v>0</v>
      </c>
    </row>
    <row r="90" spans="1:17" ht="144.75" hidden="1" customHeight="1" x14ac:dyDescent="0.25">
      <c r="A90" s="246" t="s">
        <v>375</v>
      </c>
      <c r="B90" s="246" t="s">
        <v>374</v>
      </c>
      <c r="C90" s="246" t="s">
        <v>67</v>
      </c>
      <c r="D90" s="293" t="s">
        <v>376</v>
      </c>
      <c r="E90" s="233">
        <f t="shared" si="14"/>
        <v>0</v>
      </c>
      <c r="F90" s="179"/>
      <c r="G90" s="179"/>
      <c r="H90" s="225"/>
      <c r="I90" s="225"/>
      <c r="J90" s="95">
        <f t="shared" si="13"/>
        <v>0</v>
      </c>
      <c r="K90" s="225"/>
      <c r="L90" s="225"/>
      <c r="M90" s="225"/>
      <c r="N90" s="225"/>
      <c r="O90" s="225"/>
      <c r="P90" s="225"/>
      <c r="Q90" s="95">
        <f t="shared" si="15"/>
        <v>0</v>
      </c>
    </row>
    <row r="91" spans="1:17" ht="26.25" hidden="1" customHeight="1" x14ac:dyDescent="0.25">
      <c r="A91" s="246" t="s">
        <v>379</v>
      </c>
      <c r="B91" s="246" t="s">
        <v>382</v>
      </c>
      <c r="C91" s="232"/>
      <c r="D91" s="377" t="s">
        <v>377</v>
      </c>
      <c r="E91" s="242">
        <f t="shared" si="14"/>
        <v>0</v>
      </c>
      <c r="F91" s="200"/>
      <c r="G91" s="200"/>
      <c r="H91" s="225"/>
      <c r="I91" s="225"/>
      <c r="J91" s="95">
        <f>SUM(K91,N91)</f>
        <v>0</v>
      </c>
      <c r="K91" s="225"/>
      <c r="L91" s="225"/>
      <c r="M91" s="225"/>
      <c r="N91" s="225"/>
      <c r="O91" s="225"/>
      <c r="P91" s="225"/>
      <c r="Q91" s="95">
        <f t="shared" si="15"/>
        <v>0</v>
      </c>
    </row>
    <row r="92" spans="1:17" s="175" customFormat="1" ht="30.75" hidden="1" customHeight="1" x14ac:dyDescent="0.25">
      <c r="A92" s="198" t="s">
        <v>380</v>
      </c>
      <c r="B92" s="198" t="s">
        <v>381</v>
      </c>
      <c r="C92" s="235" t="s">
        <v>65</v>
      </c>
      <c r="D92" s="378" t="s">
        <v>378</v>
      </c>
      <c r="E92" s="334">
        <f t="shared" si="14"/>
        <v>0</v>
      </c>
      <c r="F92" s="200"/>
      <c r="G92" s="200"/>
      <c r="H92" s="226"/>
      <c r="I92" s="226"/>
      <c r="J92" s="226">
        <f t="shared" si="13"/>
        <v>0</v>
      </c>
      <c r="K92" s="226"/>
      <c r="L92" s="226"/>
      <c r="M92" s="226"/>
      <c r="N92" s="226"/>
      <c r="O92" s="226"/>
      <c r="P92" s="226"/>
      <c r="Q92" s="226">
        <f t="shared" si="15"/>
        <v>0</v>
      </c>
    </row>
    <row r="93" spans="1:17" ht="25.5" hidden="1" customHeight="1" x14ac:dyDescent="0.25">
      <c r="A93" s="246" t="s">
        <v>383</v>
      </c>
      <c r="B93" s="227" t="s">
        <v>259</v>
      </c>
      <c r="C93" s="227" t="s">
        <v>84</v>
      </c>
      <c r="D93" s="212" t="s">
        <v>21</v>
      </c>
      <c r="E93" s="242">
        <f t="shared" si="14"/>
        <v>0</v>
      </c>
      <c r="F93" s="179"/>
      <c r="G93" s="179"/>
      <c r="H93" s="225"/>
      <c r="I93" s="225"/>
      <c r="J93" s="95">
        <f t="shared" si="13"/>
        <v>0</v>
      </c>
      <c r="K93" s="225"/>
      <c r="L93" s="225"/>
      <c r="M93" s="225"/>
      <c r="N93" s="225"/>
      <c r="O93" s="225"/>
      <c r="P93" s="225"/>
      <c r="Q93" s="95">
        <f t="shared" si="15"/>
        <v>0</v>
      </c>
    </row>
    <row r="94" spans="1:17" ht="28.5" hidden="1" customHeight="1" x14ac:dyDescent="0.25">
      <c r="A94" s="246" t="s">
        <v>524</v>
      </c>
      <c r="B94" s="246" t="s">
        <v>525</v>
      </c>
      <c r="C94" s="246"/>
      <c r="D94" s="255" t="s">
        <v>528</v>
      </c>
      <c r="E94" s="233">
        <f>SUM(E95)</f>
        <v>0</v>
      </c>
      <c r="F94" s="179"/>
      <c r="G94" s="179"/>
      <c r="H94" s="179"/>
      <c r="I94" s="179">
        <f>SUM(I95)</f>
        <v>0</v>
      </c>
      <c r="J94" s="95">
        <f t="shared" si="13"/>
        <v>0</v>
      </c>
      <c r="K94" s="179"/>
      <c r="L94" s="179"/>
      <c r="M94" s="179"/>
      <c r="N94" s="179"/>
      <c r="O94" s="179"/>
      <c r="P94" s="233">
        <f>SUM(P95)</f>
        <v>0</v>
      </c>
      <c r="Q94" s="95">
        <f t="shared" si="15"/>
        <v>0</v>
      </c>
    </row>
    <row r="95" spans="1:17" s="175" customFormat="1" ht="29.25" hidden="1" customHeight="1" x14ac:dyDescent="0.25">
      <c r="A95" s="198" t="s">
        <v>526</v>
      </c>
      <c r="B95" s="198" t="s">
        <v>529</v>
      </c>
      <c r="C95" s="198" t="s">
        <v>344</v>
      </c>
      <c r="D95" s="439" t="s">
        <v>527</v>
      </c>
      <c r="E95" s="200">
        <f>SUM(F95,I95)</f>
        <v>0</v>
      </c>
      <c r="F95" s="200"/>
      <c r="G95" s="200"/>
      <c r="H95" s="200"/>
      <c r="I95" s="200"/>
      <c r="J95" s="200">
        <f t="shared" si="13"/>
        <v>0</v>
      </c>
      <c r="K95" s="226"/>
      <c r="L95" s="226"/>
      <c r="M95" s="226"/>
      <c r="N95" s="226"/>
      <c r="O95" s="226"/>
      <c r="P95" s="226"/>
      <c r="Q95" s="440">
        <f t="shared" si="15"/>
        <v>0</v>
      </c>
    </row>
    <row r="96" spans="1:17" ht="30" hidden="1" customHeight="1" x14ac:dyDescent="0.25">
      <c r="A96" s="246" t="s">
        <v>521</v>
      </c>
      <c r="B96" s="246" t="s">
        <v>522</v>
      </c>
      <c r="C96" s="246" t="s">
        <v>72</v>
      </c>
      <c r="D96" s="255" t="s">
        <v>523</v>
      </c>
      <c r="E96" s="236">
        <f>SUM(F96,I96)</f>
        <v>0</v>
      </c>
      <c r="F96" s="179"/>
      <c r="G96" s="179"/>
      <c r="H96" s="225"/>
      <c r="I96" s="225"/>
      <c r="J96" s="95">
        <f>SUM(K96,N96)</f>
        <v>0</v>
      </c>
      <c r="K96" s="225"/>
      <c r="L96" s="225"/>
      <c r="M96" s="225"/>
      <c r="N96" s="225"/>
      <c r="O96" s="225"/>
      <c r="P96" s="225"/>
      <c r="Q96" s="95">
        <f>SUM(E96,J96)</f>
        <v>0</v>
      </c>
    </row>
    <row r="97" spans="1:34" ht="41.25" customHeight="1" x14ac:dyDescent="0.25">
      <c r="A97" s="391" t="s">
        <v>286</v>
      </c>
      <c r="B97" s="391"/>
      <c r="C97" s="391"/>
      <c r="D97" s="394" t="s">
        <v>197</v>
      </c>
      <c r="E97" s="452">
        <f>SUM(E98)</f>
        <v>300770.59999999998</v>
      </c>
      <c r="F97" s="452">
        <f t="shared" ref="F97:P97" si="16">SUM(F98)</f>
        <v>300770.59999999998</v>
      </c>
      <c r="G97" s="395">
        <f t="shared" si="16"/>
        <v>61640</v>
      </c>
      <c r="H97" s="395">
        <f t="shared" si="16"/>
        <v>1700</v>
      </c>
      <c r="I97" s="395">
        <f t="shared" si="16"/>
        <v>0</v>
      </c>
      <c r="J97" s="395">
        <f t="shared" si="16"/>
        <v>1006864</v>
      </c>
      <c r="K97" s="395">
        <f t="shared" si="16"/>
        <v>0</v>
      </c>
      <c r="L97" s="395">
        <f t="shared" si="16"/>
        <v>0</v>
      </c>
      <c r="M97" s="395">
        <f t="shared" si="16"/>
        <v>0</v>
      </c>
      <c r="N97" s="395">
        <f t="shared" si="16"/>
        <v>1006864</v>
      </c>
      <c r="O97" s="395">
        <f t="shared" si="16"/>
        <v>1006864</v>
      </c>
      <c r="P97" s="395">
        <f t="shared" si="16"/>
        <v>0</v>
      </c>
      <c r="Q97" s="452">
        <f>SUM(E97,J97)</f>
        <v>1307634.6000000001</v>
      </c>
      <c r="S97" s="403">
        <f>SUM(E97,J97)</f>
        <v>1307634.6000000001</v>
      </c>
    </row>
    <row r="98" spans="1:34" s="4" customFormat="1" ht="39.75" customHeight="1" x14ac:dyDescent="0.25">
      <c r="A98" s="391" t="s">
        <v>285</v>
      </c>
      <c r="B98" s="391"/>
      <c r="C98" s="391"/>
      <c r="D98" s="394" t="s">
        <v>197</v>
      </c>
      <c r="E98" s="452">
        <f>SUM(E109,E118,E124,E126)</f>
        <v>300770.59999999998</v>
      </c>
      <c r="F98" s="452">
        <f t="shared" ref="F98:Q98" si="17">SUM(F109,F118,F124,F126)</f>
        <v>300770.59999999998</v>
      </c>
      <c r="G98" s="395">
        <f t="shared" si="17"/>
        <v>61640</v>
      </c>
      <c r="H98" s="395">
        <f t="shared" si="17"/>
        <v>1700</v>
      </c>
      <c r="I98" s="395">
        <f t="shared" si="17"/>
        <v>0</v>
      </c>
      <c r="J98" s="395">
        <f t="shared" si="17"/>
        <v>1006864</v>
      </c>
      <c r="K98" s="395">
        <f t="shared" si="17"/>
        <v>0</v>
      </c>
      <c r="L98" s="395">
        <f t="shared" si="17"/>
        <v>0</v>
      </c>
      <c r="M98" s="395">
        <f t="shared" si="17"/>
        <v>0</v>
      </c>
      <c r="N98" s="395">
        <f t="shared" si="17"/>
        <v>1006864</v>
      </c>
      <c r="O98" s="395">
        <f t="shared" si="17"/>
        <v>1006864</v>
      </c>
      <c r="P98" s="452">
        <f t="shared" si="17"/>
        <v>0</v>
      </c>
      <c r="Q98" s="452">
        <f t="shared" si="17"/>
        <v>1307634.6000000001</v>
      </c>
      <c r="S98" s="403">
        <f>SUM(E98,J98)</f>
        <v>1307634.6000000001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4" customFormat="1" ht="35.25" hidden="1" customHeight="1" x14ac:dyDescent="0.25">
      <c r="A99" s="227" t="s">
        <v>291</v>
      </c>
      <c r="B99" s="305" t="s">
        <v>201</v>
      </c>
      <c r="C99" s="305" t="s">
        <v>59</v>
      </c>
      <c r="D99" s="212" t="s">
        <v>200</v>
      </c>
      <c r="E99" s="233">
        <f t="shared" ref="E99:E134" si="18">SUM(F99,I99)</f>
        <v>0</v>
      </c>
      <c r="F99" s="229"/>
      <c r="G99" s="230"/>
      <c r="H99" s="230"/>
      <c r="I99" s="94"/>
      <c r="J99" s="223">
        <f>SUM(K99,N99)</f>
        <v>0</v>
      </c>
      <c r="K99" s="230"/>
      <c r="L99" s="230"/>
      <c r="M99" s="230"/>
      <c r="N99" s="230"/>
      <c r="O99" s="230"/>
      <c r="P99" s="230"/>
      <c r="Q99" s="223">
        <f>SUM(E99,J99)</f>
        <v>0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62.25" hidden="1" customHeight="1" x14ac:dyDescent="0.25">
      <c r="A100" s="304" t="s">
        <v>388</v>
      </c>
      <c r="B100" s="308">
        <v>3010</v>
      </c>
      <c r="C100" s="308"/>
      <c r="D100" s="377" t="s">
        <v>385</v>
      </c>
      <c r="E100" s="233">
        <f t="shared" si="18"/>
        <v>0</v>
      </c>
      <c r="F100" s="229"/>
      <c r="G100" s="230"/>
      <c r="H100" s="230"/>
      <c r="I100" s="230"/>
      <c r="J100" s="229">
        <f>SUM(J101:J102)</f>
        <v>0</v>
      </c>
      <c r="K100" s="230"/>
      <c r="L100" s="230"/>
      <c r="M100" s="230"/>
      <c r="N100" s="230"/>
      <c r="O100" s="230"/>
      <c r="P100" s="230"/>
      <c r="Q100" s="223">
        <f t="shared" ref="Q100:Q125" si="19">SUM(E100,J100)</f>
        <v>0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338" customFormat="1" ht="48" hidden="1" customHeight="1" x14ac:dyDescent="0.25">
      <c r="A101" s="302" t="s">
        <v>389</v>
      </c>
      <c r="B101" s="309">
        <v>3011</v>
      </c>
      <c r="C101" s="309">
        <v>1030</v>
      </c>
      <c r="D101" s="378" t="s">
        <v>386</v>
      </c>
      <c r="E101" s="200">
        <f t="shared" si="18"/>
        <v>0</v>
      </c>
      <c r="F101" s="331"/>
      <c r="G101" s="330"/>
      <c r="H101" s="330"/>
      <c r="I101" s="330"/>
      <c r="J101" s="340">
        <f>SUM(K101,N101)</f>
        <v>0</v>
      </c>
      <c r="K101" s="330"/>
      <c r="L101" s="330"/>
      <c r="M101" s="330"/>
      <c r="N101" s="330"/>
      <c r="O101" s="330"/>
      <c r="P101" s="330"/>
      <c r="Q101" s="340">
        <f t="shared" si="19"/>
        <v>0</v>
      </c>
      <c r="S101" s="339"/>
      <c r="T101" s="339"/>
      <c r="U101" s="339"/>
      <c r="V101" s="339"/>
      <c r="W101" s="339"/>
      <c r="X101" s="339"/>
      <c r="Y101" s="339"/>
      <c r="Z101" s="339"/>
      <c r="AA101" s="339"/>
      <c r="AB101" s="339"/>
      <c r="AC101" s="339"/>
      <c r="AD101" s="339"/>
      <c r="AE101" s="339"/>
      <c r="AF101" s="339"/>
      <c r="AG101" s="339"/>
      <c r="AH101" s="339"/>
    </row>
    <row r="102" spans="1:34" s="338" customFormat="1" ht="35.25" hidden="1" customHeight="1" x14ac:dyDescent="0.25">
      <c r="A102" s="302" t="s">
        <v>412</v>
      </c>
      <c r="B102" s="310">
        <v>3012</v>
      </c>
      <c r="C102" s="310">
        <v>1060</v>
      </c>
      <c r="D102" s="379" t="s">
        <v>387</v>
      </c>
      <c r="E102" s="331">
        <f t="shared" si="18"/>
        <v>0</v>
      </c>
      <c r="F102" s="331"/>
      <c r="G102" s="330"/>
      <c r="H102" s="330"/>
      <c r="I102" s="330"/>
      <c r="J102" s="340">
        <f>SUM(K102,N102)</f>
        <v>0</v>
      </c>
      <c r="K102" s="330"/>
      <c r="L102" s="330"/>
      <c r="M102" s="330"/>
      <c r="N102" s="330"/>
      <c r="O102" s="330"/>
      <c r="P102" s="330"/>
      <c r="Q102" s="340">
        <f t="shared" si="19"/>
        <v>0</v>
      </c>
      <c r="S102" s="339"/>
      <c r="T102" s="339"/>
      <c r="U102" s="339"/>
      <c r="V102" s="339"/>
      <c r="W102" s="339"/>
      <c r="X102" s="339"/>
      <c r="Y102" s="339"/>
      <c r="Z102" s="339"/>
      <c r="AA102" s="339"/>
      <c r="AB102" s="339"/>
      <c r="AC102" s="339"/>
      <c r="AD102" s="339"/>
      <c r="AE102" s="339"/>
      <c r="AF102" s="339"/>
      <c r="AG102" s="339"/>
      <c r="AH102" s="339"/>
    </row>
    <row r="103" spans="1:34" s="4" customFormat="1" ht="42" hidden="1" customHeight="1" x14ac:dyDescent="0.25">
      <c r="A103" s="304" t="s">
        <v>398</v>
      </c>
      <c r="B103" s="311">
        <v>3020</v>
      </c>
      <c r="C103" s="312"/>
      <c r="D103" s="377" t="s">
        <v>397</v>
      </c>
      <c r="E103" s="306">
        <f t="shared" ref="E103:E108" si="20">SUM(F103,I103)</f>
        <v>0</v>
      </c>
      <c r="F103" s="229"/>
      <c r="G103" s="230"/>
      <c r="H103" s="230"/>
      <c r="I103" s="230"/>
      <c r="J103" s="223">
        <f t="shared" ref="J103:J118" si="21">SUM(K103,N103)</f>
        <v>0</v>
      </c>
      <c r="K103" s="230"/>
      <c r="L103" s="230"/>
      <c r="M103" s="230"/>
      <c r="N103" s="230"/>
      <c r="O103" s="230"/>
      <c r="P103" s="230"/>
      <c r="Q103" s="223">
        <f t="shared" ref="Q103:Q108" si="22">SUM(E103,J103)</f>
        <v>0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s="338" customFormat="1" ht="46.5" hidden="1" customHeight="1" x14ac:dyDescent="0.25">
      <c r="A104" s="196" t="s">
        <v>399</v>
      </c>
      <c r="B104" s="309">
        <v>3022</v>
      </c>
      <c r="C104" s="309">
        <v>1060</v>
      </c>
      <c r="D104" s="378" t="s">
        <v>400</v>
      </c>
      <c r="E104" s="200">
        <f t="shared" si="20"/>
        <v>0</v>
      </c>
      <c r="F104" s="200"/>
      <c r="G104" s="173"/>
      <c r="H104" s="173"/>
      <c r="I104" s="173"/>
      <c r="J104" s="226">
        <f t="shared" si="21"/>
        <v>0</v>
      </c>
      <c r="K104" s="173"/>
      <c r="L104" s="173"/>
      <c r="M104" s="173"/>
      <c r="N104" s="173"/>
      <c r="O104" s="173"/>
      <c r="P104" s="173"/>
      <c r="Q104" s="226">
        <f t="shared" si="22"/>
        <v>0</v>
      </c>
      <c r="S104" s="339"/>
      <c r="T104" s="339"/>
      <c r="U104" s="339"/>
      <c r="V104" s="339"/>
      <c r="W104" s="339"/>
      <c r="X104" s="339"/>
      <c r="Y104" s="339"/>
      <c r="Z104" s="339"/>
      <c r="AA104" s="339"/>
      <c r="AB104" s="339"/>
      <c r="AC104" s="339"/>
      <c r="AD104" s="339"/>
      <c r="AE104" s="339"/>
      <c r="AF104" s="339"/>
      <c r="AG104" s="339"/>
      <c r="AH104" s="339"/>
    </row>
    <row r="105" spans="1:34" s="4" customFormat="1" ht="48" hidden="1" customHeight="1" x14ac:dyDescent="0.25">
      <c r="A105" s="231" t="s">
        <v>294</v>
      </c>
      <c r="B105" s="231" t="s">
        <v>292</v>
      </c>
      <c r="C105" s="246"/>
      <c r="D105" s="377" t="s">
        <v>300</v>
      </c>
      <c r="E105" s="233">
        <f t="shared" si="20"/>
        <v>0</v>
      </c>
      <c r="F105" s="179"/>
      <c r="G105" s="233"/>
      <c r="H105" s="233"/>
      <c r="I105" s="233"/>
      <c r="J105" s="95">
        <f t="shared" si="21"/>
        <v>0</v>
      </c>
      <c r="K105" s="94"/>
      <c r="L105" s="94"/>
      <c r="M105" s="94"/>
      <c r="N105" s="94"/>
      <c r="O105" s="94"/>
      <c r="P105" s="94"/>
      <c r="Q105" s="95">
        <f t="shared" si="22"/>
        <v>0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338" customFormat="1" ht="36" hidden="1" customHeight="1" x14ac:dyDescent="0.25">
      <c r="A106" s="234" t="s">
        <v>295</v>
      </c>
      <c r="B106" s="234" t="s">
        <v>293</v>
      </c>
      <c r="C106" s="235" t="s">
        <v>25</v>
      </c>
      <c r="D106" s="378" t="s">
        <v>301</v>
      </c>
      <c r="E106" s="200">
        <f t="shared" si="20"/>
        <v>0</v>
      </c>
      <c r="F106" s="200"/>
      <c r="G106" s="237"/>
      <c r="H106" s="237"/>
      <c r="I106" s="237"/>
      <c r="J106" s="340">
        <f t="shared" si="21"/>
        <v>0</v>
      </c>
      <c r="K106" s="330"/>
      <c r="L106" s="330"/>
      <c r="M106" s="330"/>
      <c r="N106" s="330"/>
      <c r="O106" s="330"/>
      <c r="P106" s="330"/>
      <c r="Q106" s="340">
        <f t="shared" si="22"/>
        <v>0</v>
      </c>
      <c r="S106" s="339"/>
      <c r="T106" s="339"/>
      <c r="U106" s="339"/>
      <c r="V106" s="339"/>
      <c r="W106" s="339"/>
      <c r="X106" s="339"/>
      <c r="Y106" s="339"/>
      <c r="Z106" s="339"/>
      <c r="AA106" s="339"/>
      <c r="AB106" s="339"/>
      <c r="AC106" s="339"/>
      <c r="AD106" s="339"/>
      <c r="AE106" s="339"/>
      <c r="AF106" s="339"/>
      <c r="AG106" s="339"/>
      <c r="AH106" s="339"/>
    </row>
    <row r="107" spans="1:34" s="338" customFormat="1" ht="38.25" hidden="1" customHeight="1" x14ac:dyDescent="0.25">
      <c r="A107" s="234" t="s">
        <v>298</v>
      </c>
      <c r="B107" s="238" t="s">
        <v>297</v>
      </c>
      <c r="C107" s="239" t="s">
        <v>73</v>
      </c>
      <c r="D107" s="378" t="s">
        <v>302</v>
      </c>
      <c r="E107" s="200">
        <f t="shared" si="20"/>
        <v>0</v>
      </c>
      <c r="F107" s="240"/>
      <c r="G107" s="241"/>
      <c r="H107" s="241"/>
      <c r="I107" s="241"/>
      <c r="J107" s="340">
        <f t="shared" si="21"/>
        <v>0</v>
      </c>
      <c r="K107" s="330"/>
      <c r="L107" s="330"/>
      <c r="M107" s="330"/>
      <c r="N107" s="330"/>
      <c r="O107" s="330"/>
      <c r="P107" s="330"/>
      <c r="Q107" s="340">
        <f t="shared" si="22"/>
        <v>0</v>
      </c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39"/>
      <c r="AE107" s="339"/>
      <c r="AF107" s="339"/>
      <c r="AG107" s="339"/>
      <c r="AH107" s="339"/>
    </row>
    <row r="108" spans="1:34" s="338" customFormat="1" ht="33" hidden="1" customHeight="1" x14ac:dyDescent="0.25">
      <c r="A108" s="234" t="s">
        <v>299</v>
      </c>
      <c r="B108" s="234" t="s">
        <v>296</v>
      </c>
      <c r="C108" s="235" t="s">
        <v>73</v>
      </c>
      <c r="D108" s="378" t="s">
        <v>26</v>
      </c>
      <c r="E108" s="200">
        <f t="shared" si="20"/>
        <v>0</v>
      </c>
      <c r="F108" s="200"/>
      <c r="G108" s="241"/>
      <c r="H108" s="241"/>
      <c r="I108" s="241"/>
      <c r="J108" s="340">
        <f t="shared" si="21"/>
        <v>0</v>
      </c>
      <c r="K108" s="330"/>
      <c r="L108" s="330"/>
      <c r="M108" s="330"/>
      <c r="N108" s="330"/>
      <c r="O108" s="330"/>
      <c r="P108" s="330"/>
      <c r="Q108" s="340">
        <f t="shared" si="22"/>
        <v>0</v>
      </c>
      <c r="S108" s="339"/>
      <c r="T108" s="339"/>
      <c r="U108" s="339"/>
      <c r="V108" s="339"/>
      <c r="W108" s="339"/>
      <c r="X108" s="339"/>
      <c r="Y108" s="339"/>
      <c r="Z108" s="339"/>
      <c r="AA108" s="339"/>
      <c r="AB108" s="339"/>
      <c r="AC108" s="339"/>
      <c r="AD108" s="339"/>
      <c r="AE108" s="339"/>
      <c r="AF108" s="339"/>
      <c r="AG108" s="339"/>
      <c r="AH108" s="339"/>
    </row>
    <row r="109" spans="1:34" s="4" customFormat="1" ht="36" customHeight="1" x14ac:dyDescent="0.25">
      <c r="A109" s="304" t="s">
        <v>411</v>
      </c>
      <c r="B109" s="308">
        <v>3040</v>
      </c>
      <c r="C109" s="374"/>
      <c r="D109" s="380" t="s">
        <v>453</v>
      </c>
      <c r="E109" s="306">
        <f t="shared" si="18"/>
        <v>-317400</v>
      </c>
      <c r="F109" s="229">
        <f>SUM(F111:F112)</f>
        <v>-317400</v>
      </c>
      <c r="G109" s="230"/>
      <c r="H109" s="230"/>
      <c r="I109" s="230"/>
      <c r="J109" s="223">
        <f t="shared" si="21"/>
        <v>0</v>
      </c>
      <c r="K109" s="230"/>
      <c r="L109" s="230"/>
      <c r="M109" s="230"/>
      <c r="N109" s="230"/>
      <c r="O109" s="230"/>
      <c r="P109" s="230"/>
      <c r="Q109" s="223">
        <f t="shared" si="19"/>
        <v>-317400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s="338" customFormat="1" ht="19.5" hidden="1" customHeight="1" x14ac:dyDescent="0.25">
      <c r="A110" s="302" t="s">
        <v>410</v>
      </c>
      <c r="B110" s="309">
        <v>3041</v>
      </c>
      <c r="C110" s="375">
        <v>1040</v>
      </c>
      <c r="D110" s="381" t="s">
        <v>390</v>
      </c>
      <c r="E110" s="376">
        <f t="shared" si="18"/>
        <v>0</v>
      </c>
      <c r="F110" s="331"/>
      <c r="G110" s="330"/>
      <c r="H110" s="330"/>
      <c r="I110" s="330"/>
      <c r="J110" s="340">
        <f t="shared" si="21"/>
        <v>0</v>
      </c>
      <c r="K110" s="330"/>
      <c r="L110" s="330"/>
      <c r="M110" s="330"/>
      <c r="N110" s="330"/>
      <c r="O110" s="330"/>
      <c r="P110" s="330"/>
      <c r="Q110" s="340">
        <f t="shared" si="19"/>
        <v>0</v>
      </c>
      <c r="S110" s="339"/>
      <c r="T110" s="339"/>
      <c r="U110" s="339"/>
      <c r="V110" s="339"/>
      <c r="W110" s="339"/>
      <c r="X110" s="339"/>
      <c r="Y110" s="339"/>
      <c r="Z110" s="339"/>
      <c r="AA110" s="339"/>
      <c r="AB110" s="339"/>
      <c r="AC110" s="339"/>
      <c r="AD110" s="339"/>
      <c r="AE110" s="339"/>
      <c r="AF110" s="339"/>
      <c r="AG110" s="339"/>
      <c r="AH110" s="339"/>
    </row>
    <row r="111" spans="1:34" s="338" customFormat="1" ht="24" customHeight="1" x14ac:dyDescent="0.25">
      <c r="A111" s="302" t="s">
        <v>455</v>
      </c>
      <c r="B111" s="309">
        <v>3042</v>
      </c>
      <c r="C111" s="375">
        <v>1040</v>
      </c>
      <c r="D111" s="381" t="s">
        <v>395</v>
      </c>
      <c r="E111" s="376">
        <f t="shared" si="18"/>
        <v>106640</v>
      </c>
      <c r="F111" s="331">
        <v>106640</v>
      </c>
      <c r="G111" s="330"/>
      <c r="H111" s="330"/>
      <c r="I111" s="330"/>
      <c r="J111" s="340">
        <f t="shared" si="21"/>
        <v>0</v>
      </c>
      <c r="K111" s="330"/>
      <c r="L111" s="330"/>
      <c r="M111" s="330"/>
      <c r="N111" s="330"/>
      <c r="O111" s="330"/>
      <c r="P111" s="330"/>
      <c r="Q111" s="340">
        <f t="shared" si="19"/>
        <v>106640</v>
      </c>
      <c r="S111" s="339"/>
      <c r="T111" s="339"/>
      <c r="U111" s="339"/>
      <c r="V111" s="339"/>
      <c r="W111" s="339"/>
      <c r="X111" s="339"/>
      <c r="Y111" s="339"/>
      <c r="Z111" s="339"/>
      <c r="AA111" s="339"/>
      <c r="AB111" s="339"/>
      <c r="AC111" s="339"/>
      <c r="AD111" s="339"/>
      <c r="AE111" s="339"/>
      <c r="AF111" s="339"/>
      <c r="AG111" s="339"/>
      <c r="AH111" s="339"/>
    </row>
    <row r="112" spans="1:34" s="338" customFormat="1" ht="20.25" customHeight="1" x14ac:dyDescent="0.25">
      <c r="A112" s="302" t="s">
        <v>409</v>
      </c>
      <c r="B112" s="309">
        <v>3043</v>
      </c>
      <c r="C112" s="375">
        <v>1040</v>
      </c>
      <c r="D112" s="381" t="s">
        <v>391</v>
      </c>
      <c r="E112" s="376">
        <f t="shared" si="18"/>
        <v>-424040</v>
      </c>
      <c r="F112" s="331">
        <v>-424040</v>
      </c>
      <c r="G112" s="330"/>
      <c r="H112" s="330"/>
      <c r="I112" s="330"/>
      <c r="J112" s="340">
        <f t="shared" si="21"/>
        <v>0</v>
      </c>
      <c r="K112" s="330"/>
      <c r="L112" s="330"/>
      <c r="M112" s="330"/>
      <c r="N112" s="330"/>
      <c r="O112" s="330"/>
      <c r="P112" s="330"/>
      <c r="Q112" s="340">
        <f t="shared" si="19"/>
        <v>-424040</v>
      </c>
      <c r="S112" s="339"/>
      <c r="T112" s="339"/>
      <c r="U112" s="339"/>
      <c r="V112" s="339"/>
      <c r="W112" s="339"/>
      <c r="X112" s="339"/>
      <c r="Y112" s="339"/>
      <c r="Z112" s="339"/>
      <c r="AA112" s="339"/>
      <c r="AB112" s="339"/>
      <c r="AC112" s="339"/>
      <c r="AD112" s="339"/>
      <c r="AE112" s="339"/>
      <c r="AF112" s="339"/>
      <c r="AG112" s="339"/>
      <c r="AH112" s="339"/>
    </row>
    <row r="113" spans="1:34" s="338" customFormat="1" ht="34.5" hidden="1" customHeight="1" x14ac:dyDescent="0.25">
      <c r="A113" s="302" t="s">
        <v>408</v>
      </c>
      <c r="B113" s="309">
        <v>3044</v>
      </c>
      <c r="C113" s="375">
        <v>1040</v>
      </c>
      <c r="D113" s="381" t="s">
        <v>392</v>
      </c>
      <c r="E113" s="376">
        <f t="shared" si="18"/>
        <v>0</v>
      </c>
      <c r="F113" s="331"/>
      <c r="G113" s="330"/>
      <c r="H113" s="330"/>
      <c r="I113" s="330"/>
      <c r="J113" s="340">
        <f t="shared" si="21"/>
        <v>0</v>
      </c>
      <c r="K113" s="330"/>
      <c r="L113" s="330"/>
      <c r="M113" s="330"/>
      <c r="N113" s="330"/>
      <c r="O113" s="330"/>
      <c r="P113" s="330"/>
      <c r="Q113" s="340">
        <f t="shared" si="19"/>
        <v>0</v>
      </c>
      <c r="S113" s="339"/>
      <c r="T113" s="339"/>
      <c r="U113" s="339"/>
      <c r="V113" s="339"/>
      <c r="W113" s="339"/>
      <c r="X113" s="339"/>
      <c r="Y113" s="339"/>
      <c r="Z113" s="339"/>
      <c r="AA113" s="339"/>
      <c r="AB113" s="339"/>
      <c r="AC113" s="339"/>
      <c r="AD113" s="339"/>
      <c r="AE113" s="339"/>
      <c r="AF113" s="339"/>
      <c r="AG113" s="339"/>
      <c r="AH113" s="339"/>
    </row>
    <row r="114" spans="1:34" s="338" customFormat="1" ht="22.5" hidden="1" customHeight="1" x14ac:dyDescent="0.25">
      <c r="A114" s="302" t="s">
        <v>407</v>
      </c>
      <c r="B114" s="309">
        <v>3045</v>
      </c>
      <c r="C114" s="375">
        <v>1040</v>
      </c>
      <c r="D114" s="381" t="s">
        <v>393</v>
      </c>
      <c r="E114" s="376">
        <f t="shared" si="18"/>
        <v>0</v>
      </c>
      <c r="F114" s="331"/>
      <c r="G114" s="330"/>
      <c r="H114" s="330"/>
      <c r="I114" s="330"/>
      <c r="J114" s="340">
        <f t="shared" si="21"/>
        <v>0</v>
      </c>
      <c r="K114" s="330"/>
      <c r="L114" s="330"/>
      <c r="M114" s="330"/>
      <c r="N114" s="330"/>
      <c r="O114" s="330"/>
      <c r="P114" s="330"/>
      <c r="Q114" s="340">
        <f t="shared" si="19"/>
        <v>0</v>
      </c>
      <c r="S114" s="339"/>
      <c r="T114" s="339"/>
      <c r="U114" s="339"/>
      <c r="V114" s="339"/>
      <c r="W114" s="339"/>
      <c r="X114" s="339"/>
      <c r="Y114" s="339"/>
      <c r="Z114" s="339"/>
      <c r="AA114" s="339"/>
      <c r="AB114" s="339"/>
      <c r="AC114" s="339"/>
      <c r="AD114" s="339"/>
      <c r="AE114" s="339"/>
      <c r="AF114" s="339"/>
      <c r="AG114" s="339"/>
      <c r="AH114" s="339"/>
    </row>
    <row r="115" spans="1:34" s="338" customFormat="1" ht="20.25" hidden="1" customHeight="1" x14ac:dyDescent="0.25">
      <c r="A115" s="302" t="s">
        <v>406</v>
      </c>
      <c r="B115" s="309">
        <v>3046</v>
      </c>
      <c r="C115" s="375">
        <v>1040</v>
      </c>
      <c r="D115" s="381" t="s">
        <v>394</v>
      </c>
      <c r="E115" s="376">
        <f t="shared" si="18"/>
        <v>0</v>
      </c>
      <c r="F115" s="331"/>
      <c r="G115" s="330"/>
      <c r="H115" s="330"/>
      <c r="I115" s="330"/>
      <c r="J115" s="340">
        <f t="shared" si="21"/>
        <v>0</v>
      </c>
      <c r="K115" s="330"/>
      <c r="L115" s="330"/>
      <c r="M115" s="330"/>
      <c r="N115" s="330"/>
      <c r="O115" s="330"/>
      <c r="P115" s="330"/>
      <c r="Q115" s="340">
        <f t="shared" si="19"/>
        <v>0</v>
      </c>
      <c r="S115" s="339"/>
      <c r="T115" s="339"/>
      <c r="U115" s="339"/>
      <c r="V115" s="339"/>
      <c r="W115" s="339"/>
      <c r="X115" s="339"/>
      <c r="Y115" s="339"/>
      <c r="Z115" s="339"/>
      <c r="AA115" s="339"/>
      <c r="AB115" s="339"/>
      <c r="AC115" s="339"/>
      <c r="AD115" s="339"/>
      <c r="AE115" s="339"/>
      <c r="AF115" s="339"/>
      <c r="AG115" s="339"/>
      <c r="AH115" s="339"/>
    </row>
    <row r="116" spans="1:34" s="338" customFormat="1" ht="30.75" hidden="1" customHeight="1" x14ac:dyDescent="0.25">
      <c r="A116" s="302" t="s">
        <v>405</v>
      </c>
      <c r="B116" s="309">
        <v>3047</v>
      </c>
      <c r="C116" s="375">
        <v>1040</v>
      </c>
      <c r="D116" s="381" t="s">
        <v>454</v>
      </c>
      <c r="E116" s="376">
        <f t="shared" si="18"/>
        <v>0</v>
      </c>
      <c r="F116" s="331"/>
      <c r="G116" s="330"/>
      <c r="H116" s="330"/>
      <c r="I116" s="330"/>
      <c r="J116" s="340">
        <f t="shared" si="21"/>
        <v>0</v>
      </c>
      <c r="K116" s="330"/>
      <c r="L116" s="330"/>
      <c r="M116" s="330"/>
      <c r="N116" s="330"/>
      <c r="O116" s="330"/>
      <c r="P116" s="330"/>
      <c r="Q116" s="340">
        <f t="shared" si="19"/>
        <v>0</v>
      </c>
      <c r="S116" s="339"/>
      <c r="T116" s="339"/>
      <c r="U116" s="339"/>
      <c r="V116" s="339"/>
      <c r="W116" s="339"/>
      <c r="X116" s="339"/>
      <c r="Y116" s="339"/>
      <c r="Z116" s="339"/>
      <c r="AA116" s="339"/>
      <c r="AB116" s="339"/>
      <c r="AC116" s="339"/>
      <c r="AD116" s="339"/>
      <c r="AE116" s="339"/>
      <c r="AF116" s="339"/>
      <c r="AG116" s="339"/>
      <c r="AH116" s="339"/>
    </row>
    <row r="117" spans="1:34" s="4" customFormat="1" ht="33" hidden="1" customHeight="1" x14ac:dyDescent="0.25">
      <c r="A117" s="304" t="s">
        <v>404</v>
      </c>
      <c r="B117" s="308">
        <v>3050</v>
      </c>
      <c r="C117" s="308">
        <v>1070</v>
      </c>
      <c r="D117" s="377" t="s">
        <v>396</v>
      </c>
      <c r="E117" s="228">
        <f t="shared" si="18"/>
        <v>0</v>
      </c>
      <c r="F117" s="229"/>
      <c r="G117" s="230"/>
      <c r="H117" s="230"/>
      <c r="I117" s="230"/>
      <c r="J117" s="223">
        <f t="shared" si="21"/>
        <v>0</v>
      </c>
      <c r="K117" s="230"/>
      <c r="L117" s="230"/>
      <c r="M117" s="230"/>
      <c r="N117" s="230"/>
      <c r="O117" s="230"/>
      <c r="P117" s="230"/>
      <c r="Q117" s="223">
        <f t="shared" si="19"/>
        <v>0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4" customFormat="1" ht="130.5" customHeight="1" x14ac:dyDescent="0.25">
      <c r="A118" s="227" t="s">
        <v>403</v>
      </c>
      <c r="B118" s="227" t="s">
        <v>402</v>
      </c>
      <c r="C118" s="227"/>
      <c r="D118" s="212" t="s">
        <v>440</v>
      </c>
      <c r="E118" s="233">
        <f t="shared" si="18"/>
        <v>317400</v>
      </c>
      <c r="F118" s="179">
        <v>317400</v>
      </c>
      <c r="G118" s="94"/>
      <c r="H118" s="94"/>
      <c r="I118" s="94"/>
      <c r="J118" s="228">
        <f t="shared" si="21"/>
        <v>0</v>
      </c>
      <c r="K118" s="94"/>
      <c r="L118" s="94"/>
      <c r="M118" s="94"/>
      <c r="N118" s="94"/>
      <c r="O118" s="94"/>
      <c r="P118" s="94"/>
      <c r="Q118" s="95">
        <f t="shared" si="19"/>
        <v>317400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169" customFormat="1" ht="33.75" customHeight="1" x14ac:dyDescent="0.25">
      <c r="A119" s="196" t="s">
        <v>442</v>
      </c>
      <c r="B119" s="196" t="s">
        <v>443</v>
      </c>
      <c r="C119" s="302" t="s">
        <v>74</v>
      </c>
      <c r="D119" s="373" t="s">
        <v>441</v>
      </c>
      <c r="E119" s="200">
        <f t="shared" si="18"/>
        <v>317400</v>
      </c>
      <c r="F119" s="331">
        <v>317400</v>
      </c>
      <c r="G119" s="330"/>
      <c r="H119" s="330"/>
      <c r="I119" s="330"/>
      <c r="J119" s="331">
        <f t="shared" ref="J119:J125" si="23">SUM(K119,N119)</f>
        <v>0</v>
      </c>
      <c r="K119" s="330"/>
      <c r="L119" s="330"/>
      <c r="M119" s="330"/>
      <c r="N119" s="330"/>
      <c r="O119" s="330"/>
      <c r="P119" s="330"/>
      <c r="Q119" s="331">
        <f t="shared" si="19"/>
        <v>317400</v>
      </c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</row>
    <row r="120" spans="1:34" s="169" customFormat="1" ht="50.25" hidden="1" customHeight="1" x14ac:dyDescent="0.25">
      <c r="A120" s="196" t="s">
        <v>457</v>
      </c>
      <c r="B120" s="196" t="s">
        <v>458</v>
      </c>
      <c r="C120" s="302" t="s">
        <v>74</v>
      </c>
      <c r="D120" s="373" t="s">
        <v>456</v>
      </c>
      <c r="E120" s="334">
        <f t="shared" si="18"/>
        <v>0</v>
      </c>
      <c r="F120" s="331"/>
      <c r="G120" s="330"/>
      <c r="H120" s="330"/>
      <c r="I120" s="330"/>
      <c r="J120" s="331">
        <f t="shared" si="23"/>
        <v>0</v>
      </c>
      <c r="K120" s="330"/>
      <c r="L120" s="330"/>
      <c r="M120" s="330"/>
      <c r="N120" s="330"/>
      <c r="O120" s="330"/>
      <c r="P120" s="330"/>
      <c r="Q120" s="331">
        <f>SUM(E120,J120)</f>
        <v>0</v>
      </c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</row>
    <row r="121" spans="1:34" s="169" customFormat="1" ht="38.25" hidden="1" customHeight="1" x14ac:dyDescent="0.25">
      <c r="A121" s="196" t="s">
        <v>451</v>
      </c>
      <c r="B121" s="196" t="s">
        <v>446</v>
      </c>
      <c r="C121" s="302" t="s">
        <v>74</v>
      </c>
      <c r="D121" s="381" t="s">
        <v>401</v>
      </c>
      <c r="E121" s="200">
        <f t="shared" si="18"/>
        <v>0</v>
      </c>
      <c r="F121" s="200"/>
      <c r="G121" s="173"/>
      <c r="H121" s="173"/>
      <c r="I121" s="173"/>
      <c r="J121" s="200">
        <f t="shared" si="23"/>
        <v>0</v>
      </c>
      <c r="K121" s="173"/>
      <c r="L121" s="173"/>
      <c r="M121" s="173"/>
      <c r="N121" s="173"/>
      <c r="O121" s="173"/>
      <c r="P121" s="173"/>
      <c r="Q121" s="200">
        <f t="shared" si="19"/>
        <v>0</v>
      </c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</row>
    <row r="122" spans="1:34" s="169" customFormat="1" ht="51" hidden="1" customHeight="1" x14ac:dyDescent="0.25">
      <c r="A122" s="196" t="s">
        <v>450</v>
      </c>
      <c r="B122" s="196" t="s">
        <v>447</v>
      </c>
      <c r="C122" s="302" t="s">
        <v>67</v>
      </c>
      <c r="D122" s="381" t="s">
        <v>444</v>
      </c>
      <c r="E122" s="200">
        <f t="shared" si="18"/>
        <v>0</v>
      </c>
      <c r="F122" s="200"/>
      <c r="G122" s="173"/>
      <c r="H122" s="173"/>
      <c r="I122" s="173"/>
      <c r="J122" s="200">
        <f t="shared" si="23"/>
        <v>0</v>
      </c>
      <c r="K122" s="173"/>
      <c r="L122" s="173"/>
      <c r="M122" s="173"/>
      <c r="N122" s="173"/>
      <c r="O122" s="173"/>
      <c r="P122" s="173"/>
      <c r="Q122" s="200">
        <f t="shared" si="19"/>
        <v>0</v>
      </c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</row>
    <row r="123" spans="1:34" s="169" customFormat="1" ht="48.75" hidden="1" customHeight="1" x14ac:dyDescent="0.25">
      <c r="A123" s="196" t="s">
        <v>449</v>
      </c>
      <c r="B123" s="196" t="s">
        <v>448</v>
      </c>
      <c r="C123" s="302" t="s">
        <v>74</v>
      </c>
      <c r="D123" s="381" t="s">
        <v>445</v>
      </c>
      <c r="E123" s="334">
        <f t="shared" si="18"/>
        <v>0</v>
      </c>
      <c r="F123" s="331"/>
      <c r="G123" s="330"/>
      <c r="H123" s="330"/>
      <c r="I123" s="173"/>
      <c r="J123" s="331">
        <f t="shared" si="23"/>
        <v>0</v>
      </c>
      <c r="K123" s="330"/>
      <c r="L123" s="330"/>
      <c r="M123" s="330"/>
      <c r="N123" s="330"/>
      <c r="O123" s="330"/>
      <c r="P123" s="330"/>
      <c r="Q123" s="331">
        <f t="shared" si="19"/>
        <v>0</v>
      </c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</row>
    <row r="124" spans="1:34" s="4" customFormat="1" ht="48.75" customHeight="1" x14ac:dyDescent="0.25">
      <c r="A124" s="227" t="s">
        <v>540</v>
      </c>
      <c r="B124" s="227" t="s">
        <v>539</v>
      </c>
      <c r="C124" s="227"/>
      <c r="D124" s="450" t="s">
        <v>538</v>
      </c>
      <c r="E124" s="179"/>
      <c r="F124" s="179"/>
      <c r="G124" s="94"/>
      <c r="H124" s="94"/>
      <c r="I124" s="94"/>
      <c r="J124" s="95">
        <f t="shared" ref="J124" si="24">SUM(K124,N124)</f>
        <v>1006864</v>
      </c>
      <c r="K124" s="94"/>
      <c r="L124" s="94"/>
      <c r="M124" s="94"/>
      <c r="N124" s="94">
        <v>1006864</v>
      </c>
      <c r="O124" s="94">
        <v>1006864</v>
      </c>
      <c r="P124" s="94"/>
      <c r="Q124" s="95">
        <f t="shared" ref="Q124" si="25">SUM(E124,J124)</f>
        <v>1006864</v>
      </c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338" customFormat="1" ht="207.75" customHeight="1" x14ac:dyDescent="0.25">
      <c r="A125" s="196" t="s">
        <v>535</v>
      </c>
      <c r="B125" s="196" t="s">
        <v>536</v>
      </c>
      <c r="C125" s="302" t="s">
        <v>537</v>
      </c>
      <c r="D125" s="463" t="s">
        <v>534</v>
      </c>
      <c r="E125" s="200">
        <f t="shared" si="18"/>
        <v>0</v>
      </c>
      <c r="F125" s="331"/>
      <c r="G125" s="330"/>
      <c r="H125" s="330"/>
      <c r="I125" s="173"/>
      <c r="J125" s="340">
        <f t="shared" si="23"/>
        <v>1006864</v>
      </c>
      <c r="K125" s="330"/>
      <c r="L125" s="330"/>
      <c r="M125" s="330"/>
      <c r="N125" s="330">
        <v>1006864</v>
      </c>
      <c r="O125" s="330">
        <v>1006864</v>
      </c>
      <c r="P125" s="330"/>
      <c r="Q125" s="340">
        <f t="shared" si="19"/>
        <v>1006864</v>
      </c>
      <c r="S125" s="339"/>
      <c r="T125" s="339"/>
      <c r="U125" s="339"/>
      <c r="V125" s="339"/>
      <c r="W125" s="339"/>
      <c r="X125" s="339"/>
      <c r="Y125" s="339"/>
      <c r="Z125" s="339"/>
      <c r="AA125" s="339"/>
      <c r="AB125" s="339"/>
      <c r="AC125" s="339"/>
      <c r="AD125" s="339"/>
      <c r="AE125" s="339"/>
      <c r="AF125" s="339"/>
      <c r="AG125" s="339"/>
      <c r="AH125" s="339"/>
    </row>
    <row r="126" spans="1:34" s="4" customFormat="1" ht="48.75" customHeight="1" x14ac:dyDescent="0.25">
      <c r="A126" s="231" t="s">
        <v>305</v>
      </c>
      <c r="B126" s="231" t="s">
        <v>191</v>
      </c>
      <c r="C126" s="246"/>
      <c r="D126" s="257" t="s">
        <v>304</v>
      </c>
      <c r="E126" s="389">
        <f t="shared" ref="E126" si="26">SUM(F126,I126)</f>
        <v>300770.59999999998</v>
      </c>
      <c r="F126" s="451">
        <v>300770.59999999998</v>
      </c>
      <c r="G126" s="200">
        <v>61640</v>
      </c>
      <c r="H126" s="200">
        <v>1700</v>
      </c>
      <c r="I126" s="258"/>
      <c r="J126" s="223">
        <f t="shared" ref="J126:J131" si="27">SUM(K126,N126)</f>
        <v>0</v>
      </c>
      <c r="K126" s="179"/>
      <c r="L126" s="179"/>
      <c r="M126" s="179"/>
      <c r="N126" s="179"/>
      <c r="O126" s="179"/>
      <c r="P126" s="259"/>
      <c r="Q126" s="454">
        <f>SUM(E126,J126)</f>
        <v>300770.59999999998</v>
      </c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s="338" customFormat="1" ht="62.25" hidden="1" customHeight="1" x14ac:dyDescent="0.25">
      <c r="A127" s="234" t="s">
        <v>303</v>
      </c>
      <c r="B127" s="234" t="s">
        <v>192</v>
      </c>
      <c r="C127" s="235" t="s">
        <v>75</v>
      </c>
      <c r="D127" s="378" t="s">
        <v>24</v>
      </c>
      <c r="E127" s="233">
        <f t="shared" si="18"/>
        <v>0</v>
      </c>
      <c r="F127" s="200"/>
      <c r="G127" s="241"/>
      <c r="H127" s="241"/>
      <c r="I127" s="241"/>
      <c r="J127" s="340">
        <f t="shared" si="27"/>
        <v>0</v>
      </c>
      <c r="K127" s="260"/>
      <c r="L127" s="241"/>
      <c r="M127" s="241"/>
      <c r="N127" s="260"/>
      <c r="O127" s="260"/>
      <c r="P127" s="241"/>
      <c r="Q127" s="455">
        <f>SUM(E127,J127)</f>
        <v>0</v>
      </c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39"/>
      <c r="AF127" s="339"/>
      <c r="AG127" s="339"/>
      <c r="AH127" s="339"/>
    </row>
    <row r="128" spans="1:34" s="338" customFormat="1" ht="32.25" customHeight="1" x14ac:dyDescent="0.25">
      <c r="A128" s="234" t="s">
        <v>307</v>
      </c>
      <c r="B128" s="234" t="s">
        <v>193</v>
      </c>
      <c r="C128" s="198" t="s">
        <v>74</v>
      </c>
      <c r="D128" s="378" t="s">
        <v>306</v>
      </c>
      <c r="E128" s="389">
        <f t="shared" si="18"/>
        <v>300770.59999999998</v>
      </c>
      <c r="F128" s="451">
        <v>300770.59999999998</v>
      </c>
      <c r="G128" s="200">
        <v>61640</v>
      </c>
      <c r="H128" s="200">
        <v>1700</v>
      </c>
      <c r="I128" s="200"/>
      <c r="J128" s="226">
        <f t="shared" si="27"/>
        <v>0</v>
      </c>
      <c r="K128" s="200"/>
      <c r="L128" s="200"/>
      <c r="M128" s="200"/>
      <c r="N128" s="200"/>
      <c r="O128" s="200"/>
      <c r="P128" s="200">
        <f>SUM(P129:P131)</f>
        <v>0</v>
      </c>
      <c r="Q128" s="456">
        <f>SUM(E128,J128)</f>
        <v>300770.59999999998</v>
      </c>
      <c r="S128" s="339"/>
      <c r="T128" s="339"/>
      <c r="U128" s="339"/>
      <c r="V128" s="339"/>
      <c r="W128" s="339"/>
      <c r="X128" s="339"/>
      <c r="Y128" s="339"/>
      <c r="Z128" s="339"/>
      <c r="AA128" s="339"/>
      <c r="AB128" s="339"/>
      <c r="AC128" s="339"/>
      <c r="AD128" s="339"/>
      <c r="AE128" s="339"/>
      <c r="AF128" s="339"/>
      <c r="AG128" s="339"/>
      <c r="AH128" s="339"/>
    </row>
    <row r="129" spans="1:123" s="4" customFormat="1" ht="67.5" hidden="1" customHeight="1" x14ac:dyDescent="0.25">
      <c r="A129" s="247" t="s">
        <v>309</v>
      </c>
      <c r="B129" s="247" t="s">
        <v>184</v>
      </c>
      <c r="C129" s="246" t="s">
        <v>74</v>
      </c>
      <c r="D129" s="262" t="s">
        <v>308</v>
      </c>
      <c r="E129" s="233">
        <f t="shared" si="18"/>
        <v>0</v>
      </c>
      <c r="F129" s="248"/>
      <c r="G129" s="249"/>
      <c r="H129" s="249"/>
      <c r="I129" s="249"/>
      <c r="J129" s="95">
        <f t="shared" si="27"/>
        <v>0</v>
      </c>
      <c r="K129" s="249"/>
      <c r="L129" s="249"/>
      <c r="M129" s="249"/>
      <c r="N129" s="249"/>
      <c r="O129" s="249"/>
      <c r="P129" s="249"/>
      <c r="Q129" s="250">
        <f>SUM(J129,E129)</f>
        <v>0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123" s="4" customFormat="1" ht="23.25" hidden="1" customHeight="1" x14ac:dyDescent="0.25">
      <c r="A130" s="247" t="s">
        <v>312</v>
      </c>
      <c r="B130" s="247" t="s">
        <v>313</v>
      </c>
      <c r="C130" s="246"/>
      <c r="D130" s="262" t="s">
        <v>415</v>
      </c>
      <c r="E130" s="233">
        <f t="shared" si="18"/>
        <v>0</v>
      </c>
      <c r="F130" s="248"/>
      <c r="G130" s="249"/>
      <c r="H130" s="249"/>
      <c r="I130" s="249"/>
      <c r="J130" s="95">
        <f t="shared" si="27"/>
        <v>0</v>
      </c>
      <c r="K130" s="249"/>
      <c r="L130" s="249"/>
      <c r="M130" s="249"/>
      <c r="N130" s="249"/>
      <c r="O130" s="249"/>
      <c r="P130" s="249"/>
      <c r="Q130" s="250">
        <f>SUM(J130,E130)</f>
        <v>0</v>
      </c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123" s="338" customFormat="1" ht="52.5" hidden="1" customHeight="1" x14ac:dyDescent="0.25">
      <c r="A131" s="243" t="s">
        <v>310</v>
      </c>
      <c r="B131" s="243" t="s">
        <v>311</v>
      </c>
      <c r="C131" s="198" t="s">
        <v>25</v>
      </c>
      <c r="D131" s="261" t="s">
        <v>473</v>
      </c>
      <c r="E131" s="233">
        <f t="shared" si="18"/>
        <v>0</v>
      </c>
      <c r="F131" s="197"/>
      <c r="G131" s="301"/>
      <c r="H131" s="301"/>
      <c r="I131" s="301"/>
      <c r="J131" s="226">
        <f t="shared" si="27"/>
        <v>0</v>
      </c>
      <c r="K131" s="301"/>
      <c r="L131" s="301"/>
      <c r="M131" s="301"/>
      <c r="N131" s="301"/>
      <c r="O131" s="301"/>
      <c r="P131" s="301"/>
      <c r="Q131" s="267">
        <f>SUM(J131,E131)</f>
        <v>0</v>
      </c>
      <c r="S131" s="339"/>
      <c r="T131" s="339"/>
      <c r="U131" s="339"/>
      <c r="V131" s="339"/>
      <c r="W131" s="339"/>
      <c r="X131" s="339"/>
      <c r="Y131" s="339"/>
      <c r="Z131" s="339"/>
      <c r="AA131" s="339"/>
      <c r="AB131" s="339"/>
      <c r="AC131" s="339"/>
      <c r="AD131" s="339"/>
      <c r="AE131" s="339"/>
      <c r="AF131" s="339"/>
      <c r="AG131" s="339"/>
      <c r="AH131" s="339"/>
    </row>
    <row r="132" spans="1:123" s="4" customFormat="1" ht="22.5" hidden="1" customHeight="1" x14ac:dyDescent="0.25">
      <c r="A132" s="244" t="s">
        <v>314</v>
      </c>
      <c r="B132" s="244" t="s">
        <v>247</v>
      </c>
      <c r="C132" s="245"/>
      <c r="D132" s="263" t="s">
        <v>248</v>
      </c>
      <c r="E132" s="233">
        <f t="shared" si="18"/>
        <v>0</v>
      </c>
      <c r="F132" s="229"/>
      <c r="G132" s="228"/>
      <c r="H132" s="228"/>
      <c r="I132" s="228"/>
      <c r="J132" s="228">
        <f>SUM(J133)</f>
        <v>0</v>
      </c>
      <c r="K132" s="228"/>
      <c r="L132" s="228"/>
      <c r="M132" s="228"/>
      <c r="N132" s="228"/>
      <c r="O132" s="228"/>
      <c r="P132" s="228">
        <f>SUM(P133)</f>
        <v>0</v>
      </c>
      <c r="Q132" s="228">
        <f>SUM(Q133)</f>
        <v>0</v>
      </c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123" s="338" customFormat="1" ht="36" hidden="1" customHeight="1" x14ac:dyDescent="0.25">
      <c r="A133" s="234" t="s">
        <v>315</v>
      </c>
      <c r="B133" s="234" t="s">
        <v>245</v>
      </c>
      <c r="C133" s="198" t="s">
        <v>66</v>
      </c>
      <c r="D133" s="261" t="s">
        <v>249</v>
      </c>
      <c r="E133" s="233">
        <f t="shared" si="18"/>
        <v>0</v>
      </c>
      <c r="F133" s="200"/>
      <c r="G133" s="173"/>
      <c r="H133" s="173"/>
      <c r="I133" s="173"/>
      <c r="J133" s="226">
        <f>SUM(K133,N133)</f>
        <v>0</v>
      </c>
      <c r="K133" s="173"/>
      <c r="L133" s="173"/>
      <c r="M133" s="173"/>
      <c r="N133" s="173"/>
      <c r="O133" s="173"/>
      <c r="P133" s="173"/>
      <c r="Q133" s="226">
        <f>SUM(E133,J133)</f>
        <v>0</v>
      </c>
      <c r="S133" s="339"/>
      <c r="T133" s="339"/>
      <c r="U133" s="339"/>
      <c r="V133" s="339"/>
      <c r="W133" s="339"/>
      <c r="X133" s="339"/>
      <c r="Y133" s="339"/>
      <c r="Z133" s="339"/>
      <c r="AA133" s="339"/>
      <c r="AB133" s="339"/>
      <c r="AC133" s="339"/>
      <c r="AD133" s="339"/>
      <c r="AE133" s="339"/>
      <c r="AF133" s="339"/>
      <c r="AG133" s="339"/>
      <c r="AH133" s="339"/>
    </row>
    <row r="134" spans="1:123" s="338" customFormat="1" ht="24.75" hidden="1" customHeight="1" x14ac:dyDescent="0.25">
      <c r="A134" s="227" t="s">
        <v>516</v>
      </c>
      <c r="B134" s="227" t="s">
        <v>273</v>
      </c>
      <c r="C134" s="227" t="s">
        <v>70</v>
      </c>
      <c r="D134" s="216" t="s">
        <v>274</v>
      </c>
      <c r="E134" s="233">
        <f t="shared" si="18"/>
        <v>0</v>
      </c>
      <c r="F134" s="179"/>
      <c r="G134" s="173"/>
      <c r="H134" s="173"/>
      <c r="I134" s="173"/>
      <c r="J134" s="233">
        <f>SUM(K134,N134)</f>
        <v>0</v>
      </c>
      <c r="K134" s="173"/>
      <c r="L134" s="173"/>
      <c r="M134" s="173"/>
      <c r="N134" s="173"/>
      <c r="O134" s="173"/>
      <c r="P134" s="173"/>
      <c r="Q134" s="95">
        <f>SUM(E134,J134)</f>
        <v>0</v>
      </c>
      <c r="S134" s="339"/>
      <c r="T134" s="339"/>
      <c r="U134" s="339"/>
      <c r="V134" s="339"/>
      <c r="W134" s="339"/>
      <c r="X134" s="339"/>
      <c r="Y134" s="339"/>
      <c r="Z134" s="339"/>
      <c r="AA134" s="339"/>
      <c r="AB134" s="339"/>
      <c r="AC134" s="339"/>
      <c r="AD134" s="339"/>
      <c r="AE134" s="339"/>
      <c r="AF134" s="339"/>
      <c r="AG134" s="339"/>
      <c r="AH134" s="339"/>
    </row>
    <row r="135" spans="1:123" s="4" customFormat="1" ht="41.25" customHeight="1" x14ac:dyDescent="0.25">
      <c r="A135" s="391" t="s">
        <v>29</v>
      </c>
      <c r="B135" s="391"/>
      <c r="C135" s="391"/>
      <c r="D135" s="421" t="s">
        <v>416</v>
      </c>
      <c r="E135" s="395">
        <f>SUM(E136)</f>
        <v>63307</v>
      </c>
      <c r="F135" s="395">
        <f t="shared" ref="F135:Q135" si="28">SUM(F136)</f>
        <v>63307</v>
      </c>
      <c r="G135" s="395">
        <f t="shared" si="28"/>
        <v>0</v>
      </c>
      <c r="H135" s="395">
        <f t="shared" si="28"/>
        <v>0</v>
      </c>
      <c r="I135" s="395">
        <f t="shared" si="28"/>
        <v>0</v>
      </c>
      <c r="J135" s="395">
        <f t="shared" si="28"/>
        <v>0</v>
      </c>
      <c r="K135" s="395">
        <f t="shared" si="28"/>
        <v>0</v>
      </c>
      <c r="L135" s="395">
        <f t="shared" si="28"/>
        <v>0</v>
      </c>
      <c r="M135" s="395">
        <f t="shared" si="28"/>
        <v>0</v>
      </c>
      <c r="N135" s="395">
        <f t="shared" si="28"/>
        <v>0</v>
      </c>
      <c r="O135" s="395">
        <f t="shared" si="28"/>
        <v>0</v>
      </c>
      <c r="P135" s="395">
        <f t="shared" si="28"/>
        <v>0</v>
      </c>
      <c r="Q135" s="395">
        <f t="shared" si="28"/>
        <v>63307</v>
      </c>
      <c r="R135" s="6"/>
      <c r="S135" s="207">
        <f>SUM(E135,J135)</f>
        <v>63307</v>
      </c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</row>
    <row r="136" spans="1:123" s="4" customFormat="1" ht="39" customHeight="1" x14ac:dyDescent="0.25">
      <c r="A136" s="391" t="s">
        <v>30</v>
      </c>
      <c r="B136" s="391"/>
      <c r="C136" s="391"/>
      <c r="D136" s="421" t="s">
        <v>416</v>
      </c>
      <c r="E136" s="395">
        <f t="shared" ref="E136:Q136" si="29">SUM(E137:E141)</f>
        <v>63307</v>
      </c>
      <c r="F136" s="395">
        <f t="shared" si="29"/>
        <v>63307</v>
      </c>
      <c r="G136" s="395">
        <f t="shared" si="29"/>
        <v>0</v>
      </c>
      <c r="H136" s="395">
        <f t="shared" si="29"/>
        <v>0</v>
      </c>
      <c r="I136" s="395">
        <f t="shared" si="29"/>
        <v>0</v>
      </c>
      <c r="J136" s="395">
        <f t="shared" si="29"/>
        <v>0</v>
      </c>
      <c r="K136" s="395">
        <f t="shared" si="29"/>
        <v>0</v>
      </c>
      <c r="L136" s="395">
        <f t="shared" si="29"/>
        <v>0</v>
      </c>
      <c r="M136" s="395">
        <f t="shared" si="29"/>
        <v>0</v>
      </c>
      <c r="N136" s="395">
        <f t="shared" si="29"/>
        <v>0</v>
      </c>
      <c r="O136" s="395">
        <f t="shared" si="29"/>
        <v>0</v>
      </c>
      <c r="P136" s="395">
        <f t="shared" si="29"/>
        <v>0</v>
      </c>
      <c r="Q136" s="395">
        <f t="shared" si="29"/>
        <v>63307</v>
      </c>
      <c r="S136" s="207">
        <f>SUM(E136,J136)</f>
        <v>63307</v>
      </c>
    </row>
    <row r="137" spans="1:123" s="4" customFormat="1" ht="38.25" hidden="1" customHeight="1" x14ac:dyDescent="0.25">
      <c r="A137" s="227" t="s">
        <v>318</v>
      </c>
      <c r="B137" s="227" t="s">
        <v>201</v>
      </c>
      <c r="C137" s="227" t="s">
        <v>59</v>
      </c>
      <c r="D137" s="212" t="s">
        <v>200</v>
      </c>
      <c r="E137" s="233">
        <f t="shared" ref="E137:E143" si="30">SUM(F137,I137)</f>
        <v>0</v>
      </c>
      <c r="F137" s="248"/>
      <c r="G137" s="94"/>
      <c r="H137" s="94"/>
      <c r="I137" s="94"/>
      <c r="J137" s="250">
        <f t="shared" ref="J137:J142" si="31">SUM(K137,N137)</f>
        <v>0</v>
      </c>
      <c r="K137" s="93"/>
      <c r="L137" s="93"/>
      <c r="M137" s="93"/>
      <c r="N137" s="94"/>
      <c r="O137" s="94"/>
      <c r="P137" s="253"/>
      <c r="Q137" s="95">
        <f t="shared" ref="Q137:Q143" si="32">SUM(J137,E137)</f>
        <v>0</v>
      </c>
    </row>
    <row r="138" spans="1:123" s="4" customFormat="1" ht="48" customHeight="1" x14ac:dyDescent="0.25">
      <c r="A138" s="246" t="s">
        <v>322</v>
      </c>
      <c r="B138" s="246" t="s">
        <v>333</v>
      </c>
      <c r="C138" s="246" t="s">
        <v>63</v>
      </c>
      <c r="D138" s="255" t="s">
        <v>332</v>
      </c>
      <c r="E138" s="233">
        <f>SUM(F138,I138)</f>
        <v>63307</v>
      </c>
      <c r="F138" s="248">
        <v>63307</v>
      </c>
      <c r="G138" s="225"/>
      <c r="H138" s="225"/>
      <c r="I138" s="225"/>
      <c r="J138" s="250">
        <f>SUM(K138,N138)</f>
        <v>0</v>
      </c>
      <c r="K138" s="225"/>
      <c r="L138" s="225"/>
      <c r="M138" s="225"/>
      <c r="N138" s="225"/>
      <c r="O138" s="225"/>
      <c r="P138" s="225"/>
      <c r="Q138" s="95">
        <f t="shared" si="32"/>
        <v>63307</v>
      </c>
    </row>
    <row r="139" spans="1:123" ht="25.5" hidden="1" customHeight="1" x14ac:dyDescent="0.25">
      <c r="A139" s="246" t="s">
        <v>317</v>
      </c>
      <c r="B139" s="246" t="s">
        <v>319</v>
      </c>
      <c r="C139" s="246" t="s">
        <v>76</v>
      </c>
      <c r="D139" s="255" t="s">
        <v>316</v>
      </c>
      <c r="E139" s="233">
        <f t="shared" si="30"/>
        <v>0</v>
      </c>
      <c r="F139" s="248"/>
      <c r="G139" s="225"/>
      <c r="H139" s="225"/>
      <c r="I139" s="225"/>
      <c r="J139" s="250">
        <f t="shared" si="31"/>
        <v>0</v>
      </c>
      <c r="K139" s="225"/>
      <c r="L139" s="225"/>
      <c r="M139" s="225"/>
      <c r="N139" s="225"/>
      <c r="O139" s="225"/>
      <c r="P139" s="225"/>
      <c r="Q139" s="95">
        <f t="shared" si="32"/>
        <v>0</v>
      </c>
    </row>
    <row r="140" spans="1:123" s="177" customFormat="1" ht="34.5" hidden="1" customHeight="1" x14ac:dyDescent="0.25">
      <c r="A140" s="246" t="s">
        <v>320</v>
      </c>
      <c r="B140" s="246" t="s">
        <v>194</v>
      </c>
      <c r="C140" s="246" t="s">
        <v>77</v>
      </c>
      <c r="D140" s="264" t="s">
        <v>321</v>
      </c>
      <c r="E140" s="233">
        <f t="shared" si="30"/>
        <v>0</v>
      </c>
      <c r="F140" s="248"/>
      <c r="G140" s="225"/>
      <c r="H140" s="225"/>
      <c r="I140" s="225"/>
      <c r="J140" s="250">
        <f t="shared" si="31"/>
        <v>0</v>
      </c>
      <c r="K140" s="225"/>
      <c r="L140" s="225"/>
      <c r="M140" s="225"/>
      <c r="N140" s="225"/>
      <c r="O140" s="225"/>
      <c r="P140" s="225"/>
      <c r="Q140" s="95">
        <f t="shared" si="32"/>
        <v>0</v>
      </c>
    </row>
    <row r="141" spans="1:123" s="177" customFormat="1" ht="27.75" hidden="1" customHeight="1" x14ac:dyDescent="0.25">
      <c r="A141" s="246" t="s">
        <v>326</v>
      </c>
      <c r="B141" s="246" t="s">
        <v>327</v>
      </c>
      <c r="C141" s="246"/>
      <c r="D141" s="264" t="s">
        <v>328</v>
      </c>
      <c r="E141" s="233">
        <f t="shared" si="30"/>
        <v>0</v>
      </c>
      <c r="F141" s="248"/>
      <c r="G141" s="248"/>
      <c r="H141" s="248"/>
      <c r="I141" s="225"/>
      <c r="J141" s="250">
        <f t="shared" si="31"/>
        <v>0</v>
      </c>
      <c r="K141" s="248"/>
      <c r="L141" s="248"/>
      <c r="M141" s="248"/>
      <c r="N141" s="248"/>
      <c r="O141" s="248"/>
      <c r="P141" s="225"/>
      <c r="Q141" s="95">
        <f t="shared" si="32"/>
        <v>0</v>
      </c>
    </row>
    <row r="142" spans="1:123" s="175" customFormat="1" ht="31.5" hidden="1" customHeight="1" x14ac:dyDescent="0.25">
      <c r="A142" s="210" t="s">
        <v>323</v>
      </c>
      <c r="B142" s="210" t="s">
        <v>324</v>
      </c>
      <c r="C142" s="211" t="s">
        <v>78</v>
      </c>
      <c r="D142" s="266" t="s">
        <v>325</v>
      </c>
      <c r="E142" s="197">
        <f t="shared" si="30"/>
        <v>0</v>
      </c>
      <c r="F142" s="197"/>
      <c r="G142" s="267"/>
      <c r="H142" s="267"/>
      <c r="I142" s="267"/>
      <c r="J142" s="267">
        <f t="shared" si="31"/>
        <v>0</v>
      </c>
      <c r="K142" s="267"/>
      <c r="L142" s="267"/>
      <c r="M142" s="267"/>
      <c r="N142" s="267"/>
      <c r="O142" s="267"/>
      <c r="P142" s="226"/>
      <c r="Q142" s="226">
        <f t="shared" si="32"/>
        <v>0</v>
      </c>
    </row>
    <row r="143" spans="1:123" s="175" customFormat="1" ht="26.25" hidden="1" customHeight="1" x14ac:dyDescent="0.25">
      <c r="A143" s="210" t="s">
        <v>330</v>
      </c>
      <c r="B143" s="210" t="s">
        <v>331</v>
      </c>
      <c r="C143" s="211" t="s">
        <v>78</v>
      </c>
      <c r="D143" s="265" t="s">
        <v>329</v>
      </c>
      <c r="E143" s="200">
        <f t="shared" si="30"/>
        <v>0</v>
      </c>
      <c r="F143" s="197"/>
      <c r="G143" s="226"/>
      <c r="H143" s="226"/>
      <c r="I143" s="226"/>
      <c r="J143" s="267">
        <f>SUM(K143,N143)</f>
        <v>0</v>
      </c>
      <c r="K143" s="226"/>
      <c r="L143" s="226"/>
      <c r="M143" s="226"/>
      <c r="N143" s="226"/>
      <c r="O143" s="226"/>
      <c r="P143" s="226"/>
      <c r="Q143" s="226">
        <f t="shared" si="32"/>
        <v>0</v>
      </c>
    </row>
    <row r="144" spans="1:123" ht="39.75" hidden="1" customHeight="1" x14ac:dyDescent="0.25">
      <c r="A144" s="391" t="s">
        <v>276</v>
      </c>
      <c r="B144" s="391"/>
      <c r="C144" s="391"/>
      <c r="D144" s="394" t="s">
        <v>198</v>
      </c>
      <c r="E144" s="395">
        <f>SUM(E145)</f>
        <v>0</v>
      </c>
      <c r="F144" s="395">
        <f t="shared" ref="F144:Q145" si="33">SUM(F145)</f>
        <v>0</v>
      </c>
      <c r="G144" s="395">
        <f t="shared" si="33"/>
        <v>0</v>
      </c>
      <c r="H144" s="395">
        <f t="shared" si="33"/>
        <v>0</v>
      </c>
      <c r="I144" s="395">
        <f t="shared" si="33"/>
        <v>0</v>
      </c>
      <c r="J144" s="395">
        <f t="shared" si="33"/>
        <v>0</v>
      </c>
      <c r="K144" s="395">
        <f t="shared" si="33"/>
        <v>0</v>
      </c>
      <c r="L144" s="395">
        <f t="shared" si="33"/>
        <v>0</v>
      </c>
      <c r="M144" s="395">
        <f t="shared" si="33"/>
        <v>0</v>
      </c>
      <c r="N144" s="395">
        <f t="shared" si="33"/>
        <v>0</v>
      </c>
      <c r="O144" s="395">
        <f t="shared" si="33"/>
        <v>0</v>
      </c>
      <c r="P144" s="395">
        <f t="shared" si="33"/>
        <v>0</v>
      </c>
      <c r="Q144" s="395">
        <f t="shared" si="33"/>
        <v>0</v>
      </c>
      <c r="S144" s="207">
        <f>SUM(E144,J144)</f>
        <v>0</v>
      </c>
    </row>
    <row r="145" spans="1:221" ht="38.25" hidden="1" customHeight="1" x14ac:dyDescent="0.25">
      <c r="A145" s="391" t="s">
        <v>277</v>
      </c>
      <c r="B145" s="391"/>
      <c r="C145" s="391"/>
      <c r="D145" s="394" t="s">
        <v>198</v>
      </c>
      <c r="E145" s="395">
        <f>SUM(E146:E150)</f>
        <v>0</v>
      </c>
      <c r="F145" s="395">
        <f t="shared" ref="F145:O145" si="34">SUM(F146:F150)</f>
        <v>0</v>
      </c>
      <c r="G145" s="395">
        <f t="shared" si="34"/>
        <v>0</v>
      </c>
      <c r="H145" s="395">
        <f t="shared" si="34"/>
        <v>0</v>
      </c>
      <c r="I145" s="395">
        <f t="shared" si="34"/>
        <v>0</v>
      </c>
      <c r="J145" s="395">
        <f t="shared" si="34"/>
        <v>0</v>
      </c>
      <c r="K145" s="395">
        <f t="shared" si="34"/>
        <v>0</v>
      </c>
      <c r="L145" s="395">
        <f t="shared" si="34"/>
        <v>0</v>
      </c>
      <c r="M145" s="395">
        <f t="shared" si="34"/>
        <v>0</v>
      </c>
      <c r="N145" s="395">
        <f t="shared" si="34"/>
        <v>0</v>
      </c>
      <c r="O145" s="395">
        <f t="shared" si="34"/>
        <v>0</v>
      </c>
      <c r="P145" s="395">
        <f t="shared" si="33"/>
        <v>0</v>
      </c>
      <c r="Q145" s="395">
        <f t="shared" ref="Q145:Q150" si="35">SUM(E145,J145)</f>
        <v>0</v>
      </c>
      <c r="S145" s="207">
        <f>SUM(E145,J145)</f>
        <v>0</v>
      </c>
    </row>
    <row r="146" spans="1:221" ht="36.75" hidden="1" customHeight="1" x14ac:dyDescent="0.25">
      <c r="A146" s="227" t="s">
        <v>275</v>
      </c>
      <c r="B146" s="227" t="s">
        <v>201</v>
      </c>
      <c r="C146" s="227" t="s">
        <v>59</v>
      </c>
      <c r="D146" s="212" t="s">
        <v>200</v>
      </c>
      <c r="E146" s="95">
        <f>SUM(F146,I146)</f>
        <v>0</v>
      </c>
      <c r="F146" s="224"/>
      <c r="G146" s="225"/>
      <c r="H146" s="225"/>
      <c r="I146" s="225"/>
      <c r="J146" s="95">
        <f>SUM(K146,N146)</f>
        <v>0</v>
      </c>
      <c r="K146" s="225"/>
      <c r="L146" s="225"/>
      <c r="M146" s="225"/>
      <c r="N146" s="225"/>
      <c r="O146" s="225"/>
      <c r="P146" s="225"/>
      <c r="Q146" s="95">
        <f t="shared" si="35"/>
        <v>0</v>
      </c>
    </row>
    <row r="147" spans="1:221" s="222" customFormat="1" ht="26.25" hidden="1" customHeight="1" x14ac:dyDescent="0.25">
      <c r="A147" s="246" t="s">
        <v>278</v>
      </c>
      <c r="B147" s="246" t="s">
        <v>279</v>
      </c>
      <c r="C147" s="246" t="s">
        <v>71</v>
      </c>
      <c r="D147" s="255" t="s">
        <v>280</v>
      </c>
      <c r="E147" s="95"/>
      <c r="F147" s="224"/>
      <c r="G147" s="225"/>
      <c r="H147" s="225"/>
      <c r="I147" s="225"/>
      <c r="J147" s="95">
        <f>SUM(K147,N147)</f>
        <v>0</v>
      </c>
      <c r="K147" s="225"/>
      <c r="L147" s="225"/>
      <c r="M147" s="225"/>
      <c r="N147" s="225"/>
      <c r="O147" s="225"/>
      <c r="P147" s="225"/>
      <c r="Q147" s="95">
        <f t="shared" si="35"/>
        <v>0</v>
      </c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</row>
    <row r="148" spans="1:221" s="222" customFormat="1" ht="27" hidden="1" customHeight="1" x14ac:dyDescent="0.25">
      <c r="A148" s="246" t="s">
        <v>472</v>
      </c>
      <c r="B148" s="246" t="s">
        <v>459</v>
      </c>
      <c r="C148" s="246" t="s">
        <v>460</v>
      </c>
      <c r="D148" s="212" t="s">
        <v>461</v>
      </c>
      <c r="E148" s="95">
        <f>SUM(F148,I148)</f>
        <v>0</v>
      </c>
      <c r="F148" s="224"/>
      <c r="G148" s="225"/>
      <c r="H148" s="225"/>
      <c r="I148" s="225"/>
      <c r="J148" s="95">
        <f>SUM(K148,N148)</f>
        <v>0</v>
      </c>
      <c r="K148" s="225"/>
      <c r="L148" s="225"/>
      <c r="M148" s="225"/>
      <c r="N148" s="225"/>
      <c r="O148" s="225"/>
      <c r="P148" s="225"/>
      <c r="Q148" s="95">
        <f t="shared" si="35"/>
        <v>0</v>
      </c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</row>
    <row r="149" spans="1:221" ht="28.5" hidden="1" customHeight="1" x14ac:dyDescent="0.25">
      <c r="A149" s="254" t="s">
        <v>282</v>
      </c>
      <c r="B149" s="246" t="s">
        <v>283</v>
      </c>
      <c r="C149" s="246" t="s">
        <v>71</v>
      </c>
      <c r="D149" s="212" t="s">
        <v>281</v>
      </c>
      <c r="E149" s="95"/>
      <c r="F149" s="224"/>
      <c r="G149" s="225"/>
      <c r="H149" s="225"/>
      <c r="I149" s="225"/>
      <c r="J149" s="95">
        <f>SUM(K149,N149)</f>
        <v>0</v>
      </c>
      <c r="K149" s="225"/>
      <c r="L149" s="225"/>
      <c r="M149" s="225"/>
      <c r="N149" s="225"/>
      <c r="O149" s="225"/>
      <c r="P149" s="225"/>
      <c r="Q149" s="95">
        <f t="shared" si="35"/>
        <v>0</v>
      </c>
    </row>
    <row r="150" spans="1:221" ht="25.5" hidden="1" customHeight="1" x14ac:dyDescent="0.25">
      <c r="A150" s="246" t="s">
        <v>284</v>
      </c>
      <c r="B150" s="246" t="s">
        <v>190</v>
      </c>
      <c r="C150" s="246" t="s">
        <v>70</v>
      </c>
      <c r="D150" s="255" t="s">
        <v>90</v>
      </c>
      <c r="E150" s="95">
        <f>SUM(F150,I150)</f>
        <v>0</v>
      </c>
      <c r="F150" s="225"/>
      <c r="G150" s="226"/>
      <c r="H150" s="226"/>
      <c r="I150" s="226"/>
      <c r="J150" s="95">
        <f>SUM(K150,N150)</f>
        <v>0</v>
      </c>
      <c r="K150" s="226"/>
      <c r="L150" s="226"/>
      <c r="M150" s="226"/>
      <c r="N150" s="226"/>
      <c r="O150" s="226"/>
      <c r="P150" s="226"/>
      <c r="Q150" s="95">
        <f t="shared" si="35"/>
        <v>0</v>
      </c>
    </row>
    <row r="151" spans="1:221" s="4" customFormat="1" ht="34.5" customHeight="1" x14ac:dyDescent="0.25">
      <c r="A151" s="396"/>
      <c r="B151" s="396"/>
      <c r="C151" s="396"/>
      <c r="D151" s="392" t="s">
        <v>57</v>
      </c>
      <c r="E151" s="453">
        <f t="shared" ref="E151:Q151" si="36">SUM(E11,E59,E75,E98,E136,E145)</f>
        <v>387182.89999999997</v>
      </c>
      <c r="F151" s="453">
        <f t="shared" si="36"/>
        <v>387182.89999999997</v>
      </c>
      <c r="G151" s="393">
        <f t="shared" si="36"/>
        <v>61640</v>
      </c>
      <c r="H151" s="393">
        <f t="shared" si="36"/>
        <v>1700</v>
      </c>
      <c r="I151" s="393">
        <f t="shared" si="36"/>
        <v>0</v>
      </c>
      <c r="J151" s="393">
        <f t="shared" si="36"/>
        <v>1006864</v>
      </c>
      <c r="K151" s="393">
        <f t="shared" si="36"/>
        <v>0</v>
      </c>
      <c r="L151" s="393">
        <f t="shared" si="36"/>
        <v>0</v>
      </c>
      <c r="M151" s="393">
        <f t="shared" si="36"/>
        <v>0</v>
      </c>
      <c r="N151" s="393">
        <f t="shared" si="36"/>
        <v>1006864</v>
      </c>
      <c r="O151" s="393">
        <f t="shared" si="36"/>
        <v>1006864</v>
      </c>
      <c r="P151" s="393">
        <f t="shared" si="36"/>
        <v>0</v>
      </c>
      <c r="Q151" s="453">
        <f t="shared" si="36"/>
        <v>1394046.9000000001</v>
      </c>
      <c r="S151" s="403">
        <f>SUM(E151,J151)</f>
        <v>1394046.9</v>
      </c>
      <c r="T151" s="404">
        <f>SUM(E151,J151)</f>
        <v>1394046.9</v>
      </c>
    </row>
    <row r="152" spans="1:221" x14ac:dyDescent="0.2">
      <c r="C152" s="24"/>
      <c r="D152" s="215"/>
      <c r="E152" s="8"/>
      <c r="F152" s="8"/>
      <c r="G152" s="9"/>
      <c r="H152" s="9"/>
      <c r="I152" s="9"/>
      <c r="J152" s="25"/>
      <c r="K152" s="9"/>
      <c r="L152" s="9"/>
      <c r="M152" s="9"/>
      <c r="N152" s="9"/>
      <c r="O152" s="9"/>
      <c r="P152" s="9"/>
      <c r="Q152" s="8"/>
    </row>
    <row r="153" spans="1:221" ht="15.75" customHeight="1" x14ac:dyDescent="0.2">
      <c r="C153" s="24"/>
      <c r="D153" s="215"/>
      <c r="L153" s="9"/>
      <c r="N153" s="9"/>
      <c r="O153" s="9"/>
      <c r="P153" s="9"/>
      <c r="Q153" s="8"/>
    </row>
    <row r="154" spans="1:221" ht="93.75" customHeight="1" x14ac:dyDescent="0.2">
      <c r="C154" s="10"/>
      <c r="D154" s="215"/>
      <c r="P154" s="9"/>
      <c r="Q154" s="8"/>
    </row>
    <row r="155" spans="1:221" x14ac:dyDescent="0.2">
      <c r="C155" s="24"/>
      <c r="D155" s="215"/>
      <c r="N155" s="9"/>
      <c r="O155" s="9"/>
    </row>
    <row r="156" spans="1:221" x14ac:dyDescent="0.2">
      <c r="C156" s="24"/>
      <c r="D156" s="215"/>
    </row>
    <row r="157" spans="1:221" ht="14.25" x14ac:dyDescent="0.2">
      <c r="C157" s="24"/>
      <c r="F157" s="419">
        <f>SUM(F151-E151)</f>
        <v>0</v>
      </c>
    </row>
    <row r="158" spans="1:221" ht="14.25" customHeight="1" x14ac:dyDescent="0.2">
      <c r="C158" s="24"/>
    </row>
    <row r="159" spans="1:221" ht="12.75" customHeight="1" x14ac:dyDescent="0.2">
      <c r="C159" s="24"/>
    </row>
    <row r="160" spans="1:221" x14ac:dyDescent="0.2">
      <c r="C160" s="24"/>
      <c r="E160" s="3" t="s">
        <v>426</v>
      </c>
    </row>
    <row r="161" spans="3:18" x14ac:dyDescent="0.2">
      <c r="C161" s="24"/>
      <c r="D161" s="388" t="s">
        <v>503</v>
      </c>
      <c r="E161" s="397">
        <f>SUM(E14-E15,E16-E19-E22,E24,E27,E30,E33,E34,E36,E38,E39,E40,E44,E45,E47,E48,E50,E51,E52)</f>
        <v>0</v>
      </c>
      <c r="F161" s="397"/>
      <c r="G161" s="398"/>
      <c r="H161" s="398"/>
      <c r="I161" s="398"/>
      <c r="J161" s="397">
        <f>SUM(J16-J19-J22,J24,J27,J30,J33,J34,J36,J38,J39,J40,J44,J45,J47,J48,J50,J51,J52)</f>
        <v>0</v>
      </c>
      <c r="K161" s="398"/>
      <c r="L161" s="398"/>
      <c r="M161" s="398"/>
      <c r="N161" s="398"/>
      <c r="O161" s="398"/>
      <c r="P161" s="398"/>
      <c r="Q161" s="397">
        <f t="shared" ref="Q161:Q167" si="37">SUM(E161,J161)</f>
        <v>0</v>
      </c>
    </row>
    <row r="162" spans="3:18" ht="22.5" customHeight="1" x14ac:dyDescent="0.2">
      <c r="C162" s="24"/>
      <c r="D162" s="388" t="s">
        <v>504</v>
      </c>
      <c r="E162" s="397">
        <f>SUM(E61,E64,E65,E67,E64,E65)</f>
        <v>0</v>
      </c>
      <c r="F162" s="397"/>
      <c r="G162" s="398"/>
      <c r="H162" s="398"/>
      <c r="I162" s="398"/>
      <c r="J162" s="397">
        <f>SUM(J61,J64,J65:J67)</f>
        <v>0</v>
      </c>
      <c r="K162" s="398"/>
      <c r="L162" s="398"/>
      <c r="M162" s="398"/>
      <c r="N162" s="398"/>
      <c r="O162" s="398"/>
      <c r="P162" s="398"/>
      <c r="Q162" s="397">
        <f t="shared" si="37"/>
        <v>0</v>
      </c>
    </row>
    <row r="163" spans="3:18" ht="12.75" customHeight="1" x14ac:dyDescent="0.2">
      <c r="C163" s="24"/>
      <c r="D163" s="388" t="s">
        <v>475</v>
      </c>
      <c r="E163" s="397">
        <f>SUM(E89,E93)</f>
        <v>0</v>
      </c>
      <c r="F163" s="397"/>
      <c r="G163" s="398"/>
      <c r="H163" s="398"/>
      <c r="I163" s="398"/>
      <c r="J163" s="397">
        <f>SUM(J89,J93)</f>
        <v>0</v>
      </c>
      <c r="K163" s="398"/>
      <c r="L163" s="398"/>
      <c r="M163" s="398"/>
      <c r="N163" s="398"/>
      <c r="O163" s="398"/>
      <c r="P163" s="398"/>
      <c r="Q163" s="397">
        <f t="shared" si="37"/>
        <v>0</v>
      </c>
    </row>
    <row r="164" spans="3:18" x14ac:dyDescent="0.2">
      <c r="C164" s="24"/>
      <c r="D164" s="388"/>
      <c r="E164" s="397"/>
      <c r="F164" s="397" t="s">
        <v>423</v>
      </c>
      <c r="G164" s="398"/>
      <c r="H164" s="398"/>
      <c r="I164" s="398"/>
      <c r="J164" s="397">
        <f>SUM(K104,K129,K131)</f>
        <v>0</v>
      </c>
      <c r="K164" s="398"/>
      <c r="L164" s="398"/>
      <c r="M164" s="398"/>
      <c r="N164" s="398"/>
      <c r="O164" s="398"/>
      <c r="P164" s="398"/>
      <c r="Q164" s="397">
        <f t="shared" si="37"/>
        <v>0</v>
      </c>
    </row>
    <row r="165" spans="3:18" x14ac:dyDescent="0.2">
      <c r="C165" s="24"/>
      <c r="D165" s="388" t="s">
        <v>505</v>
      </c>
      <c r="E165" s="397">
        <f>SUM(E105,E130,E132)</f>
        <v>0</v>
      </c>
      <c r="F165" s="397"/>
      <c r="G165" s="398"/>
      <c r="H165" s="398"/>
      <c r="I165" s="398"/>
      <c r="J165" s="397">
        <f>SUM(J105,J130,J132)</f>
        <v>0</v>
      </c>
      <c r="K165" s="398"/>
      <c r="L165" s="398"/>
      <c r="M165" s="398"/>
      <c r="N165" s="398"/>
      <c r="O165" s="398"/>
      <c r="P165" s="398"/>
      <c r="Q165" s="397">
        <f t="shared" si="37"/>
        <v>0</v>
      </c>
    </row>
    <row r="166" spans="3:18" x14ac:dyDescent="0.2">
      <c r="C166" s="24"/>
      <c r="D166" s="388" t="s">
        <v>477</v>
      </c>
      <c r="E166" s="397"/>
      <c r="F166" s="397" t="s">
        <v>425</v>
      </c>
      <c r="G166" s="398"/>
      <c r="H166" s="398"/>
      <c r="I166" s="398"/>
      <c r="J166" s="397"/>
      <c r="K166" s="398"/>
      <c r="L166" s="398"/>
      <c r="M166" s="398"/>
      <c r="N166" s="398"/>
      <c r="O166" s="398"/>
      <c r="P166" s="398"/>
      <c r="Q166" s="397">
        <f t="shared" si="37"/>
        <v>0</v>
      </c>
    </row>
    <row r="167" spans="3:18" ht="12.75" customHeight="1" x14ac:dyDescent="0.2">
      <c r="C167" s="24"/>
      <c r="E167" s="399">
        <f>SUM(E143)</f>
        <v>0</v>
      </c>
      <c r="F167" s="399" t="s">
        <v>424</v>
      </c>
      <c r="G167" s="400"/>
      <c r="H167" s="400"/>
      <c r="I167" s="400"/>
      <c r="J167" s="399"/>
      <c r="K167" s="400"/>
      <c r="L167" s="400"/>
      <c r="M167" s="400"/>
      <c r="N167" s="400"/>
      <c r="O167" s="400"/>
      <c r="P167" s="400"/>
      <c r="Q167" s="399">
        <f t="shared" si="37"/>
        <v>0</v>
      </c>
    </row>
    <row r="168" spans="3:18" x14ac:dyDescent="0.2">
      <c r="C168" s="24"/>
      <c r="E168" s="397"/>
      <c r="F168" s="397"/>
      <c r="G168" s="398"/>
      <c r="H168" s="398"/>
      <c r="I168" s="398"/>
      <c r="J168" s="401"/>
      <c r="K168" s="398"/>
      <c r="L168" s="398"/>
      <c r="M168" s="398"/>
      <c r="N168" s="398"/>
      <c r="O168" s="398"/>
      <c r="P168" s="398"/>
      <c r="Q168" s="397"/>
    </row>
    <row r="169" spans="3:18" x14ac:dyDescent="0.2">
      <c r="C169" s="24"/>
      <c r="E169" s="397">
        <f>SUM(E161:E167)</f>
        <v>0</v>
      </c>
      <c r="F169" s="397"/>
      <c r="G169" s="398"/>
      <c r="H169" s="398"/>
      <c r="I169" s="398"/>
      <c r="J169" s="397">
        <f>SUM(J161:J167)</f>
        <v>0</v>
      </c>
      <c r="K169" s="398"/>
      <c r="L169" s="398"/>
      <c r="M169" s="398"/>
      <c r="N169" s="398"/>
      <c r="O169" s="398"/>
      <c r="P169" s="398"/>
      <c r="Q169" s="397">
        <f>SUM(Q161:Q167)</f>
        <v>0</v>
      </c>
    </row>
    <row r="170" spans="3:18" x14ac:dyDescent="0.2">
      <c r="C170" s="24"/>
    </row>
    <row r="171" spans="3:18" ht="12.75" customHeight="1" x14ac:dyDescent="0.2">
      <c r="C171" s="24"/>
    </row>
    <row r="172" spans="3:18" x14ac:dyDescent="0.2">
      <c r="C172" s="24"/>
    </row>
    <row r="173" spans="3:18" x14ac:dyDescent="0.2">
      <c r="C173" s="24"/>
    </row>
    <row r="174" spans="3:18" x14ac:dyDescent="0.2">
      <c r="C174" s="24"/>
    </row>
    <row r="175" spans="3:18" ht="12.75" hidden="1" customHeight="1" x14ac:dyDescent="0.2">
      <c r="C175" s="24"/>
    </row>
    <row r="176" spans="3:18" hidden="1" x14ac:dyDescent="0.2">
      <c r="C176" s="386" t="s">
        <v>495</v>
      </c>
      <c r="D176" s="384" t="s">
        <v>474</v>
      </c>
      <c r="E176" s="385">
        <f t="shared" ref="E176:Q176" si="38">SUM(E12,E13,E60,E76,E99,E137,E146)</f>
        <v>0</v>
      </c>
      <c r="F176" s="385">
        <f t="shared" si="38"/>
        <v>0</v>
      </c>
      <c r="G176" s="385">
        <f t="shared" si="38"/>
        <v>0</v>
      </c>
      <c r="H176" s="385">
        <f t="shared" si="38"/>
        <v>0</v>
      </c>
      <c r="I176" s="385">
        <f t="shared" si="38"/>
        <v>0</v>
      </c>
      <c r="J176" s="385">
        <f t="shared" si="38"/>
        <v>0</v>
      </c>
      <c r="K176" s="385">
        <f t="shared" si="38"/>
        <v>0</v>
      </c>
      <c r="L176" s="385">
        <f t="shared" si="38"/>
        <v>0</v>
      </c>
      <c r="M176" s="385">
        <f t="shared" si="38"/>
        <v>0</v>
      </c>
      <c r="N176" s="385">
        <f t="shared" si="38"/>
        <v>0</v>
      </c>
      <c r="O176" s="385">
        <f t="shared" si="38"/>
        <v>0</v>
      </c>
      <c r="P176" s="385">
        <f t="shared" si="38"/>
        <v>0</v>
      </c>
      <c r="Q176" s="385">
        <f t="shared" si="38"/>
        <v>0</v>
      </c>
      <c r="R176" s="178"/>
    </row>
    <row r="177" spans="3:18" hidden="1" x14ac:dyDescent="0.2">
      <c r="C177" s="386" t="s">
        <v>494</v>
      </c>
      <c r="D177" s="384" t="s">
        <v>475</v>
      </c>
      <c r="E177" s="385">
        <f t="shared" ref="E177:P177" si="39">SUM(E77,E79,E81,E83,E84,E85,E86,E138)</f>
        <v>63307</v>
      </c>
      <c r="F177" s="385">
        <f t="shared" si="39"/>
        <v>63307</v>
      </c>
      <c r="G177" s="385">
        <f t="shared" si="39"/>
        <v>0</v>
      </c>
      <c r="H177" s="385">
        <f t="shared" si="39"/>
        <v>0</v>
      </c>
      <c r="I177" s="385">
        <f t="shared" si="39"/>
        <v>0</v>
      </c>
      <c r="J177" s="385">
        <f t="shared" si="39"/>
        <v>0</v>
      </c>
      <c r="K177" s="385">
        <f t="shared" si="39"/>
        <v>0</v>
      </c>
      <c r="L177" s="385">
        <f t="shared" si="39"/>
        <v>0</v>
      </c>
      <c r="M177" s="385">
        <f t="shared" si="39"/>
        <v>0</v>
      </c>
      <c r="N177" s="385">
        <f t="shared" si="39"/>
        <v>0</v>
      </c>
      <c r="O177" s="385">
        <f t="shared" si="39"/>
        <v>0</v>
      </c>
      <c r="P177" s="385">
        <f t="shared" si="39"/>
        <v>0</v>
      </c>
      <c r="Q177" s="385">
        <f>SUM(Q77,Q79,Q81,Q83,Q84,Q85,Q86,Q138)</f>
        <v>63307</v>
      </c>
      <c r="R177" s="178"/>
    </row>
    <row r="178" spans="3:18" hidden="1" x14ac:dyDescent="0.2">
      <c r="C178" s="386" t="s">
        <v>493</v>
      </c>
      <c r="D178" s="384" t="s">
        <v>476</v>
      </c>
      <c r="E178" s="385">
        <f t="shared" ref="E178:Q178" si="40">SUM(E14,E16,E23)</f>
        <v>23105.3</v>
      </c>
      <c r="F178" s="385">
        <f t="shared" si="40"/>
        <v>23105.3</v>
      </c>
      <c r="G178" s="385">
        <f t="shared" si="40"/>
        <v>0</v>
      </c>
      <c r="H178" s="385">
        <f t="shared" si="40"/>
        <v>0</v>
      </c>
      <c r="I178" s="385">
        <f t="shared" si="40"/>
        <v>0</v>
      </c>
      <c r="J178" s="385">
        <f t="shared" si="40"/>
        <v>0</v>
      </c>
      <c r="K178" s="385">
        <f t="shared" si="40"/>
        <v>0</v>
      </c>
      <c r="L178" s="385">
        <f t="shared" si="40"/>
        <v>0</v>
      </c>
      <c r="M178" s="385">
        <f t="shared" si="40"/>
        <v>0</v>
      </c>
      <c r="N178" s="385">
        <f t="shared" si="40"/>
        <v>0</v>
      </c>
      <c r="O178" s="385">
        <f t="shared" si="40"/>
        <v>0</v>
      </c>
      <c r="P178" s="385">
        <f t="shared" si="40"/>
        <v>0</v>
      </c>
      <c r="Q178" s="385">
        <f t="shared" si="40"/>
        <v>23105.3</v>
      </c>
      <c r="R178" s="178"/>
    </row>
    <row r="179" spans="3:18" ht="12.75" hidden="1" customHeight="1" x14ac:dyDescent="0.2">
      <c r="C179" s="386" t="s">
        <v>492</v>
      </c>
      <c r="D179" s="384" t="s">
        <v>384</v>
      </c>
      <c r="E179" s="385">
        <f t="shared" ref="E179:Q179" si="41">SUM(E26,E28,E31,E34,E35,E90,E100,E103,E105,E109,E117,E118,E126,E129,E130,E132)</f>
        <v>300770.59999999998</v>
      </c>
      <c r="F179" s="385">
        <f t="shared" si="41"/>
        <v>300770.59999999998</v>
      </c>
      <c r="G179" s="385">
        <f t="shared" si="41"/>
        <v>61640</v>
      </c>
      <c r="H179" s="385">
        <f t="shared" si="41"/>
        <v>1700</v>
      </c>
      <c r="I179" s="385">
        <f t="shared" si="41"/>
        <v>0</v>
      </c>
      <c r="J179" s="385">
        <f t="shared" si="41"/>
        <v>0</v>
      </c>
      <c r="K179" s="385">
        <f t="shared" si="41"/>
        <v>0</v>
      </c>
      <c r="L179" s="385">
        <f t="shared" si="41"/>
        <v>0</v>
      </c>
      <c r="M179" s="385">
        <f t="shared" si="41"/>
        <v>0</v>
      </c>
      <c r="N179" s="385">
        <f t="shared" si="41"/>
        <v>0</v>
      </c>
      <c r="O179" s="385">
        <f t="shared" si="41"/>
        <v>0</v>
      </c>
      <c r="P179" s="385">
        <f t="shared" si="41"/>
        <v>0</v>
      </c>
      <c r="Q179" s="385">
        <f t="shared" si="41"/>
        <v>300770.59999999998</v>
      </c>
      <c r="R179" s="178"/>
    </row>
    <row r="180" spans="3:18" hidden="1" x14ac:dyDescent="0.2">
      <c r="C180" s="386" t="s">
        <v>491</v>
      </c>
      <c r="D180" s="384" t="s">
        <v>477</v>
      </c>
      <c r="E180" s="385">
        <f t="shared" ref="E180:Q180" si="42">SUM(E139,E140,E141)</f>
        <v>0</v>
      </c>
      <c r="F180" s="385">
        <f t="shared" si="42"/>
        <v>0</v>
      </c>
      <c r="G180" s="385">
        <f t="shared" si="42"/>
        <v>0</v>
      </c>
      <c r="H180" s="385">
        <f t="shared" si="42"/>
        <v>0</v>
      </c>
      <c r="I180" s="385">
        <f t="shared" si="42"/>
        <v>0</v>
      </c>
      <c r="J180" s="385">
        <f t="shared" si="42"/>
        <v>0</v>
      </c>
      <c r="K180" s="385">
        <f t="shared" si="42"/>
        <v>0</v>
      </c>
      <c r="L180" s="385">
        <f t="shared" si="42"/>
        <v>0</v>
      </c>
      <c r="M180" s="385">
        <f t="shared" si="42"/>
        <v>0</v>
      </c>
      <c r="N180" s="385">
        <f t="shared" si="42"/>
        <v>0</v>
      </c>
      <c r="O180" s="385">
        <f t="shared" si="42"/>
        <v>0</v>
      </c>
      <c r="P180" s="385">
        <f t="shared" si="42"/>
        <v>0</v>
      </c>
      <c r="Q180" s="385">
        <f t="shared" si="42"/>
        <v>0</v>
      </c>
      <c r="R180" s="178"/>
    </row>
    <row r="181" spans="3:18" hidden="1" x14ac:dyDescent="0.2">
      <c r="C181" s="386" t="s">
        <v>490</v>
      </c>
      <c r="D181" s="384" t="s">
        <v>479</v>
      </c>
      <c r="E181" s="385">
        <f t="shared" ref="E181:Q181" si="43">SUM(E91,E37)</f>
        <v>0</v>
      </c>
      <c r="F181" s="385">
        <f t="shared" si="43"/>
        <v>0</v>
      </c>
      <c r="G181" s="385">
        <f t="shared" si="43"/>
        <v>0</v>
      </c>
      <c r="H181" s="385">
        <f t="shared" si="43"/>
        <v>0</v>
      </c>
      <c r="I181" s="385">
        <f t="shared" si="43"/>
        <v>0</v>
      </c>
      <c r="J181" s="385">
        <f t="shared" si="43"/>
        <v>0</v>
      </c>
      <c r="K181" s="385">
        <f t="shared" si="43"/>
        <v>0</v>
      </c>
      <c r="L181" s="385">
        <f t="shared" si="43"/>
        <v>0</v>
      </c>
      <c r="M181" s="385">
        <f t="shared" si="43"/>
        <v>0</v>
      </c>
      <c r="N181" s="385">
        <f t="shared" si="43"/>
        <v>0</v>
      </c>
      <c r="O181" s="385">
        <f t="shared" si="43"/>
        <v>0</v>
      </c>
      <c r="P181" s="385">
        <f t="shared" si="43"/>
        <v>0</v>
      </c>
      <c r="Q181" s="385">
        <f t="shared" si="43"/>
        <v>0</v>
      </c>
      <c r="R181" s="178"/>
    </row>
    <row r="182" spans="3:18" hidden="1" x14ac:dyDescent="0.2">
      <c r="C182" s="386" t="s">
        <v>489</v>
      </c>
      <c r="D182" s="384" t="s">
        <v>478</v>
      </c>
      <c r="E182" s="385">
        <f t="shared" ref="E182:Q182" si="44">SUM(E61,E45,E44,E40)</f>
        <v>0</v>
      </c>
      <c r="F182" s="385">
        <f t="shared" si="44"/>
        <v>0</v>
      </c>
      <c r="G182" s="385">
        <f t="shared" si="44"/>
        <v>0</v>
      </c>
      <c r="H182" s="385">
        <f t="shared" si="44"/>
        <v>0</v>
      </c>
      <c r="I182" s="385">
        <f t="shared" si="44"/>
        <v>0</v>
      </c>
      <c r="J182" s="385">
        <f t="shared" si="44"/>
        <v>0</v>
      </c>
      <c r="K182" s="385">
        <f t="shared" si="44"/>
        <v>0</v>
      </c>
      <c r="L182" s="385">
        <f t="shared" si="44"/>
        <v>0</v>
      </c>
      <c r="M182" s="385">
        <f t="shared" si="44"/>
        <v>0</v>
      </c>
      <c r="N182" s="385">
        <f t="shared" si="44"/>
        <v>0</v>
      </c>
      <c r="O182" s="385">
        <f t="shared" si="44"/>
        <v>0</v>
      </c>
      <c r="P182" s="385">
        <f t="shared" si="44"/>
        <v>0</v>
      </c>
      <c r="Q182" s="385">
        <f t="shared" si="44"/>
        <v>0</v>
      </c>
      <c r="R182" s="178"/>
    </row>
    <row r="183" spans="3:18" ht="12.75" hidden="1" customHeight="1" x14ac:dyDescent="0.2">
      <c r="C183" s="386" t="s">
        <v>346</v>
      </c>
      <c r="D183" s="384" t="s">
        <v>484</v>
      </c>
      <c r="E183" s="385">
        <f t="shared" ref="E183:Q183" si="45">SUM(E67)</f>
        <v>0</v>
      </c>
      <c r="F183" s="385">
        <f t="shared" si="45"/>
        <v>0</v>
      </c>
      <c r="G183" s="385">
        <f t="shared" si="45"/>
        <v>0</v>
      </c>
      <c r="H183" s="385">
        <f t="shared" si="45"/>
        <v>0</v>
      </c>
      <c r="I183" s="385">
        <f t="shared" si="45"/>
        <v>0</v>
      </c>
      <c r="J183" s="385">
        <f t="shared" si="45"/>
        <v>0</v>
      </c>
      <c r="K183" s="385">
        <f t="shared" si="45"/>
        <v>0</v>
      </c>
      <c r="L183" s="385">
        <f t="shared" si="45"/>
        <v>0</v>
      </c>
      <c r="M183" s="385">
        <f t="shared" si="45"/>
        <v>0</v>
      </c>
      <c r="N183" s="385">
        <f t="shared" si="45"/>
        <v>0</v>
      </c>
      <c r="O183" s="385">
        <f t="shared" si="45"/>
        <v>0</v>
      </c>
      <c r="P183" s="385">
        <f t="shared" si="45"/>
        <v>0</v>
      </c>
      <c r="Q183" s="385">
        <f t="shared" si="45"/>
        <v>0</v>
      </c>
      <c r="R183" s="178"/>
    </row>
    <row r="184" spans="3:18" hidden="1" x14ac:dyDescent="0.2"/>
    <row r="185" spans="3:18" hidden="1" x14ac:dyDescent="0.2"/>
    <row r="186" spans="3:18" hidden="1" x14ac:dyDescent="0.2">
      <c r="C186" s="386" t="s">
        <v>488</v>
      </c>
      <c r="D186" s="384" t="s">
        <v>481</v>
      </c>
      <c r="E186" s="385">
        <f t="shared" ref="E186:P186" si="46">SUM(E64,E65)</f>
        <v>0</v>
      </c>
      <c r="F186" s="385">
        <f t="shared" si="46"/>
        <v>0</v>
      </c>
      <c r="G186" s="385">
        <f t="shared" si="46"/>
        <v>0</v>
      </c>
      <c r="H186" s="385">
        <f t="shared" si="46"/>
        <v>0</v>
      </c>
      <c r="I186" s="385">
        <f t="shared" si="46"/>
        <v>0</v>
      </c>
      <c r="J186" s="385">
        <f t="shared" si="46"/>
        <v>0</v>
      </c>
      <c r="K186" s="385">
        <f t="shared" si="46"/>
        <v>0</v>
      </c>
      <c r="L186" s="385">
        <f t="shared" si="46"/>
        <v>0</v>
      </c>
      <c r="M186" s="385">
        <f t="shared" si="46"/>
        <v>0</v>
      </c>
      <c r="N186" s="385">
        <f>SUM(N64,N65,N94)</f>
        <v>0</v>
      </c>
      <c r="O186" s="385">
        <f t="shared" si="46"/>
        <v>0</v>
      </c>
      <c r="P186" s="385">
        <f t="shared" si="46"/>
        <v>0</v>
      </c>
      <c r="Q186" s="385">
        <f>SUM(Q64,Q65,Q94)</f>
        <v>0</v>
      </c>
      <c r="R186" s="178"/>
    </row>
    <row r="187" spans="3:18" hidden="1" x14ac:dyDescent="0.2">
      <c r="C187" s="386" t="s">
        <v>428</v>
      </c>
      <c r="D187" s="384" t="s">
        <v>486</v>
      </c>
      <c r="E187" s="385">
        <f t="shared" ref="E187:Q187" si="47">SUM(E66)</f>
        <v>0</v>
      </c>
      <c r="F187" s="385">
        <f t="shared" si="47"/>
        <v>0</v>
      </c>
      <c r="G187" s="385">
        <f t="shared" si="47"/>
        <v>0</v>
      </c>
      <c r="H187" s="385">
        <f t="shared" si="47"/>
        <v>0</v>
      </c>
      <c r="I187" s="385">
        <f t="shared" si="47"/>
        <v>0</v>
      </c>
      <c r="J187" s="385">
        <f t="shared" si="47"/>
        <v>0</v>
      </c>
      <c r="K187" s="385">
        <f t="shared" si="47"/>
        <v>0</v>
      </c>
      <c r="L187" s="385">
        <f t="shared" si="47"/>
        <v>0</v>
      </c>
      <c r="M187" s="385">
        <f t="shared" si="47"/>
        <v>0</v>
      </c>
      <c r="N187" s="385">
        <f t="shared" si="47"/>
        <v>0</v>
      </c>
      <c r="O187" s="385">
        <f t="shared" si="47"/>
        <v>0</v>
      </c>
      <c r="P187" s="385">
        <f t="shared" si="47"/>
        <v>0</v>
      </c>
      <c r="Q187" s="385">
        <f t="shared" si="47"/>
        <v>0</v>
      </c>
      <c r="R187" s="178"/>
    </row>
    <row r="188" spans="3:18" hidden="1" x14ac:dyDescent="0.2">
      <c r="C188" s="386" t="s">
        <v>257</v>
      </c>
      <c r="D188" s="384" t="s">
        <v>480</v>
      </c>
      <c r="E188" s="385">
        <f t="shared" ref="E188:Q188" si="48">SUM(E47)</f>
        <v>0</v>
      </c>
      <c r="F188" s="385">
        <f t="shared" si="48"/>
        <v>0</v>
      </c>
      <c r="G188" s="385">
        <f t="shared" si="48"/>
        <v>0</v>
      </c>
      <c r="H188" s="385">
        <f t="shared" si="48"/>
        <v>0</v>
      </c>
      <c r="I188" s="385">
        <f t="shared" si="48"/>
        <v>0</v>
      </c>
      <c r="J188" s="385">
        <f t="shared" si="48"/>
        <v>0</v>
      </c>
      <c r="K188" s="385">
        <f t="shared" si="48"/>
        <v>0</v>
      </c>
      <c r="L188" s="385">
        <f t="shared" si="48"/>
        <v>0</v>
      </c>
      <c r="M188" s="385">
        <f t="shared" si="48"/>
        <v>0</v>
      </c>
      <c r="N188" s="385">
        <f t="shared" si="48"/>
        <v>0</v>
      </c>
      <c r="O188" s="385">
        <f t="shared" si="48"/>
        <v>0</v>
      </c>
      <c r="P188" s="385">
        <f t="shared" si="48"/>
        <v>0</v>
      </c>
      <c r="Q188" s="385">
        <f t="shared" si="48"/>
        <v>0</v>
      </c>
      <c r="R188" s="178"/>
    </row>
    <row r="189" spans="3:18" ht="12.75" hidden="1" customHeight="1" x14ac:dyDescent="0.2">
      <c r="C189" s="386" t="s">
        <v>259</v>
      </c>
      <c r="D189" s="384" t="s">
        <v>482</v>
      </c>
      <c r="E189" s="385">
        <f t="shared" ref="E189:Q189" si="49">SUM(E48,E93)</f>
        <v>0</v>
      </c>
      <c r="F189" s="385">
        <f t="shared" si="49"/>
        <v>0</v>
      </c>
      <c r="G189" s="385">
        <f t="shared" si="49"/>
        <v>0</v>
      </c>
      <c r="H189" s="385">
        <f t="shared" si="49"/>
        <v>0</v>
      </c>
      <c r="I189" s="385">
        <f t="shared" si="49"/>
        <v>0</v>
      </c>
      <c r="J189" s="385">
        <f t="shared" si="49"/>
        <v>0</v>
      </c>
      <c r="K189" s="385">
        <f t="shared" si="49"/>
        <v>0</v>
      </c>
      <c r="L189" s="385">
        <f t="shared" si="49"/>
        <v>0</v>
      </c>
      <c r="M189" s="385">
        <f t="shared" si="49"/>
        <v>0</v>
      </c>
      <c r="N189" s="385">
        <f t="shared" si="49"/>
        <v>0</v>
      </c>
      <c r="O189" s="385">
        <f t="shared" si="49"/>
        <v>0</v>
      </c>
      <c r="P189" s="385">
        <f t="shared" si="49"/>
        <v>0</v>
      </c>
      <c r="Q189" s="385">
        <f t="shared" si="49"/>
        <v>0</v>
      </c>
      <c r="R189" s="178"/>
    </row>
    <row r="190" spans="3:18" ht="12.75" hidden="1" customHeight="1" x14ac:dyDescent="0.2">
      <c r="C190" s="386" t="s">
        <v>261</v>
      </c>
      <c r="D190" s="384" t="s">
        <v>485</v>
      </c>
      <c r="E190" s="385">
        <f t="shared" ref="E190:Q190" si="50">SUM(E49)</f>
        <v>0</v>
      </c>
      <c r="F190" s="385">
        <f t="shared" si="50"/>
        <v>0</v>
      </c>
      <c r="G190" s="385">
        <f t="shared" si="50"/>
        <v>0</v>
      </c>
      <c r="H190" s="385">
        <f t="shared" si="50"/>
        <v>0</v>
      </c>
      <c r="I190" s="385">
        <f t="shared" si="50"/>
        <v>0</v>
      </c>
      <c r="J190" s="385">
        <f t="shared" si="50"/>
        <v>0</v>
      </c>
      <c r="K190" s="385">
        <f t="shared" si="50"/>
        <v>0</v>
      </c>
      <c r="L190" s="385">
        <f t="shared" si="50"/>
        <v>0</v>
      </c>
      <c r="M190" s="385">
        <f t="shared" si="50"/>
        <v>0</v>
      </c>
      <c r="N190" s="385">
        <f t="shared" si="50"/>
        <v>0</v>
      </c>
      <c r="O190" s="385">
        <f t="shared" si="50"/>
        <v>0</v>
      </c>
      <c r="P190" s="385">
        <f t="shared" si="50"/>
        <v>0</v>
      </c>
      <c r="Q190" s="385">
        <f t="shared" si="50"/>
        <v>0</v>
      </c>
      <c r="R190" s="178"/>
    </row>
    <row r="191" spans="3:18" hidden="1" x14ac:dyDescent="0.2">
      <c r="C191" s="386" t="s">
        <v>264</v>
      </c>
      <c r="D191" s="384" t="s">
        <v>483</v>
      </c>
      <c r="E191" s="385">
        <f t="shared" ref="E191:Q191" si="51">SUM(E50)</f>
        <v>0</v>
      </c>
      <c r="F191" s="385">
        <f t="shared" si="51"/>
        <v>0</v>
      </c>
      <c r="G191" s="385">
        <f t="shared" si="51"/>
        <v>0</v>
      </c>
      <c r="H191" s="385">
        <f t="shared" si="51"/>
        <v>0</v>
      </c>
      <c r="I191" s="385">
        <f t="shared" si="51"/>
        <v>0</v>
      </c>
      <c r="J191" s="385">
        <f t="shared" si="51"/>
        <v>0</v>
      </c>
      <c r="K191" s="385">
        <f t="shared" si="51"/>
        <v>0</v>
      </c>
      <c r="L191" s="385">
        <f t="shared" si="51"/>
        <v>0</v>
      </c>
      <c r="M191" s="385">
        <f t="shared" si="51"/>
        <v>0</v>
      </c>
      <c r="N191" s="385">
        <f t="shared" si="51"/>
        <v>0</v>
      </c>
      <c r="O191" s="385">
        <f t="shared" si="51"/>
        <v>0</v>
      </c>
      <c r="P191" s="385">
        <f t="shared" si="51"/>
        <v>0</v>
      </c>
      <c r="Q191" s="385">
        <f t="shared" si="51"/>
        <v>0</v>
      </c>
      <c r="R191" s="178"/>
    </row>
    <row r="192" spans="3:18" ht="31.5" hidden="1" x14ac:dyDescent="0.25">
      <c r="C192" s="386" t="s">
        <v>266</v>
      </c>
      <c r="D192" s="221" t="s">
        <v>268</v>
      </c>
      <c r="E192" s="385">
        <f t="shared" ref="E192:Q192" si="52">SUM(E51)</f>
        <v>0</v>
      </c>
      <c r="F192" s="385">
        <f t="shared" si="52"/>
        <v>0</v>
      </c>
      <c r="G192" s="385">
        <f t="shared" si="52"/>
        <v>0</v>
      </c>
      <c r="H192" s="385">
        <f t="shared" si="52"/>
        <v>0</v>
      </c>
      <c r="I192" s="385">
        <f t="shared" si="52"/>
        <v>0</v>
      </c>
      <c r="J192" s="385">
        <f t="shared" si="52"/>
        <v>0</v>
      </c>
      <c r="K192" s="385">
        <f t="shared" si="52"/>
        <v>0</v>
      </c>
      <c r="L192" s="385">
        <f t="shared" si="52"/>
        <v>0</v>
      </c>
      <c r="M192" s="385">
        <f t="shared" si="52"/>
        <v>0</v>
      </c>
      <c r="N192" s="385">
        <f t="shared" si="52"/>
        <v>0</v>
      </c>
      <c r="O192" s="385">
        <f t="shared" si="52"/>
        <v>0</v>
      </c>
      <c r="P192" s="385">
        <f t="shared" si="52"/>
        <v>0</v>
      </c>
      <c r="Q192" s="385">
        <f t="shared" si="52"/>
        <v>0</v>
      </c>
      <c r="R192" s="178"/>
    </row>
    <row r="193" spans="3:18" ht="31.5" hidden="1" x14ac:dyDescent="0.25">
      <c r="C193" s="386" t="s">
        <v>270</v>
      </c>
      <c r="D193" s="221" t="s">
        <v>271</v>
      </c>
      <c r="E193" s="385">
        <f t="shared" ref="E193:Q193" si="53">SUM(E52)</f>
        <v>0</v>
      </c>
      <c r="F193" s="385">
        <f t="shared" si="53"/>
        <v>0</v>
      </c>
      <c r="G193" s="385">
        <f t="shared" si="53"/>
        <v>0</v>
      </c>
      <c r="H193" s="385">
        <f t="shared" si="53"/>
        <v>0</v>
      </c>
      <c r="I193" s="385">
        <f t="shared" si="53"/>
        <v>0</v>
      </c>
      <c r="J193" s="385">
        <f t="shared" si="53"/>
        <v>0</v>
      </c>
      <c r="K193" s="385">
        <f t="shared" si="53"/>
        <v>0</v>
      </c>
      <c r="L193" s="385">
        <f t="shared" si="53"/>
        <v>0</v>
      </c>
      <c r="M193" s="385">
        <f t="shared" si="53"/>
        <v>0</v>
      </c>
      <c r="N193" s="385">
        <f t="shared" si="53"/>
        <v>0</v>
      </c>
      <c r="O193" s="385">
        <f t="shared" si="53"/>
        <v>0</v>
      </c>
      <c r="P193" s="385">
        <f t="shared" si="53"/>
        <v>0</v>
      </c>
      <c r="Q193" s="385">
        <f t="shared" si="53"/>
        <v>0</v>
      </c>
      <c r="R193" s="178"/>
    </row>
    <row r="194" spans="3:18" ht="15.75" hidden="1" x14ac:dyDescent="0.25">
      <c r="C194" s="386" t="s">
        <v>273</v>
      </c>
      <c r="D194" s="216" t="s">
        <v>274</v>
      </c>
      <c r="E194" s="385">
        <f>SUM(E53,E134)</f>
        <v>0</v>
      </c>
      <c r="F194" s="385">
        <f t="shared" ref="F194:Q194" si="54">SUM(F53,F134)</f>
        <v>0</v>
      </c>
      <c r="G194" s="385">
        <f t="shared" si="54"/>
        <v>0</v>
      </c>
      <c r="H194" s="385">
        <f t="shared" si="54"/>
        <v>0</v>
      </c>
      <c r="I194" s="385">
        <f t="shared" si="54"/>
        <v>0</v>
      </c>
      <c r="J194" s="385">
        <f t="shared" si="54"/>
        <v>0</v>
      </c>
      <c r="K194" s="385">
        <f t="shared" si="54"/>
        <v>0</v>
      </c>
      <c r="L194" s="385">
        <f t="shared" si="54"/>
        <v>0</v>
      </c>
      <c r="M194" s="385">
        <f t="shared" si="54"/>
        <v>0</v>
      </c>
      <c r="N194" s="385">
        <f t="shared" si="54"/>
        <v>0</v>
      </c>
      <c r="O194" s="385">
        <f t="shared" si="54"/>
        <v>0</v>
      </c>
      <c r="P194" s="385">
        <f t="shared" si="54"/>
        <v>0</v>
      </c>
      <c r="Q194" s="385">
        <f t="shared" si="54"/>
        <v>0</v>
      </c>
      <c r="R194" s="178"/>
    </row>
    <row r="195" spans="3:18" ht="12.75" hidden="1" customHeight="1" x14ac:dyDescent="0.25">
      <c r="C195" s="386" t="s">
        <v>279</v>
      </c>
      <c r="D195" s="255" t="s">
        <v>280</v>
      </c>
      <c r="E195" s="385">
        <f t="shared" ref="E195:Q195" si="55">SUM(E147)</f>
        <v>0</v>
      </c>
      <c r="F195" s="385">
        <f t="shared" si="55"/>
        <v>0</v>
      </c>
      <c r="G195" s="385">
        <f t="shared" si="55"/>
        <v>0</v>
      </c>
      <c r="H195" s="385">
        <f t="shared" si="55"/>
        <v>0</v>
      </c>
      <c r="I195" s="385">
        <f t="shared" si="55"/>
        <v>0</v>
      </c>
      <c r="J195" s="385">
        <f t="shared" si="55"/>
        <v>0</v>
      </c>
      <c r="K195" s="385">
        <f t="shared" si="55"/>
        <v>0</v>
      </c>
      <c r="L195" s="385">
        <f t="shared" si="55"/>
        <v>0</v>
      </c>
      <c r="M195" s="385">
        <f t="shared" si="55"/>
        <v>0</v>
      </c>
      <c r="N195" s="385">
        <f t="shared" si="55"/>
        <v>0</v>
      </c>
      <c r="O195" s="385">
        <f t="shared" si="55"/>
        <v>0</v>
      </c>
      <c r="P195" s="385">
        <f t="shared" si="55"/>
        <v>0</v>
      </c>
      <c r="Q195" s="385">
        <f t="shared" si="55"/>
        <v>0</v>
      </c>
      <c r="R195" s="178"/>
    </row>
    <row r="196" spans="3:18" ht="15.75" hidden="1" x14ac:dyDescent="0.25">
      <c r="C196" s="24"/>
      <c r="D196" s="212" t="s">
        <v>461</v>
      </c>
      <c r="E196" s="385">
        <f t="shared" ref="E196:Q196" si="56">SUM(E148)</f>
        <v>0</v>
      </c>
      <c r="F196" s="385">
        <f t="shared" si="56"/>
        <v>0</v>
      </c>
      <c r="G196" s="385">
        <f t="shared" si="56"/>
        <v>0</v>
      </c>
      <c r="H196" s="385">
        <f t="shared" si="56"/>
        <v>0</v>
      </c>
      <c r="I196" s="385">
        <f t="shared" si="56"/>
        <v>0</v>
      </c>
      <c r="J196" s="385">
        <f t="shared" si="56"/>
        <v>0</v>
      </c>
      <c r="K196" s="385">
        <f t="shared" si="56"/>
        <v>0</v>
      </c>
      <c r="L196" s="385">
        <f t="shared" si="56"/>
        <v>0</v>
      </c>
      <c r="M196" s="385">
        <f t="shared" si="56"/>
        <v>0</v>
      </c>
      <c r="N196" s="385">
        <f t="shared" si="56"/>
        <v>0</v>
      </c>
      <c r="O196" s="385">
        <f t="shared" si="56"/>
        <v>0</v>
      </c>
      <c r="P196" s="385">
        <f t="shared" si="56"/>
        <v>0</v>
      </c>
      <c r="Q196" s="385">
        <f t="shared" si="56"/>
        <v>0</v>
      </c>
      <c r="R196" s="178"/>
    </row>
    <row r="197" spans="3:18" ht="15.75" hidden="1" x14ac:dyDescent="0.25">
      <c r="C197" s="386" t="s">
        <v>283</v>
      </c>
      <c r="D197" s="212" t="s">
        <v>281</v>
      </c>
      <c r="E197" s="385">
        <f t="shared" ref="E197:Q197" si="57">SUM(E149)</f>
        <v>0</v>
      </c>
      <c r="F197" s="385">
        <f t="shared" si="57"/>
        <v>0</v>
      </c>
      <c r="G197" s="385">
        <f t="shared" si="57"/>
        <v>0</v>
      </c>
      <c r="H197" s="385">
        <f t="shared" si="57"/>
        <v>0</v>
      </c>
      <c r="I197" s="385">
        <f t="shared" si="57"/>
        <v>0</v>
      </c>
      <c r="J197" s="385">
        <f t="shared" si="57"/>
        <v>0</v>
      </c>
      <c r="K197" s="385">
        <f t="shared" si="57"/>
        <v>0</v>
      </c>
      <c r="L197" s="385">
        <f t="shared" si="57"/>
        <v>0</v>
      </c>
      <c r="M197" s="385">
        <f t="shared" si="57"/>
        <v>0</v>
      </c>
      <c r="N197" s="385">
        <f t="shared" si="57"/>
        <v>0</v>
      </c>
      <c r="O197" s="385">
        <f t="shared" si="57"/>
        <v>0</v>
      </c>
      <c r="P197" s="385">
        <f t="shared" si="57"/>
        <v>0</v>
      </c>
      <c r="Q197" s="385">
        <f t="shared" si="57"/>
        <v>0</v>
      </c>
      <c r="R197" s="178"/>
    </row>
    <row r="198" spans="3:18" ht="15.75" hidden="1" x14ac:dyDescent="0.25">
      <c r="C198" s="386" t="s">
        <v>190</v>
      </c>
      <c r="D198" s="255" t="s">
        <v>90</v>
      </c>
      <c r="E198" s="385">
        <f t="shared" ref="E198:Q198" si="58">SUM(E150)</f>
        <v>0</v>
      </c>
      <c r="F198" s="385">
        <f t="shared" si="58"/>
        <v>0</v>
      </c>
      <c r="G198" s="385">
        <f t="shared" si="58"/>
        <v>0</v>
      </c>
      <c r="H198" s="385">
        <f t="shared" si="58"/>
        <v>0</v>
      </c>
      <c r="I198" s="385">
        <f t="shared" si="58"/>
        <v>0</v>
      </c>
      <c r="J198" s="385">
        <f t="shared" si="58"/>
        <v>0</v>
      </c>
      <c r="K198" s="385">
        <f t="shared" si="58"/>
        <v>0</v>
      </c>
      <c r="L198" s="385">
        <f t="shared" si="58"/>
        <v>0</v>
      </c>
      <c r="M198" s="385">
        <f t="shared" si="58"/>
        <v>0</v>
      </c>
      <c r="N198" s="385">
        <f t="shared" si="58"/>
        <v>0</v>
      </c>
      <c r="O198" s="385">
        <f t="shared" si="58"/>
        <v>0</v>
      </c>
      <c r="P198" s="385">
        <f t="shared" si="58"/>
        <v>0</v>
      </c>
      <c r="Q198" s="385">
        <f t="shared" si="58"/>
        <v>0</v>
      </c>
      <c r="R198" s="178"/>
    </row>
    <row r="199" spans="3:18" ht="12.75" hidden="1" customHeight="1" x14ac:dyDescent="0.2">
      <c r="C199" s="24"/>
    </row>
    <row r="200" spans="3:18" ht="12.75" hidden="1" customHeight="1" x14ac:dyDescent="0.2">
      <c r="C200" s="24"/>
    </row>
    <row r="201" spans="3:18" ht="15.75" hidden="1" x14ac:dyDescent="0.25">
      <c r="C201" s="24"/>
      <c r="D201" s="7" t="s">
        <v>487</v>
      </c>
      <c r="E201" s="402">
        <f>SUM(E176:E198)</f>
        <v>387182.89999999997</v>
      </c>
      <c r="F201" s="402">
        <f t="shared" ref="F201:Q201" si="59">SUM(F176:F198)</f>
        <v>387182.89999999997</v>
      </c>
      <c r="G201" s="402">
        <f t="shared" si="59"/>
        <v>61640</v>
      </c>
      <c r="H201" s="402">
        <f t="shared" si="59"/>
        <v>1700</v>
      </c>
      <c r="I201" s="402">
        <f t="shared" si="59"/>
        <v>0</v>
      </c>
      <c r="J201" s="402">
        <f t="shared" si="59"/>
        <v>0</v>
      </c>
      <c r="K201" s="402">
        <f t="shared" si="59"/>
        <v>0</v>
      </c>
      <c r="L201" s="402">
        <f t="shared" si="59"/>
        <v>0</v>
      </c>
      <c r="M201" s="402">
        <f t="shared" si="59"/>
        <v>0</v>
      </c>
      <c r="N201" s="402">
        <f t="shared" si="59"/>
        <v>0</v>
      </c>
      <c r="O201" s="402">
        <f t="shared" si="59"/>
        <v>0</v>
      </c>
      <c r="P201" s="402">
        <f t="shared" si="59"/>
        <v>0</v>
      </c>
      <c r="Q201" s="402">
        <f t="shared" si="59"/>
        <v>387182.89999999997</v>
      </c>
    </row>
    <row r="202" spans="3:18" hidden="1" x14ac:dyDescent="0.2">
      <c r="C202" s="24"/>
    </row>
    <row r="203" spans="3:18" hidden="1" x14ac:dyDescent="0.2">
      <c r="C203" s="24"/>
    </row>
    <row r="204" spans="3:18" ht="12.75" customHeight="1" x14ac:dyDescent="0.2">
      <c r="C204" s="24"/>
    </row>
    <row r="205" spans="3:18" x14ac:dyDescent="0.2">
      <c r="C205" s="24"/>
    </row>
    <row r="206" spans="3:18" x14ac:dyDescent="0.2">
      <c r="C206" s="24"/>
    </row>
    <row r="207" spans="3:18" x14ac:dyDescent="0.2">
      <c r="C207" s="24"/>
    </row>
    <row r="208" spans="3:18" ht="12.75" customHeight="1" x14ac:dyDescent="0.2">
      <c r="C208" s="24"/>
    </row>
    <row r="209" spans="3:3" x14ac:dyDescent="0.2">
      <c r="C209" s="24"/>
    </row>
    <row r="210" spans="3:3" x14ac:dyDescent="0.2">
      <c r="C210" s="24"/>
    </row>
    <row r="211" spans="3:3" x14ac:dyDescent="0.2">
      <c r="C211" s="24"/>
    </row>
    <row r="212" spans="3:3" ht="12.75" customHeight="1" x14ac:dyDescent="0.2">
      <c r="C212" s="24"/>
    </row>
    <row r="213" spans="3:3" x14ac:dyDescent="0.2">
      <c r="C213" s="24"/>
    </row>
    <row r="214" spans="3:3" x14ac:dyDescent="0.2">
      <c r="C214" s="24"/>
    </row>
    <row r="215" spans="3:3" x14ac:dyDescent="0.2">
      <c r="C215" s="24"/>
    </row>
    <row r="216" spans="3:3" ht="12.75" customHeight="1" x14ac:dyDescent="0.2">
      <c r="C216" s="24"/>
    </row>
    <row r="217" spans="3:3" x14ac:dyDescent="0.2">
      <c r="C217" s="24"/>
    </row>
    <row r="218" spans="3:3" x14ac:dyDescent="0.2">
      <c r="C218" s="24"/>
    </row>
    <row r="219" spans="3:3" x14ac:dyDescent="0.2">
      <c r="C219" s="24"/>
    </row>
    <row r="220" spans="3:3" ht="12.75" customHeight="1" x14ac:dyDescent="0.2">
      <c r="C220" s="24"/>
    </row>
    <row r="221" spans="3:3" x14ac:dyDescent="0.2">
      <c r="C221" s="24"/>
    </row>
    <row r="222" spans="3:3" x14ac:dyDescent="0.2">
      <c r="C222" s="24"/>
    </row>
    <row r="223" spans="3:3" x14ac:dyDescent="0.2">
      <c r="C223" s="24"/>
    </row>
    <row r="224" spans="3:3" ht="12.75" customHeight="1" x14ac:dyDescent="0.2">
      <c r="C224" s="24"/>
    </row>
    <row r="225" spans="3:3" x14ac:dyDescent="0.2">
      <c r="C225" s="24"/>
    </row>
    <row r="226" spans="3:3" x14ac:dyDescent="0.2">
      <c r="C226" s="24"/>
    </row>
    <row r="227" spans="3:3" x14ac:dyDescent="0.2">
      <c r="C227" s="24"/>
    </row>
    <row r="228" spans="3:3" ht="12.75" customHeight="1" x14ac:dyDescent="0.2">
      <c r="C228" s="24"/>
    </row>
    <row r="229" spans="3:3" x14ac:dyDescent="0.2">
      <c r="C229" s="24"/>
    </row>
    <row r="230" spans="3:3" x14ac:dyDescent="0.2">
      <c r="C230" s="24"/>
    </row>
    <row r="231" spans="3:3" x14ac:dyDescent="0.2">
      <c r="C231" s="24"/>
    </row>
    <row r="232" spans="3:3" ht="12.75" customHeight="1" x14ac:dyDescent="0.2">
      <c r="C232" s="24"/>
    </row>
    <row r="233" spans="3:3" x14ac:dyDescent="0.2">
      <c r="C233" s="24"/>
    </row>
    <row r="234" spans="3:3" x14ac:dyDescent="0.2">
      <c r="C234" s="24"/>
    </row>
    <row r="235" spans="3:3" x14ac:dyDescent="0.2">
      <c r="C235" s="24"/>
    </row>
    <row r="236" spans="3:3" ht="12.75" customHeight="1" x14ac:dyDescent="0.2">
      <c r="C236" s="24"/>
    </row>
    <row r="237" spans="3:3" x14ac:dyDescent="0.2">
      <c r="C237" s="24"/>
    </row>
    <row r="238" spans="3:3" x14ac:dyDescent="0.2">
      <c r="C238" s="24"/>
    </row>
    <row r="239" spans="3:3" x14ac:dyDescent="0.2">
      <c r="C239" s="24"/>
    </row>
    <row r="240" spans="3:3" ht="12.75" customHeight="1" x14ac:dyDescent="0.2">
      <c r="C240" s="24"/>
    </row>
    <row r="241" spans="3:3" x14ac:dyDescent="0.2">
      <c r="C241" s="24"/>
    </row>
    <row r="242" spans="3:3" x14ac:dyDescent="0.2">
      <c r="C242" s="24"/>
    </row>
    <row r="243" spans="3:3" x14ac:dyDescent="0.2">
      <c r="C243" s="24"/>
    </row>
    <row r="244" spans="3:3" ht="12.75" customHeight="1" x14ac:dyDescent="0.2">
      <c r="C244" s="24"/>
    </row>
    <row r="245" spans="3:3" x14ac:dyDescent="0.2">
      <c r="C245" s="24"/>
    </row>
    <row r="246" spans="3:3" x14ac:dyDescent="0.2">
      <c r="C246" s="24"/>
    </row>
    <row r="247" spans="3:3" x14ac:dyDescent="0.2">
      <c r="C247" s="24"/>
    </row>
    <row r="248" spans="3:3" ht="12.75" customHeight="1" x14ac:dyDescent="0.2">
      <c r="C248" s="24"/>
    </row>
    <row r="249" spans="3:3" x14ac:dyDescent="0.2">
      <c r="C249" s="24"/>
    </row>
    <row r="250" spans="3:3" x14ac:dyDescent="0.2">
      <c r="C250" s="24"/>
    </row>
    <row r="251" spans="3:3" x14ac:dyDescent="0.2">
      <c r="C251" s="24"/>
    </row>
    <row r="252" spans="3:3" ht="12.75" customHeight="1" x14ac:dyDescent="0.2">
      <c r="C252" s="24"/>
    </row>
    <row r="253" spans="3:3" x14ac:dyDescent="0.2">
      <c r="C253" s="24"/>
    </row>
    <row r="254" spans="3:3" x14ac:dyDescent="0.2">
      <c r="C254" s="24"/>
    </row>
    <row r="255" spans="3:3" x14ac:dyDescent="0.2">
      <c r="C255" s="24"/>
    </row>
    <row r="256" spans="3:3" ht="12.75" customHeight="1" x14ac:dyDescent="0.2">
      <c r="C256" s="24"/>
    </row>
    <row r="257" spans="3:3" x14ac:dyDescent="0.2">
      <c r="C257" s="24"/>
    </row>
    <row r="258" spans="3:3" x14ac:dyDescent="0.2">
      <c r="C258" s="24"/>
    </row>
    <row r="259" spans="3:3" x14ac:dyDescent="0.2">
      <c r="C259" s="24"/>
    </row>
    <row r="260" spans="3:3" ht="12.75" customHeight="1" x14ac:dyDescent="0.2">
      <c r="C260" s="24"/>
    </row>
    <row r="261" spans="3:3" x14ac:dyDescent="0.2">
      <c r="C261" s="24"/>
    </row>
    <row r="262" spans="3:3" x14ac:dyDescent="0.2">
      <c r="C262" s="24"/>
    </row>
    <row r="263" spans="3:3" x14ac:dyDescent="0.2">
      <c r="C263" s="24"/>
    </row>
    <row r="264" spans="3:3" ht="12.75" customHeight="1" x14ac:dyDescent="0.2">
      <c r="C264" s="24"/>
    </row>
    <row r="265" spans="3:3" x14ac:dyDescent="0.2">
      <c r="C265" s="24"/>
    </row>
    <row r="266" spans="3:3" x14ac:dyDescent="0.2">
      <c r="C266" s="24"/>
    </row>
    <row r="267" spans="3:3" x14ac:dyDescent="0.2">
      <c r="C267" s="24"/>
    </row>
    <row r="268" spans="3:3" ht="12.75" customHeight="1" x14ac:dyDescent="0.2">
      <c r="C268" s="24"/>
    </row>
    <row r="269" spans="3:3" x14ac:dyDescent="0.2">
      <c r="C269" s="24"/>
    </row>
    <row r="270" spans="3:3" x14ac:dyDescent="0.2">
      <c r="C270" s="24"/>
    </row>
    <row r="271" spans="3:3" x14ac:dyDescent="0.2">
      <c r="C271" s="24"/>
    </row>
    <row r="272" spans="3:3" ht="12.75" customHeight="1" x14ac:dyDescent="0.2">
      <c r="C272" s="24"/>
    </row>
    <row r="273" spans="3:3" x14ac:dyDescent="0.2">
      <c r="C273" s="24"/>
    </row>
    <row r="274" spans="3:3" x14ac:dyDescent="0.2">
      <c r="C274" s="24"/>
    </row>
    <row r="275" spans="3:3" x14ac:dyDescent="0.2">
      <c r="C275" s="24"/>
    </row>
    <row r="276" spans="3:3" ht="12.75" customHeight="1" x14ac:dyDescent="0.2">
      <c r="C276" s="24"/>
    </row>
    <row r="277" spans="3:3" x14ac:dyDescent="0.2">
      <c r="C277" s="24"/>
    </row>
    <row r="278" spans="3:3" x14ac:dyDescent="0.2">
      <c r="C278" s="24"/>
    </row>
    <row r="279" spans="3:3" x14ac:dyDescent="0.2">
      <c r="C279" s="24"/>
    </row>
    <row r="280" spans="3:3" ht="12.75" customHeight="1" x14ac:dyDescent="0.2">
      <c r="C280" s="24"/>
    </row>
    <row r="281" spans="3:3" x14ac:dyDescent="0.2">
      <c r="C281" s="24"/>
    </row>
    <row r="282" spans="3:3" x14ac:dyDescent="0.2">
      <c r="C282" s="24"/>
    </row>
    <row r="283" spans="3:3" x14ac:dyDescent="0.2">
      <c r="C283" s="24"/>
    </row>
    <row r="284" spans="3:3" ht="12.75" customHeight="1" x14ac:dyDescent="0.2">
      <c r="C284" s="24"/>
    </row>
    <row r="285" spans="3:3" x14ac:dyDescent="0.2">
      <c r="C285" s="24"/>
    </row>
    <row r="286" spans="3:3" x14ac:dyDescent="0.2">
      <c r="C286" s="24"/>
    </row>
    <row r="287" spans="3:3" x14ac:dyDescent="0.2">
      <c r="C287" s="24"/>
    </row>
    <row r="288" spans="3:3" ht="12.75" customHeight="1" x14ac:dyDescent="0.2">
      <c r="C288" s="24"/>
    </row>
    <row r="289" spans="3:3" x14ac:dyDescent="0.2">
      <c r="C289" s="24"/>
    </row>
    <row r="290" spans="3:3" x14ac:dyDescent="0.2">
      <c r="C290" s="24"/>
    </row>
    <row r="291" spans="3:3" x14ac:dyDescent="0.2">
      <c r="C291" s="24"/>
    </row>
    <row r="292" spans="3:3" ht="12.75" customHeight="1" x14ac:dyDescent="0.2">
      <c r="C292" s="24"/>
    </row>
    <row r="293" spans="3:3" x14ac:dyDescent="0.2">
      <c r="C293" s="24"/>
    </row>
    <row r="294" spans="3:3" x14ac:dyDescent="0.2">
      <c r="C294" s="24"/>
    </row>
    <row r="295" spans="3:3" x14ac:dyDescent="0.2">
      <c r="C295" s="24"/>
    </row>
    <row r="296" spans="3:3" ht="12.75" customHeight="1" x14ac:dyDescent="0.2">
      <c r="C296" s="24"/>
    </row>
    <row r="297" spans="3:3" x14ac:dyDescent="0.2">
      <c r="C297" s="24"/>
    </row>
    <row r="298" spans="3:3" x14ac:dyDescent="0.2">
      <c r="C298" s="24"/>
    </row>
    <row r="299" spans="3:3" x14ac:dyDescent="0.2">
      <c r="C299" s="24"/>
    </row>
    <row r="300" spans="3:3" ht="12.75" customHeight="1" x14ac:dyDescent="0.2">
      <c r="C300" s="24"/>
    </row>
    <row r="301" spans="3:3" x14ac:dyDescent="0.2">
      <c r="C301" s="24"/>
    </row>
    <row r="302" spans="3:3" x14ac:dyDescent="0.2">
      <c r="C302" s="24"/>
    </row>
    <row r="303" spans="3:3" x14ac:dyDescent="0.2">
      <c r="C303" s="24"/>
    </row>
    <row r="304" spans="3:3" ht="12.75" customHeight="1" x14ac:dyDescent="0.2">
      <c r="C304" s="24"/>
    </row>
    <row r="305" spans="3:3" x14ac:dyDescent="0.2">
      <c r="C305" s="24"/>
    </row>
    <row r="306" spans="3:3" x14ac:dyDescent="0.2">
      <c r="C306" s="24"/>
    </row>
    <row r="307" spans="3:3" x14ac:dyDescent="0.2">
      <c r="C307" s="24"/>
    </row>
    <row r="308" spans="3:3" ht="12.75" customHeight="1" x14ac:dyDescent="0.2">
      <c r="C308" s="24"/>
    </row>
    <row r="309" spans="3:3" x14ac:dyDescent="0.2">
      <c r="C309" s="24"/>
    </row>
    <row r="310" spans="3:3" x14ac:dyDescent="0.2">
      <c r="C310" s="24"/>
    </row>
    <row r="311" spans="3:3" x14ac:dyDescent="0.2">
      <c r="C311" s="24"/>
    </row>
    <row r="312" spans="3:3" ht="12.75" customHeight="1" x14ac:dyDescent="0.2">
      <c r="C312" s="24"/>
    </row>
    <row r="313" spans="3:3" x14ac:dyDescent="0.2">
      <c r="C313" s="24"/>
    </row>
  </sheetData>
  <mergeCells count="21">
    <mergeCell ref="A5:A8"/>
    <mergeCell ref="D5:D8"/>
    <mergeCell ref="C5:C8"/>
    <mergeCell ref="E5:I5"/>
    <mergeCell ref="G7:G8"/>
    <mergeCell ref="H7:H8"/>
    <mergeCell ref="B5:B8"/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</mergeCells>
  <phoneticPr fontId="4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view="pageBreakPreview" topLeftCell="A68" zoomScale="89" zoomScaleNormal="75" zoomScaleSheetLayoutView="89" workbookViewId="0">
      <selection activeCell="H72" sqref="H72"/>
    </sheetView>
  </sheetViews>
  <sheetFormatPr defaultRowHeight="15" x14ac:dyDescent="0.2"/>
  <cols>
    <col min="1" max="1" width="22.140625" style="29" customWidth="1"/>
    <col min="2" max="2" width="15.85546875" style="29" customWidth="1"/>
    <col min="3" max="3" width="15.42578125" style="29" customWidth="1"/>
    <col min="4" max="4" width="78.85546875" style="29" customWidth="1"/>
    <col min="5" max="5" width="58.42578125" style="29" customWidth="1"/>
    <col min="6" max="6" width="15.85546875" style="29" customWidth="1"/>
    <col min="7" max="7" width="17.140625" style="29" customWidth="1"/>
    <col min="8" max="8" width="18.42578125" style="29" customWidth="1"/>
    <col min="9" max="9" width="19.85546875" style="29" customWidth="1"/>
    <col min="10" max="10" width="15.140625" style="29" hidden="1" customWidth="1"/>
    <col min="11" max="16384" width="9.140625" style="29"/>
  </cols>
  <sheetData>
    <row r="1" spans="1:10" ht="15.75" x14ac:dyDescent="0.25">
      <c r="A1" s="28"/>
      <c r="B1" s="28"/>
      <c r="C1" s="28"/>
      <c r="D1" s="28"/>
      <c r="E1" s="28"/>
      <c r="F1" s="28"/>
      <c r="G1" s="28"/>
    </row>
    <row r="2" spans="1:10" ht="15.75" x14ac:dyDescent="0.25">
      <c r="A2" s="28"/>
      <c r="B2" s="28"/>
      <c r="C2" s="28"/>
      <c r="D2" s="28"/>
      <c r="E2" s="28"/>
      <c r="F2" s="28"/>
      <c r="G2" s="28"/>
    </row>
    <row r="3" spans="1:10" ht="15.75" x14ac:dyDescent="0.25">
      <c r="A3" s="28"/>
      <c r="B3" s="28"/>
      <c r="C3" s="28"/>
      <c r="D3" s="28"/>
      <c r="E3" s="28"/>
      <c r="F3" s="28"/>
      <c r="G3" s="28"/>
    </row>
    <row r="4" spans="1:10" ht="18.75" x14ac:dyDescent="0.3">
      <c r="A4" s="28"/>
      <c r="B4" s="28"/>
      <c r="C4" s="28"/>
      <c r="D4" s="28"/>
      <c r="E4" s="28"/>
      <c r="F4" s="28"/>
      <c r="G4" s="28"/>
      <c r="H4" s="30"/>
      <c r="I4" s="30"/>
      <c r="J4" s="28"/>
    </row>
    <row r="5" spans="1:10" ht="18.75" x14ac:dyDescent="0.3">
      <c r="A5" s="28"/>
      <c r="B5" s="28"/>
      <c r="C5" s="28"/>
      <c r="D5" s="28"/>
      <c r="E5" s="28"/>
      <c r="F5" s="28"/>
      <c r="G5" s="28"/>
      <c r="H5" s="30"/>
      <c r="I5" s="30"/>
      <c r="J5" s="28"/>
    </row>
    <row r="7" spans="1:10" ht="75" customHeight="1" thickBot="1" x14ac:dyDescent="0.35">
      <c r="A7" s="30"/>
      <c r="B7" s="30"/>
      <c r="C7" s="30"/>
      <c r="D7" s="30"/>
      <c r="E7" s="30"/>
      <c r="F7" s="30"/>
      <c r="G7" s="30"/>
      <c r="H7" s="30"/>
      <c r="I7" s="30" t="s">
        <v>0</v>
      </c>
    </row>
    <row r="8" spans="1:10" s="31" customFormat="1" ht="94.5" customHeight="1" x14ac:dyDescent="0.2">
      <c r="A8" s="329" t="s">
        <v>23</v>
      </c>
      <c r="B8" s="329" t="s">
        <v>177</v>
      </c>
      <c r="C8" s="329" t="s">
        <v>28</v>
      </c>
      <c r="D8" s="329" t="s">
        <v>176</v>
      </c>
      <c r="E8" s="329" t="s">
        <v>96</v>
      </c>
      <c r="F8" s="329" t="s">
        <v>91</v>
      </c>
      <c r="G8" s="329" t="s">
        <v>92</v>
      </c>
      <c r="H8" s="329" t="s">
        <v>93</v>
      </c>
      <c r="I8" s="329" t="s">
        <v>94</v>
      </c>
      <c r="J8" s="176" t="s">
        <v>95</v>
      </c>
    </row>
    <row r="9" spans="1:10" s="31" customFormat="1" ht="19.5" customHeight="1" x14ac:dyDescent="0.2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3">
        <v>6</v>
      </c>
      <c r="G9" s="33">
        <v>7</v>
      </c>
      <c r="H9" s="32">
        <v>8</v>
      </c>
      <c r="I9" s="32">
        <v>9</v>
      </c>
      <c r="J9" s="34">
        <v>8</v>
      </c>
    </row>
    <row r="10" spans="1:10" s="31" customFormat="1" ht="40.5" hidden="1" customHeight="1" x14ac:dyDescent="0.3">
      <c r="A10" s="405" t="s">
        <v>204</v>
      </c>
      <c r="B10" s="405"/>
      <c r="C10" s="405"/>
      <c r="D10" s="406" t="s">
        <v>195</v>
      </c>
      <c r="E10" s="407"/>
      <c r="F10" s="408"/>
      <c r="G10" s="408"/>
      <c r="H10" s="408"/>
      <c r="I10" s="408">
        <f>SUM(I11)</f>
        <v>0</v>
      </c>
      <c r="J10" s="34"/>
    </row>
    <row r="11" spans="1:10" s="58" customFormat="1" ht="39.75" hidden="1" customHeight="1" x14ac:dyDescent="0.3">
      <c r="A11" s="405" t="s">
        <v>205</v>
      </c>
      <c r="B11" s="405"/>
      <c r="C11" s="405"/>
      <c r="D11" s="406" t="s">
        <v>195</v>
      </c>
      <c r="E11" s="407"/>
      <c r="F11" s="408"/>
      <c r="G11" s="408"/>
      <c r="H11" s="408"/>
      <c r="I11" s="408">
        <f>SUM(I12:I28)</f>
        <v>0</v>
      </c>
      <c r="J11" s="57" t="e">
        <f>SUM(#REF!)</f>
        <v>#REF!</v>
      </c>
    </row>
    <row r="12" spans="1:10" s="426" customFormat="1" ht="61.5" hidden="1" customHeight="1" x14ac:dyDescent="0.3">
      <c r="A12" s="62" t="s">
        <v>336</v>
      </c>
      <c r="B12" s="62" t="s">
        <v>203</v>
      </c>
      <c r="C12" s="62" t="s">
        <v>59</v>
      </c>
      <c r="D12" s="355" t="s">
        <v>202</v>
      </c>
      <c r="E12" s="227"/>
      <c r="F12" s="377"/>
      <c r="G12" s="316"/>
      <c r="H12" s="316"/>
      <c r="I12" s="332"/>
      <c r="J12" s="425"/>
    </row>
    <row r="13" spans="1:10" s="426" customFormat="1" ht="39.75" hidden="1" customHeight="1" x14ac:dyDescent="0.3">
      <c r="A13" s="422"/>
      <c r="B13" s="422"/>
      <c r="C13" s="422"/>
      <c r="D13" s="423"/>
      <c r="E13" s="424"/>
      <c r="F13" s="316"/>
      <c r="G13" s="316"/>
      <c r="H13" s="316"/>
      <c r="I13" s="316"/>
      <c r="J13" s="425"/>
    </row>
    <row r="14" spans="1:10" s="426" customFormat="1" ht="39.75" hidden="1" customHeight="1" x14ac:dyDescent="0.3">
      <c r="A14" s="422"/>
      <c r="B14" s="422"/>
      <c r="C14" s="422"/>
      <c r="D14" s="423"/>
      <c r="E14" s="424"/>
      <c r="F14" s="316"/>
      <c r="G14" s="316"/>
      <c r="H14" s="316"/>
      <c r="I14" s="316"/>
      <c r="J14" s="425"/>
    </row>
    <row r="15" spans="1:10" s="426" customFormat="1" ht="39.75" hidden="1" customHeight="1" x14ac:dyDescent="0.3">
      <c r="A15" s="422"/>
      <c r="B15" s="422"/>
      <c r="C15" s="422"/>
      <c r="D15" s="423"/>
      <c r="E15" s="424"/>
      <c r="F15" s="316"/>
      <c r="G15" s="316"/>
      <c r="H15" s="316"/>
      <c r="I15" s="316"/>
      <c r="J15" s="425"/>
    </row>
    <row r="16" spans="1:10" s="426" customFormat="1" ht="39.75" hidden="1" customHeight="1" x14ac:dyDescent="0.3">
      <c r="A16" s="422"/>
      <c r="B16" s="422"/>
      <c r="C16" s="422"/>
      <c r="D16" s="423"/>
      <c r="E16" s="424"/>
      <c r="F16" s="316"/>
      <c r="G16" s="316"/>
      <c r="H16" s="316"/>
      <c r="I16" s="316"/>
      <c r="J16" s="425"/>
    </row>
    <row r="17" spans="1:10" s="426" customFormat="1" ht="39.75" hidden="1" customHeight="1" x14ac:dyDescent="0.3">
      <c r="A17" s="422"/>
      <c r="B17" s="422"/>
      <c r="C17" s="422"/>
      <c r="D17" s="423"/>
      <c r="E17" s="424"/>
      <c r="F17" s="316"/>
      <c r="G17" s="316"/>
      <c r="H17" s="316"/>
      <c r="I17" s="316"/>
      <c r="J17" s="425"/>
    </row>
    <row r="18" spans="1:10" s="426" customFormat="1" ht="39.75" hidden="1" customHeight="1" x14ac:dyDescent="0.3">
      <c r="A18" s="422"/>
      <c r="B18" s="422"/>
      <c r="C18" s="422"/>
      <c r="D18" s="423"/>
      <c r="E18" s="424"/>
      <c r="F18" s="316"/>
      <c r="G18" s="316"/>
      <c r="H18" s="316"/>
      <c r="I18" s="316"/>
      <c r="J18" s="425"/>
    </row>
    <row r="19" spans="1:10" s="426" customFormat="1" ht="39.75" hidden="1" customHeight="1" x14ac:dyDescent="0.3">
      <c r="A19" s="422"/>
      <c r="B19" s="422"/>
      <c r="C19" s="422"/>
      <c r="D19" s="423"/>
      <c r="E19" s="424"/>
      <c r="F19" s="316"/>
      <c r="G19" s="316"/>
      <c r="H19" s="316"/>
      <c r="I19" s="316"/>
      <c r="J19" s="425"/>
    </row>
    <row r="20" spans="1:10" s="426" customFormat="1" ht="39.75" hidden="1" customHeight="1" x14ac:dyDescent="0.3">
      <c r="A20" s="422"/>
      <c r="B20" s="422"/>
      <c r="C20" s="422"/>
      <c r="D20" s="423"/>
      <c r="E20" s="424"/>
      <c r="F20" s="316"/>
      <c r="G20" s="316"/>
      <c r="H20" s="316"/>
      <c r="I20" s="316"/>
      <c r="J20" s="425"/>
    </row>
    <row r="21" spans="1:10" s="426" customFormat="1" ht="39.75" hidden="1" customHeight="1" x14ac:dyDescent="0.3">
      <c r="A21" s="422"/>
      <c r="B21" s="422"/>
      <c r="C21" s="422"/>
      <c r="D21" s="423"/>
      <c r="E21" s="424"/>
      <c r="F21" s="316"/>
      <c r="G21" s="316"/>
      <c r="H21" s="316"/>
      <c r="I21" s="316"/>
      <c r="J21" s="425"/>
    </row>
    <row r="22" spans="1:10" s="426" customFormat="1" ht="39.75" hidden="1" customHeight="1" x14ac:dyDescent="0.3">
      <c r="A22" s="422"/>
      <c r="B22" s="422"/>
      <c r="C22" s="422"/>
      <c r="D22" s="423"/>
      <c r="E22" s="424"/>
      <c r="F22" s="316"/>
      <c r="G22" s="316"/>
      <c r="H22" s="316"/>
      <c r="I22" s="316"/>
      <c r="J22" s="425"/>
    </row>
    <row r="23" spans="1:10" s="58" customFormat="1" ht="64.5" hidden="1" customHeight="1" x14ac:dyDescent="0.3">
      <c r="A23" s="180" t="s">
        <v>260</v>
      </c>
      <c r="B23" s="180" t="s">
        <v>261</v>
      </c>
      <c r="C23" s="181" t="s">
        <v>72</v>
      </c>
      <c r="D23" s="182" t="s">
        <v>175</v>
      </c>
      <c r="E23" s="59" t="s">
        <v>334</v>
      </c>
      <c r="F23" s="60"/>
      <c r="G23" s="60"/>
      <c r="H23" s="60"/>
      <c r="I23" s="60"/>
      <c r="J23" s="57"/>
    </row>
    <row r="24" spans="1:10" s="58" customFormat="1" ht="58.5" hidden="1" customHeight="1" x14ac:dyDescent="0.3">
      <c r="A24" s="180" t="s">
        <v>260</v>
      </c>
      <c r="B24" s="180" t="s">
        <v>261</v>
      </c>
      <c r="C24" s="181" t="s">
        <v>72</v>
      </c>
      <c r="D24" s="182" t="s">
        <v>175</v>
      </c>
      <c r="E24" s="59" t="s">
        <v>335</v>
      </c>
      <c r="F24" s="60"/>
      <c r="G24" s="60"/>
      <c r="H24" s="60"/>
      <c r="I24" s="60"/>
      <c r="J24" s="57"/>
    </row>
    <row r="25" spans="1:10" s="58" customFormat="1" ht="65.25" hidden="1" customHeight="1" x14ac:dyDescent="0.3">
      <c r="A25" s="62" t="s">
        <v>336</v>
      </c>
      <c r="B25" s="62" t="s">
        <v>203</v>
      </c>
      <c r="C25" s="62" t="s">
        <v>59</v>
      </c>
      <c r="D25" s="269" t="s">
        <v>202</v>
      </c>
      <c r="E25" s="59"/>
      <c r="F25" s="60"/>
      <c r="G25" s="60"/>
      <c r="H25" s="60"/>
      <c r="I25" s="60"/>
      <c r="J25" s="57"/>
    </row>
    <row r="26" spans="1:10" s="58" customFormat="1" ht="30.75" hidden="1" customHeight="1" x14ac:dyDescent="0.3">
      <c r="A26" s="62" t="s">
        <v>236</v>
      </c>
      <c r="B26" s="62" t="s">
        <v>181</v>
      </c>
      <c r="C26" s="272"/>
      <c r="D26" s="273" t="s">
        <v>240</v>
      </c>
      <c r="E26" s="59"/>
      <c r="F26" s="60"/>
      <c r="G26" s="60"/>
      <c r="H26" s="60"/>
      <c r="I26" s="60"/>
      <c r="J26" s="57"/>
    </row>
    <row r="27" spans="1:10" s="58" customFormat="1" ht="30" hidden="1" customHeight="1" x14ac:dyDescent="0.3">
      <c r="A27" s="274" t="s">
        <v>241</v>
      </c>
      <c r="B27" s="274" t="s">
        <v>182</v>
      </c>
      <c r="C27" s="274" t="s">
        <v>67</v>
      </c>
      <c r="D27" s="275" t="s">
        <v>242</v>
      </c>
      <c r="E27" s="59"/>
      <c r="F27" s="60"/>
      <c r="G27" s="61"/>
      <c r="H27" s="60"/>
      <c r="I27" s="427"/>
      <c r="J27" s="57"/>
    </row>
    <row r="28" spans="1:10" s="58" customFormat="1" ht="39.75" hidden="1" customHeight="1" x14ac:dyDescent="0.3">
      <c r="A28" s="202" t="s">
        <v>496</v>
      </c>
      <c r="B28" s="202" t="s">
        <v>185</v>
      </c>
      <c r="C28" s="202"/>
      <c r="D28" s="313" t="s">
        <v>340</v>
      </c>
      <c r="E28" s="59"/>
      <c r="F28" s="60"/>
      <c r="G28" s="61"/>
      <c r="H28" s="60"/>
      <c r="I28" s="428"/>
      <c r="J28" s="57"/>
    </row>
    <row r="29" spans="1:10" s="58" customFormat="1" ht="30" hidden="1" customHeight="1" x14ac:dyDescent="0.3">
      <c r="A29" s="314" t="s">
        <v>497</v>
      </c>
      <c r="B29" s="314" t="s">
        <v>338</v>
      </c>
      <c r="C29" s="314" t="s">
        <v>68</v>
      </c>
      <c r="D29" s="315" t="s">
        <v>339</v>
      </c>
      <c r="E29" s="59"/>
      <c r="F29" s="60"/>
      <c r="G29" s="61"/>
      <c r="H29" s="60"/>
      <c r="I29" s="427"/>
      <c r="J29" s="57"/>
    </row>
    <row r="30" spans="1:10" s="58" customFormat="1" ht="41.25" hidden="1" customHeight="1" x14ac:dyDescent="0.3">
      <c r="A30" s="314" t="s">
        <v>517</v>
      </c>
      <c r="B30" s="314" t="s">
        <v>518</v>
      </c>
      <c r="C30" s="314" t="s">
        <v>68</v>
      </c>
      <c r="D30" s="315" t="s">
        <v>519</v>
      </c>
      <c r="E30" s="59"/>
      <c r="F30" s="60"/>
      <c r="G30" s="61"/>
      <c r="H30" s="60"/>
      <c r="I30" s="427"/>
      <c r="J30" s="57"/>
    </row>
    <row r="31" spans="1:10" s="58" customFormat="1" ht="30" hidden="1" customHeight="1" x14ac:dyDescent="0.3">
      <c r="A31" s="62" t="s">
        <v>253</v>
      </c>
      <c r="B31" s="62" t="s">
        <v>254</v>
      </c>
      <c r="C31" s="62" t="s">
        <v>68</v>
      </c>
      <c r="D31" s="346" t="s">
        <v>255</v>
      </c>
      <c r="E31" s="59"/>
      <c r="F31" s="60"/>
      <c r="G31" s="61"/>
      <c r="H31" s="60"/>
      <c r="I31" s="428"/>
      <c r="J31" s="57"/>
    </row>
    <row r="32" spans="1:10" s="58" customFormat="1" ht="31.5" hidden="1" customHeight="1" x14ac:dyDescent="0.3">
      <c r="A32" s="62" t="s">
        <v>258</v>
      </c>
      <c r="B32" s="62" t="s">
        <v>259</v>
      </c>
      <c r="C32" s="62" t="s">
        <v>84</v>
      </c>
      <c r="D32" s="276" t="s">
        <v>21</v>
      </c>
      <c r="F32" s="418"/>
      <c r="G32" s="418"/>
      <c r="H32" s="418"/>
      <c r="I32" s="60"/>
      <c r="J32" s="57"/>
    </row>
    <row r="33" spans="1:10" s="58" customFormat="1" ht="32.25" hidden="1" customHeight="1" x14ac:dyDescent="0.3">
      <c r="A33" s="62" t="s">
        <v>272</v>
      </c>
      <c r="B33" s="62" t="s">
        <v>273</v>
      </c>
      <c r="C33" s="62" t="s">
        <v>70</v>
      </c>
      <c r="D33" s="409" t="s">
        <v>274</v>
      </c>
      <c r="E33" s="59"/>
      <c r="F33" s="60"/>
      <c r="G33" s="61"/>
      <c r="H33" s="60"/>
      <c r="I33" s="429"/>
      <c r="J33" s="57"/>
    </row>
    <row r="34" spans="1:10" s="58" customFormat="1" ht="42.75" hidden="1" customHeight="1" x14ac:dyDescent="0.3">
      <c r="A34" s="405" t="s">
        <v>31</v>
      </c>
      <c r="B34" s="405"/>
      <c r="C34" s="405"/>
      <c r="D34" s="406" t="s">
        <v>199</v>
      </c>
      <c r="E34" s="407"/>
      <c r="F34" s="408"/>
      <c r="G34" s="408"/>
      <c r="H34" s="408"/>
      <c r="I34" s="408">
        <f>SUM(I35)</f>
        <v>0</v>
      </c>
      <c r="J34" s="57"/>
    </row>
    <row r="35" spans="1:10" s="58" customFormat="1" ht="44.25" hidden="1" customHeight="1" x14ac:dyDescent="0.3">
      <c r="A35" s="405" t="s">
        <v>32</v>
      </c>
      <c r="B35" s="405"/>
      <c r="C35" s="405"/>
      <c r="D35" s="406" t="s">
        <v>199</v>
      </c>
      <c r="E35" s="407"/>
      <c r="F35" s="408"/>
      <c r="G35" s="408"/>
      <c r="H35" s="408"/>
      <c r="I35" s="408">
        <f>SUM(I37,I39,I40)</f>
        <v>0</v>
      </c>
      <c r="J35" s="57"/>
    </row>
    <row r="36" spans="1:10" s="58" customFormat="1" ht="62.25" hidden="1" customHeight="1" x14ac:dyDescent="0.3">
      <c r="A36" s="180" t="s">
        <v>342</v>
      </c>
      <c r="B36" s="180" t="s">
        <v>189</v>
      </c>
      <c r="C36" s="180" t="s">
        <v>344</v>
      </c>
      <c r="D36" s="56" t="s">
        <v>343</v>
      </c>
      <c r="E36" s="333" t="s">
        <v>414</v>
      </c>
      <c r="F36" s="316"/>
      <c r="G36" s="316"/>
      <c r="H36" s="316"/>
      <c r="I36" s="332"/>
      <c r="J36" s="57"/>
    </row>
    <row r="37" spans="1:10" s="58" customFormat="1" ht="41.25" hidden="1" customHeight="1" x14ac:dyDescent="0.3">
      <c r="A37" s="202" t="s">
        <v>341</v>
      </c>
      <c r="B37" s="202" t="s">
        <v>185</v>
      </c>
      <c r="C37" s="202"/>
      <c r="D37" s="313" t="s">
        <v>340</v>
      </c>
      <c r="E37" s="333"/>
      <c r="F37" s="316"/>
      <c r="G37" s="316"/>
      <c r="H37" s="316"/>
      <c r="I37" s="332"/>
      <c r="J37" s="57"/>
    </row>
    <row r="38" spans="1:10" s="58" customFormat="1" ht="26.25" hidden="1" customHeight="1" x14ac:dyDescent="0.3">
      <c r="A38" s="314" t="s">
        <v>337</v>
      </c>
      <c r="B38" s="314" t="s">
        <v>338</v>
      </c>
      <c r="C38" s="314" t="s">
        <v>68</v>
      </c>
      <c r="D38" s="315" t="s">
        <v>339</v>
      </c>
      <c r="E38" s="333"/>
      <c r="F38" s="316"/>
      <c r="G38" s="316"/>
      <c r="H38" s="316"/>
      <c r="I38" s="446"/>
      <c r="J38" s="57"/>
    </row>
    <row r="39" spans="1:10" s="58" customFormat="1" ht="37.5" hidden="1" customHeight="1" x14ac:dyDescent="0.3">
      <c r="A39" s="62" t="s">
        <v>429</v>
      </c>
      <c r="B39" s="62" t="s">
        <v>428</v>
      </c>
      <c r="C39" s="62" t="s">
        <v>344</v>
      </c>
      <c r="D39" s="276" t="s">
        <v>427</v>
      </c>
      <c r="E39" s="333"/>
      <c r="F39" s="316"/>
      <c r="G39" s="316"/>
      <c r="H39" s="316"/>
      <c r="I39" s="332"/>
      <c r="J39" s="57"/>
    </row>
    <row r="40" spans="1:10" s="58" customFormat="1" ht="41.25" hidden="1" customHeight="1" x14ac:dyDescent="0.3">
      <c r="A40" s="180" t="s">
        <v>345</v>
      </c>
      <c r="B40" s="180" t="s">
        <v>346</v>
      </c>
      <c r="C40" s="180"/>
      <c r="D40" s="56" t="s">
        <v>347</v>
      </c>
      <c r="E40" s="333"/>
      <c r="F40" s="316"/>
      <c r="G40" s="316"/>
      <c r="H40" s="316"/>
      <c r="I40" s="332"/>
      <c r="J40" s="57"/>
    </row>
    <row r="41" spans="1:10" s="58" customFormat="1" ht="42.75" hidden="1" customHeight="1" x14ac:dyDescent="0.3">
      <c r="A41" s="325" t="s">
        <v>350</v>
      </c>
      <c r="B41" s="325" t="s">
        <v>349</v>
      </c>
      <c r="C41" s="274" t="s">
        <v>69</v>
      </c>
      <c r="D41" s="445" t="s">
        <v>348</v>
      </c>
      <c r="E41" s="333"/>
      <c r="F41" s="316"/>
      <c r="G41" s="316"/>
      <c r="H41" s="316"/>
      <c r="I41" s="446"/>
      <c r="J41" s="57"/>
    </row>
    <row r="42" spans="1:10" s="58" customFormat="1" ht="43.5" hidden="1" customHeight="1" x14ac:dyDescent="0.3">
      <c r="A42" s="62" t="s">
        <v>287</v>
      </c>
      <c r="B42" s="62" t="s">
        <v>201</v>
      </c>
      <c r="C42" s="62" t="s">
        <v>59</v>
      </c>
      <c r="D42" s="276" t="s">
        <v>200</v>
      </c>
      <c r="E42" s="59"/>
      <c r="F42" s="60"/>
      <c r="G42" s="60"/>
      <c r="H42" s="60"/>
      <c r="I42" s="60"/>
      <c r="J42" s="57"/>
    </row>
    <row r="43" spans="1:10" s="58" customFormat="1" ht="33.75" hidden="1" customHeight="1" x14ac:dyDescent="0.3">
      <c r="E43" s="59"/>
      <c r="F43" s="60"/>
      <c r="G43" s="60"/>
      <c r="H43" s="60"/>
      <c r="I43" s="204"/>
      <c r="J43" s="57"/>
    </row>
    <row r="44" spans="1:10" s="58" customFormat="1" ht="43.5" hidden="1" customHeight="1" x14ac:dyDescent="0.3">
      <c r="A44" s="202" t="s">
        <v>341</v>
      </c>
      <c r="B44" s="202" t="s">
        <v>185</v>
      </c>
      <c r="C44" s="202"/>
      <c r="D44" s="313" t="s">
        <v>340</v>
      </c>
      <c r="E44" s="59"/>
      <c r="F44" s="60"/>
      <c r="G44" s="60"/>
      <c r="H44" s="60"/>
      <c r="I44" s="60">
        <f>SUM(I45:I46)</f>
        <v>0</v>
      </c>
      <c r="J44" s="57"/>
    </row>
    <row r="45" spans="1:10" s="58" customFormat="1" ht="29.25" hidden="1" customHeight="1" x14ac:dyDescent="0.3">
      <c r="A45" s="314" t="s">
        <v>337</v>
      </c>
      <c r="B45" s="314" t="s">
        <v>338</v>
      </c>
      <c r="C45" s="314" t="s">
        <v>68</v>
      </c>
      <c r="D45" s="315" t="s">
        <v>339</v>
      </c>
      <c r="E45" s="59"/>
      <c r="F45" s="60"/>
      <c r="G45" s="60"/>
      <c r="H45" s="60"/>
      <c r="I45" s="382"/>
      <c r="J45" s="57"/>
    </row>
    <row r="46" spans="1:10" s="58" customFormat="1" ht="32.25" hidden="1" customHeight="1" x14ac:dyDescent="0.3">
      <c r="A46" s="314" t="s">
        <v>469</v>
      </c>
      <c r="B46" s="314" t="s">
        <v>470</v>
      </c>
      <c r="C46" s="314" t="s">
        <v>68</v>
      </c>
      <c r="D46" s="315" t="s">
        <v>471</v>
      </c>
      <c r="E46" s="59"/>
      <c r="F46" s="60"/>
      <c r="G46" s="60"/>
      <c r="H46" s="60"/>
      <c r="I46" s="382"/>
      <c r="J46" s="57"/>
    </row>
    <row r="47" spans="1:10" s="58" customFormat="1" ht="51.75" hidden="1" customHeight="1" x14ac:dyDescent="0.3">
      <c r="A47" s="405" t="s">
        <v>290</v>
      </c>
      <c r="B47" s="405"/>
      <c r="C47" s="405"/>
      <c r="D47" s="410" t="s">
        <v>196</v>
      </c>
      <c r="E47" s="411"/>
      <c r="F47" s="411"/>
      <c r="G47" s="411"/>
      <c r="H47" s="411"/>
      <c r="I47" s="412">
        <f>SUM(I48)</f>
        <v>0</v>
      </c>
      <c r="J47" s="205"/>
    </row>
    <row r="48" spans="1:10" s="64" customFormat="1" ht="49.5" hidden="1" customHeight="1" x14ac:dyDescent="0.3">
      <c r="A48" s="405" t="s">
        <v>289</v>
      </c>
      <c r="B48" s="405"/>
      <c r="C48" s="405"/>
      <c r="D48" s="410" t="s">
        <v>196</v>
      </c>
      <c r="E48" s="411"/>
      <c r="F48" s="411"/>
      <c r="G48" s="411"/>
      <c r="H48" s="411"/>
      <c r="I48" s="412">
        <f>SUM(I50,I51,I53,I55,I60)</f>
        <v>0</v>
      </c>
      <c r="J48" s="63"/>
    </row>
    <row r="49" spans="1:10" s="64" customFormat="1" ht="44.25" hidden="1" customHeight="1" x14ac:dyDescent="0.3">
      <c r="A49" s="203" t="s">
        <v>524</v>
      </c>
      <c r="B49" s="203" t="s">
        <v>525</v>
      </c>
      <c r="C49" s="203"/>
      <c r="D49" s="323" t="s">
        <v>528</v>
      </c>
      <c r="E49" s="442" t="s">
        <v>531</v>
      </c>
      <c r="F49" s="317"/>
      <c r="G49" s="317"/>
      <c r="H49" s="317"/>
      <c r="I49" s="430"/>
      <c r="J49" s="63"/>
    </row>
    <row r="50" spans="1:10" s="64" customFormat="1" ht="44.25" hidden="1" customHeight="1" x14ac:dyDescent="0.35">
      <c r="A50" s="272" t="s">
        <v>526</v>
      </c>
      <c r="B50" s="272" t="s">
        <v>529</v>
      </c>
      <c r="C50" s="272" t="s">
        <v>344</v>
      </c>
      <c r="D50" s="441" t="s">
        <v>527</v>
      </c>
      <c r="E50" s="443" t="s">
        <v>531</v>
      </c>
      <c r="F50" s="444"/>
      <c r="G50" s="444"/>
      <c r="H50" s="444"/>
      <c r="I50" s="431"/>
      <c r="J50" s="63"/>
    </row>
    <row r="51" spans="1:10" s="64" customFormat="1" ht="73.5" hidden="1" customHeight="1" x14ac:dyDescent="0.3">
      <c r="A51" s="434" t="s">
        <v>521</v>
      </c>
      <c r="B51" s="434" t="s">
        <v>522</v>
      </c>
      <c r="C51" s="203" t="s">
        <v>72</v>
      </c>
      <c r="D51" s="323" t="s">
        <v>523</v>
      </c>
      <c r="E51" s="442" t="s">
        <v>530</v>
      </c>
      <c r="F51" s="317"/>
      <c r="G51" s="317"/>
      <c r="H51" s="317"/>
      <c r="I51" s="430"/>
      <c r="J51" s="63"/>
    </row>
    <row r="52" spans="1:10" s="319" customFormat="1" ht="45.75" hidden="1" customHeight="1" x14ac:dyDescent="0.3">
      <c r="A52" s="62" t="s">
        <v>288</v>
      </c>
      <c r="B52" s="62" t="s">
        <v>201</v>
      </c>
      <c r="C52" s="62" t="s">
        <v>59</v>
      </c>
      <c r="D52" s="276" t="s">
        <v>200</v>
      </c>
      <c r="E52" s="317"/>
      <c r="F52" s="317"/>
      <c r="G52" s="317"/>
      <c r="H52" s="317"/>
      <c r="I52" s="430"/>
      <c r="J52" s="318"/>
    </row>
    <row r="53" spans="1:10" s="319" customFormat="1" ht="30.75" hidden="1" customHeight="1" x14ac:dyDescent="0.3">
      <c r="A53" s="203" t="s">
        <v>353</v>
      </c>
      <c r="B53" s="203" t="s">
        <v>74</v>
      </c>
      <c r="C53" s="289" t="s">
        <v>60</v>
      </c>
      <c r="D53" s="320" t="s">
        <v>351</v>
      </c>
      <c r="E53" s="317"/>
      <c r="F53" s="317"/>
      <c r="G53" s="317"/>
      <c r="H53" s="317"/>
      <c r="I53" s="430"/>
      <c r="J53" s="318"/>
    </row>
    <row r="54" spans="1:10" s="449" customFormat="1" ht="33.75" hidden="1" customHeight="1" x14ac:dyDescent="0.35">
      <c r="A54" s="272"/>
      <c r="B54" s="272"/>
      <c r="C54" s="321"/>
      <c r="D54" s="378" t="s">
        <v>532</v>
      </c>
      <c r="E54" s="447"/>
      <c r="F54" s="447"/>
      <c r="G54" s="447"/>
      <c r="H54" s="447"/>
      <c r="I54" s="431"/>
      <c r="J54" s="448"/>
    </row>
    <row r="55" spans="1:10" s="319" customFormat="1" ht="63" hidden="1" customHeight="1" x14ac:dyDescent="0.3">
      <c r="A55" s="203" t="s">
        <v>354</v>
      </c>
      <c r="B55" s="203" t="s">
        <v>75</v>
      </c>
      <c r="C55" s="289" t="s">
        <v>61</v>
      </c>
      <c r="D55" s="320" t="s">
        <v>352</v>
      </c>
      <c r="E55" s="317"/>
      <c r="F55" s="317"/>
      <c r="G55" s="317"/>
      <c r="H55" s="317"/>
      <c r="I55" s="358"/>
      <c r="J55" s="318"/>
    </row>
    <row r="56" spans="1:10" s="319" customFormat="1" ht="37.5" hidden="1" customHeight="1" x14ac:dyDescent="0.3">
      <c r="A56" s="203" t="s">
        <v>356</v>
      </c>
      <c r="B56" s="203" t="s">
        <v>73</v>
      </c>
      <c r="C56" s="203" t="s">
        <v>62</v>
      </c>
      <c r="D56" s="290" t="s">
        <v>355</v>
      </c>
      <c r="E56" s="317"/>
      <c r="F56" s="317"/>
      <c r="G56" s="317"/>
      <c r="H56" s="317"/>
      <c r="I56" s="430"/>
      <c r="J56" s="318"/>
    </row>
    <row r="57" spans="1:10" s="319" customFormat="1" ht="43.5" hidden="1" customHeight="1" x14ac:dyDescent="0.3">
      <c r="A57" s="203" t="s">
        <v>358</v>
      </c>
      <c r="B57" s="203" t="s">
        <v>66</v>
      </c>
      <c r="C57" s="203" t="s">
        <v>63</v>
      </c>
      <c r="D57" s="291" t="s">
        <v>357</v>
      </c>
      <c r="E57" s="317"/>
      <c r="F57" s="317"/>
      <c r="G57" s="317"/>
      <c r="H57" s="317"/>
      <c r="I57" s="430"/>
      <c r="J57" s="318"/>
    </row>
    <row r="58" spans="1:10" s="319" customFormat="1" ht="37.5" hidden="1" customHeight="1" x14ac:dyDescent="0.3">
      <c r="A58" s="203" t="s">
        <v>364</v>
      </c>
      <c r="B58" s="203" t="s">
        <v>365</v>
      </c>
      <c r="C58" s="289" t="s">
        <v>366</v>
      </c>
      <c r="D58" s="320" t="s">
        <v>359</v>
      </c>
      <c r="E58" s="317"/>
      <c r="F58" s="317"/>
      <c r="G58" s="317"/>
      <c r="H58" s="317"/>
      <c r="I58" s="430"/>
      <c r="J58" s="318"/>
    </row>
    <row r="59" spans="1:10" s="319" customFormat="1" ht="37.5" hidden="1" customHeight="1" x14ac:dyDescent="0.3">
      <c r="A59" s="203" t="s">
        <v>367</v>
      </c>
      <c r="B59" s="203" t="s">
        <v>368</v>
      </c>
      <c r="C59" s="289" t="s">
        <v>64</v>
      </c>
      <c r="D59" s="320" t="s">
        <v>360</v>
      </c>
      <c r="E59" s="317"/>
      <c r="F59" s="317"/>
      <c r="G59" s="317"/>
      <c r="H59" s="317"/>
      <c r="I59" s="430"/>
      <c r="J59" s="318"/>
    </row>
    <row r="60" spans="1:10" s="319" customFormat="1" ht="27.75" hidden="1" customHeight="1" x14ac:dyDescent="0.3">
      <c r="A60" s="203" t="s">
        <v>371</v>
      </c>
      <c r="B60" s="203" t="s">
        <v>369</v>
      </c>
      <c r="C60" s="289"/>
      <c r="D60" s="320" t="s">
        <v>361</v>
      </c>
      <c r="E60" s="317"/>
      <c r="F60" s="317"/>
      <c r="G60" s="317"/>
      <c r="H60" s="317"/>
      <c r="I60" s="430"/>
      <c r="J60" s="318"/>
    </row>
    <row r="61" spans="1:10" s="319" customFormat="1" ht="26.25" hidden="1" customHeight="1" x14ac:dyDescent="0.3">
      <c r="A61" s="272" t="s">
        <v>372</v>
      </c>
      <c r="B61" s="272" t="s">
        <v>373</v>
      </c>
      <c r="C61" s="321" t="s">
        <v>64</v>
      </c>
      <c r="D61" s="322" t="s">
        <v>362</v>
      </c>
      <c r="E61" s="317"/>
      <c r="F61" s="317"/>
      <c r="G61" s="317"/>
      <c r="H61" s="317"/>
      <c r="I61" s="431"/>
      <c r="J61" s="318"/>
    </row>
    <row r="62" spans="1:10" s="319" customFormat="1" ht="48.75" hidden="1" customHeight="1" x14ac:dyDescent="0.3">
      <c r="A62" s="272"/>
      <c r="B62" s="272"/>
      <c r="C62" s="321"/>
      <c r="D62" s="378" t="s">
        <v>520</v>
      </c>
      <c r="E62" s="317"/>
      <c r="F62" s="317"/>
      <c r="G62" s="317"/>
      <c r="H62" s="317"/>
      <c r="I62" s="431"/>
      <c r="J62" s="318"/>
    </row>
    <row r="63" spans="1:10" s="319" customFormat="1" ht="141" hidden="1" customHeight="1" x14ac:dyDescent="0.3">
      <c r="A63" s="203" t="s">
        <v>375</v>
      </c>
      <c r="B63" s="203" t="s">
        <v>374</v>
      </c>
      <c r="C63" s="203" t="s">
        <v>67</v>
      </c>
      <c r="D63" s="292" t="s">
        <v>376</v>
      </c>
      <c r="E63" s="317"/>
      <c r="F63" s="317"/>
      <c r="G63" s="317"/>
      <c r="H63" s="317"/>
      <c r="I63" s="432"/>
      <c r="J63" s="318"/>
    </row>
    <row r="64" spans="1:10" s="319" customFormat="1" ht="28.5" hidden="1" customHeight="1" x14ac:dyDescent="0.3">
      <c r="A64" s="203" t="s">
        <v>379</v>
      </c>
      <c r="B64" s="203" t="s">
        <v>382</v>
      </c>
      <c r="C64" s="289"/>
      <c r="D64" s="320" t="s">
        <v>377</v>
      </c>
      <c r="E64" s="317"/>
      <c r="F64" s="317"/>
      <c r="G64" s="317"/>
      <c r="H64" s="317"/>
      <c r="I64" s="430"/>
      <c r="J64" s="318"/>
    </row>
    <row r="65" spans="1:10" s="319" customFormat="1" ht="42.75" hidden="1" customHeight="1" x14ac:dyDescent="0.3">
      <c r="A65" s="272" t="s">
        <v>380</v>
      </c>
      <c r="B65" s="272" t="s">
        <v>381</v>
      </c>
      <c r="C65" s="321" t="s">
        <v>65</v>
      </c>
      <c r="D65" s="322" t="s">
        <v>378</v>
      </c>
      <c r="E65" s="317"/>
      <c r="F65" s="317"/>
      <c r="G65" s="317"/>
      <c r="H65" s="317"/>
      <c r="I65" s="431"/>
      <c r="J65" s="318"/>
    </row>
    <row r="66" spans="1:10" s="319" customFormat="1" ht="32.25" hidden="1" customHeight="1" x14ac:dyDescent="0.3">
      <c r="A66" s="203" t="s">
        <v>383</v>
      </c>
      <c r="B66" s="62" t="s">
        <v>259</v>
      </c>
      <c r="C66" s="62" t="s">
        <v>84</v>
      </c>
      <c r="D66" s="276" t="s">
        <v>21</v>
      </c>
      <c r="E66" s="317"/>
      <c r="F66" s="317"/>
      <c r="G66" s="317"/>
      <c r="H66" s="317"/>
      <c r="I66" s="430"/>
      <c r="J66" s="318"/>
    </row>
    <row r="67" spans="1:10" s="64" customFormat="1" ht="61.5" customHeight="1" x14ac:dyDescent="0.3">
      <c r="A67" s="405" t="s">
        <v>286</v>
      </c>
      <c r="B67" s="405"/>
      <c r="C67" s="405"/>
      <c r="D67" s="410" t="s">
        <v>197</v>
      </c>
      <c r="E67" s="411"/>
      <c r="F67" s="411"/>
      <c r="G67" s="411"/>
      <c r="H67" s="411"/>
      <c r="I67" s="412">
        <f>SUM(I68)</f>
        <v>1006864</v>
      </c>
      <c r="J67" s="63"/>
    </row>
    <row r="68" spans="1:10" s="64" customFormat="1" ht="57.75" customHeight="1" x14ac:dyDescent="0.3">
      <c r="A68" s="405" t="s">
        <v>285</v>
      </c>
      <c r="B68" s="405"/>
      <c r="C68" s="405"/>
      <c r="D68" s="410" t="s">
        <v>197</v>
      </c>
      <c r="E68" s="411"/>
      <c r="F68" s="411"/>
      <c r="G68" s="411"/>
      <c r="H68" s="411"/>
      <c r="I68" s="412">
        <f>SUM(I69:I70)</f>
        <v>1006864</v>
      </c>
      <c r="J68" s="63"/>
    </row>
    <row r="69" spans="1:10" s="64" customFormat="1" ht="50.25" hidden="1" customHeight="1" x14ac:dyDescent="0.3">
      <c r="A69" s="62" t="s">
        <v>291</v>
      </c>
      <c r="B69" s="62" t="s">
        <v>201</v>
      </c>
      <c r="C69" s="62" t="s">
        <v>59</v>
      </c>
      <c r="D69" s="276" t="s">
        <v>200</v>
      </c>
      <c r="E69" s="59"/>
      <c r="F69" s="60"/>
      <c r="G69" s="61"/>
      <c r="H69" s="60"/>
      <c r="I69" s="60"/>
      <c r="J69" s="63"/>
    </row>
    <row r="70" spans="1:10" s="64" customFormat="1" ht="55.5" customHeight="1" x14ac:dyDescent="0.3">
      <c r="A70" s="62" t="s">
        <v>540</v>
      </c>
      <c r="B70" s="62" t="s">
        <v>539</v>
      </c>
      <c r="C70" s="62"/>
      <c r="D70" s="464" t="s">
        <v>538</v>
      </c>
      <c r="E70" s="59"/>
      <c r="F70" s="60"/>
      <c r="G70" s="61"/>
      <c r="H70" s="60"/>
      <c r="I70" s="60">
        <v>1006864</v>
      </c>
      <c r="J70" s="63"/>
    </row>
    <row r="71" spans="1:10" s="64" customFormat="1" ht="64.5" hidden="1" customHeight="1" x14ac:dyDescent="0.3">
      <c r="A71" s="274" t="s">
        <v>535</v>
      </c>
      <c r="B71" s="274" t="s">
        <v>536</v>
      </c>
      <c r="C71" s="465" t="s">
        <v>537</v>
      </c>
      <c r="D71" s="337" t="s">
        <v>534</v>
      </c>
      <c r="E71" s="59"/>
      <c r="F71" s="60"/>
      <c r="G71" s="61"/>
      <c r="H71" s="60"/>
      <c r="I71" s="204"/>
      <c r="J71" s="63"/>
    </row>
    <row r="72" spans="1:10" s="469" customFormat="1" ht="227.25" customHeight="1" x14ac:dyDescent="0.3">
      <c r="A72" s="274" t="s">
        <v>535</v>
      </c>
      <c r="B72" s="274" t="s">
        <v>536</v>
      </c>
      <c r="C72" s="465" t="s">
        <v>537</v>
      </c>
      <c r="D72" s="337" t="s">
        <v>534</v>
      </c>
      <c r="E72" s="466"/>
      <c r="F72" s="382"/>
      <c r="G72" s="467"/>
      <c r="H72" s="382"/>
      <c r="I72" s="204">
        <v>1006864</v>
      </c>
      <c r="J72" s="468"/>
    </row>
    <row r="73" spans="1:10" s="64" customFormat="1" ht="42.75" hidden="1" customHeight="1" x14ac:dyDescent="0.3">
      <c r="A73" s="405" t="s">
        <v>29</v>
      </c>
      <c r="B73" s="405"/>
      <c r="C73" s="405"/>
      <c r="D73" s="413" t="s">
        <v>416</v>
      </c>
      <c r="E73" s="411"/>
      <c r="F73" s="411"/>
      <c r="G73" s="411"/>
      <c r="H73" s="411"/>
      <c r="I73" s="412">
        <f>SUM(I74)</f>
        <v>0</v>
      </c>
      <c r="J73" s="63"/>
    </row>
    <row r="74" spans="1:10" s="64" customFormat="1" ht="44.25" hidden="1" customHeight="1" x14ac:dyDescent="0.3">
      <c r="A74" s="405" t="s">
        <v>30</v>
      </c>
      <c r="B74" s="405"/>
      <c r="C74" s="405"/>
      <c r="D74" s="413" t="s">
        <v>416</v>
      </c>
      <c r="E74" s="411"/>
      <c r="F74" s="411"/>
      <c r="G74" s="411"/>
      <c r="H74" s="411"/>
      <c r="I74" s="412">
        <f>SUM(I75:I79)</f>
        <v>0</v>
      </c>
      <c r="J74" s="63"/>
    </row>
    <row r="75" spans="1:10" s="64" customFormat="1" ht="44.25" hidden="1" customHeight="1" x14ac:dyDescent="0.3">
      <c r="A75" s="62" t="s">
        <v>318</v>
      </c>
      <c r="B75" s="62" t="s">
        <v>201</v>
      </c>
      <c r="C75" s="62" t="s">
        <v>59</v>
      </c>
      <c r="D75" s="276" t="s">
        <v>200</v>
      </c>
      <c r="E75" s="317"/>
      <c r="F75" s="317"/>
      <c r="G75" s="317"/>
      <c r="H75" s="317"/>
      <c r="I75" s="357"/>
      <c r="J75" s="63"/>
    </row>
    <row r="76" spans="1:10" s="64" customFormat="1" ht="34.5" hidden="1" customHeight="1" x14ac:dyDescent="0.3">
      <c r="A76" s="203" t="s">
        <v>317</v>
      </c>
      <c r="B76" s="203" t="s">
        <v>319</v>
      </c>
      <c r="C76" s="203" t="s">
        <v>76</v>
      </c>
      <c r="D76" s="323" t="s">
        <v>316</v>
      </c>
      <c r="E76" s="317"/>
      <c r="F76" s="317"/>
      <c r="G76" s="317"/>
      <c r="H76" s="317"/>
      <c r="I76" s="358"/>
      <c r="J76" s="63"/>
    </row>
    <row r="77" spans="1:10" s="64" customFormat="1" ht="48" hidden="1" customHeight="1" x14ac:dyDescent="0.3">
      <c r="A77" s="203" t="s">
        <v>320</v>
      </c>
      <c r="B77" s="203" t="s">
        <v>194</v>
      </c>
      <c r="C77" s="203" t="s">
        <v>77</v>
      </c>
      <c r="D77" s="324" t="s">
        <v>321</v>
      </c>
      <c r="E77" s="317"/>
      <c r="F77" s="317"/>
      <c r="G77" s="317"/>
      <c r="H77" s="317"/>
      <c r="I77" s="358"/>
      <c r="J77" s="63"/>
    </row>
    <row r="78" spans="1:10" s="64" customFormat="1" ht="59.25" hidden="1" customHeight="1" x14ac:dyDescent="0.3">
      <c r="A78" s="203" t="s">
        <v>322</v>
      </c>
      <c r="B78" s="203" t="s">
        <v>333</v>
      </c>
      <c r="C78" s="203" t="s">
        <v>63</v>
      </c>
      <c r="D78" s="323" t="s">
        <v>332</v>
      </c>
      <c r="E78" s="317"/>
      <c r="F78" s="317"/>
      <c r="G78" s="317"/>
      <c r="H78" s="317"/>
      <c r="I78" s="358"/>
      <c r="J78" s="63"/>
    </row>
    <row r="79" spans="1:10" s="64" customFormat="1" ht="36" hidden="1" customHeight="1" x14ac:dyDescent="0.3">
      <c r="A79" s="203" t="s">
        <v>326</v>
      </c>
      <c r="B79" s="203" t="s">
        <v>327</v>
      </c>
      <c r="C79" s="203"/>
      <c r="D79" s="324" t="s">
        <v>328</v>
      </c>
      <c r="E79" s="317"/>
      <c r="F79" s="317"/>
      <c r="G79" s="317"/>
      <c r="H79" s="317"/>
      <c r="I79" s="195">
        <f>SUM(I80:I81)</f>
        <v>0</v>
      </c>
      <c r="J79" s="63"/>
    </row>
    <row r="80" spans="1:10" s="64" customFormat="1" ht="41.25" hidden="1" customHeight="1" x14ac:dyDescent="0.3">
      <c r="A80" s="325" t="s">
        <v>323</v>
      </c>
      <c r="B80" s="325" t="s">
        <v>324</v>
      </c>
      <c r="C80" s="326" t="s">
        <v>78</v>
      </c>
      <c r="D80" s="327" t="s">
        <v>325</v>
      </c>
      <c r="E80" s="317"/>
      <c r="F80" s="317"/>
      <c r="G80" s="317"/>
      <c r="H80" s="317"/>
      <c r="I80" s="359"/>
      <c r="J80" s="63"/>
    </row>
    <row r="81" spans="1:20" s="64" customFormat="1" ht="33" hidden="1" customHeight="1" x14ac:dyDescent="0.3">
      <c r="A81" s="325" t="s">
        <v>330</v>
      </c>
      <c r="B81" s="325" t="s">
        <v>331</v>
      </c>
      <c r="C81" s="326" t="s">
        <v>78</v>
      </c>
      <c r="D81" s="328" t="s">
        <v>329</v>
      </c>
      <c r="E81" s="317"/>
      <c r="F81" s="317"/>
      <c r="G81" s="317"/>
      <c r="H81" s="317"/>
      <c r="I81" s="360"/>
      <c r="J81" s="63"/>
    </row>
    <row r="82" spans="1:20" s="64" customFormat="1" ht="42.75" customHeight="1" x14ac:dyDescent="0.3">
      <c r="A82" s="414"/>
      <c r="B82" s="414"/>
      <c r="C82" s="415"/>
      <c r="D82" s="416" t="s">
        <v>98</v>
      </c>
      <c r="E82" s="411"/>
      <c r="F82" s="417"/>
      <c r="G82" s="411"/>
      <c r="H82" s="411"/>
      <c r="I82" s="433">
        <f>SUM(I11,I35,I48,I68,I74)</f>
        <v>1006864</v>
      </c>
      <c r="J82" s="63"/>
    </row>
    <row r="83" spans="1:20" ht="60" customHeight="1" x14ac:dyDescent="0.3">
      <c r="A83" s="35"/>
      <c r="B83" s="35"/>
      <c r="C83" s="35"/>
      <c r="D83" s="30"/>
      <c r="E83" s="30"/>
      <c r="F83" s="30"/>
      <c r="G83" s="30"/>
      <c r="H83" s="30"/>
      <c r="I83" s="30"/>
      <c r="J83" s="30"/>
    </row>
    <row r="84" spans="1:20" ht="65.25" customHeight="1" x14ac:dyDescent="0.3">
      <c r="A84" s="35"/>
      <c r="B84" s="35"/>
      <c r="C84" s="35"/>
      <c r="D84" s="36"/>
      <c r="E84" s="36"/>
      <c r="F84" s="36"/>
      <c r="G84" s="36"/>
      <c r="H84" s="28"/>
      <c r="I84" s="28"/>
      <c r="J84" s="28"/>
    </row>
    <row r="85" spans="1:20" ht="18.75" x14ac:dyDescent="0.3">
      <c r="A85" s="35"/>
      <c r="B85" s="35"/>
      <c r="C85" s="35"/>
      <c r="D85" s="30"/>
      <c r="E85" s="30"/>
      <c r="F85" s="30"/>
      <c r="G85" s="30"/>
      <c r="H85" s="28"/>
      <c r="I85" s="28"/>
      <c r="J85" s="28"/>
    </row>
    <row r="86" spans="1:20" ht="20.25" x14ac:dyDescent="0.3">
      <c r="A86" s="37"/>
      <c r="B86" s="37"/>
      <c r="C86" s="37"/>
      <c r="D86" s="38"/>
      <c r="E86" s="38"/>
      <c r="F86" s="38"/>
      <c r="G86" s="38"/>
      <c r="H86" s="28"/>
      <c r="I86" s="28"/>
      <c r="J86" s="28"/>
    </row>
    <row r="87" spans="1:20" ht="15.75" x14ac:dyDescent="0.25">
      <c r="H87" s="28"/>
      <c r="I87" s="28"/>
      <c r="J87" s="28"/>
    </row>
    <row r="91" spans="1:20" ht="15.75" x14ac:dyDescent="0.2">
      <c r="E91" s="39"/>
      <c r="F91" s="40"/>
      <c r="G91" s="41"/>
    </row>
    <row r="92" spans="1:20" ht="20.25" x14ac:dyDescent="0.3">
      <c r="E92" s="39"/>
      <c r="F92" s="42"/>
      <c r="G92" s="41"/>
      <c r="M92" s="554"/>
      <c r="N92" s="554"/>
      <c r="O92" s="554"/>
      <c r="P92" s="554"/>
      <c r="Q92" s="554"/>
      <c r="R92" s="554"/>
      <c r="S92" s="554"/>
      <c r="T92" s="554"/>
    </row>
    <row r="93" spans="1:20" ht="20.25" x14ac:dyDescent="0.3">
      <c r="E93" s="41"/>
      <c r="F93" s="41"/>
      <c r="G93" s="41"/>
      <c r="M93" s="554"/>
      <c r="N93" s="554"/>
      <c r="O93" s="554"/>
      <c r="P93" s="554"/>
      <c r="Q93" s="554"/>
      <c r="R93" s="554"/>
      <c r="S93" s="554"/>
      <c r="T93" s="554"/>
    </row>
  </sheetData>
  <mergeCells count="2">
    <mergeCell ref="M92:T92"/>
    <mergeCell ref="M93:T93"/>
  </mergeCells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 </vt:lpstr>
      <vt:lpstr>дод3!Заголовки_для_печати</vt:lpstr>
      <vt:lpstr>'дод4 '!Заголовки_для_печати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2018-08-14T11:35:49Z</cp:lastPrinted>
  <dcterms:created xsi:type="dcterms:W3CDTF">2004-12-22T07:46:33Z</dcterms:created>
  <dcterms:modified xsi:type="dcterms:W3CDTF">2018-08-14T11:35:54Z</dcterms:modified>
</cp:coreProperties>
</file>