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-15" yWindow="5565" windowWidth="20730" windowHeight="4770" activeTab="4"/>
  </bookViews>
  <sheets>
    <sheet name="дод1" sheetId="48" r:id="rId1"/>
    <sheet name="дод2" sheetId="42" r:id="rId2"/>
    <sheet name="дод3" sheetId="43" r:id="rId3"/>
    <sheet name="дод4 " sheetId="44" r:id="rId4"/>
    <sheet name="дод5" sheetId="45" r:id="rId5"/>
    <sheet name="дод6" sheetId="47" r:id="rId6"/>
  </sheets>
  <definedNames>
    <definedName name="_xlnm.Print_Titles" localSheetId="2">дод3!$5:$9</definedName>
    <definedName name="_xlnm.Print_Titles" localSheetId="3">'дод4 '!$D:$E,'дод4 '!$8:$15</definedName>
    <definedName name="_xlnm.Print_Titles" localSheetId="4">дод5!$8:$9</definedName>
    <definedName name="_xlnm.Print_Titles" localSheetId="5">дод6!$9:$11</definedName>
    <definedName name="_xlnm.Print_Area" localSheetId="0">дод1!$A$1:$F$126</definedName>
    <definedName name="_xlnm.Print_Area" localSheetId="1">дод2!$A$1:$F$36</definedName>
    <definedName name="_xlnm.Print_Area" localSheetId="2">дод3!$A$1:$R$164</definedName>
    <definedName name="_xlnm.Print_Area" localSheetId="3">'дод4 '!$D$1:$K$21</definedName>
    <definedName name="_xlnm.Print_Area" localSheetId="4">дод5!$A$1:$I$88</definedName>
    <definedName name="_xlnm.Print_Area" localSheetId="5">дод6!$A$1:$J$92</definedName>
  </definedNames>
  <calcPr calcId="145621"/>
</workbook>
</file>

<file path=xl/calcChain.xml><?xml version="1.0" encoding="utf-8"?>
<calcChain xmlns="http://schemas.openxmlformats.org/spreadsheetml/2006/main">
  <c r="E134" i="43" l="1"/>
  <c r="E140" i="43"/>
  <c r="E139" i="43"/>
  <c r="E138" i="43"/>
  <c r="P110" i="43"/>
  <c r="O110" i="43"/>
  <c r="N110" i="43"/>
  <c r="M110" i="43"/>
  <c r="L110" i="43"/>
  <c r="K110" i="43"/>
  <c r="I110" i="43"/>
  <c r="H110" i="43"/>
  <c r="G110" i="43"/>
  <c r="F110" i="43"/>
  <c r="E141" i="43"/>
  <c r="J133" i="43"/>
  <c r="E133" i="43"/>
  <c r="J125" i="43"/>
  <c r="E125" i="43"/>
  <c r="J132" i="43"/>
  <c r="E132" i="43"/>
  <c r="R132" i="43" l="1"/>
  <c r="R133" i="43"/>
  <c r="R125" i="43"/>
  <c r="K15" i="44"/>
  <c r="H17" i="44"/>
  <c r="G16" i="47" l="1"/>
  <c r="Q81" i="43"/>
  <c r="P81" i="43"/>
  <c r="O81" i="43"/>
  <c r="N81" i="43"/>
  <c r="M81" i="43"/>
  <c r="L81" i="43"/>
  <c r="K81" i="43"/>
  <c r="I81" i="43"/>
  <c r="H81" i="43"/>
  <c r="G81" i="43"/>
  <c r="F81" i="43"/>
  <c r="G44" i="47" l="1"/>
  <c r="F11" i="43"/>
  <c r="G11" i="43"/>
  <c r="H11" i="43"/>
  <c r="I11" i="43"/>
  <c r="K11" i="43"/>
  <c r="L11" i="43"/>
  <c r="M11" i="43"/>
  <c r="N11" i="43"/>
  <c r="O11" i="43"/>
  <c r="P11" i="43"/>
  <c r="Q11" i="43"/>
  <c r="J55" i="43" l="1"/>
  <c r="E55" i="43"/>
  <c r="R55" i="43" l="1"/>
  <c r="G15" i="47"/>
  <c r="G17" i="47"/>
  <c r="G18" i="47"/>
  <c r="G19" i="47"/>
  <c r="G20" i="47"/>
  <c r="G21" i="47"/>
  <c r="G22" i="47"/>
  <c r="G23" i="47"/>
  <c r="J14" i="43" l="1"/>
  <c r="J15" i="43"/>
  <c r="J16" i="43"/>
  <c r="J17" i="43"/>
  <c r="J18" i="43"/>
  <c r="J19" i="43"/>
  <c r="J20" i="43"/>
  <c r="J21" i="43"/>
  <c r="J22" i="43"/>
  <c r="J23" i="43"/>
  <c r="J24" i="43"/>
  <c r="J25" i="43"/>
  <c r="J26" i="43"/>
  <c r="J27" i="43"/>
  <c r="J28" i="43"/>
  <c r="J29" i="43"/>
  <c r="J30" i="43"/>
  <c r="J31" i="43"/>
  <c r="E14" i="43"/>
  <c r="E15" i="43"/>
  <c r="E16" i="43"/>
  <c r="R16" i="43" s="1"/>
  <c r="E17" i="43"/>
  <c r="E18" i="43"/>
  <c r="E19" i="43"/>
  <c r="E20" i="43"/>
  <c r="R20" i="43" s="1"/>
  <c r="E21" i="43"/>
  <c r="E22" i="43"/>
  <c r="E23" i="43"/>
  <c r="E24" i="43"/>
  <c r="R24" i="43" s="1"/>
  <c r="E25" i="43"/>
  <c r="E26" i="43"/>
  <c r="E27" i="43"/>
  <c r="E28" i="43"/>
  <c r="R28" i="43" s="1"/>
  <c r="E29" i="43"/>
  <c r="E30" i="43"/>
  <c r="E31" i="43"/>
  <c r="R31" i="43" l="1"/>
  <c r="R27" i="43"/>
  <c r="R19" i="43"/>
  <c r="R15" i="43"/>
  <c r="R23" i="43"/>
  <c r="R30" i="43"/>
  <c r="R26" i="43"/>
  <c r="R22" i="43"/>
  <c r="R18" i="43"/>
  <c r="R14" i="43"/>
  <c r="R29" i="43"/>
  <c r="R25" i="43"/>
  <c r="R21" i="43"/>
  <c r="R17" i="43"/>
  <c r="J66" i="47"/>
  <c r="I66" i="47"/>
  <c r="G67" i="47"/>
  <c r="I67" i="47"/>
  <c r="J67" i="47"/>
  <c r="H67" i="47"/>
  <c r="G89" i="47" l="1"/>
  <c r="H41" i="45"/>
  <c r="J108" i="43"/>
  <c r="E108" i="43"/>
  <c r="R108" i="43" l="1"/>
  <c r="K17" i="44"/>
  <c r="F17" i="44"/>
  <c r="D97" i="48" l="1"/>
  <c r="C101" i="48"/>
  <c r="H24" i="45" l="1"/>
  <c r="K61" i="43"/>
  <c r="L61" i="43"/>
  <c r="M61" i="43"/>
  <c r="N61" i="43"/>
  <c r="O61" i="43"/>
  <c r="P61" i="43"/>
  <c r="Q61" i="43"/>
  <c r="H11" i="45" l="1"/>
  <c r="J67" i="43" l="1"/>
  <c r="E67" i="43"/>
  <c r="R67" i="43" l="1"/>
  <c r="C123" i="48"/>
  <c r="C122" i="48"/>
  <c r="C121" i="48"/>
  <c r="C110" i="48"/>
  <c r="C108" i="48"/>
  <c r="C107" i="48"/>
  <c r="C106" i="48"/>
  <c r="C105" i="48"/>
  <c r="C104" i="48"/>
  <c r="C103" i="48"/>
  <c r="C102" i="48"/>
  <c r="C100" i="48"/>
  <c r="C99" i="48"/>
  <c r="C98" i="48"/>
  <c r="C97" i="48"/>
  <c r="C95" i="48"/>
  <c r="C94" i="48"/>
  <c r="C93" i="48"/>
  <c r="C92" i="48"/>
  <c r="D90" i="48"/>
  <c r="C90" i="48" s="1"/>
  <c r="E86" i="48"/>
  <c r="C86" i="48" s="1"/>
  <c r="E85" i="48"/>
  <c r="C85" i="48" s="1"/>
  <c r="F84" i="48"/>
  <c r="E84" i="48" s="1"/>
  <c r="C84" i="48" s="1"/>
  <c r="C83" i="48"/>
  <c r="D82" i="48"/>
  <c r="C82" i="48" s="1"/>
  <c r="E76" i="48"/>
  <c r="C76" i="48" s="1"/>
  <c r="C74" i="48"/>
  <c r="C73" i="48"/>
  <c r="D72" i="48"/>
  <c r="C72" i="48" s="1"/>
  <c r="C70" i="48"/>
  <c r="C69" i="48"/>
  <c r="D68" i="48"/>
  <c r="C68" i="48" s="1"/>
  <c r="C67" i="48"/>
  <c r="D66" i="48"/>
  <c r="C66" i="48" s="1"/>
  <c r="C65" i="48"/>
  <c r="C64" i="48"/>
  <c r="C63" i="48"/>
  <c r="D62" i="48"/>
  <c r="C62" i="48" s="1"/>
  <c r="C60" i="48"/>
  <c r="C59" i="48"/>
  <c r="D58" i="48"/>
  <c r="C58" i="48" s="1"/>
  <c r="C57" i="48"/>
  <c r="C56" i="48"/>
  <c r="D55" i="48"/>
  <c r="C55" i="48" s="1"/>
  <c r="C52" i="48"/>
  <c r="C51" i="48"/>
  <c r="C50" i="48"/>
  <c r="E49" i="48"/>
  <c r="C49" i="48" s="1"/>
  <c r="C47" i="48"/>
  <c r="C46" i="48"/>
  <c r="D44" i="48"/>
  <c r="C44" i="48" s="1"/>
  <c r="C43" i="48"/>
  <c r="C42" i="48"/>
  <c r="D41" i="48"/>
  <c r="C41" i="48" s="1"/>
  <c r="C39" i="48"/>
  <c r="C38" i="48"/>
  <c r="C37" i="48"/>
  <c r="C36" i="48"/>
  <c r="C35" i="48"/>
  <c r="C34" i="48"/>
  <c r="C33" i="48"/>
  <c r="D31" i="48"/>
  <c r="C31" i="48" s="1"/>
  <c r="C29" i="48"/>
  <c r="C28" i="48"/>
  <c r="D27" i="48"/>
  <c r="C27" i="48" s="1"/>
  <c r="C26" i="48"/>
  <c r="D25" i="48"/>
  <c r="C25" i="48" s="1"/>
  <c r="D24" i="48"/>
  <c r="C24" i="48" s="1"/>
  <c r="C23" i="48"/>
  <c r="C22" i="48"/>
  <c r="D21" i="48"/>
  <c r="C21" i="48" s="1"/>
  <c r="C20" i="48" s="1"/>
  <c r="D20" i="48"/>
  <c r="C19" i="48"/>
  <c r="D18" i="48"/>
  <c r="C18" i="48" s="1"/>
  <c r="C16" i="48"/>
  <c r="C14" i="48"/>
  <c r="D13" i="48"/>
  <c r="E48" i="48" l="1"/>
  <c r="C48" i="48" s="1"/>
  <c r="D71" i="48"/>
  <c r="C71" i="48" s="1"/>
  <c r="E75" i="48"/>
  <c r="C75" i="48" s="1"/>
  <c r="D81" i="48"/>
  <c r="C81" i="48" s="1"/>
  <c r="D12" i="48"/>
  <c r="C12" i="48" s="1"/>
  <c r="D54" i="48"/>
  <c r="C54" i="48" s="1"/>
  <c r="C13" i="48"/>
  <c r="D30" i="48"/>
  <c r="D61" i="48"/>
  <c r="C61" i="48" s="1"/>
  <c r="D89" i="48"/>
  <c r="D53" i="48" l="1"/>
  <c r="C53" i="48" s="1"/>
  <c r="C30" i="48"/>
  <c r="D11" i="48"/>
  <c r="C89" i="48"/>
  <c r="D88" i="48"/>
  <c r="C88" i="48" s="1"/>
  <c r="C11" i="48" l="1"/>
  <c r="C87" i="48" s="1"/>
  <c r="D87" i="48"/>
  <c r="D124" i="48" s="1"/>
  <c r="C124" i="48" s="1"/>
  <c r="G54" i="47" l="1"/>
  <c r="G71" i="47" l="1"/>
  <c r="G87" i="47"/>
  <c r="G86" i="47"/>
  <c r="G85" i="47" s="1"/>
  <c r="G84" i="47" s="1"/>
  <c r="J85" i="47"/>
  <c r="J84" i="47" s="1"/>
  <c r="I85" i="47"/>
  <c r="I84" i="47" s="1"/>
  <c r="H85" i="47"/>
  <c r="G83" i="47"/>
  <c r="G82" i="47"/>
  <c r="G81" i="47"/>
  <c r="G80" i="47"/>
  <c r="G79" i="47"/>
  <c r="G78" i="47"/>
  <c r="G77" i="47"/>
  <c r="G76" i="47"/>
  <c r="J74" i="47"/>
  <c r="I74" i="47"/>
  <c r="H74" i="47"/>
  <c r="H73" i="47" s="1"/>
  <c r="J73" i="47"/>
  <c r="I73" i="47"/>
  <c r="G69" i="47"/>
  <c r="G68" i="47"/>
  <c r="G65" i="47"/>
  <c r="G64" i="47"/>
  <c r="G63" i="47"/>
  <c r="G62" i="47"/>
  <c r="G61" i="47"/>
  <c r="G60" i="47"/>
  <c r="G59" i="47"/>
  <c r="G58" i="47"/>
  <c r="G57" i="47"/>
  <c r="G56" i="47"/>
  <c r="G55" i="47"/>
  <c r="G53" i="47"/>
  <c r="G52" i="47"/>
  <c r="G51" i="47"/>
  <c r="J50" i="47"/>
  <c r="J49" i="47" s="1"/>
  <c r="I50" i="47"/>
  <c r="I49" i="47" s="1"/>
  <c r="H50" i="47"/>
  <c r="H49" i="47" s="1"/>
  <c r="G48" i="47"/>
  <c r="G47" i="47"/>
  <c r="G46" i="47"/>
  <c r="G45" i="47"/>
  <c r="G43" i="47"/>
  <c r="G42" i="47"/>
  <c r="G41" i="47"/>
  <c r="G40" i="47"/>
  <c r="G39" i="47"/>
  <c r="G38" i="47"/>
  <c r="G37" i="47"/>
  <c r="G36" i="47"/>
  <c r="G35" i="47"/>
  <c r="G34" i="47"/>
  <c r="G33" i="47"/>
  <c r="G32" i="47"/>
  <c r="G31" i="47"/>
  <c r="G30" i="47"/>
  <c r="G29" i="47"/>
  <c r="G28" i="47"/>
  <c r="G27" i="47"/>
  <c r="G26" i="47"/>
  <c r="G25" i="47"/>
  <c r="G14" i="47"/>
  <c r="J13" i="47"/>
  <c r="I13" i="47"/>
  <c r="I12" i="47" s="1"/>
  <c r="H13" i="47"/>
  <c r="G13" i="47" l="1"/>
  <c r="G12" i="47" s="1"/>
  <c r="K85" i="47"/>
  <c r="K67" i="47"/>
  <c r="G73" i="47"/>
  <c r="H66" i="47"/>
  <c r="G66" i="47" s="1"/>
  <c r="K74" i="47"/>
  <c r="H84" i="47"/>
  <c r="H90" i="47"/>
  <c r="K50" i="47"/>
  <c r="J90" i="47"/>
  <c r="G50" i="47"/>
  <c r="G49" i="47" s="1"/>
  <c r="H12" i="47"/>
  <c r="K13" i="47" s="1"/>
  <c r="J12" i="47"/>
  <c r="I90" i="47"/>
  <c r="G74" i="47"/>
  <c r="G90" i="47" l="1"/>
  <c r="K90" i="47"/>
  <c r="J66" i="43" l="1"/>
  <c r="E66" i="43"/>
  <c r="E86" i="43"/>
  <c r="J86" i="43"/>
  <c r="R66" i="43" l="1"/>
  <c r="H87" i="45"/>
  <c r="E90" i="43"/>
  <c r="J90" i="43"/>
  <c r="R90" i="43" l="1"/>
  <c r="H85" i="45" l="1"/>
  <c r="H84" i="45" s="1"/>
  <c r="H78" i="45"/>
  <c r="H77" i="45"/>
  <c r="H71" i="45"/>
  <c r="H70" i="45" s="1"/>
  <c r="H40" i="45"/>
  <c r="H23" i="45"/>
  <c r="J11" i="45"/>
  <c r="H10" i="45"/>
  <c r="K16" i="44"/>
  <c r="J160" i="43"/>
  <c r="E160" i="43"/>
  <c r="J159" i="43"/>
  <c r="R159" i="43" s="1"/>
  <c r="J158" i="43"/>
  <c r="E158" i="43"/>
  <c r="J157" i="43"/>
  <c r="R157" i="43" s="1"/>
  <c r="J156" i="43"/>
  <c r="E156" i="43"/>
  <c r="Q155" i="43"/>
  <c r="Q154" i="43" s="1"/>
  <c r="P155" i="43"/>
  <c r="P154" i="43" s="1"/>
  <c r="O155" i="43"/>
  <c r="N155" i="43"/>
  <c r="N154" i="43" s="1"/>
  <c r="M155" i="43"/>
  <c r="M154" i="43" s="1"/>
  <c r="L155" i="43"/>
  <c r="L154" i="43" s="1"/>
  <c r="K155" i="43"/>
  <c r="I155" i="43"/>
  <c r="I154" i="43" s="1"/>
  <c r="H155" i="43"/>
  <c r="H154" i="43" s="1"/>
  <c r="G155" i="43"/>
  <c r="G154" i="43" s="1"/>
  <c r="F155" i="43"/>
  <c r="F154" i="43" s="1"/>
  <c r="J153" i="43"/>
  <c r="E153" i="43"/>
  <c r="J152" i="43"/>
  <c r="E152" i="43"/>
  <c r="J151" i="43"/>
  <c r="E151" i="43"/>
  <c r="J150" i="43"/>
  <c r="E150" i="43"/>
  <c r="J149" i="43"/>
  <c r="E149" i="43"/>
  <c r="J148" i="43"/>
  <c r="E148" i="43"/>
  <c r="J147" i="43"/>
  <c r="E147" i="43"/>
  <c r="J146" i="43"/>
  <c r="E146" i="43"/>
  <c r="J145" i="43"/>
  <c r="E145" i="43"/>
  <c r="Q144" i="43"/>
  <c r="Q143" i="43" s="1"/>
  <c r="P144" i="43"/>
  <c r="P143" i="43" s="1"/>
  <c r="O144" i="43"/>
  <c r="O143" i="43" s="1"/>
  <c r="N144" i="43"/>
  <c r="N143" i="43" s="1"/>
  <c r="M144" i="43"/>
  <c r="M143" i="43" s="1"/>
  <c r="L144" i="43"/>
  <c r="L143" i="43" s="1"/>
  <c r="K144" i="43"/>
  <c r="K143" i="43" s="1"/>
  <c r="I144" i="43"/>
  <c r="H144" i="43"/>
  <c r="H143" i="43" s="1"/>
  <c r="G144" i="43"/>
  <c r="G143" i="43" s="1"/>
  <c r="F144" i="43"/>
  <c r="F143" i="43" s="1"/>
  <c r="I143" i="43"/>
  <c r="J142" i="43"/>
  <c r="E142" i="43"/>
  <c r="J141" i="43"/>
  <c r="J140" i="43"/>
  <c r="J139" i="43"/>
  <c r="J138" i="43"/>
  <c r="J137" i="43"/>
  <c r="E137" i="43"/>
  <c r="J136" i="43"/>
  <c r="E136" i="43"/>
  <c r="Q135" i="43"/>
  <c r="J135" i="43"/>
  <c r="E135" i="43"/>
  <c r="J134" i="43"/>
  <c r="J131" i="43"/>
  <c r="E131" i="43"/>
  <c r="J130" i="43"/>
  <c r="E130" i="43"/>
  <c r="J129" i="43"/>
  <c r="E129" i="43"/>
  <c r="J128" i="43"/>
  <c r="E128" i="43"/>
  <c r="J127" i="43"/>
  <c r="E127" i="43"/>
  <c r="J126" i="43"/>
  <c r="E126" i="43"/>
  <c r="J124" i="43"/>
  <c r="E124" i="43"/>
  <c r="J123" i="43"/>
  <c r="E123" i="43"/>
  <c r="J122" i="43"/>
  <c r="E122" i="43"/>
  <c r="J121" i="43"/>
  <c r="E121" i="43"/>
  <c r="J120" i="43"/>
  <c r="E120" i="43"/>
  <c r="J119" i="43"/>
  <c r="E119" i="43"/>
  <c r="J118" i="43"/>
  <c r="E118" i="43"/>
  <c r="J117" i="43"/>
  <c r="E117" i="43"/>
  <c r="J116" i="43"/>
  <c r="E116" i="43"/>
  <c r="J115" i="43"/>
  <c r="E115" i="43"/>
  <c r="J114" i="43"/>
  <c r="E114" i="43"/>
  <c r="J113" i="43"/>
  <c r="E113" i="43"/>
  <c r="J112" i="43"/>
  <c r="E112" i="43"/>
  <c r="J111" i="43"/>
  <c r="E111" i="43"/>
  <c r="P109" i="43"/>
  <c r="O109" i="43"/>
  <c r="N109" i="43"/>
  <c r="M109" i="43"/>
  <c r="L109" i="43"/>
  <c r="K109" i="43"/>
  <c r="I109" i="43"/>
  <c r="H109" i="43"/>
  <c r="G109" i="43"/>
  <c r="F109" i="43"/>
  <c r="J107" i="43"/>
  <c r="E107" i="43"/>
  <c r="J106" i="43"/>
  <c r="E106" i="43"/>
  <c r="E105" i="43" s="1"/>
  <c r="Q105" i="43"/>
  <c r="J105" i="43"/>
  <c r="J104" i="43"/>
  <c r="E104" i="43"/>
  <c r="J103" i="43"/>
  <c r="E103" i="43"/>
  <c r="J102" i="43"/>
  <c r="E102" i="43"/>
  <c r="J101" i="43"/>
  <c r="E101" i="43"/>
  <c r="J100" i="43"/>
  <c r="E100" i="43"/>
  <c r="J99" i="43"/>
  <c r="E99" i="43"/>
  <c r="J98" i="43"/>
  <c r="E98" i="43"/>
  <c r="J97" i="43"/>
  <c r="E97" i="43"/>
  <c r="J96" i="43"/>
  <c r="E96" i="43"/>
  <c r="J95" i="43"/>
  <c r="E95" i="43"/>
  <c r="J94" i="43"/>
  <c r="E94" i="43"/>
  <c r="J93" i="43"/>
  <c r="E93" i="43"/>
  <c r="J92" i="43"/>
  <c r="E92" i="43"/>
  <c r="J91" i="43"/>
  <c r="E91" i="43"/>
  <c r="J89" i="43"/>
  <c r="E89" i="43"/>
  <c r="J88" i="43"/>
  <c r="E88" i="43"/>
  <c r="J87" i="43"/>
  <c r="E87" i="43"/>
  <c r="R85" i="43"/>
  <c r="J84" i="43"/>
  <c r="E84" i="43"/>
  <c r="J83" i="43"/>
  <c r="E83" i="43"/>
  <c r="J82" i="43"/>
  <c r="E82" i="43"/>
  <c r="P80" i="43"/>
  <c r="O80" i="43"/>
  <c r="N80" i="43"/>
  <c r="M80" i="43"/>
  <c r="L80" i="43"/>
  <c r="K80" i="43"/>
  <c r="H80" i="43"/>
  <c r="G80" i="43"/>
  <c r="F80" i="43"/>
  <c r="I80" i="43"/>
  <c r="J79" i="43"/>
  <c r="E79" i="43"/>
  <c r="J78" i="43"/>
  <c r="E78" i="43"/>
  <c r="J77" i="43"/>
  <c r="E77" i="43"/>
  <c r="J76" i="43"/>
  <c r="E76" i="43"/>
  <c r="J75" i="43"/>
  <c r="E75" i="43"/>
  <c r="J74" i="43"/>
  <c r="E74" i="43"/>
  <c r="J73" i="43"/>
  <c r="E73" i="43"/>
  <c r="J72" i="43"/>
  <c r="E72" i="43"/>
  <c r="J71" i="43"/>
  <c r="E71" i="43"/>
  <c r="J70" i="43"/>
  <c r="E70" i="43"/>
  <c r="J69" i="43"/>
  <c r="E69" i="43"/>
  <c r="J68" i="43"/>
  <c r="E68" i="43"/>
  <c r="J65" i="43"/>
  <c r="E65" i="43"/>
  <c r="J64" i="43"/>
  <c r="E64" i="43"/>
  <c r="J63" i="43"/>
  <c r="E63" i="43"/>
  <c r="J62" i="43"/>
  <c r="E62" i="43"/>
  <c r="Q60" i="43"/>
  <c r="O60" i="43"/>
  <c r="N60" i="43"/>
  <c r="L60" i="43"/>
  <c r="K60" i="43"/>
  <c r="I61" i="43"/>
  <c r="I60" i="43" s="1"/>
  <c r="H61" i="43"/>
  <c r="H60" i="43" s="1"/>
  <c r="G61" i="43"/>
  <c r="G60" i="43" s="1"/>
  <c r="F61" i="43"/>
  <c r="F60" i="43" s="1"/>
  <c r="P60" i="43"/>
  <c r="M60" i="43"/>
  <c r="J59" i="43"/>
  <c r="E59" i="43"/>
  <c r="J58" i="43"/>
  <c r="E58" i="43"/>
  <c r="J57" i="43"/>
  <c r="E57" i="43"/>
  <c r="J56" i="43"/>
  <c r="E56" i="43"/>
  <c r="J54" i="43"/>
  <c r="E54" i="43"/>
  <c r="J53" i="43"/>
  <c r="E53" i="43"/>
  <c r="J52" i="43"/>
  <c r="E52" i="43"/>
  <c r="J51" i="43"/>
  <c r="E51" i="43"/>
  <c r="J50" i="43"/>
  <c r="E50" i="43"/>
  <c r="J49" i="43"/>
  <c r="E49" i="43"/>
  <c r="J48" i="43"/>
  <c r="E48" i="43"/>
  <c r="J47" i="43"/>
  <c r="E47" i="43"/>
  <c r="J46" i="43"/>
  <c r="E46" i="43"/>
  <c r="J45" i="43"/>
  <c r="E45" i="43"/>
  <c r="J44" i="43"/>
  <c r="E44" i="43"/>
  <c r="J43" i="43"/>
  <c r="E43" i="43"/>
  <c r="J42" i="43"/>
  <c r="E42" i="43"/>
  <c r="J41" i="43"/>
  <c r="E41" i="43"/>
  <c r="J40" i="43"/>
  <c r="E40" i="43"/>
  <c r="J39" i="43"/>
  <c r="E39" i="43"/>
  <c r="J38" i="43"/>
  <c r="E38" i="43"/>
  <c r="J37" i="43"/>
  <c r="E37" i="43"/>
  <c r="J36" i="43"/>
  <c r="E36" i="43"/>
  <c r="J35" i="43"/>
  <c r="E35" i="43"/>
  <c r="J34" i="43"/>
  <c r="E34" i="43"/>
  <c r="J33" i="43"/>
  <c r="E33" i="43"/>
  <c r="J32" i="43"/>
  <c r="E32" i="43"/>
  <c r="J13" i="43"/>
  <c r="E13" i="43"/>
  <c r="J12" i="43"/>
  <c r="E12" i="43"/>
  <c r="P10" i="43"/>
  <c r="O10" i="43"/>
  <c r="L10" i="43"/>
  <c r="K10" i="43"/>
  <c r="G10" i="43"/>
  <c r="N10" i="43"/>
  <c r="C31" i="42"/>
  <c r="C30" i="42"/>
  <c r="F29" i="42"/>
  <c r="F28" i="42" s="1"/>
  <c r="E29" i="42"/>
  <c r="E28" i="42" s="1"/>
  <c r="D29" i="42"/>
  <c r="C27" i="42"/>
  <c r="D26" i="42"/>
  <c r="C26" i="42" s="1"/>
  <c r="F25" i="42"/>
  <c r="E25" i="42"/>
  <c r="D25" i="42"/>
  <c r="C24" i="42"/>
  <c r="D23" i="42"/>
  <c r="C23" i="42" s="1"/>
  <c r="F22" i="42"/>
  <c r="E22" i="42"/>
  <c r="C18" i="42"/>
  <c r="C17" i="42"/>
  <c r="F16" i="42"/>
  <c r="F15" i="42" s="1"/>
  <c r="E16" i="42"/>
  <c r="E15" i="42" s="1"/>
  <c r="D16" i="42"/>
  <c r="D15" i="42" s="1"/>
  <c r="C14" i="42"/>
  <c r="C13" i="42"/>
  <c r="F12" i="42"/>
  <c r="F11" i="42" s="1"/>
  <c r="E12" i="42"/>
  <c r="E11" i="42" s="1"/>
  <c r="D12" i="42"/>
  <c r="E110" i="43" l="1"/>
  <c r="Q110" i="43"/>
  <c r="Q109" i="43" s="1"/>
  <c r="J110" i="43"/>
  <c r="J109" i="43" s="1"/>
  <c r="E81" i="43"/>
  <c r="E11" i="43"/>
  <c r="J11" i="43"/>
  <c r="J81" i="43"/>
  <c r="R145" i="43"/>
  <c r="J61" i="43"/>
  <c r="J60" i="43" s="1"/>
  <c r="R156" i="43"/>
  <c r="F21" i="42"/>
  <c r="F32" i="42" s="1"/>
  <c r="F19" i="42"/>
  <c r="C15" i="42"/>
  <c r="C16" i="42"/>
  <c r="C25" i="42"/>
  <c r="E19" i="42"/>
  <c r="D22" i="42"/>
  <c r="C22" i="42" s="1"/>
  <c r="Q80" i="43"/>
  <c r="R75" i="43"/>
  <c r="R136" i="43"/>
  <c r="R138" i="43"/>
  <c r="R140" i="43"/>
  <c r="R111" i="43"/>
  <c r="R113" i="43"/>
  <c r="R115" i="43"/>
  <c r="R117" i="43"/>
  <c r="R126" i="43"/>
  <c r="R128" i="43"/>
  <c r="R130" i="43"/>
  <c r="R134" i="43"/>
  <c r="R112" i="43"/>
  <c r="R124" i="43"/>
  <c r="R129" i="43"/>
  <c r="R139" i="43"/>
  <c r="R141" i="43"/>
  <c r="R142" i="43"/>
  <c r="R47" i="43"/>
  <c r="R49" i="43"/>
  <c r="R40" i="43"/>
  <c r="R46" i="43"/>
  <c r="R52" i="43"/>
  <c r="R37" i="43"/>
  <c r="R123" i="43"/>
  <c r="R153" i="43"/>
  <c r="R34" i="43"/>
  <c r="R36" i="43"/>
  <c r="R118" i="43"/>
  <c r="R158" i="43"/>
  <c r="R76" i="43"/>
  <c r="R116" i="43"/>
  <c r="R146" i="43"/>
  <c r="R150" i="43"/>
  <c r="R152" i="43"/>
  <c r="E155" i="43"/>
  <c r="R160" i="43"/>
  <c r="R13" i="43"/>
  <c r="R48" i="43"/>
  <c r="R86" i="43"/>
  <c r="R120" i="43"/>
  <c r="R147" i="43"/>
  <c r="R149" i="43"/>
  <c r="J155" i="43"/>
  <c r="J154" i="43" s="1"/>
  <c r="R35" i="43"/>
  <c r="R88" i="43"/>
  <c r="R119" i="43"/>
  <c r="R121" i="43"/>
  <c r="R127" i="43"/>
  <c r="R135" i="43"/>
  <c r="C29" i="42"/>
  <c r="R50" i="43"/>
  <c r="R71" i="43"/>
  <c r="R73" i="43"/>
  <c r="R79" i="43"/>
  <c r="R82" i="43"/>
  <c r="R97" i="43"/>
  <c r="R107" i="43"/>
  <c r="R42" i="43"/>
  <c r="R44" i="43"/>
  <c r="R51" i="43"/>
  <c r="R70" i="43"/>
  <c r="R96" i="43"/>
  <c r="R91" i="43"/>
  <c r="R93" i="43"/>
  <c r="R95" i="43"/>
  <c r="R102" i="43"/>
  <c r="R57" i="43"/>
  <c r="R87" i="43"/>
  <c r="R84" i="43"/>
  <c r="I161" i="43"/>
  <c r="R99" i="43"/>
  <c r="R101" i="43"/>
  <c r="R103" i="43"/>
  <c r="M161" i="43"/>
  <c r="R106" i="43"/>
  <c r="R148" i="43"/>
  <c r="J144" i="43"/>
  <c r="J143" i="43" s="1"/>
  <c r="R137" i="43"/>
  <c r="H161" i="43"/>
  <c r="R78" i="43"/>
  <c r="R65" i="43"/>
  <c r="R69" i="43"/>
  <c r="R68" i="43"/>
  <c r="R72" i="43"/>
  <c r="R77" i="43"/>
  <c r="R58" i="43"/>
  <c r="R53" i="43"/>
  <c r="I10" i="43"/>
  <c r="R59" i="43"/>
  <c r="H10" i="43"/>
  <c r="R32" i="43"/>
  <c r="R33" i="43"/>
  <c r="R151" i="43"/>
  <c r="R104" i="43"/>
  <c r="R105" i="43"/>
  <c r="R89" i="43"/>
  <c r="R94" i="43"/>
  <c r="R98" i="43"/>
  <c r="R83" i="43"/>
  <c r="L161" i="43"/>
  <c r="R38" i="43"/>
  <c r="R54" i="43"/>
  <c r="R41" i="43"/>
  <c r="R45" i="43"/>
  <c r="D28" i="42"/>
  <c r="C28" i="42" s="1"/>
  <c r="C12" i="42"/>
  <c r="R12" i="43"/>
  <c r="Q10" i="43"/>
  <c r="R63" i="43"/>
  <c r="E61" i="43"/>
  <c r="M10" i="43"/>
  <c r="K154" i="43"/>
  <c r="K161" i="43"/>
  <c r="O154" i="43"/>
  <c r="O161" i="43"/>
  <c r="F161" i="43"/>
  <c r="N161" i="43"/>
  <c r="E144" i="43"/>
  <c r="F10" i="43"/>
  <c r="R43" i="43"/>
  <c r="R92" i="43"/>
  <c r="R100" i="43"/>
  <c r="P161" i="43"/>
  <c r="R39" i="43"/>
  <c r="R56" i="43"/>
  <c r="R62" i="43"/>
  <c r="R64" i="43"/>
  <c r="R74" i="43"/>
  <c r="R114" i="43"/>
  <c r="R122" i="43"/>
  <c r="R131" i="43"/>
  <c r="G161" i="43"/>
  <c r="D11" i="42"/>
  <c r="E21" i="42"/>
  <c r="E32" i="42" s="1"/>
  <c r="R110" i="43" l="1"/>
  <c r="R109" i="43" s="1"/>
  <c r="T155" i="43"/>
  <c r="R81" i="43"/>
  <c r="R80" i="43" s="1"/>
  <c r="E109" i="43"/>
  <c r="T110" i="43"/>
  <c r="R11" i="43"/>
  <c r="T61" i="43"/>
  <c r="T11" i="43"/>
  <c r="R61" i="43"/>
  <c r="R60" i="43" s="1"/>
  <c r="T144" i="43"/>
  <c r="R155" i="43"/>
  <c r="R154" i="43" s="1"/>
  <c r="Q161" i="43"/>
  <c r="D21" i="42"/>
  <c r="C21" i="42" s="1"/>
  <c r="C32" i="42" s="1"/>
  <c r="T81" i="43"/>
  <c r="E154" i="43"/>
  <c r="J80" i="43"/>
  <c r="R144" i="43"/>
  <c r="R143" i="43" s="1"/>
  <c r="E60" i="43"/>
  <c r="E161" i="43"/>
  <c r="E10" i="43"/>
  <c r="E80" i="43"/>
  <c r="E143" i="43"/>
  <c r="J10" i="43"/>
  <c r="C11" i="42"/>
  <c r="C19" i="42" s="1"/>
  <c r="D19" i="42"/>
  <c r="D32" i="42"/>
  <c r="T161" i="43" l="1"/>
  <c r="J161" i="43"/>
  <c r="U161" i="43" s="1"/>
  <c r="R161" i="43"/>
  <c r="R10" i="43"/>
</calcChain>
</file>

<file path=xl/comments1.xml><?xml version="1.0" encoding="utf-8"?>
<comments xmlns="http://schemas.openxmlformats.org/spreadsheetml/2006/main">
  <authors>
    <author>ALeh</author>
  </authors>
  <commentList>
    <comment ref="A5" authorId="0">
      <text>
        <r>
          <rPr>
            <b/>
            <sz val="8"/>
            <color indexed="81"/>
            <rFont val="Tahoma"/>
            <family val="2"/>
            <charset val="204"/>
          </rPr>
          <t>ALeh: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<sst xmlns="http://schemas.openxmlformats.org/spreadsheetml/2006/main" count="1379" uniqueCount="661">
  <si>
    <t>/гривень/</t>
  </si>
  <si>
    <t>Загальний фонд</t>
  </si>
  <si>
    <t>Спеціальний фонд</t>
  </si>
  <si>
    <t>Усього</t>
  </si>
  <si>
    <t xml:space="preserve">                            Додаток  1</t>
  </si>
  <si>
    <t xml:space="preserve">                 до рішення міської ради</t>
  </si>
  <si>
    <t xml:space="preserve">       ______________2019 року №______</t>
  </si>
  <si>
    <t>Зміни</t>
  </si>
  <si>
    <t>до доходної частини бюджету м.Вараш на 2019 рік</t>
  </si>
  <si>
    <t>Код</t>
  </si>
  <si>
    <t>Найменування                                                                            згідно з  класифікацією доходів бюджету</t>
  </si>
  <si>
    <t>в т.ч.                           бюджет розвитку</t>
  </si>
  <si>
    <t>3</t>
  </si>
  <si>
    <t xml:space="preserve">Податкові надходження </t>
  </si>
  <si>
    <t>Податки на доходи, податки на прибуток, податки на збільшення  ринкової вартості</t>
  </si>
  <si>
    <t>Податок та збір на доходи фізичних осіб</t>
  </si>
  <si>
    <t xml:space="preserve">Податок на доходи фізичних осіб, що сплачується податковими агентами, із доходів платника податку у вигляді заробітної плати             </t>
  </si>
  <si>
    <t xml:space="preserve">Податок на доходи фізичних осіб з грошового забезпечення, грошових винагород та інших виплат, одержаних  військовослужбовцями та особами рядового і начальницького складу, що сплачується податковими агентами               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</si>
  <si>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</si>
  <si>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 xml:space="preserve">Податок на доходи фізичних осіб, що сплачується фізичними особами за результатами річного декларування </t>
  </si>
  <si>
    <t>Податок на прибуток пiдприємств</t>
  </si>
  <si>
    <t>Податок на прибуток пiдприємств та фiнансових установ комунальної власностi</t>
  </si>
  <si>
    <t>Внутрішні податки на товари та послуги</t>
  </si>
  <si>
    <t>Акцизний податок з вироблених в Україні підакцизних товарів (продукції)</t>
  </si>
  <si>
    <t>Пальне</t>
  </si>
  <si>
    <t>Акцизний податок з ввезених на митну територію України підакцизних товарів (продукції)</t>
  </si>
  <si>
    <t>Акцизний податок з реалізації суб'єктами господарювання роздрібної торгівлі підакцизних товарів</t>
  </si>
  <si>
    <t xml:space="preserve">Місцеві податки </t>
  </si>
  <si>
    <t>Податок  на майно</t>
  </si>
  <si>
    <t xml:space="preserve">Податок на нерухоме майно, відмінне від земельної  ділянки, сплачений юридичними особами, які є власниками об'єктів житлової нерухомості                     </t>
  </si>
  <si>
    <t xml:space="preserve">Податок на нерухоме майно, відмінне від земельної  ділянки, сплачений фізичними особами,  які є власниками об'єктів житлової нерухомості                       </t>
  </si>
  <si>
    <t xml:space="preserve">Податок на нерухоме майно, відмінне від земельної  ділянки, сплачений фізичними особами, які є власниками об'єктів нежитлової нерухомості                     </t>
  </si>
  <si>
    <t xml:space="preserve">Податок на нерухоме майно, відмінне від земельної  ділянки, сплачений юридичними особами, які є власниками об'єктів нежитлової нерухомості                     </t>
  </si>
  <si>
    <t>Земельний податок з юридичних осіб</t>
  </si>
  <si>
    <t>Орендна плата з юридичних осіб</t>
  </si>
  <si>
    <t>Земельний податок з фізичних осіб</t>
  </si>
  <si>
    <t>Орендна плата з фізичних осіб</t>
  </si>
  <si>
    <t>Транспортний податок з фізичних осіб</t>
  </si>
  <si>
    <t>Туристичний збір, сплачений юридичними особами</t>
  </si>
  <si>
    <t>18030200 </t>
  </si>
  <si>
    <t>Туристичний збір, сплачений фізичними особами </t>
  </si>
  <si>
    <t xml:space="preserve">Єдиний податок </t>
  </si>
  <si>
    <t xml:space="preserve">Єдиний податок з юридичних осіб                        </t>
  </si>
  <si>
    <t xml:space="preserve">Єдиний податок з фізичних осіб                         </t>
  </si>
  <si>
    <t>Єдиний податок з сiльськогосподарських товаровиробникiв, у яких частка сiльськогосподарського товаровиробництва за попереднiй податковий (звiтний) рiк дорiвнює або перевищує 75 вiдсоткiв»</t>
  </si>
  <si>
    <t xml:space="preserve">Інші податки та збори                                  </t>
  </si>
  <si>
    <t xml:space="preserve">Екологічний податок                                    </t>
  </si>
  <si>
    <t>Надходження від викидів забруднюючих речовин в атмосферне повітря стаціонарними джерелами забруднення</t>
  </si>
  <si>
    <t xml:space="preserve">Надходження від скидів забруднюючих речовин безпосередньо у водні об'єкти                          </t>
  </si>
  <si>
    <t>Надходження від розміщення відходів у спеціально відведених для цього місцях чи на об'єктах, крім  розміщення окремих видів відходів як вторинної сировини</t>
  </si>
  <si>
    <t>Неподаткові надходження</t>
  </si>
  <si>
    <t>Доходи від власності та підприємницької діяльності</t>
  </si>
  <si>
    <t>Частина чистого прибутку (доходу) державних або комунальних унітарних підприємств та їх об'єднань, що вилучається до відповідного бюджету,  та дивіденди (дохід), нараховані на акції (частки) господарських товариств, у статутних капіталах яких</t>
  </si>
  <si>
    <t>є державна або комунальна власність</t>
  </si>
  <si>
    <t xml:space="preserve">Частина чистого прибутку (доходу) комунальних унітарних підприємств та їх об'єднань, що вилучається до відповідного місцевого бюджету </t>
  </si>
  <si>
    <t>Інші надходження</t>
  </si>
  <si>
    <t>Адміністративні штрафи  та інші санкції</t>
  </si>
  <si>
    <t>Адміністративні збори та платежі,  доходи від некомерційної  господарської діяльності</t>
  </si>
  <si>
    <t>Плата за надання адміністративних послуг</t>
  </si>
  <si>
    <t>Адмiнiстративний збiр за проведення державної реєстрацiї юридичних осiб, фiзичних осiб — пiдприємцiв та громадських формувань</t>
  </si>
  <si>
    <t>Плата за надання інших адміністративних послуг</t>
  </si>
  <si>
    <t>Адмiнiстративний збiр за державну реєстрацiю речових прав на нерухоме майно та їх обтяжень</t>
  </si>
  <si>
    <t xml:space="preserve">Надходження від орендної плати за користування цілісним майновим комплексом та іншим державним майном          </t>
  </si>
  <si>
    <t xml:space="preserve">Надходження від орендної плати за користування цілісним майновим комплексом та іншим майном, що перебуває в комунальній власності                                  </t>
  </si>
  <si>
    <t>Державне мито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</si>
  <si>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</si>
  <si>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Державне мито, пов'язане з видачею та оформленням закордонних паспортів (посвідок) та паспортів громадян України</t>
  </si>
  <si>
    <t xml:space="preserve">Інші неподаткові надходження </t>
  </si>
  <si>
    <t xml:space="preserve">Інші надходження </t>
  </si>
  <si>
    <t xml:space="preserve">                          </t>
  </si>
  <si>
    <t>Власні надходження бюджетних установ</t>
  </si>
  <si>
    <t>Надходження від плати за послуги, що надаються бюджетними установами згідно із законодавством</t>
  </si>
  <si>
    <t>Плата за послуги, що надаються бюджетними установами згідно з їх основною діяльністю</t>
  </si>
  <si>
    <t>Надходження бюджетних установ вiд додаткової (господарської) дiяльностi</t>
  </si>
  <si>
    <t>Плата за оренду майна бюджетних установ</t>
  </si>
  <si>
    <t>Надходження бюджетних установ вiд реалiзацiї в установленому порядку майна (крiм нерухомого майна)</t>
  </si>
  <si>
    <t>Доходи вiд операцiй з капiталом</t>
  </si>
  <si>
    <t>Кошти вiд продажу землi i нематерiальних активiв</t>
  </si>
  <si>
    <t>Кошти вiд продажу землi</t>
  </si>
  <si>
    <t>Кошти вiд продажу земельних дiлянок несiльськогосподарського призначення, що перебувають у державнiй або комунальнiй власностi, та земельних дiлянок, якi знаходяться на територiї Автономної Республiки Крим</t>
  </si>
  <si>
    <t>Усього доходів (без урахування міжбюджетних трансфертів)</t>
  </si>
  <si>
    <t>Офіційні трансферти</t>
  </si>
  <si>
    <t>Від органів державного управління</t>
  </si>
  <si>
    <t>Освітня субвенція з державного бюджету місцевим бюджетам</t>
  </si>
  <si>
    <t>Медична субвенція з державного бюджету місцевим бюджетам</t>
  </si>
  <si>
    <t>Субвенція з державного бюджету місцевим бюджетам на здійснення заходів щодо соціально-економічного розвитку окремих територій</t>
  </si>
  <si>
    <t>Субвенції з місцевих бюджетів іншим місцевим бюджетам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</si>
  <si>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</si>
  <si>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Субвенція з місцевого бюджету на надання пільг та житлових субсидій населенню на оплату електроенергії, природного газу, послуг тепло-, водопостачання і водовідведення, квартирної плати (утримання будинків і споруд та прибудинкових територій), управління багатоквартирним будинком, вивезення побутового сміття та рідких нечистот за рахунок відповідної субвенції з державного бюджету</t>
  </si>
  <si>
    <t>Субвенція з місцевого бюджету на надання пільг та житлових субсидій населенню на придбання твердого та рідкого пічного побутового палива і скрапленого газу за рахунок відповідної субвенції з державного бюджету</t>
  </si>
  <si>
    <t>Субвенція з місцевого бюджету на виплату допомоги сім'ям з дітьми, малозабезпеченим сім'ям, особам, які не мають права на пенсію, особам з інвалідністю, дітям з інвалідністю, тимчасової державної допомоги дітям, тимчасової державної соціальної допомоги непрацюючій особі, яка досягла загального пенсійного віку, але не набула права на пенсійну виплату, допомоги по догляду за особами з інвалідністю I чи II групи внаслідок психічного розладу, компенсаційної виплати непрацюючій працездатній особі, яка доглядає за особою з інвалідністю I групи, а також за особою, яка досягла 80-річного віку за рахунок відповідної субвенції з державного бюджету</t>
  </si>
  <si>
    <t>Субвенція з місцевого бюджету на здійснення переданих видатків у сфері охорони здоров'я за рахунок коштів медичної субвенції</t>
  </si>
  <si>
    <t>Субвенція з місцевого бюджету на відшкодування вартості лікарських засобів для лікування окремих захворювань за рахунок відповідної субвенції з державного бюджету</t>
  </si>
  <si>
    <t>Інші субвенції з місцевого бюджету</t>
  </si>
  <si>
    <t>Разом доходів</t>
  </si>
  <si>
    <t xml:space="preserve"> 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</si>
  <si>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</si>
  <si>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місцевого бюджету за рахунок залишку коштів освітньої субвенції, що утворився на початок бюджетного періоду</t>
  </si>
  <si>
    <t>Субвенція з місцевого бюджету на забезпечення якісної, сучасної та доступної загальної середньої освіти "Нова українська школа" за рахунок відповідної субвенції з державного бюджету</t>
  </si>
  <si>
    <t xml:space="preserve">Адміністративні штрафи та штрафні санкції за порушення законодавства у сфері виробництва та обігу алкогольних напоїв та тютюнових виробів </t>
  </si>
  <si>
    <t>Надходження від продажу основного капіталу  </t>
  </si>
  <si>
    <t>Надходження коштів від Державного фонду дорогоцінних металів і дорогоцінного каміння </t>
  </si>
  <si>
    <t>Субвенції з державного бюджету місцевим бюджетам</t>
  </si>
  <si>
    <r>
      <t>Туристичний збір</t>
    </r>
    <r>
      <rPr>
        <sz val="22"/>
        <rFont val="Times New Roman"/>
        <family val="1"/>
        <charset val="204"/>
      </rPr>
      <t> </t>
    </r>
  </si>
  <si>
    <t>Субвенція з державного бюджету місцевим бюджетам на формування інфраструктури об'єднаних територіальних громад</t>
  </si>
  <si>
    <t>в т.ч.</t>
  </si>
  <si>
    <t>Володимирецького району</t>
  </si>
  <si>
    <t>Гощанського району</t>
  </si>
  <si>
    <t>Дубровицького району</t>
  </si>
  <si>
    <t>Зарічненського району</t>
  </si>
  <si>
    <t>Рівненського району</t>
  </si>
  <si>
    <t>м. Дубно</t>
  </si>
  <si>
    <t>Березнівського району</t>
  </si>
  <si>
    <t>Здолбунівського району</t>
  </si>
  <si>
    <t>Рокитнівського району</t>
  </si>
  <si>
    <t>Субвенція з місцевого бюджету на здійснення заходів щодо соціально-економічного розвитку окремих територій за рахунок відповідної субвенції з державного бюджету (Володимирецький районний бюджет)</t>
  </si>
  <si>
    <t>Субвенція  з місцевого бюджету на здійснення заходів щодо соціально-економічного розвитку окремих територій за рахунок залишку коштів відповідної субвенції з державного бюджету, що утворився на початок бюджетного періоду (Володимирецький районний бюджет)</t>
  </si>
  <si>
    <t>з районних і міських бюджетів бюджету міста Вараш на обслуговування осіб з обмеженими фізичними можливостями у Вараському міському центрі комплексної реабілітації для осіб з інвалідністю імені З.А.Матвієнко:</t>
  </si>
  <si>
    <t>Рентна плата та плата за використання інших природних ресурсів </t>
  </si>
  <si>
    <t>Рентна плата за спеціальне використання лісових ресурсів </t>
  </si>
  <si>
    <t>Рентна плата за спеціальне використання лісових ресурсів в частині деревини, заготовленої в порядку рубок головного користування 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</si>
  <si>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 </t>
  </si>
  <si>
    <t>Субвенція з державного бюджету місцевим бюджетам на створення та ремонт існуючих спортивних комплексів при загальноосвітніх навчальних закладах усіх ступенів</t>
  </si>
  <si>
    <t xml:space="preserve"> 
Субвенція з місцевого бюджету на реалізацію заходів, спрямованих на підвищення якості освіти за рахунок відповідної субвенції з державного бюджету</t>
  </si>
  <si>
    <t>Субвенція з державного бюджету місцевим бюджетам на фінансування заходів соціально-економічної компенсації ризику населення, яке проживає на території зони спостереження</t>
  </si>
  <si>
    <r>
      <rPr>
        <b/>
        <sz val="16"/>
        <rFont val="Times New Roman"/>
        <family val="1"/>
        <charset val="204"/>
      </rPr>
      <t xml:space="preserve">ЗМІНИ  ДО   ФІНАНСУВАННЯ   </t>
    </r>
    <r>
      <rPr>
        <b/>
        <sz val="18"/>
        <rFont val="Times New Roman"/>
        <family val="1"/>
        <charset val="204"/>
      </rPr>
      <t xml:space="preserve">                                                                                                                                  бюджету м.Вараш на 2019 рік</t>
    </r>
  </si>
  <si>
    <t xml:space="preserve">Код </t>
  </si>
  <si>
    <t>Найменування згідно з Класифікацією фінансування бюджету</t>
  </si>
  <si>
    <t>УСЬОГО</t>
  </si>
  <si>
    <t>усього</t>
  </si>
  <si>
    <t>у т.ч. бюджет розвитку</t>
  </si>
  <si>
    <t>Фінансування  за типом кредитора</t>
  </si>
  <si>
    <t>200000</t>
  </si>
  <si>
    <t>Внутрішнє фінансування</t>
  </si>
  <si>
    <t>Фінансування за рахунок зміни залишків коштів бюджетів</t>
  </si>
  <si>
    <t>На початок періоду</t>
  </si>
  <si>
    <t>208400</t>
  </si>
  <si>
    <t>Кошти, що передаються із загального фонду бюджету до бюджету розвитку (спеціального фонду)</t>
  </si>
  <si>
    <t>300000</t>
  </si>
  <si>
    <t>Зовнішнє фінансування</t>
  </si>
  <si>
    <t>Позики, надані міжнародними фінансовими організаціями</t>
  </si>
  <si>
    <t xml:space="preserve">Одержано позик </t>
  </si>
  <si>
    <t>301200</t>
  </si>
  <si>
    <t>Погашено позик</t>
  </si>
  <si>
    <t>Загальне фінансування</t>
  </si>
  <si>
    <t>Фінансування  за типом боргового зобов'язання</t>
  </si>
  <si>
    <r>
      <t>400000</t>
    </r>
    <r>
      <rPr>
        <sz val="12"/>
        <rFont val="Times New Roman"/>
        <family val="1"/>
        <charset val="204"/>
      </rPr>
      <t> </t>
    </r>
  </si>
  <si>
    <r>
      <t>Фінансування за борговими операціями</t>
    </r>
    <r>
      <rPr>
        <sz val="12"/>
        <rFont val="Times New Roman"/>
        <family val="1"/>
        <charset val="204"/>
      </rPr>
      <t> </t>
    </r>
  </si>
  <si>
    <r>
      <t>401000</t>
    </r>
    <r>
      <rPr>
        <sz val="12"/>
        <rFont val="Times New Roman"/>
        <family val="1"/>
        <charset val="204"/>
      </rPr>
      <t> </t>
    </r>
  </si>
  <si>
    <r>
      <t>Запозичення</t>
    </r>
    <r>
      <rPr>
        <sz val="12"/>
        <rFont val="Times New Roman"/>
        <family val="1"/>
        <charset val="204"/>
      </rPr>
      <t> </t>
    </r>
  </si>
  <si>
    <r>
      <t>401200</t>
    </r>
    <r>
      <rPr>
        <sz val="12"/>
        <rFont val="Times New Roman"/>
        <family val="1"/>
        <charset val="204"/>
      </rPr>
      <t> </t>
    </r>
  </si>
  <si>
    <r>
      <t>Зовнішні запозичення</t>
    </r>
    <r>
      <rPr>
        <sz val="12"/>
        <rFont val="Times New Roman"/>
        <family val="1"/>
        <charset val="204"/>
      </rPr>
      <t> </t>
    </r>
  </si>
  <si>
    <t>401202 </t>
  </si>
  <si>
    <t>Середньострокові зобов'язання </t>
  </si>
  <si>
    <t>402000</t>
  </si>
  <si>
    <t>Погашення</t>
  </si>
  <si>
    <t>402200</t>
  </si>
  <si>
    <t>Зовнішні зобов'язання</t>
  </si>
  <si>
    <t>402202</t>
  </si>
  <si>
    <t>600000</t>
  </si>
  <si>
    <t>Фінансування за активними операціями</t>
  </si>
  <si>
    <r>
      <t>602000</t>
    </r>
    <r>
      <rPr>
        <sz val="12"/>
        <color indexed="8"/>
        <rFont val="Times New Roman"/>
        <family val="1"/>
        <charset val="204"/>
      </rPr>
      <t> </t>
    </r>
  </si>
  <si>
    <r>
      <t>Зміни обсягів бюджетних коштів</t>
    </r>
    <r>
      <rPr>
        <sz val="12"/>
        <color indexed="8"/>
        <rFont val="Times New Roman"/>
        <family val="1"/>
        <charset val="204"/>
      </rPr>
      <t> </t>
    </r>
  </si>
  <si>
    <t>602100 </t>
  </si>
  <si>
    <t>На початок періоду </t>
  </si>
  <si>
    <t>602400</t>
  </si>
  <si>
    <t>Код Програмної класифікації видатків та кредитування місцевих бюджетів</t>
  </si>
  <si>
    <t>Код Типової програмної класифікації видатків та кредитування місцевих бюджетів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</si>
  <si>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</si>
  <si>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бюджету/відповідального виконавця, найменування бюджетної програми згідно з Типовою  програмною класифікацією видатків та кредитування місцевих бюджетів</t>
  </si>
  <si>
    <t>РАЗОМ</t>
  </si>
  <si>
    <t>видатки споживання</t>
  </si>
  <si>
    <t>з них</t>
  </si>
  <si>
    <t xml:space="preserve">видатки розвитку </t>
  </si>
  <si>
    <t>у тому числі бюджет розвитку</t>
  </si>
  <si>
    <t xml:space="preserve"> оплата праці </t>
  </si>
  <si>
    <t xml:space="preserve"> комунальні послуги та енергоносії </t>
  </si>
  <si>
    <t xml:space="preserve"> оплата праці               </t>
  </si>
  <si>
    <t xml:space="preserve">комунальні послуги та енергоносії </t>
  </si>
  <si>
    <t>бюджет розвитку</t>
  </si>
  <si>
    <t>капітальні видатки за рахунок коштів, що передаються із загального фонду до бюджету розвитку (спеціального фонду)</t>
  </si>
  <si>
    <t>2</t>
  </si>
  <si>
    <t>0200000</t>
  </si>
  <si>
    <t>Виконавчий комітет Вараської міської ради</t>
  </si>
  <si>
    <t>0210000</t>
  </si>
  <si>
    <t>0210150</t>
  </si>
  <si>
    <t>0150</t>
  </si>
  <si>
    <t>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</si>
  <si>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</si>
  <si>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0210180</t>
  </si>
  <si>
    <t>0180</t>
  </si>
  <si>
    <t>0133</t>
  </si>
  <si>
    <t>Інша діяльність у сфері державного управління</t>
  </si>
  <si>
    <t>0212111</t>
  </si>
  <si>
    <t>2111</t>
  </si>
  <si>
    <t>0726</t>
  </si>
  <si>
    <t>Первинна медична допомога населенню, що надається центрами первинної медичної (медико-санітарної) допомоги</t>
  </si>
  <si>
    <t>в т.ч. за рахунок залишку медичної субвенції з державного бюджету</t>
  </si>
  <si>
    <t>0212020</t>
  </si>
  <si>
    <t>2020</t>
  </si>
  <si>
    <t>0732</t>
  </si>
  <si>
    <t xml:space="preserve">Спеціалізована стаціонарна медична допомога населенню </t>
  </si>
  <si>
    <t>за рахунок субвенції з місцевого бюджету на здійснення переданих видатків у сфері охорони здоров'я за рахунок коштів медичної субвенції</t>
  </si>
  <si>
    <t>0212142</t>
  </si>
  <si>
    <t>2142</t>
  </si>
  <si>
    <t>0763</t>
  </si>
  <si>
    <t>Програми і централізовані заходи боротьби з туберкульозом</t>
  </si>
  <si>
    <t>0212144</t>
  </si>
  <si>
    <t>2144</t>
  </si>
  <si>
    <t>Централізовані заходи з лікування хворих на цукровий та нецукровий діабет</t>
  </si>
  <si>
    <t>в т.ч. за рахунок субвенції з місцевого бюджету на здійснення переданих видатків у сфері охорони здоров'я за рахунок коштів медичної субвенції</t>
  </si>
  <si>
    <t>0212145</t>
  </si>
  <si>
    <t>2145</t>
  </si>
  <si>
    <t>Централізовані заходи з лікування онкологічних хворих</t>
  </si>
  <si>
    <t>0212146</t>
  </si>
  <si>
    <t>2146</t>
  </si>
  <si>
    <t>Відшкодування вартості лікарських засобів для лікування окремих захворювань</t>
  </si>
  <si>
    <t>в т.ч. за рахунок субвенції з місцевого бюджету на відшкодування вартості лікарських засобів для лікування окремих захворювань за рахунок відповідної субвенції з державного бюджету</t>
  </si>
  <si>
    <t>0212152</t>
  </si>
  <si>
    <t>2152</t>
  </si>
  <si>
    <t>Інші програми та заходи у сфері охорони здоров’я</t>
  </si>
  <si>
    <t>в т.ч. за рахунок субвенції з місцевого бюджету</t>
  </si>
  <si>
    <t>0213112</t>
  </si>
  <si>
    <t>3112</t>
  </si>
  <si>
    <t>1040</t>
  </si>
  <si>
    <t>Заходи державної політики з питань дітей та їх соціального захисту</t>
  </si>
  <si>
    <t>0213121</t>
  </si>
  <si>
    <t>3121</t>
  </si>
  <si>
    <t>Утримання та забезпечення діяльності центрів соціальних служб для сім’ї, дітей та молоді</t>
  </si>
  <si>
    <t>0213123</t>
  </si>
  <si>
    <t>3123</t>
  </si>
  <si>
    <t>Заходи державної політики з питань сім'ї</t>
  </si>
  <si>
    <t>0213132</t>
  </si>
  <si>
    <t>3132</t>
  </si>
  <si>
    <t>Утримання клубів для підлітків за місцем проживання</t>
  </si>
  <si>
    <t>0213133</t>
  </si>
  <si>
    <t>3133</t>
  </si>
  <si>
    <t>Інші заходи та заклади молодіжної політики</t>
  </si>
  <si>
    <t>0213140</t>
  </si>
  <si>
    <t>3140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</si>
  <si>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</si>
  <si>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0213242</t>
  </si>
  <si>
    <t>3242</t>
  </si>
  <si>
    <t>1090</t>
  </si>
  <si>
    <t>Інші заходи у сфері соціального захисту і соціального забезпечення</t>
  </si>
  <si>
    <t>0215011</t>
  </si>
  <si>
    <t>5011</t>
  </si>
  <si>
    <t>0810</t>
  </si>
  <si>
    <t>Проведення навчально-тренувальних зборів і змагань з олімпійських видів спорту</t>
  </si>
  <si>
    <t>0215012</t>
  </si>
  <si>
    <t>5012</t>
  </si>
  <si>
    <t>Проведення навчально-тренувальних зборів і змагань з неолімпійських видів спорту</t>
  </si>
  <si>
    <t>0215062</t>
  </si>
  <si>
    <t>5062</t>
  </si>
  <si>
    <t>Підтримка спорту вищих досягнень та організацій, які здійснюють фізкультурно-спортивну діяльність в регіоні</t>
  </si>
  <si>
    <t>0216011</t>
  </si>
  <si>
    <t>6011</t>
  </si>
  <si>
    <t>0610</t>
  </si>
  <si>
    <t>Експлуатація та технічне обслуговування житлового фонду</t>
  </si>
  <si>
    <t>0216012</t>
  </si>
  <si>
    <t>6012</t>
  </si>
  <si>
    <t>0620</t>
  </si>
  <si>
    <t>Забезпечення діяльності з виробництва, транспортування, постачання теплової енергії</t>
  </si>
  <si>
    <t>0216013</t>
  </si>
  <si>
    <t>6013</t>
  </si>
  <si>
    <t>Забезпечення діяльності водопровідно-каналізаційного господарства</t>
  </si>
  <si>
    <t>0216014</t>
  </si>
  <si>
    <t>6014</t>
  </si>
  <si>
    <t>Забезпечення збору та вивезення сміття і відходів</t>
  </si>
  <si>
    <t>0216020</t>
  </si>
  <si>
    <t>6020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</si>
  <si>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</si>
  <si>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0216030</t>
  </si>
  <si>
    <t>6030</t>
  </si>
  <si>
    <t>Організація благоустрою населених пунктів</t>
  </si>
  <si>
    <t>0216082</t>
  </si>
  <si>
    <t>6082</t>
  </si>
  <si>
    <t>Придбання житла для окремих категорій населення  відповідно до законодавства</t>
  </si>
  <si>
    <t>0217610</t>
  </si>
  <si>
    <t>7610</t>
  </si>
  <si>
    <t>0411</t>
  </si>
  <si>
    <t>Сприяння розвитку малого та середнього підприємництва</t>
  </si>
  <si>
    <t>7640</t>
  </si>
  <si>
    <t>0470</t>
  </si>
  <si>
    <t>Заходи з енергозбереження</t>
  </si>
  <si>
    <t>0217461</t>
  </si>
  <si>
    <t>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</si>
  <si>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</si>
  <si>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</si>
  <si>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0217670</t>
  </si>
  <si>
    <t>7670</t>
  </si>
  <si>
    <t>0490</t>
  </si>
  <si>
    <t>Внески до статутного капіталу суб’єктів господарювання</t>
  </si>
  <si>
    <t>0218110</t>
  </si>
  <si>
    <t>8110</t>
  </si>
  <si>
    <t>0320</t>
  </si>
  <si>
    <t>Заходи із запобігання та ліквідації надзвичайних ситуацій та наслідків стихійного лиха</t>
  </si>
  <si>
    <t>0218330</t>
  </si>
  <si>
    <t>8330</t>
  </si>
  <si>
    <t>0540</t>
  </si>
  <si>
    <t xml:space="preserve">Інша діяльність у сфері екології та охорони природних ресурсів </t>
  </si>
  <si>
    <t>0218340</t>
  </si>
  <si>
    <t>8340</t>
  </si>
  <si>
    <t>Природоохоронні заходи за рахунок цільових фондів</t>
  </si>
  <si>
    <t>0217363</t>
  </si>
  <si>
    <t>7363</t>
  </si>
  <si>
    <t>Виконання інвестиційних проектів в рамках здійснення заходів щодо соціально-економічного розвитку окремих територій</t>
  </si>
  <si>
    <t>в т.ч. за рахунок субвенції з місцевого бюджету на здійснення заходів щодо соціально-економічного розвитку окремих територій за рахунок відповідної субвенції з державного бюджету</t>
  </si>
  <si>
    <t>0217680</t>
  </si>
  <si>
    <t>7680</t>
  </si>
  <si>
    <t>Членські внески до асоціацій органів місцевого самоврядування</t>
  </si>
  <si>
    <t>0219770</t>
  </si>
  <si>
    <t>9770</t>
  </si>
  <si>
    <t xml:space="preserve">Інші субвенції з місцевого бюджету </t>
  </si>
  <si>
    <t>1500000</t>
  </si>
  <si>
    <t>Управління містобудування, архітектури та капітального будівництва виконавчого комітету Вараської міської ради</t>
  </si>
  <si>
    <t>1510000</t>
  </si>
  <si>
    <t>1510160</t>
  </si>
  <si>
    <t>0160</t>
  </si>
  <si>
    <t>Керівництво і управління у відповідній сфері у містах (місті Києві), селищах, селах, об’єднаних територіальних громадах</t>
  </si>
  <si>
    <t>1510150</t>
  </si>
  <si>
    <t>1512111</t>
  </si>
  <si>
    <t>1514060</t>
  </si>
  <si>
    <t>4060</t>
  </si>
  <si>
    <t>0828</t>
  </si>
  <si>
    <t>Забезпечення діяльності палаців i будинків культури, клубів, центрів дозвілля та iнших клубних закладів</t>
  </si>
  <si>
    <t>1516011</t>
  </si>
  <si>
    <t>1516013</t>
  </si>
  <si>
    <t>1516015</t>
  </si>
  <si>
    <t>6015</t>
  </si>
  <si>
    <t xml:space="preserve">Забезпечення надійної та безперебійної експлуатації ліфтів </t>
  </si>
  <si>
    <t>1516016</t>
  </si>
  <si>
    <t>6016</t>
  </si>
  <si>
    <t>Впровадження засобів обліку витрат та регулювання споживання води та теплової енергії</t>
  </si>
  <si>
    <t>1517310</t>
  </si>
  <si>
    <t>7310</t>
  </si>
  <si>
    <t>0443</t>
  </si>
  <si>
    <t>Будівництво об'єктів житлово-комунального господарства</t>
  </si>
  <si>
    <t>1517324</t>
  </si>
  <si>
    <t>7324</t>
  </si>
  <si>
    <t>Будівництво установ та закладів культури</t>
  </si>
  <si>
    <t>1517325</t>
  </si>
  <si>
    <t>7325</t>
  </si>
  <si>
    <t>Будівництво споруд, установ та закладів фізичної культури і спорту</t>
  </si>
  <si>
    <t>1517330</t>
  </si>
  <si>
    <t>7330</t>
  </si>
  <si>
    <t>Будівництво інших об'єктів соціальної та виробничої інфраструктури комунальної власності</t>
  </si>
  <si>
    <t>1517350</t>
  </si>
  <si>
    <t>7350</t>
  </si>
  <si>
    <t>Розроблення схем планування та забудови територій (містобудівної документації)</t>
  </si>
  <si>
    <t>1517461</t>
  </si>
  <si>
    <t>1519770</t>
  </si>
  <si>
    <t>0600000</t>
  </si>
  <si>
    <t>Управління  освіти виконавчого комітету Вараської міської ради</t>
  </si>
  <si>
    <t>0610000</t>
  </si>
  <si>
    <t>0610160</t>
  </si>
  <si>
    <t>0611010</t>
  </si>
  <si>
    <t>1010</t>
  </si>
  <si>
    <t>0910</t>
  </si>
  <si>
    <t>Надання дошкільної освіти</t>
  </si>
  <si>
    <t xml:space="preserve">в т.ч. за рахунок субвенції з місцевого бюджету на надання державної підтримки особам з особливими освітніми потребами за рахунок відповідної субвенції з державного бюджету </t>
  </si>
  <si>
    <t>0611020</t>
  </si>
  <si>
    <t>1020</t>
  </si>
  <si>
    <t>0921</t>
  </si>
  <si>
    <t>Надання загальної середньої освіти загальноосвітніми навчальними закладами ( в т. ч. школою-дитячим садком, інтернатом при школі), спеціалізованими школами, ліцеями, гімназіями, колегіумами</t>
  </si>
  <si>
    <t xml:space="preserve">за рахунок субвенції з місцевого бюджету на надання державної підтримки особам з особливими освітніми потребами за рахунок відповідної субвенції з державного бюджету </t>
  </si>
  <si>
    <t>за рахунок субвенції  з місцевого бюджету на забезпечення якісної, сучасної та доступної загальної середньої освіти "Нова українська школа" за рахунок відповідної субвенції з державного бюджету</t>
  </si>
  <si>
    <t>0611070</t>
  </si>
  <si>
    <t>1070</t>
  </si>
  <si>
    <t>0922</t>
  </si>
  <si>
    <t>Надання загальної середньої освіти спеціальними  загальноосвітніми школами-інтернатами, школами та іншими навчальними закладами для дітей, які потребують корекції фізичного та (або) розумового розвитку</t>
  </si>
  <si>
    <t>в т.ч. за рахунок освітньої субвенції з державного бюджету</t>
  </si>
  <si>
    <t>0611090</t>
  </si>
  <si>
    <t>0960</t>
  </si>
  <si>
    <t xml:space="preserve">Надання позашкільної освіти позашкільними закладами освіти, заходи із позашкільної роботи з дітьми </t>
  </si>
  <si>
    <t>0611150</t>
  </si>
  <si>
    <t>1150</t>
  </si>
  <si>
    <t>0990</t>
  </si>
  <si>
    <t xml:space="preserve">Методичне забезпечення діяльності навчальних закладів </t>
  </si>
  <si>
    <t>0611161</t>
  </si>
  <si>
    <t>1161</t>
  </si>
  <si>
    <t>Забезпечення діяльності інших закладів у сфері освіти</t>
  </si>
  <si>
    <t>0611170</t>
  </si>
  <si>
    <t>1170</t>
  </si>
  <si>
    <t>Забезпечення діяльності інклюзивно-ресурсних центрів</t>
  </si>
  <si>
    <t>в т.ч. за рахунок субвенції з місцевого бюджету на здійснення переданих видатків у сфері освіти за рахунок коштів освітньої субвенції</t>
  </si>
  <si>
    <t>0611162</t>
  </si>
  <si>
    <t>1162</t>
  </si>
  <si>
    <t>Інші програми та заходи у сфері освіти</t>
  </si>
  <si>
    <t>0613230</t>
  </si>
  <si>
    <t>3230</t>
  </si>
  <si>
    <t>Виплата державної соціальної допомоги на дітей-сиріт та дітей, позбавлених батьківського піклування, у дитячих будинках сімейного типу та прийомних сім'ях, грошового забезпечення батькам-вихователям і прийомним батькам за надання соціальних послуг у дитячих будинках сімейного типу та прийомних сім'ях за принципом "гроші ходять за дитиною" та оплату послуг із здійснення патронату над дитиною та виплата соціальної допомоги на утримання дитини в сім’ї патронатного вихователя</t>
  </si>
  <si>
    <t>0615031</t>
  </si>
  <si>
    <t>5031</t>
  </si>
  <si>
    <t>Утримання та навчально-тренувальна робота комунальних дитячо-юнацьких спортивних шкіл</t>
  </si>
  <si>
    <t>0617321</t>
  </si>
  <si>
    <t>7321</t>
  </si>
  <si>
    <t>Будівництво освітніх установ та закладів</t>
  </si>
  <si>
    <t>0617362</t>
  </si>
  <si>
    <t>7362</t>
  </si>
  <si>
    <t>Виконання інвестиційних проектів в рамках формування інфраструктури об'єднаних територіальних громад</t>
  </si>
  <si>
    <t>в т.ч. за рахунок субвенції з державного бюджету на формування інфраструктури об'єднаних територіальних громад</t>
  </si>
  <si>
    <t>0617363</t>
  </si>
  <si>
    <t>в т.ч. за рахунок залишку субвенції з державного бюджету на здійснення заходів щодо соціально-економічного розвитку окремих територій</t>
  </si>
  <si>
    <t>за рахунок  субвенції з державного бюджету на здійснення заходів щодо соціально-економічного розвитку окремих територій</t>
  </si>
  <si>
    <t>0800000</t>
  </si>
  <si>
    <t>Управління праці та соціального захисту населення виконавчого комітету Вараської міської ради</t>
  </si>
  <si>
    <t>0810000</t>
  </si>
  <si>
    <t>0810160</t>
  </si>
  <si>
    <t>0813011</t>
  </si>
  <si>
    <t xml:space="preserve">Надання пільг на оплату житлово-комунальних послуг окремим категоріям громадян відповідно до законодавства </t>
  </si>
  <si>
    <t>0813012</t>
  </si>
  <si>
    <t>Надання субсидій населенню для відшкодування витрат на оплату житлово-комунальних послуг</t>
  </si>
  <si>
    <t>0813022</t>
  </si>
  <si>
    <t>Надання субсидій населенню для відшкодування витрат на придбання твердого та рідкого пічного побутового палива і скрапленого газу</t>
  </si>
  <si>
    <t>0813031</t>
  </si>
  <si>
    <t>3031</t>
  </si>
  <si>
    <t>1030</t>
  </si>
  <si>
    <t>Надання інших пільг окремим категоріям громадян відповідно до законодавства</t>
  </si>
  <si>
    <t>0813032</t>
  </si>
  <si>
    <t>3032</t>
  </si>
  <si>
    <t>Надання пільг окремим категоріям громадян з оплати послуг зв'язку</t>
  </si>
  <si>
    <t>0813033</t>
  </si>
  <si>
    <t>3033</t>
  </si>
  <si>
    <t>Компенсаційні виплати на пільговий проїзд автомобільним транспортом окремим категоріям громадян</t>
  </si>
  <si>
    <t>0813041</t>
  </si>
  <si>
    <t>Надання допомоги у зв'язку з вагітністю і пологами</t>
  </si>
  <si>
    <t>0813042</t>
  </si>
  <si>
    <t>Надання допомоги при усиновленні дитини</t>
  </si>
  <si>
    <t>0813043</t>
  </si>
  <si>
    <t>Надання допомоги при народженні дитини</t>
  </si>
  <si>
    <t>0813044</t>
  </si>
  <si>
    <t>Надання допомоги на дітей, над якими встановлено опіку чи піклування</t>
  </si>
  <si>
    <t>0813045</t>
  </si>
  <si>
    <t>Надання допомоги на дітей одиноким матерям</t>
  </si>
  <si>
    <t>0813046</t>
  </si>
  <si>
    <t>Надання тимчасової державної допомоги дітям</t>
  </si>
  <si>
    <t>0813047</t>
  </si>
  <si>
    <t>Надання державної соціальної допомоги малозабезпеченим сім’ям</t>
  </si>
  <si>
    <t>0813050</t>
  </si>
  <si>
    <t>Пільгове медичне обслуговування осіб, які постраждали внаслідок Чорнобильської катастрофи</t>
  </si>
  <si>
    <t>0813081</t>
  </si>
  <si>
    <t>3081</t>
  </si>
  <si>
    <t>Надання державної соціальної допомоги особам з інвалідністю з дитинства та дітям з інвалідністю</t>
  </si>
  <si>
    <t>0813082</t>
  </si>
  <si>
    <t>3082</t>
  </si>
  <si>
    <t>Надання державної соціальної допомоги особам,  які не  мають права на пенсію, та особам з інвалідністю, державної соціальної допомоги на догляд</t>
  </si>
  <si>
    <t>0813083</t>
  </si>
  <si>
    <t>3083</t>
  </si>
  <si>
    <t>Надання допомоги по догляду за особами з інвалідністю I чи II групи внаслідок психічного розладу</t>
  </si>
  <si>
    <t>0813084</t>
  </si>
  <si>
    <t>3084</t>
  </si>
  <si>
    <t>Надання тимчасової державної соціальної допомоги непрацюючій особі, яка досягла загального пенсійного віку, але не набула права на пенсійну виплату</t>
  </si>
  <si>
    <t>0813085</t>
  </si>
  <si>
    <t>3085</t>
  </si>
  <si>
    <t>Надання щомісячної компенсаційної виплати непрацюючій працездатній особі, яка доглядає за особою з інвалідністю I групи, а також за особою, яка досягла 80-річного віку</t>
  </si>
  <si>
    <t>0813104</t>
  </si>
  <si>
    <t>3104</t>
  </si>
  <si>
    <t>Забезпечення соціальними послугами за місцем проживання громадян, які не здатні до самообслуговування у зв'язку з похилим віком, хворобою, інвалідністю</t>
  </si>
  <si>
    <t>0813105</t>
  </si>
  <si>
    <t>3105</t>
  </si>
  <si>
    <t xml:space="preserve">Надання реабілітаційних послуг особам з інвалідністю та дітям з інвалідністю </t>
  </si>
  <si>
    <t>0817363</t>
  </si>
  <si>
    <t>0813160</t>
  </si>
  <si>
    <t>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</si>
  <si>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</si>
  <si>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0813192</t>
  </si>
  <si>
    <t>3192</t>
  </si>
  <si>
    <t>Надання фінансової підтримки громадським організаціям ветеранів і осіб з інвалідністю,  діяльність яких має соціальну спрямованість</t>
  </si>
  <si>
    <t>0813242</t>
  </si>
  <si>
    <t>за рахунок субвенції з державного бюджету на здійснення заходів щодо соціально-економічного розвитку окремих територій</t>
  </si>
  <si>
    <t>1000000</t>
  </si>
  <si>
    <t>Відділ  культури та туризму  виконавчого комітету Вараської міської ради</t>
  </si>
  <si>
    <t>1010000</t>
  </si>
  <si>
    <t>1010160</t>
  </si>
  <si>
    <t>1011100</t>
  </si>
  <si>
    <t>1100</t>
  </si>
  <si>
    <t>Надання спеціальної освіти школами естетичного виховання (музичними, художніми, хореографічними, театральними, хоровими, мистецькими)</t>
  </si>
  <si>
    <t>1014030</t>
  </si>
  <si>
    <t>4030</t>
  </si>
  <si>
    <t>0824</t>
  </si>
  <si>
    <t>Забезпечення діяльності бібліотек</t>
  </si>
  <si>
    <t>1014060</t>
  </si>
  <si>
    <t>1014081</t>
  </si>
  <si>
    <t>4081</t>
  </si>
  <si>
    <t>0829</t>
  </si>
  <si>
    <t xml:space="preserve">Забезпечення діяльності інших закладів в галузі культури і мистецтва </t>
  </si>
  <si>
    <t>1014082</t>
  </si>
  <si>
    <t>4082</t>
  </si>
  <si>
    <t xml:space="preserve">Інші заходи в галузі культури і мистецтва </t>
  </si>
  <si>
    <t>1017363</t>
  </si>
  <si>
    <t>3700000</t>
  </si>
  <si>
    <t>Фінансове управління виконавчого комітету Вараської міської ради</t>
  </si>
  <si>
    <t>3710000</t>
  </si>
  <si>
    <t>3710160</t>
  </si>
  <si>
    <t>3718500</t>
  </si>
  <si>
    <t>8500</t>
  </si>
  <si>
    <t>Нерозподілені трансферти з державного бюджету</t>
  </si>
  <si>
    <t>3718600</t>
  </si>
  <si>
    <t>8600</t>
  </si>
  <si>
    <t>0170</t>
  </si>
  <si>
    <t>Обслуговування місцевого боргу</t>
  </si>
  <si>
    <t>3718700</t>
  </si>
  <si>
    <t>8700</t>
  </si>
  <si>
    <t>Резервний фонд</t>
  </si>
  <si>
    <t>3719110</t>
  </si>
  <si>
    <t>9110</t>
  </si>
  <si>
    <t>Реверсна дотація</t>
  </si>
  <si>
    <t>ВСЬОГО ВИДАТКІВ</t>
  </si>
  <si>
    <t>O2</t>
  </si>
  <si>
    <t>-</t>
  </si>
  <si>
    <t>Найменування бюджету - одержувача/надавача міжбюджетного трансферту</t>
  </si>
  <si>
    <t xml:space="preserve">субвенції </t>
  </si>
  <si>
    <t>О3</t>
  </si>
  <si>
    <t>загального фонду на</t>
  </si>
  <si>
    <t>О4</t>
  </si>
  <si>
    <t xml:space="preserve"> відшкодування вартості лікарських засобів для лікування окремих захворювань за рахунок відповідної субвенції з державного бюджету</t>
  </si>
  <si>
    <t>О7</t>
  </si>
  <si>
    <t>17203100000</t>
  </si>
  <si>
    <t>Бюджет м.Вараш</t>
  </si>
  <si>
    <t>Обласний бюджет Рівненської області</t>
  </si>
  <si>
    <t>х</t>
  </si>
  <si>
    <t xml:space="preserve">Назва об"єкта відповідно до проектно-кошторисної документації </t>
  </si>
  <si>
    <t>Строк реалізації об'єкта (рік початку і завершення)</t>
  </si>
  <si>
    <t>Загальна вартість об'єкта, гривень</t>
  </si>
  <si>
    <t>Обсяг видатків бюджету розвитку, гривень</t>
  </si>
  <si>
    <t>Рівень будівельної готовності об'єкта на кінець бюджетного періоду, %</t>
  </si>
  <si>
    <t>у т.ч. на погашення заборгованості що утворилася на початок року</t>
  </si>
  <si>
    <t>Внески до статутного капіталу комунального підприємтсва "Житлокомунсервіс" Кузнецовської міської ради</t>
  </si>
  <si>
    <t>0210160</t>
  </si>
  <si>
    <t>Реконструкція водопровідної мережі від ВК-88/ПГ-53 до ВК-73/ПГ-49 по вул.Парковій в місті Вараш, Рівненської області</t>
  </si>
  <si>
    <t>Будівництво об'єктів інфраструктури парку культури та відпочинку  (виготовлення проектно-кошторисної документації)</t>
  </si>
  <si>
    <t>Будівництво баскетбольного майданчика м.Вараш (виготовлення проектно-кошторисної документації)</t>
  </si>
  <si>
    <t>Будівництво міні футбольного поля м.Вараш (виготовлення проектно-кошторисної документації)</t>
  </si>
  <si>
    <t>0611140</t>
  </si>
  <si>
    <t>1140</t>
  </si>
  <si>
    <t>0950</t>
  </si>
  <si>
    <t xml:space="preserve">Підвищення кваліфікації, перепідготовка кадрів закладами післядипломної освіти </t>
  </si>
  <si>
    <t>0615030</t>
  </si>
  <si>
    <t>5030</t>
  </si>
  <si>
    <t>Розвиток дитячо-юнацького та резервного спорту</t>
  </si>
  <si>
    <t>Всього</t>
  </si>
  <si>
    <t>в т.ч. за рахунок субвенції з державного бюджету місцевим бюджетам на фінансування заходів соціально-економічної компенсації ризику населення, яке проживає на території зони спостереження</t>
  </si>
  <si>
    <t>1518110</t>
  </si>
  <si>
    <t>в т.ч. за рахунок субвенції з місцевого бюджету на реалізацію заходів, спрямованих на підвищення якості освіти за рахунок відповідної субвенції з державного бюджету</t>
  </si>
  <si>
    <t>за рахунок субвенції з державного бюджету місцевим бюджетам на створення та ремонт існуючих спортивних комплексів при загальноосвітніх навчальних закладах усіх ступенів</t>
  </si>
  <si>
    <t>в т.ч. за рахунок  субвенції з державного бюджету на здійснення заходів щодо соціально-економічного розвитку окремих територій</t>
  </si>
  <si>
    <t>в т.ч. за рахунок субвенції з державного бюджету на здійснення заходів щодо соціально-економічного розвитку окремих територій</t>
  </si>
  <si>
    <t>Реконструкція ЗОШ №2 в мікрорайоні Будівельників, 56 м.Вараш Рівненської області (реконструкція покрівлі, заміна вікон, утеплення зовнішніх стін, опорядження фасадів). Коригування</t>
  </si>
  <si>
    <t>0217370</t>
  </si>
  <si>
    <t>7370</t>
  </si>
  <si>
    <t>Реалізація інших заходів щодо соціально-економічного розвитку територій</t>
  </si>
  <si>
    <t>1515045</t>
  </si>
  <si>
    <t>5045</t>
  </si>
  <si>
    <t>Будівництво мультифункціональних майданчиків для занять ігровими видами спорту</t>
  </si>
  <si>
    <t xml:space="preserve">Найменування місцевої /регіональної програми </t>
  </si>
  <si>
    <t>Дата та номер документа, яким затверджено місцеву регіональну програму</t>
  </si>
  <si>
    <t>Міська програма з відзначення до державних, професійних та місцевих свят, ювілейних дат, заохочення за заслуги перед громадою міста Вараш на 2018-2020 роки</t>
  </si>
  <si>
    <t>Рішення міської ради від 19.10.2018 №1170</t>
  </si>
  <si>
    <t>Міська комплексна програма "Здоров'я" на 2019 рік</t>
  </si>
  <si>
    <t>Рішення міської ради від 14.12.2018 №1310</t>
  </si>
  <si>
    <t>Комплексна програма підтримки сім'ї, дітей та молоді міста на 2018-2020 роки</t>
  </si>
  <si>
    <t>Рішення міської ради від 23.01.2018 №999</t>
  </si>
  <si>
    <t>Рішення міської ради від 23.01.2018 №1000</t>
  </si>
  <si>
    <t>Програма відпочинку та оздоровлення дітей міста Вараш на 2018-2020 роки</t>
  </si>
  <si>
    <t>Програма розвитку фізичної культури і спорту територіальних громад Вараської міської ради на 2018-2020 роки</t>
  </si>
  <si>
    <t>Рішення міської ради від 23.01.2018 №1001</t>
  </si>
  <si>
    <t xml:space="preserve">Програми співфінансування  ремонтів житлових будинків ОСББ 
м. Вараш  на 2016-2020 роки  </t>
  </si>
  <si>
    <t>Рішення міської ради від 09.06.2017 №749</t>
  </si>
  <si>
    <t xml:space="preserve">Програма реформування і розвитку житлово-комунального господарства міста Вараш на 2016-2020 роки </t>
  </si>
  <si>
    <t>Рішення міської ради від 15.10.2015  №2197</t>
  </si>
  <si>
    <t>Міська програма "Питна вода міста Вараш" на 2006-2020 роки</t>
  </si>
  <si>
    <t>Рішення міської ради від 30.12.2005  №549</t>
  </si>
  <si>
    <t>Програма поводження з відходами м.Вараш на 2016-2020 роки</t>
  </si>
  <si>
    <t>Рішення міської ради від  15.10.2015 №2196</t>
  </si>
  <si>
    <t>Програма цільової фінансової підтримки Кузнецовського міського комунального підприємства на період 2017 - 2027 роки</t>
  </si>
  <si>
    <t>Рішення міської ради від  29.09.2017 №856</t>
  </si>
  <si>
    <t xml:space="preserve">Програма благоустрою міста Вараш на 2016 -2020 роки      </t>
  </si>
  <si>
    <t>Рішення міської ради від 15.10.2015  №2198</t>
  </si>
  <si>
    <t>Міська програма забезпечення житлом учасників антитерористичної операції, операції об’єднаних сил на 2018-2020 роки</t>
  </si>
  <si>
    <t>Рішення міської ради від 21.12.2018  №1368</t>
  </si>
  <si>
    <t>Програма розвитку малого і середнього підприємництва в місті Вараш на 2018-2020 роки</t>
  </si>
  <si>
    <t>Рішення міської ради від 28.11.2017  №898</t>
  </si>
  <si>
    <t>Програми розвитку автомобільних доріг, дорожнього руху та його безпеки у місті Вараш на 2016 - 2020 роки</t>
  </si>
  <si>
    <t>Рішення міської ради від 15.10.2015  №2195</t>
  </si>
  <si>
    <t>Програма економічного і соціального розвитку Вараської міської об'єднаної територіальної громади на 2019 рік</t>
  </si>
  <si>
    <t>Рішення міської ради від 21.12.2018  №1369</t>
  </si>
  <si>
    <t>0218230</t>
  </si>
  <si>
    <t>8230</t>
  </si>
  <si>
    <t>0380</t>
  </si>
  <si>
    <t>Інші заходи громадського порядку та безпеки</t>
  </si>
  <si>
    <t>Міська програма "Безпечне місто" на 2019-2023 роки</t>
  </si>
  <si>
    <t>Рішення міської ради від 03.04.2019  №1381</t>
  </si>
  <si>
    <t>Програма реалізації природоохоронних заходів міста Вараш на 2018-2020 роки</t>
  </si>
  <si>
    <t>Рішення міської ради від 23.01.2018  №1116</t>
  </si>
  <si>
    <t>Програма розвитку та реалізації питань містобудування у м.Вараш на 2018-2020 роки</t>
  </si>
  <si>
    <t>Рішення міської ради від 23.01.2018  №996</t>
  </si>
  <si>
    <t>Програма розвитку автомобільних доріг, дорожнього руху та його безпеки у місті Вараш на 2016-2020 роки</t>
  </si>
  <si>
    <t>1518340</t>
  </si>
  <si>
    <t>Міська програма "Харчування учнів закладів загальної середньої освіти міста Вараш" на 2019 рік</t>
  </si>
  <si>
    <t>Рішення міської ради від 14.12.2018 №1309</t>
  </si>
  <si>
    <t>0611160</t>
  </si>
  <si>
    <t>1160</t>
  </si>
  <si>
    <t>Інші програми, заклади та заходи у сфері освіти</t>
  </si>
  <si>
    <t>Програма розвитку української мови, української культури та історичної свідомості в місті Вараші на 2016-2020 роки</t>
  </si>
  <si>
    <t>0617640</t>
  </si>
  <si>
    <t>Програма з енергозбереження м.Вараш на 2016-2020 роки</t>
  </si>
  <si>
    <t>0813030</t>
  </si>
  <si>
    <t>3030</t>
  </si>
  <si>
    <t>Надання пільг з оплати послуг зв’язку, інших передбачених законодавством пільг окремим категоріям громадян та компенсації за пільговий проїзд окремих категорій громадян</t>
  </si>
  <si>
    <t>Програма соціальної допомоги в місті Вараш на 2018-2020 рік</t>
  </si>
  <si>
    <t>Рішення міської ради від 13.10.2017  №873</t>
  </si>
  <si>
    <t>0813190</t>
  </si>
  <si>
    <t>3190</t>
  </si>
  <si>
    <t>Соціальний захист ветеранів війни та праці</t>
  </si>
  <si>
    <t>0813240</t>
  </si>
  <si>
    <t>3240</t>
  </si>
  <si>
    <t>Інші заклади та заходи</t>
  </si>
  <si>
    <t>Міська програма соціального захисту та підтримки учасників антитерористичної операції та членів їх сімей - мешканців м.Вараш на 2018-2020 роки</t>
  </si>
  <si>
    <t>Рішення міської ради від 13.10.2017  №872</t>
  </si>
  <si>
    <t>Програма розвитку парку культури та відпочинку м.Вараш на 2015-2020 роки</t>
  </si>
  <si>
    <t>Рішення міської ради від 23.01.2015  №1827</t>
  </si>
  <si>
    <t>Міська програма розвитку культури та туризму на 2018-2020 роки</t>
  </si>
  <si>
    <t>Рішення міської ради від 06.02.2018  №1013</t>
  </si>
  <si>
    <t xml:space="preserve">Всього    </t>
  </si>
  <si>
    <t>Кошти за шкоду, що заподіяна на земельних ділянках державної та комунальної власності, які не надані у користування та не передані у власність, внаслідок їх самовільного зайняття, використання не за цільовим призначенням, зняття ґрунтового покриву (родючого шару ґрунту) без спеціального дозволу; відшкодування збитків за погіршення якості ґрунтового покриву тощо та за неодержання доходів у зв'язку з тимчасовим невикористанням земельних ділянок</t>
  </si>
  <si>
    <t>Субвенція з місцевого бюджету на будівництво мультифункціональних майданчиків для занять ігровими видами спорту за рахунок відповідної субвенції з державного бюджету</t>
  </si>
  <si>
    <t>в т.ч. за рахунок субвенції з місцевого бюджету на будівництво мультифункціональних майданчиків для занять ігровими видами спорту за рахунок відповідної субвенції з державного бюджету</t>
  </si>
  <si>
    <t>Будівництво мультифункціонального майданчика для занять ігровими видами спорту на території Вараської загальноосвітньої школи I-III cт. №2 Вараської міської ради Рівненської області по м-н Будівельників, 56 в м.Вараш</t>
  </si>
  <si>
    <t>Реконструкція системи відеоспостереження міста Вараш Рівненської області (проектні (вишукувальні) роботи)</t>
  </si>
  <si>
    <t>Субвенція з місцевого бюджету (обласного бюджету) на будівництво мультифункціональних майданчиків для занять ігровими видами спорту за рахунок відповідної субвенції з державного бюджету</t>
  </si>
  <si>
    <t>0816083</t>
  </si>
  <si>
    <t>6083</t>
  </si>
  <si>
    <t>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дітей, позбавлених батьківського піклування, осіб з їх числа</t>
  </si>
  <si>
    <t>Реконструкція електричної мережі гуртожитків та трансформаторної підстанції (виготовлення проектно-кошторисної документації)</t>
  </si>
  <si>
    <t>Субвенція з місцевого бюджету на 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дітей, позбавлених батьківського піклування, осіб з їх числа за рахунок відповідної субвенції з державного бюджету</t>
  </si>
  <si>
    <t xml:space="preserve">в т.ч. за рахунок субвенції з  місцевого бюджету  на проектні, будівельно-ремонтні роботи, придбання житла та приміщень для розвитку сімейних та інших та інших форм виховання, наближених до сімейних, та забезпечення житлом дітей-сиріт, дітей, позбавлених батьківського піклування, осіб з їх числа за рахунок відповідної субвенції з державного бюджету </t>
  </si>
  <si>
    <t xml:space="preserve">                                 Трансферти з  інших місцевих бюджетів             </t>
  </si>
  <si>
    <t>Субвенція з місцевого бюджету  (обласного бюджету) на 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дітей, позбавлених батьківського піклування, осіб з їх числа за рахунок відповідної субвенції з державного бюджету</t>
  </si>
  <si>
    <t>Програма з енергобереження м. Вараш на 2016-2020 роки</t>
  </si>
  <si>
    <t>Рішення міської ради від 15.10.2015 №2199</t>
  </si>
  <si>
    <t>Спеціалізована стаціонарна медична допомога населенню</t>
  </si>
  <si>
    <t>Комплексна програма розвитку цивільного захисту м.Вараш на 2016-2020 роки</t>
  </si>
  <si>
    <t>Рішення міської ради від 25.03.2016  №175</t>
  </si>
  <si>
    <t xml:space="preserve">  ЗМІНИ ДО  МІЖБЮДЖЕТНИХ  ТРАНСФЕРТІВ  на 2019 рік </t>
  </si>
  <si>
    <t xml:space="preserve">                                                                                                                           Додаток 4 </t>
  </si>
  <si>
    <t xml:space="preserve">                                                                 до рішення міської ради</t>
  </si>
  <si>
    <t xml:space="preserve">                                                                  _________2019 року №_____</t>
  </si>
  <si>
    <t>Внески до статутного капіталу комунального підприємства "Благоустрій" Вараської міської ради</t>
  </si>
  <si>
    <t>0813086</t>
  </si>
  <si>
    <t>3086</t>
  </si>
  <si>
    <t>Надання допомоги на дітей, хворих на тяжкі перинатальні ураження нервової системи, тяжкі вроджені вади розвитку, рідкісні орфанні захворювання, онкологічні, онкогематологічні захворювання, дитячий церебральний параліч, тяжкі психічні розлади, цукровий діабет I типу (інсулінозалежний), гострі або хронічні захворювання нирок IV ступеня, на дитину, яка отримала тяжку травму, потребує трансплантації органа, потребує паліативної допомоги, яким не встановлено інвалідність</t>
  </si>
  <si>
    <t>0813049</t>
  </si>
  <si>
    <t>Відшкодування послуги з догляду за дитиною до трьох років "муніципальна няня"</t>
  </si>
  <si>
    <t>0813087</t>
  </si>
  <si>
    <t>3087</t>
  </si>
  <si>
    <t>Надання допомоги на дітей, які виховуються у багатодітних сім'ях</t>
  </si>
  <si>
    <t xml:space="preserve">     Секретар міської ради                                Олександр МЕНЗУЛ</t>
  </si>
  <si>
    <t xml:space="preserve">Секретар міської ради                                                                  Олександр МЕНЗУЛ
</t>
  </si>
  <si>
    <t>Секретар міської ради                                                  Олександр МЕНЗУЛ</t>
  </si>
  <si>
    <t>Субвенція з місцевого бюджету (обласного бюджету) на надання державної підтримки особам з особливими освітніми потребами за рахунок відповідної субвенції з державного бюджету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</si>
</sst>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61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0"/>
      <name val="Helv"/>
      <charset val="204"/>
    </font>
    <font>
      <sz val="18"/>
      <color indexed="8"/>
      <name val="Times New Roman"/>
      <family val="1"/>
      <charset val="204"/>
    </font>
    <font>
      <b/>
      <sz val="18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Courier New"/>
      <family val="3"/>
      <charset val="204"/>
    </font>
    <font>
      <sz val="18"/>
      <name val="Times New Roman"/>
      <family val="1"/>
      <charset val="204"/>
    </font>
    <font>
      <sz val="20"/>
      <name val="Times New Roman"/>
      <family val="1"/>
      <charset val="204"/>
    </font>
    <font>
      <sz val="24"/>
      <name val="Times New Roman"/>
      <family val="1"/>
      <charset val="204"/>
    </font>
    <font>
      <sz val="24"/>
      <name val="Arial Cyr"/>
      <charset val="204"/>
    </font>
    <font>
      <b/>
      <sz val="30"/>
      <name val="Times New Roman"/>
      <family val="1"/>
      <charset val="204"/>
    </font>
    <font>
      <b/>
      <sz val="3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6"/>
      <color indexed="8"/>
      <name val="Times New Roman"/>
      <family val="1"/>
      <charset val="204"/>
    </font>
    <font>
      <b/>
      <sz val="21"/>
      <name val="Times New Roman"/>
      <family val="1"/>
      <charset val="204"/>
    </font>
    <font>
      <b/>
      <sz val="24"/>
      <name val="Times New Roman"/>
      <family val="1"/>
      <charset val="204"/>
    </font>
    <font>
      <sz val="21"/>
      <name val="Times New Roman"/>
      <family val="1"/>
      <charset val="204"/>
    </font>
    <font>
      <b/>
      <sz val="20"/>
      <color indexed="8"/>
      <name val="Times New Roman"/>
      <family val="1"/>
      <charset val="204"/>
    </font>
    <font>
      <b/>
      <sz val="21"/>
      <color indexed="8"/>
      <name val="Times New Roman"/>
      <family val="1"/>
      <charset val="204"/>
    </font>
    <font>
      <b/>
      <sz val="18"/>
      <color indexed="8"/>
      <name val="Times New Roman"/>
      <family val="1"/>
      <charset val="204"/>
    </font>
    <font>
      <sz val="21"/>
      <color indexed="8"/>
      <name val="Times New Roman"/>
      <family val="1"/>
      <charset val="204"/>
    </font>
    <font>
      <sz val="19"/>
      <color indexed="8"/>
      <name val="Times New Roman"/>
      <family val="1"/>
      <charset val="204"/>
    </font>
    <font>
      <sz val="20"/>
      <color rgb="FF000000"/>
      <name val="Times New Roman"/>
      <family val="1"/>
      <charset val="204"/>
    </font>
    <font>
      <b/>
      <sz val="19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sz val="14"/>
      <name val="Arial Cyr"/>
      <charset val="204"/>
    </font>
    <font>
      <sz val="18"/>
      <name val="Arial Cyr"/>
      <charset val="204"/>
    </font>
    <font>
      <b/>
      <sz val="22"/>
      <name val="Times New Roman"/>
      <family val="1"/>
      <charset val="204"/>
    </font>
    <font>
      <sz val="22"/>
      <name val="Times New Roman"/>
      <family val="1"/>
      <charset val="204"/>
    </font>
    <font>
      <b/>
      <sz val="22"/>
      <color indexed="8"/>
      <name val="Times New Roman"/>
      <family val="1"/>
      <charset val="204"/>
    </font>
    <font>
      <sz val="22"/>
      <color indexed="8"/>
      <name val="Times New Roman"/>
      <family val="1"/>
      <charset val="204"/>
    </font>
    <font>
      <sz val="22"/>
      <color rgb="FF000000"/>
      <name val="Times New Roman"/>
      <family val="1"/>
      <charset val="204"/>
    </font>
    <font>
      <b/>
      <sz val="22"/>
      <color rgb="FF000000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color rgb="FF212529"/>
      <name val="Segoe UI"/>
      <family val="2"/>
      <charset val="204"/>
    </font>
    <font>
      <sz val="11"/>
      <name val="Helv"/>
      <charset val="204"/>
    </font>
    <font>
      <b/>
      <sz val="23"/>
      <color indexed="8"/>
      <name val="Times New Roman"/>
      <family val="1"/>
      <charset val="204"/>
    </font>
    <font>
      <sz val="23"/>
      <color indexed="8"/>
      <name val="Times New Roman"/>
      <family val="1"/>
      <charset val="204"/>
    </font>
    <font>
      <sz val="23"/>
      <name val="Times New Roman"/>
      <family val="1"/>
      <charset val="204"/>
    </font>
    <font>
      <b/>
      <sz val="23"/>
      <name val="Times New Roman"/>
      <family val="1"/>
      <charset val="204"/>
    </font>
    <font>
      <sz val="30"/>
      <color indexed="8"/>
      <name val="Times New Roman"/>
      <family val="1"/>
      <charset val="204"/>
    </font>
    <font>
      <i/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"/>
      <family val="2"/>
      <charset val="204"/>
    </font>
    <font>
      <b/>
      <sz val="16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3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name val="Arial"/>
      <family val="2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Arial"/>
      <family val="2"/>
      <charset val="204"/>
    </font>
    <font>
      <b/>
      <sz val="14"/>
      <color indexed="8"/>
      <name val="Arial"/>
      <family val="2"/>
      <charset val="204"/>
    </font>
    <font>
      <b/>
      <sz val="12"/>
      <name val="Arial"/>
      <family val="2"/>
      <charset val="204"/>
    </font>
    <font>
      <sz val="20"/>
      <color indexed="8"/>
      <name val="Times New Roman"/>
      <family val="1"/>
      <charset val="204"/>
    </font>
    <font>
      <sz val="20"/>
      <name val="Arial Cyr"/>
      <charset val="204"/>
    </font>
    <font>
      <sz val="12"/>
      <name val="Times New Roman Cyr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11"/>
      <name val="Times New Roman"/>
      <family val="1"/>
    </font>
    <font>
      <b/>
      <sz val="12"/>
      <name val="Times New Roman"/>
      <family val="1"/>
    </font>
    <font>
      <sz val="12"/>
      <name val="Arial Cyr"/>
      <charset val="204"/>
    </font>
    <font>
      <i/>
      <sz val="10"/>
      <name val="Times New Roman CYR"/>
      <charset val="204"/>
    </font>
    <font>
      <i/>
      <sz val="10"/>
      <name val="Times New Roman"/>
      <family val="1"/>
    </font>
    <font>
      <b/>
      <sz val="12"/>
      <name val="Times New Roman CYR"/>
      <family val="1"/>
      <charset val="204"/>
    </font>
    <font>
      <u/>
      <sz val="10"/>
      <color indexed="12"/>
      <name val="Arial Cyr"/>
      <charset val="204"/>
    </font>
    <font>
      <b/>
      <sz val="12"/>
      <name val="Times New Roman Cyr"/>
      <charset val="204"/>
    </font>
    <font>
      <sz val="12"/>
      <name val="Times New Roman CYR"/>
      <charset val="204"/>
    </font>
    <font>
      <sz val="12"/>
      <name val="Times New Roman"/>
      <family val="1"/>
    </font>
    <font>
      <i/>
      <sz val="12"/>
      <name val="Times New Roman Cyr"/>
      <family val="1"/>
      <charset val="204"/>
    </font>
    <font>
      <i/>
      <sz val="12"/>
      <name val="Times New Roman"/>
      <family val="1"/>
    </font>
    <font>
      <i/>
      <sz val="12"/>
      <name val="Times New Roman"/>
      <family val="1"/>
      <charset val="204"/>
    </font>
    <font>
      <i/>
      <sz val="12"/>
      <name val="Times New Roman CYR"/>
      <charset val="204"/>
    </font>
    <font>
      <b/>
      <i/>
      <sz val="12"/>
      <name val="Times New Roman CYR"/>
      <family val="1"/>
      <charset val="204"/>
    </font>
    <font>
      <i/>
      <sz val="11"/>
      <name val="Times New Roman Cyr"/>
      <family val="1"/>
      <charset val="204"/>
    </font>
    <font>
      <i/>
      <sz val="11"/>
      <name val="Times New Roman"/>
      <family val="1"/>
    </font>
    <font>
      <i/>
      <sz val="11"/>
      <name val="Times New Roman CYR"/>
      <charset val="204"/>
    </font>
    <font>
      <i/>
      <sz val="12"/>
      <color rgb="FFFF0000"/>
      <name val="Times New Roman Cyr"/>
      <family val="1"/>
      <charset val="204"/>
    </font>
    <font>
      <i/>
      <sz val="12"/>
      <color rgb="FFFF0000"/>
      <name val="Times New Roman"/>
      <family val="1"/>
    </font>
    <font>
      <i/>
      <sz val="12"/>
      <color rgb="FFFF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rgb="FFFF0000"/>
      <name val="Times New Roman Cyr"/>
      <family val="1"/>
      <charset val="204"/>
    </font>
    <font>
      <sz val="12"/>
      <color rgb="FFFF0000"/>
      <name val="Times New Roman"/>
      <family val="1"/>
      <charset val="204"/>
    </font>
    <font>
      <sz val="12"/>
      <color rgb="FFFF0000"/>
      <name val="Times New Roman"/>
      <family val="1"/>
    </font>
    <font>
      <b/>
      <sz val="12"/>
      <color rgb="FFFF0000"/>
      <name val="Times New Roman CYR"/>
      <family val="1"/>
      <charset val="204"/>
    </font>
    <font>
      <sz val="10"/>
      <color rgb="FFFF0000"/>
      <name val="Arial Cyr"/>
      <charset val="204"/>
    </font>
    <font>
      <sz val="11"/>
      <name val="Times New Roman Cyr"/>
      <family val="1"/>
      <charset val="204"/>
    </font>
    <font>
      <sz val="11"/>
      <name val="Arial Cyr"/>
      <charset val="204"/>
    </font>
    <font>
      <b/>
      <sz val="12"/>
      <color rgb="FFFF0000"/>
      <name val="Times New Roman"/>
      <family val="1"/>
    </font>
    <font>
      <b/>
      <sz val="12"/>
      <color rgb="FFFF0000"/>
      <name val="Times New Roman"/>
      <family val="1"/>
      <charset val="204"/>
    </font>
    <font>
      <i/>
      <sz val="11"/>
      <name val="Arial Cyr"/>
      <charset val="204"/>
    </font>
    <font>
      <sz val="11"/>
      <color rgb="FFFF0000"/>
      <name val="Times New Roman"/>
      <family val="1"/>
    </font>
    <font>
      <sz val="11"/>
      <color rgb="FFFF0000"/>
      <name val="Times New Roman"/>
      <family val="1"/>
      <charset val="204"/>
    </font>
    <font>
      <sz val="11"/>
      <color rgb="FFFF0000"/>
      <name val="Arial Cyr"/>
      <charset val="204"/>
    </font>
    <font>
      <i/>
      <sz val="10"/>
      <name val="Arial Cyr"/>
      <charset val="204"/>
    </font>
    <font>
      <sz val="9"/>
      <name val="Times New Roman CYR"/>
      <family val="1"/>
      <charset val="204"/>
    </font>
    <font>
      <b/>
      <sz val="10"/>
      <name val="Arial Cyr"/>
      <charset val="204"/>
    </font>
    <font>
      <b/>
      <sz val="10"/>
      <name val="Times New Roman Cyr"/>
      <family val="1"/>
      <charset val="204"/>
    </font>
    <font>
      <b/>
      <i/>
      <sz val="10"/>
      <name val="Times New Roman"/>
      <family val="1"/>
      <charset val="204"/>
    </font>
    <font>
      <b/>
      <sz val="12"/>
      <name val="Arial Cyr"/>
      <family val="2"/>
      <charset val="204"/>
    </font>
    <font>
      <b/>
      <sz val="10"/>
      <name val="Arial Cyr"/>
      <family val="2"/>
      <charset val="204"/>
    </font>
    <font>
      <b/>
      <sz val="12"/>
      <name val="Arial Cyr"/>
      <charset val="204"/>
    </font>
    <font>
      <sz val="12"/>
      <name val="Arial Cyr"/>
      <family val="2"/>
      <charset val="204"/>
    </font>
    <font>
      <sz val="14"/>
      <name val="Times New Roman"/>
      <family val="1"/>
    </font>
    <font>
      <i/>
      <sz val="12"/>
      <name val="Arial Cyr"/>
      <family val="2"/>
      <charset val="204"/>
    </font>
    <font>
      <b/>
      <sz val="14"/>
      <name val="Times New Roman Cyr"/>
      <family val="1"/>
      <charset val="204"/>
    </font>
    <font>
      <b/>
      <sz val="14"/>
      <name val="Times New Roman"/>
      <family val="1"/>
      <charset val="204"/>
    </font>
    <font>
      <sz val="14"/>
      <name val="Arial Cyr"/>
      <family val="2"/>
      <charset val="204"/>
    </font>
    <font>
      <sz val="14"/>
      <color indexed="8"/>
      <name val="Times New Roman"/>
      <family val="1"/>
    </font>
    <font>
      <sz val="14"/>
      <name val="Times New Roman Cyr"/>
      <family val="1"/>
      <charset val="204"/>
    </font>
    <font>
      <i/>
      <sz val="14"/>
      <name val="Times New Roman Cyr"/>
      <charset val="204"/>
    </font>
    <font>
      <sz val="14"/>
      <color rgb="FFFF0000"/>
      <name val="Times New Roman"/>
      <family val="1"/>
    </font>
    <font>
      <b/>
      <sz val="14"/>
      <color rgb="FFFF0000"/>
      <name val="Times New Roman"/>
      <family val="1"/>
      <charset val="204"/>
    </font>
    <font>
      <sz val="14"/>
      <color rgb="FFFF0000"/>
      <name val="Arial Cyr"/>
      <family val="2"/>
      <charset val="204"/>
    </font>
    <font>
      <i/>
      <sz val="14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4"/>
      <name val="Times New Roman CYR"/>
      <charset val="204"/>
    </font>
    <font>
      <i/>
      <sz val="14"/>
      <name val="Times New Roman"/>
      <family val="1"/>
    </font>
    <font>
      <i/>
      <sz val="14"/>
      <name val="Times New Roman CYR"/>
      <family val="1"/>
      <charset val="204"/>
    </font>
    <font>
      <b/>
      <sz val="14"/>
      <color indexed="8"/>
      <name val="Times New Roman Cyr"/>
      <family val="1"/>
      <charset val="204"/>
    </font>
    <font>
      <b/>
      <sz val="16"/>
      <name val="Times New Roman CYR"/>
      <family val="1"/>
      <charset val="204"/>
    </font>
    <font>
      <sz val="16"/>
      <name val="Arial Cyr"/>
      <family val="2"/>
      <charset val="204"/>
    </font>
    <font>
      <b/>
      <sz val="16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sz val="9"/>
      <name val="Arial Cyr"/>
      <charset val="204"/>
    </font>
    <font>
      <b/>
      <sz val="10"/>
      <name val="Helv"/>
      <charset val="204"/>
    </font>
    <font>
      <i/>
      <sz val="7"/>
      <name val="Times New Roman"/>
      <family val="1"/>
      <charset val="204"/>
    </font>
    <font>
      <b/>
      <sz val="14"/>
      <color indexed="10"/>
      <name val="Times New Roman"/>
      <family val="1"/>
      <charset val="204"/>
    </font>
    <font>
      <sz val="14"/>
      <color rgb="FFFF0000"/>
      <name val="Times New Roman Cyr"/>
      <family val="1"/>
      <charset val="204"/>
    </font>
    <font>
      <b/>
      <sz val="12"/>
      <color rgb="FFFF0000"/>
      <name val="Arial Cyr"/>
      <charset val="204"/>
    </font>
    <font>
      <sz val="10"/>
      <color rgb="FFFF0000"/>
      <name val="Helv"/>
      <charset val="204"/>
    </font>
    <font>
      <sz val="12"/>
      <color rgb="FFFF0000"/>
      <name val="Arial Cyr"/>
      <charset val="204"/>
    </font>
    <font>
      <sz val="12"/>
      <color rgb="FFFF0000"/>
      <name val="Helv"/>
      <charset val="204"/>
    </font>
    <font>
      <i/>
      <sz val="10"/>
      <color rgb="FFFF0000"/>
      <name val="Helv"/>
      <charset val="204"/>
    </font>
    <font>
      <i/>
      <sz val="14"/>
      <color rgb="FFFF0000"/>
      <name val="Times New Roman"/>
      <family val="1"/>
      <charset val="204"/>
    </font>
    <font>
      <i/>
      <sz val="12"/>
      <name val="Arial Cyr"/>
      <charset val="204"/>
    </font>
    <font>
      <i/>
      <sz val="12"/>
      <name val="Helv"/>
      <charset val="204"/>
    </font>
    <font>
      <i/>
      <sz val="14"/>
      <color rgb="FFFF0000"/>
      <name val="Helv"/>
      <charset val="204"/>
    </font>
    <font>
      <sz val="14"/>
      <name val="Helv"/>
      <charset val="204"/>
    </font>
    <font>
      <b/>
      <sz val="14"/>
      <name val="Arial Cyr"/>
      <charset val="204"/>
    </font>
    <font>
      <b/>
      <sz val="14"/>
      <name val="Times New Roman Cyr"/>
      <charset val="204"/>
    </font>
    <font>
      <sz val="14"/>
      <color rgb="FFFF0000"/>
      <name val="Times New Roman CYR"/>
      <charset val="204"/>
    </font>
    <font>
      <sz val="14"/>
      <color indexed="10"/>
      <name val="Times New Roman"/>
      <family val="1"/>
    </font>
    <font>
      <sz val="10"/>
      <color indexed="10"/>
      <name val="Arial Cyr"/>
      <charset val="204"/>
    </font>
    <font>
      <i/>
      <sz val="14"/>
      <name val="Helv"/>
      <charset val="204"/>
    </font>
    <font>
      <sz val="20"/>
      <color rgb="FFFF0000"/>
      <name val="Times New Roman"/>
      <family val="1"/>
      <charset val="204"/>
    </font>
    <font>
      <b/>
      <sz val="20"/>
      <name val="Times New Roman"/>
      <family val="1"/>
      <charset val="204"/>
    </font>
    <font>
      <sz val="12"/>
      <color rgb="FFFF0000"/>
      <name val="Arial Cyr"/>
      <family val="2"/>
      <charset val="204"/>
    </font>
    <font>
      <b/>
      <sz val="11"/>
      <name val="Times New Roman CYR"/>
      <family val="1"/>
      <charset val="204"/>
    </font>
    <font>
      <sz val="16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2"/>
      <name val="Helv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64"/>
      </top>
      <bottom style="hair">
        <color indexed="8"/>
      </bottom>
      <diagonal/>
    </border>
    <border>
      <left style="thin">
        <color indexed="64"/>
      </left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/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</borders>
  <cellStyleXfs count="31">
    <xf numFmtId="0" fontId="0" fillId="0" borderId="0"/>
    <xf numFmtId="0" fontId="6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2" fillId="0" borderId="0"/>
    <xf numFmtId="0" fontId="2" fillId="0" borderId="0"/>
    <xf numFmtId="0" fontId="62" fillId="0" borderId="0"/>
    <xf numFmtId="0" fontId="45" fillId="0" borderId="0"/>
    <xf numFmtId="0" fontId="2" fillId="0" borderId="0"/>
    <xf numFmtId="0" fontId="1" fillId="0" borderId="0"/>
    <xf numFmtId="0" fontId="73" fillId="0" borderId="0" applyNumberFormat="0" applyFill="0" applyBorder="0" applyAlignment="0" applyProtection="0">
      <alignment vertical="top"/>
      <protection locked="0"/>
    </xf>
    <xf numFmtId="0" fontId="2" fillId="0" borderId="0"/>
  </cellStyleXfs>
  <cellXfs count="880">
    <xf numFmtId="0" fontId="0" fillId="0" borderId="0" xfId="0"/>
    <xf numFmtId="0" fontId="3" fillId="0" borderId="0" xfId="0" applyFont="1"/>
    <xf numFmtId="0" fontId="8" fillId="0" borderId="0" xfId="0" applyFont="1"/>
    <xf numFmtId="0" fontId="9" fillId="0" borderId="0" xfId="0" applyFont="1"/>
    <xf numFmtId="0" fontId="9" fillId="0" borderId="0" xfId="0" applyFont="1" applyAlignment="1"/>
    <xf numFmtId="0" fontId="14" fillId="0" borderId="0" xfId="0" applyFont="1" applyBorder="1" applyAlignment="1">
      <alignment horizontal="center"/>
    </xf>
    <xf numFmtId="49" fontId="14" fillId="0" borderId="0" xfId="0" applyNumberFormat="1" applyFont="1" applyBorder="1" applyAlignment="1" applyProtection="1">
      <alignment vertical="top"/>
      <protection locked="0"/>
    </xf>
    <xf numFmtId="0" fontId="14" fillId="0" borderId="0" xfId="0" applyFont="1" applyBorder="1"/>
    <xf numFmtId="0" fontId="15" fillId="0" borderId="0" xfId="0" applyFont="1" applyBorder="1"/>
    <xf numFmtId="0" fontId="17" fillId="0" borderId="1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3" fontId="20" fillId="0" borderId="9" xfId="0" applyNumberFormat="1" applyFont="1" applyBorder="1" applyAlignment="1">
      <alignment horizontal="right" wrapText="1"/>
    </xf>
    <xf numFmtId="3" fontId="21" fillId="0" borderId="11" xfId="0" applyNumberFormat="1" applyFont="1" applyBorder="1" applyAlignment="1">
      <alignment horizontal="right" wrapText="1"/>
    </xf>
    <xf numFmtId="4" fontId="4" fillId="0" borderId="10" xfId="0" applyNumberFormat="1" applyFont="1" applyBorder="1" applyAlignment="1">
      <alignment horizontal="center" wrapText="1"/>
    </xf>
    <xf numFmtId="4" fontId="4" fillId="0" borderId="13" xfId="0" applyNumberFormat="1" applyFont="1" applyBorder="1" applyAlignment="1">
      <alignment horizontal="center" wrapText="1"/>
    </xf>
    <xf numFmtId="3" fontId="22" fillId="0" borderId="10" xfId="0" applyNumberFormat="1" applyFont="1" applyBorder="1" applyAlignment="1">
      <alignment horizontal="right" wrapText="1"/>
    </xf>
    <xf numFmtId="4" fontId="23" fillId="0" borderId="10" xfId="0" applyNumberFormat="1" applyFont="1" applyBorder="1" applyAlignment="1">
      <alignment horizontal="center" wrapText="1"/>
    </xf>
    <xf numFmtId="3" fontId="20" fillId="0" borderId="10" xfId="0" applyNumberFormat="1" applyFont="1" applyBorder="1" applyAlignment="1">
      <alignment horizontal="right" wrapText="1"/>
    </xf>
    <xf numFmtId="3" fontId="23" fillId="0" borderId="10" xfId="0" applyNumberFormat="1" applyFont="1" applyBorder="1" applyAlignment="1">
      <alignment horizontal="right" wrapText="1"/>
    </xf>
    <xf numFmtId="3" fontId="4" fillId="0" borderId="13" xfId="0" applyNumberFormat="1" applyFont="1" applyBorder="1" applyAlignment="1">
      <alignment horizontal="center" wrapText="1"/>
    </xf>
    <xf numFmtId="3" fontId="25" fillId="0" borderId="10" xfId="0" applyNumberFormat="1" applyFont="1" applyBorder="1" applyAlignment="1">
      <alignment horizontal="right" wrapText="1"/>
    </xf>
    <xf numFmtId="3" fontId="21" fillId="0" borderId="13" xfId="0" applyNumberFormat="1" applyFont="1" applyBorder="1" applyAlignment="1">
      <alignment horizontal="right" wrapText="1"/>
    </xf>
    <xf numFmtId="3" fontId="4" fillId="0" borderId="13" xfId="0" applyNumberFormat="1" applyFont="1" applyBorder="1" applyAlignment="1">
      <alignment horizontal="right" wrapText="1"/>
    </xf>
    <xf numFmtId="3" fontId="23" fillId="0" borderId="10" xfId="0" applyNumberFormat="1" applyFont="1" applyBorder="1" applyAlignment="1">
      <alignment horizontal="center" wrapText="1"/>
    </xf>
    <xf numFmtId="0" fontId="24" fillId="0" borderId="0" xfId="0" applyFont="1"/>
    <xf numFmtId="0" fontId="3" fillId="0" borderId="0" xfId="0" applyFont="1" applyAlignment="1">
      <alignment wrapText="1"/>
    </xf>
    <xf numFmtId="3" fontId="25" fillId="0" borderId="10" xfId="0" applyNumberFormat="1" applyFont="1" applyBorder="1" applyAlignment="1">
      <alignment horizontal="center" wrapText="1"/>
    </xf>
    <xf numFmtId="3" fontId="21" fillId="0" borderId="13" xfId="0" applyNumberFormat="1" applyFont="1" applyBorder="1" applyAlignment="1">
      <alignment horizontal="center" wrapText="1"/>
    </xf>
    <xf numFmtId="3" fontId="22" fillId="0" borderId="10" xfId="0" applyNumberFormat="1" applyFont="1" applyBorder="1" applyAlignment="1">
      <alignment horizontal="center" wrapText="1"/>
    </xf>
    <xf numFmtId="0" fontId="22" fillId="0" borderId="10" xfId="0" applyFont="1" applyBorder="1" applyAlignment="1">
      <alignment horizontal="center" wrapText="1"/>
    </xf>
    <xf numFmtId="3" fontId="22" fillId="0" borderId="10" xfId="0" applyNumberFormat="1" applyFont="1" applyFill="1" applyBorder="1" applyAlignment="1">
      <alignment horizontal="right" wrapText="1"/>
    </xf>
    <xf numFmtId="3" fontId="4" fillId="0" borderId="13" xfId="0" applyNumberFormat="1" applyFont="1" applyFill="1" applyBorder="1" applyAlignment="1">
      <alignment horizontal="center" wrapText="1"/>
    </xf>
    <xf numFmtId="3" fontId="20" fillId="0" borderId="13" xfId="0" applyNumberFormat="1" applyFont="1" applyBorder="1" applyAlignment="1">
      <alignment horizontal="right" wrapText="1"/>
    </xf>
    <xf numFmtId="3" fontId="22" fillId="0" borderId="13" xfId="0" applyNumberFormat="1" applyFont="1" applyBorder="1" applyAlignment="1">
      <alignment horizontal="right" wrapText="1"/>
    </xf>
    <xf numFmtId="3" fontId="26" fillId="0" borderId="0" xfId="0" applyNumberFormat="1" applyFont="1" applyBorder="1" applyAlignment="1">
      <alignment horizontal="justify" wrapText="1"/>
    </xf>
    <xf numFmtId="0" fontId="21" fillId="0" borderId="12" xfId="0" applyFont="1" applyBorder="1" applyAlignment="1">
      <alignment horizontal="left" wrapText="1"/>
    </xf>
    <xf numFmtId="3" fontId="20" fillId="0" borderId="10" xfId="0" applyNumberFormat="1" applyFont="1" applyBorder="1" applyAlignment="1">
      <alignment horizontal="right" vertical="center" wrapText="1"/>
    </xf>
    <xf numFmtId="3" fontId="4" fillId="0" borderId="13" xfId="0" applyNumberFormat="1" applyFont="1" applyBorder="1" applyAlignment="1">
      <alignment horizontal="center" vertical="center" wrapText="1"/>
    </xf>
    <xf numFmtId="3" fontId="22" fillId="0" borderId="10" xfId="0" applyNumberFormat="1" applyFont="1" applyBorder="1" applyAlignment="1">
      <alignment wrapText="1"/>
    </xf>
    <xf numFmtId="3" fontId="4" fillId="0" borderId="13" xfId="0" applyNumberFormat="1" applyFont="1" applyBorder="1" applyAlignment="1">
      <alignment wrapText="1"/>
    </xf>
    <xf numFmtId="0" fontId="4" fillId="0" borderId="13" xfId="0" applyFont="1" applyBorder="1" applyAlignment="1">
      <alignment horizontal="center" wrapText="1"/>
    </xf>
    <xf numFmtId="3" fontId="20" fillId="0" borderId="29" xfId="0" applyNumberFormat="1" applyFont="1" applyBorder="1" applyAlignment="1">
      <alignment horizontal="right" wrapText="1"/>
    </xf>
    <xf numFmtId="3" fontId="20" fillId="0" borderId="30" xfId="0" applyNumberFormat="1" applyFont="1" applyBorder="1" applyAlignment="1">
      <alignment horizontal="right" wrapText="1"/>
    </xf>
    <xf numFmtId="3" fontId="3" fillId="0" borderId="0" xfId="0" applyNumberFormat="1" applyFont="1"/>
    <xf numFmtId="0" fontId="27" fillId="0" borderId="0" xfId="0" applyFont="1" applyBorder="1" applyAlignment="1">
      <alignment horizontal="left"/>
    </xf>
    <xf numFmtId="0" fontId="19" fillId="0" borderId="0" xfId="0" applyFont="1" applyBorder="1" applyAlignment="1">
      <alignment horizontal="left" wrapText="1"/>
    </xf>
    <xf numFmtId="0" fontId="25" fillId="0" borderId="0" xfId="0" applyFont="1" applyBorder="1" applyAlignment="1">
      <alignment horizontal="justify" wrapText="1"/>
    </xf>
    <xf numFmtId="3" fontId="25" fillId="0" borderId="0" xfId="0" applyNumberFormat="1" applyFont="1" applyBorder="1" applyAlignment="1">
      <alignment horizontal="right" wrapText="1"/>
    </xf>
    <xf numFmtId="3" fontId="21" fillId="0" borderId="0" xfId="0" applyNumberFormat="1" applyFont="1" applyBorder="1" applyAlignment="1">
      <alignment horizontal="right" wrapText="1"/>
    </xf>
    <xf numFmtId="0" fontId="8" fillId="0" borderId="0" xfId="0" applyFont="1" applyBorder="1" applyAlignment="1">
      <alignment horizontal="center"/>
    </xf>
    <xf numFmtId="0" fontId="8" fillId="0" borderId="0" xfId="0" applyNumberFormat="1" applyFont="1" applyBorder="1" applyAlignment="1" applyProtection="1">
      <alignment horizontal="left" vertical="center" wrapText="1"/>
    </xf>
    <xf numFmtId="164" fontId="4" fillId="0" borderId="0" xfId="0" applyNumberFormat="1" applyFont="1" applyBorder="1" applyAlignment="1">
      <alignment horizontal="right" wrapText="1"/>
    </xf>
    <xf numFmtId="0" fontId="4" fillId="0" borderId="0" xfId="0" applyFont="1" applyFill="1" applyBorder="1" applyAlignment="1">
      <alignment horizontal="center" vertical="top" wrapText="1"/>
    </xf>
    <xf numFmtId="49" fontId="21" fillId="0" borderId="0" xfId="0" applyNumberFormat="1" applyFont="1" applyFill="1" applyBorder="1" applyAlignment="1" applyProtection="1">
      <alignment wrapText="1"/>
      <protection locked="0"/>
    </xf>
    <xf numFmtId="164" fontId="21" fillId="0" borderId="0" xfId="0" applyNumberFormat="1" applyFont="1" applyFill="1" applyBorder="1" applyAlignment="1">
      <alignment horizontal="right" wrapText="1"/>
    </xf>
    <xf numFmtId="0" fontId="28" fillId="0" borderId="0" xfId="0" applyFont="1"/>
    <xf numFmtId="0" fontId="4" fillId="0" borderId="0" xfId="0" applyFont="1" applyBorder="1" applyAlignment="1" applyProtection="1">
      <alignment horizontal="center" vertical="top" wrapText="1"/>
    </xf>
    <xf numFmtId="0" fontId="4" fillId="0" borderId="0" xfId="0" applyFont="1" applyBorder="1" applyAlignment="1" applyProtection="1">
      <alignment vertical="top" wrapText="1"/>
    </xf>
    <xf numFmtId="0" fontId="3" fillId="0" borderId="10" xfId="0" applyFont="1" applyBorder="1"/>
    <xf numFmtId="0" fontId="3" fillId="0" borderId="13" xfId="0" applyFont="1" applyBorder="1"/>
    <xf numFmtId="3" fontId="20" fillId="0" borderId="23" xfId="0" applyNumberFormat="1" applyFont="1" applyBorder="1" applyAlignment="1">
      <alignment horizontal="right" vertical="center" wrapText="1"/>
    </xf>
    <xf numFmtId="3" fontId="4" fillId="0" borderId="27" xfId="0" applyNumberFormat="1" applyFont="1" applyBorder="1" applyAlignment="1">
      <alignment horizontal="center" vertical="center" wrapText="1"/>
    </xf>
    <xf numFmtId="3" fontId="31" fillId="0" borderId="10" xfId="0" applyNumberFormat="1" applyFont="1" applyBorder="1" applyAlignment="1" applyProtection="1">
      <alignment wrapText="1"/>
      <protection locked="0"/>
    </xf>
    <xf numFmtId="3" fontId="31" fillId="0" borderId="9" xfId="0" applyNumberFormat="1" applyFont="1" applyBorder="1" applyAlignment="1">
      <alignment wrapText="1"/>
    </xf>
    <xf numFmtId="3" fontId="31" fillId="0" borderId="10" xfId="0" applyNumberFormat="1" applyFont="1" applyBorder="1" applyAlignment="1">
      <alignment wrapText="1"/>
    </xf>
    <xf numFmtId="3" fontId="30" fillId="0" borderId="10" xfId="0" applyNumberFormat="1" applyFont="1" applyBorder="1" applyAlignment="1">
      <alignment horizontal="right" wrapText="1"/>
    </xf>
    <xf numFmtId="3" fontId="32" fillId="0" borderId="10" xfId="0" applyNumberFormat="1" applyFont="1" applyBorder="1" applyAlignment="1">
      <alignment horizontal="right" wrapText="1"/>
    </xf>
    <xf numFmtId="3" fontId="29" fillId="0" borderId="10" xfId="0" applyNumberFormat="1" applyFont="1" applyBorder="1" applyAlignment="1">
      <alignment horizontal="right" wrapText="1"/>
    </xf>
    <xf numFmtId="3" fontId="31" fillId="0" borderId="10" xfId="0" applyNumberFormat="1" applyFont="1" applyBorder="1" applyAlignment="1">
      <alignment horizontal="right" wrapText="1"/>
    </xf>
    <xf numFmtId="3" fontId="31" fillId="0" borderId="10" xfId="0" applyNumberFormat="1" applyFont="1" applyBorder="1" applyAlignment="1" applyProtection="1">
      <alignment horizontal="right" wrapText="1"/>
      <protection locked="0"/>
    </xf>
    <xf numFmtId="3" fontId="29" fillId="0" borderId="10" xfId="0" applyNumberFormat="1" applyFont="1" applyBorder="1" applyAlignment="1">
      <alignment wrapText="1"/>
    </xf>
    <xf numFmtId="3" fontId="30" fillId="0" borderId="10" xfId="0" applyNumberFormat="1" applyFont="1" applyBorder="1" applyAlignment="1">
      <alignment wrapText="1"/>
    </xf>
    <xf numFmtId="3" fontId="32" fillId="0" borderId="10" xfId="0" applyNumberFormat="1" applyFont="1" applyBorder="1" applyAlignment="1">
      <alignment horizontal="center" wrapText="1"/>
    </xf>
    <xf numFmtId="0" fontId="32" fillId="0" borderId="10" xfId="0" applyFont="1" applyBorder="1" applyAlignment="1">
      <alignment horizontal="center" wrapText="1"/>
    </xf>
    <xf numFmtId="0" fontId="32" fillId="0" borderId="10" xfId="0" applyFont="1" applyBorder="1" applyAlignment="1">
      <alignment horizontal="right" wrapText="1"/>
    </xf>
    <xf numFmtId="0" fontId="31" fillId="0" borderId="10" xfId="0" applyFont="1" applyBorder="1" applyAlignment="1">
      <alignment horizontal="right" wrapText="1"/>
    </xf>
    <xf numFmtId="0" fontId="21" fillId="0" borderId="8" xfId="0" applyFont="1" applyBorder="1" applyAlignment="1">
      <alignment horizontal="left" wrapText="1"/>
    </xf>
    <xf numFmtId="0" fontId="4" fillId="0" borderId="12" xfId="0" applyFont="1" applyBorder="1" applyAlignment="1">
      <alignment horizontal="left" wrapText="1"/>
    </xf>
    <xf numFmtId="0" fontId="5" fillId="0" borderId="12" xfId="0" applyFont="1" applyBorder="1" applyAlignment="1">
      <alignment horizontal="left" wrapText="1"/>
    </xf>
    <xf numFmtId="0" fontId="8" fillId="0" borderId="12" xfId="0" applyFont="1" applyBorder="1" applyAlignment="1">
      <alignment horizontal="left" wrapText="1"/>
    </xf>
    <xf numFmtId="0" fontId="4" fillId="0" borderId="16" xfId="0" applyFont="1" applyBorder="1" applyAlignment="1">
      <alignment horizontal="left" wrapText="1"/>
    </xf>
    <xf numFmtId="0" fontId="5" fillId="0" borderId="17" xfId="0" applyFont="1" applyBorder="1" applyAlignment="1">
      <alignment horizontal="left" wrapText="1"/>
    </xf>
    <xf numFmtId="0" fontId="8" fillId="0" borderId="19" xfId="0" applyFont="1" applyBorder="1" applyAlignment="1">
      <alignment horizontal="left" wrapText="1"/>
    </xf>
    <xf numFmtId="0" fontId="8" fillId="0" borderId="21" xfId="0" applyFont="1" applyBorder="1" applyAlignment="1">
      <alignment horizontal="left" wrapText="1"/>
    </xf>
    <xf numFmtId="0" fontId="28" fillId="0" borderId="28" xfId="0" applyFont="1" applyBorder="1" applyAlignment="1">
      <alignment horizontal="left"/>
    </xf>
    <xf numFmtId="49" fontId="31" fillId="0" borderId="9" xfId="0" applyNumberFormat="1" applyFont="1" applyBorder="1" applyAlignment="1" applyProtection="1">
      <alignment horizontal="left" wrapText="1"/>
      <protection locked="0"/>
    </xf>
    <xf numFmtId="49" fontId="31" fillId="0" borderId="10" xfId="0" applyNumberFormat="1" applyFont="1" applyBorder="1" applyAlignment="1" applyProtection="1">
      <alignment horizontal="left" wrapText="1"/>
      <protection locked="0"/>
    </xf>
    <xf numFmtId="0" fontId="30" fillId="0" borderId="10" xfId="0" applyFont="1" applyBorder="1" applyAlignment="1">
      <alignment horizontal="left" wrapText="1"/>
    </xf>
    <xf numFmtId="0" fontId="29" fillId="0" borderId="10" xfId="0" applyFont="1" applyBorder="1"/>
    <xf numFmtId="0" fontId="30" fillId="0" borderId="0" xfId="0" applyFont="1" applyBorder="1" applyAlignment="1">
      <alignment wrapText="1"/>
    </xf>
    <xf numFmtId="0" fontId="29" fillId="0" borderId="10" xfId="0" applyFont="1" applyBorder="1" applyAlignment="1">
      <alignment horizontal="left" wrapText="1"/>
    </xf>
    <xf numFmtId="0" fontId="33" fillId="0" borderId="0" xfId="0" applyFont="1" applyBorder="1" applyAlignment="1">
      <alignment wrapText="1"/>
    </xf>
    <xf numFmtId="0" fontId="33" fillId="0" borderId="10" xfId="0" applyFont="1" applyBorder="1" applyAlignment="1">
      <alignment wrapText="1"/>
    </xf>
    <xf numFmtId="0" fontId="29" fillId="0" borderId="10" xfId="0" applyFont="1" applyFill="1" applyBorder="1" applyAlignment="1" applyProtection="1">
      <alignment horizontal="left" wrapText="1"/>
    </xf>
    <xf numFmtId="0" fontId="30" fillId="0" borderId="14" xfId="0" applyNumberFormat="1" applyFont="1" applyBorder="1" applyAlignment="1">
      <alignment horizontal="left" wrapText="1"/>
    </xf>
    <xf numFmtId="0" fontId="30" fillId="0" borderId="15" xfId="0" applyNumberFormat="1" applyFont="1" applyBorder="1" applyAlignment="1">
      <alignment horizontal="left" wrapText="1"/>
    </xf>
    <xf numFmtId="49" fontId="32" fillId="0" borderId="10" xfId="0" applyNumberFormat="1" applyFont="1" applyBorder="1" applyAlignment="1" applyProtection="1">
      <alignment horizontal="left" wrapText="1"/>
      <protection locked="0"/>
    </xf>
    <xf numFmtId="0" fontId="29" fillId="0" borderId="18" xfId="0" applyFont="1" applyBorder="1" applyAlignment="1">
      <alignment horizontal="left" wrapText="1"/>
    </xf>
    <xf numFmtId="0" fontId="30" fillId="0" borderId="20" xfId="0" applyFont="1" applyBorder="1" applyAlignment="1">
      <alignment horizontal="left" wrapText="1"/>
    </xf>
    <xf numFmtId="0" fontId="30" fillId="0" borderId="22" xfId="0" applyFont="1" applyBorder="1" applyAlignment="1">
      <alignment horizontal="left" wrapText="1"/>
    </xf>
    <xf numFmtId="0" fontId="30" fillId="0" borderId="10" xfId="0" applyFont="1" applyBorder="1" applyAlignment="1">
      <alignment horizontal="left"/>
    </xf>
    <xf numFmtId="0" fontId="29" fillId="0" borderId="10" xfId="0" applyFont="1" applyBorder="1" applyAlignment="1">
      <alignment horizontal="left"/>
    </xf>
    <xf numFmtId="0" fontId="30" fillId="0" borderId="23" xfId="0" applyFont="1" applyBorder="1" applyAlignment="1">
      <alignment horizontal="left" wrapText="1"/>
    </xf>
    <xf numFmtId="49" fontId="30" fillId="0" borderId="10" xfId="0" applyNumberFormat="1" applyFont="1" applyBorder="1" applyAlignment="1">
      <alignment horizontal="left" wrapText="1"/>
    </xf>
    <xf numFmtId="49" fontId="32" fillId="0" borderId="25" xfId="0" applyNumberFormat="1" applyFont="1" applyBorder="1" applyAlignment="1" applyProtection="1">
      <alignment horizontal="left" wrapText="1"/>
      <protection locked="0"/>
    </xf>
    <xf numFmtId="49" fontId="32" fillId="0" borderId="23" xfId="0" applyNumberFormat="1" applyFont="1" applyBorder="1" applyAlignment="1" applyProtection="1">
      <alignment horizontal="left" wrapText="1"/>
      <protection locked="0"/>
    </xf>
    <xf numFmtId="0" fontId="30" fillId="0" borderId="10" xfId="0" applyFont="1" applyBorder="1" applyAlignment="1">
      <alignment wrapText="1"/>
    </xf>
    <xf numFmtId="0" fontId="29" fillId="0" borderId="0" xfId="0" applyFont="1" applyBorder="1" applyAlignment="1">
      <alignment horizontal="left" wrapText="1"/>
    </xf>
    <xf numFmtId="0" fontId="34" fillId="0" borderId="10" xfId="0" applyFont="1" applyBorder="1"/>
    <xf numFmtId="0" fontId="33" fillId="0" borderId="0" xfId="0" applyFont="1" applyAlignment="1">
      <alignment wrapText="1"/>
    </xf>
    <xf numFmtId="0" fontId="29" fillId="0" borderId="10" xfId="0" applyFont="1" applyBorder="1" applyAlignment="1">
      <alignment wrapText="1"/>
    </xf>
    <xf numFmtId="0" fontId="30" fillId="0" borderId="23" xfId="0" applyFont="1" applyBorder="1"/>
    <xf numFmtId="0" fontId="35" fillId="0" borderId="4" xfId="0" applyFont="1" applyBorder="1" applyAlignment="1">
      <alignment horizontal="center" vertical="center" wrapText="1"/>
    </xf>
    <xf numFmtId="49" fontId="35" fillId="0" borderId="7" xfId="0" applyNumberFormat="1" applyFont="1" applyBorder="1" applyAlignment="1" applyProtection="1">
      <alignment horizontal="center" vertical="center" wrapText="1"/>
      <protection locked="0"/>
    </xf>
    <xf numFmtId="0" fontId="35" fillId="0" borderId="1" xfId="0" applyFont="1" applyBorder="1" applyAlignment="1">
      <alignment horizontal="center" vertical="center" wrapText="1"/>
    </xf>
    <xf numFmtId="0" fontId="35" fillId="0" borderId="7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right" vertical="top"/>
    </xf>
    <xf numFmtId="0" fontId="36" fillId="0" borderId="0" xfId="0" applyFont="1"/>
    <xf numFmtId="0" fontId="34" fillId="0" borderId="10" xfId="0" applyFont="1" applyBorder="1" applyAlignment="1">
      <alignment wrapText="1"/>
    </xf>
    <xf numFmtId="4" fontId="25" fillId="0" borderId="10" xfId="0" applyNumberFormat="1" applyFont="1" applyBorder="1" applyAlignment="1">
      <alignment horizontal="center" wrapText="1"/>
    </xf>
    <xf numFmtId="4" fontId="21" fillId="0" borderId="13" xfId="0" applyNumberFormat="1" applyFont="1" applyBorder="1" applyAlignment="1">
      <alignment horizontal="center" wrapText="1"/>
    </xf>
    <xf numFmtId="0" fontId="37" fillId="0" borderId="0" xfId="0" applyFont="1" applyAlignment="1">
      <alignment wrapText="1"/>
    </xf>
    <xf numFmtId="3" fontId="22" fillId="0" borderId="25" xfId="0" applyNumberFormat="1" applyFont="1" applyBorder="1" applyAlignment="1">
      <alignment horizontal="right" wrapText="1"/>
    </xf>
    <xf numFmtId="0" fontId="4" fillId="0" borderId="26" xfId="0" applyFont="1" applyBorder="1" applyAlignment="1">
      <alignment horizontal="center" wrapText="1"/>
    </xf>
    <xf numFmtId="3" fontId="38" fillId="0" borderId="23" xfId="0" applyNumberFormat="1" applyFont="1" applyBorder="1" applyAlignment="1" applyProtection="1">
      <alignment horizontal="right" wrapText="1"/>
      <protection locked="0"/>
    </xf>
    <xf numFmtId="3" fontId="38" fillId="0" borderId="23" xfId="0" applyNumberFormat="1" applyFont="1" applyBorder="1" applyAlignment="1">
      <alignment horizontal="right" vertical="center" wrapText="1"/>
    </xf>
    <xf numFmtId="3" fontId="38" fillId="0" borderId="10" xfId="0" applyNumberFormat="1" applyFont="1" applyBorder="1" applyAlignment="1" applyProtection="1">
      <alignment horizontal="right" wrapText="1"/>
      <protection locked="0"/>
    </xf>
    <xf numFmtId="3" fontId="38" fillId="0" borderId="10" xfId="0" applyNumberFormat="1" applyFont="1" applyBorder="1" applyAlignment="1">
      <alignment horizontal="right" vertical="center" wrapText="1"/>
    </xf>
    <xf numFmtId="3" fontId="38" fillId="0" borderId="10" xfId="0" applyNumberFormat="1" applyFont="1" applyBorder="1" applyAlignment="1">
      <alignment horizontal="right" wrapText="1"/>
    </xf>
    <xf numFmtId="3" fontId="39" fillId="0" borderId="10" xfId="0" applyNumberFormat="1" applyFont="1" applyBorder="1" applyAlignment="1">
      <alignment horizontal="right" wrapText="1"/>
    </xf>
    <xf numFmtId="3" fontId="40" fillId="0" borderId="10" xfId="0" applyNumberFormat="1" applyFont="1" applyBorder="1" applyAlignment="1">
      <alignment horizontal="right" wrapText="1"/>
    </xf>
    <xf numFmtId="3" fontId="41" fillId="0" borderId="10" xfId="0" applyNumberFormat="1" applyFont="1" applyBorder="1" applyAlignment="1">
      <alignment horizontal="right" wrapText="1"/>
    </xf>
    <xf numFmtId="3" fontId="40" fillId="0" borderId="10" xfId="0" applyNumberFormat="1" applyFont="1" applyBorder="1"/>
    <xf numFmtId="3" fontId="40" fillId="0" borderId="25" xfId="0" applyNumberFormat="1" applyFont="1" applyBorder="1" applyAlignment="1">
      <alignment horizontal="right" wrapText="1"/>
    </xf>
    <xf numFmtId="3" fontId="39" fillId="0" borderId="25" xfId="0" applyNumberFormat="1" applyFont="1" applyBorder="1" applyAlignment="1">
      <alignment horizontal="right" wrapText="1"/>
    </xf>
    <xf numFmtId="3" fontId="38" fillId="0" borderId="29" xfId="0" applyNumberFormat="1" applyFont="1" applyBorder="1" applyAlignment="1">
      <alignment horizontal="right" wrapText="1"/>
    </xf>
    <xf numFmtId="0" fontId="8" fillId="0" borderId="32" xfId="0" applyFont="1" applyBorder="1" applyAlignment="1">
      <alignment horizontal="right" vertical="top"/>
    </xf>
    <xf numFmtId="0" fontId="21" fillId="0" borderId="16" xfId="0" applyFont="1" applyBorder="1" applyAlignment="1">
      <alignment horizontal="right" wrapText="1"/>
    </xf>
    <xf numFmtId="0" fontId="21" fillId="0" borderId="12" xfId="0" applyFont="1" applyBorder="1" applyAlignment="1">
      <alignment horizontal="right" wrapText="1"/>
    </xf>
    <xf numFmtId="0" fontId="4" fillId="0" borderId="12" xfId="0" applyFont="1" applyBorder="1" applyAlignment="1">
      <alignment horizontal="right" wrapText="1"/>
    </xf>
    <xf numFmtId="0" fontId="8" fillId="0" borderId="12" xfId="0" applyFont="1" applyBorder="1" applyAlignment="1">
      <alignment horizontal="right"/>
    </xf>
    <xf numFmtId="0" fontId="5" fillId="0" borderId="12" xfId="0" applyFont="1" applyBorder="1" applyAlignment="1">
      <alignment horizontal="right"/>
    </xf>
    <xf numFmtId="0" fontId="8" fillId="0" borderId="32" xfId="0" applyFont="1" applyBorder="1" applyAlignment="1">
      <alignment horizontal="right"/>
    </xf>
    <xf numFmtId="0" fontId="8" fillId="0" borderId="31" xfId="0" applyFont="1" applyBorder="1" applyAlignment="1">
      <alignment horizontal="right"/>
    </xf>
    <xf numFmtId="0" fontId="8" fillId="0" borderId="24" xfId="0" applyFont="1" applyBorder="1" applyAlignment="1">
      <alignment horizontal="right"/>
    </xf>
    <xf numFmtId="1" fontId="2" fillId="0" borderId="0" xfId="24" applyNumberFormat="1" applyFont="1" applyFill="1" applyBorder="1" applyAlignment="1">
      <alignment vertical="top" wrapText="1"/>
    </xf>
    <xf numFmtId="49" fontId="2" fillId="0" borderId="0" xfId="24" applyNumberFormat="1" applyFont="1" applyFill="1" applyBorder="1" applyAlignment="1">
      <alignment vertical="top" wrapText="1"/>
    </xf>
    <xf numFmtId="0" fontId="43" fillId="0" borderId="0" xfId="24" applyFont="1" applyAlignment="1"/>
    <xf numFmtId="0" fontId="45" fillId="0" borderId="0" xfId="24" applyFont="1" applyFill="1" applyBorder="1"/>
    <xf numFmtId="0" fontId="47" fillId="0" borderId="0" xfId="24" applyFont="1" applyFill="1" applyBorder="1"/>
    <xf numFmtId="0" fontId="48" fillId="0" borderId="0" xfId="24" applyFont="1" applyFill="1" applyBorder="1" applyAlignment="1">
      <alignment horizontal="center"/>
    </xf>
    <xf numFmtId="0" fontId="50" fillId="0" borderId="1" xfId="24" applyFont="1" applyFill="1" applyBorder="1" applyAlignment="1">
      <alignment horizontal="center" vertical="center"/>
    </xf>
    <xf numFmtId="0" fontId="50" fillId="0" borderId="1" xfId="24" applyFont="1" applyFill="1" applyBorder="1" applyAlignment="1">
      <alignment horizontal="center" vertical="center" wrapText="1"/>
    </xf>
    <xf numFmtId="49" fontId="51" fillId="0" borderId="1" xfId="24" applyNumberFormat="1" applyFont="1" applyFill="1" applyBorder="1" applyAlignment="1">
      <alignment horizontal="center" vertical="top" wrapText="1"/>
    </xf>
    <xf numFmtId="0" fontId="51" fillId="0" borderId="1" xfId="24" applyFont="1" applyFill="1" applyBorder="1" applyAlignment="1">
      <alignment horizontal="center" vertical="center" wrapText="1"/>
    </xf>
    <xf numFmtId="0" fontId="52" fillId="0" borderId="0" xfId="24" applyFont="1" applyFill="1" applyBorder="1"/>
    <xf numFmtId="0" fontId="45" fillId="2" borderId="0" xfId="24" applyFont="1" applyFill="1" applyBorder="1"/>
    <xf numFmtId="49" fontId="53" fillId="0" borderId="1" xfId="24" applyNumberFormat="1" applyFont="1" applyFill="1" applyBorder="1" applyAlignment="1">
      <alignment horizontal="center" wrapText="1"/>
    </xf>
    <xf numFmtId="49" fontId="53" fillId="0" borderId="1" xfId="24" applyNumberFormat="1" applyFont="1" applyFill="1" applyBorder="1" applyAlignment="1">
      <alignment wrapText="1"/>
    </xf>
    <xf numFmtId="0" fontId="54" fillId="2" borderId="0" xfId="24" applyFont="1" applyFill="1" applyBorder="1"/>
    <xf numFmtId="0" fontId="54" fillId="0" borderId="0" xfId="24" applyFont="1" applyFill="1" applyBorder="1"/>
    <xf numFmtId="49" fontId="55" fillId="0" borderId="1" xfId="24" applyNumberFormat="1" applyFont="1" applyFill="1" applyBorder="1" applyAlignment="1">
      <alignment horizontal="center" wrapText="1"/>
    </xf>
    <xf numFmtId="49" fontId="55" fillId="0" borderId="1" xfId="24" applyNumberFormat="1" applyFont="1" applyFill="1" applyBorder="1" applyAlignment="1">
      <alignment horizontal="left" wrapText="1"/>
    </xf>
    <xf numFmtId="2" fontId="54" fillId="0" borderId="0" xfId="24" applyNumberFormat="1" applyFont="1" applyFill="1" applyBorder="1"/>
    <xf numFmtId="49" fontId="55" fillId="0" borderId="1" xfId="24" applyNumberFormat="1" applyFont="1" applyFill="1" applyBorder="1" applyAlignment="1">
      <alignment horizontal="center" vertical="center" wrapText="1"/>
    </xf>
    <xf numFmtId="49" fontId="55" fillId="0" borderId="1" xfId="24" applyNumberFormat="1" applyFont="1" applyFill="1" applyBorder="1" applyAlignment="1">
      <alignment vertical="center" wrapText="1"/>
    </xf>
    <xf numFmtId="0" fontId="57" fillId="2" borderId="0" xfId="24" applyFont="1" applyFill="1" applyBorder="1"/>
    <xf numFmtId="0" fontId="57" fillId="0" borderId="0" xfId="24" applyFont="1" applyFill="1" applyBorder="1"/>
    <xf numFmtId="3" fontId="49" fillId="0" borderId="1" xfId="24" applyNumberFormat="1" applyFont="1" applyFill="1" applyBorder="1" applyAlignment="1">
      <alignment horizontal="center" wrapText="1"/>
    </xf>
    <xf numFmtId="3" fontId="56" fillId="0" borderId="1" xfId="24" applyNumberFormat="1" applyFont="1" applyFill="1" applyBorder="1" applyAlignment="1">
      <alignment horizontal="center" wrapText="1"/>
    </xf>
    <xf numFmtId="3" fontId="55" fillId="0" borderId="1" xfId="24" applyNumberFormat="1" applyFont="1" applyFill="1" applyBorder="1" applyAlignment="1">
      <alignment horizontal="center" wrapText="1"/>
    </xf>
    <xf numFmtId="49" fontId="55" fillId="0" borderId="1" xfId="24" applyNumberFormat="1" applyFont="1" applyFill="1" applyBorder="1" applyAlignment="1">
      <alignment wrapText="1"/>
    </xf>
    <xf numFmtId="3" fontId="56" fillId="0" borderId="1" xfId="24" applyNumberFormat="1" applyFont="1" applyFill="1" applyBorder="1" applyAlignment="1">
      <alignment horizontal="center"/>
    </xf>
    <xf numFmtId="3" fontId="49" fillId="0" borderId="1" xfId="24" applyNumberFormat="1" applyFont="1" applyFill="1" applyBorder="1" applyAlignment="1">
      <alignment horizontal="center"/>
    </xf>
    <xf numFmtId="3" fontId="49" fillId="0" borderId="1" xfId="24" applyNumberFormat="1" applyFont="1" applyFill="1" applyBorder="1" applyAlignment="1">
      <alignment horizontal="left" wrapText="1"/>
    </xf>
    <xf numFmtId="49" fontId="45" fillId="0" borderId="0" xfId="24" applyNumberFormat="1" applyFont="1" applyFill="1" applyBorder="1" applyAlignment="1">
      <alignment vertical="top" wrapText="1"/>
    </xf>
    <xf numFmtId="0" fontId="59" fillId="0" borderId="0" xfId="24" applyFont="1" applyFill="1" applyBorder="1"/>
    <xf numFmtId="0" fontId="54" fillId="0" borderId="0" xfId="25" applyFont="1" applyFill="1" applyBorder="1" applyAlignment="1" applyProtection="1">
      <alignment vertical="center" wrapText="1"/>
    </xf>
    <xf numFmtId="164" fontId="57" fillId="0" borderId="0" xfId="24" applyNumberFormat="1" applyFont="1" applyFill="1" applyBorder="1"/>
    <xf numFmtId="3" fontId="57" fillId="0" borderId="0" xfId="24" applyNumberFormat="1" applyFont="1" applyFill="1" applyBorder="1"/>
    <xf numFmtId="1" fontId="45" fillId="0" borderId="0" xfId="24" applyNumberFormat="1" applyFont="1" applyFill="1" applyBorder="1" applyAlignment="1">
      <alignment vertical="top" wrapText="1"/>
    </xf>
    <xf numFmtId="49" fontId="2" fillId="0" borderId="0" xfId="0" applyNumberFormat="1" applyFont="1" applyBorder="1"/>
    <xf numFmtId="49" fontId="0" fillId="0" borderId="0" xfId="0" applyNumberFormat="1" applyBorder="1" applyAlignment="1" applyProtection="1">
      <alignment vertical="top"/>
      <protection locked="0"/>
    </xf>
    <xf numFmtId="0" fontId="65" fillId="0" borderId="0" xfId="0" applyFont="1"/>
    <xf numFmtId="0" fontId="66" fillId="0" borderId="0" xfId="0" applyFont="1"/>
    <xf numFmtId="0" fontId="47" fillId="0" borderId="0" xfId="0" applyFont="1"/>
    <xf numFmtId="49" fontId="0" fillId="0" borderId="0" xfId="0" applyNumberFormat="1" applyBorder="1" applyAlignment="1" applyProtection="1">
      <alignment horizontal="center" vertical="top"/>
      <protection locked="0"/>
    </xf>
    <xf numFmtId="0" fontId="65" fillId="0" borderId="0" xfId="0" applyFont="1" applyBorder="1" applyAlignment="1">
      <alignment horizontal="center"/>
    </xf>
    <xf numFmtId="0" fontId="66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47" fillId="0" borderId="0" xfId="0" applyFont="1" applyBorder="1" applyAlignment="1">
      <alignment horizontal="center"/>
    </xf>
    <xf numFmtId="0" fontId="0" fillId="0" borderId="0" xfId="0" applyBorder="1"/>
    <xf numFmtId="0" fontId="67" fillId="0" borderId="0" xfId="0" applyFont="1" applyBorder="1" applyAlignment="1">
      <alignment horizontal="center"/>
    </xf>
    <xf numFmtId="0" fontId="0" fillId="0" borderId="0" xfId="0" applyFont="1"/>
    <xf numFmtId="0" fontId="72" fillId="0" borderId="0" xfId="0" applyFont="1"/>
    <xf numFmtId="0" fontId="81" fillId="0" borderId="0" xfId="0" applyFont="1"/>
    <xf numFmtId="0" fontId="82" fillId="0" borderId="0" xfId="0" applyFont="1"/>
    <xf numFmtId="0" fontId="62" fillId="0" borderId="0" xfId="0" applyFont="1" applyAlignment="1">
      <alignment horizontal="center"/>
    </xf>
    <xf numFmtId="0" fontId="77" fillId="0" borderId="0" xfId="0" applyFont="1" applyAlignment="1">
      <alignment horizontal="center"/>
    </xf>
    <xf numFmtId="0" fontId="62" fillId="0" borderId="0" xfId="0" applyFont="1"/>
    <xf numFmtId="0" fontId="85" fillId="0" borderId="0" xfId="0" applyFont="1" applyAlignment="1">
      <alignment horizontal="center"/>
    </xf>
    <xf numFmtId="0" fontId="0" fillId="0" borderId="0" xfId="0" applyFont="1" applyFill="1" applyBorder="1"/>
    <xf numFmtId="0" fontId="85" fillId="0" borderId="0" xfId="0" applyFont="1"/>
    <xf numFmtId="0" fontId="62" fillId="0" borderId="0" xfId="0" applyFont="1" applyAlignment="1">
      <alignment horizontal="left"/>
    </xf>
    <xf numFmtId="0" fontId="92" fillId="0" borderId="0" xfId="0" applyFont="1"/>
    <xf numFmtId="0" fontId="93" fillId="0" borderId="0" xfId="0" applyFont="1"/>
    <xf numFmtId="0" fontId="95" fillId="0" borderId="0" xfId="0" applyFont="1"/>
    <xf numFmtId="0" fontId="1" fillId="0" borderId="0" xfId="0" applyFont="1" applyFill="1" applyBorder="1"/>
    <xf numFmtId="0" fontId="98" fillId="0" borderId="0" xfId="0" applyFont="1"/>
    <xf numFmtId="0" fontId="69" fillId="0" borderId="0" xfId="0" applyFont="1"/>
    <xf numFmtId="0" fontId="101" fillId="0" borderId="0" xfId="0" applyFont="1"/>
    <xf numFmtId="0" fontId="72" fillId="0" borderId="0" xfId="0" applyFont="1" applyBorder="1"/>
    <xf numFmtId="0" fontId="62" fillId="0" borderId="0" xfId="0" applyFont="1" applyBorder="1"/>
    <xf numFmtId="0" fontId="82" fillId="0" borderId="0" xfId="0" applyFont="1" applyBorder="1"/>
    <xf numFmtId="0" fontId="94" fillId="0" borderId="0" xfId="0" applyFont="1"/>
    <xf numFmtId="0" fontId="94" fillId="0" borderId="0" xfId="0" applyFont="1" applyBorder="1"/>
    <xf numFmtId="0" fontId="102" fillId="0" borderId="0" xfId="0" applyFont="1"/>
    <xf numFmtId="0" fontId="0" fillId="0" borderId="1" xfId="0" applyBorder="1"/>
    <xf numFmtId="4" fontId="72" fillId="0" borderId="0" xfId="0" applyNumberFormat="1" applyFont="1"/>
    <xf numFmtId="49" fontId="2" fillId="0" borderId="0" xfId="0" applyNumberFormat="1" applyFont="1" applyAlignment="1">
      <alignment horizontal="center" vertical="center"/>
    </xf>
    <xf numFmtId="49" fontId="0" fillId="0" borderId="0" xfId="0" applyNumberFormat="1" applyAlignment="1" applyProtection="1">
      <alignment vertical="top" wrapText="1"/>
      <protection locked="0"/>
    </xf>
    <xf numFmtId="0" fontId="65" fillId="0" borderId="0" xfId="0" applyFont="1" applyAlignment="1">
      <alignment horizontal="left" vertical="center"/>
    </xf>
    <xf numFmtId="0" fontId="66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47" fillId="0" borderId="0" xfId="0" applyFont="1" applyAlignment="1">
      <alignment horizontal="left" vertical="center"/>
    </xf>
    <xf numFmtId="49" fontId="65" fillId="0" borderId="0" xfId="0" applyNumberFormat="1" applyFont="1" applyAlignment="1">
      <alignment horizontal="center" vertical="center"/>
    </xf>
    <xf numFmtId="49" fontId="0" fillId="0" borderId="0" xfId="0" applyNumberFormat="1" applyAlignment="1" applyProtection="1">
      <alignment vertical="top"/>
      <protection locked="0"/>
    </xf>
    <xf numFmtId="49" fontId="2" fillId="0" borderId="0" xfId="0" applyNumberFormat="1" applyFont="1"/>
    <xf numFmtId="0" fontId="2" fillId="0" borderId="0" xfId="23" applyFont="1"/>
    <xf numFmtId="0" fontId="104" fillId="0" borderId="0" xfId="23" applyFont="1"/>
    <xf numFmtId="0" fontId="2" fillId="2" borderId="0" xfId="23" applyFont="1" applyFill="1"/>
    <xf numFmtId="0" fontId="105" fillId="0" borderId="0" xfId="23" applyFont="1" applyAlignment="1">
      <alignment horizontal="center" vertical="center" wrapText="1"/>
    </xf>
    <xf numFmtId="0" fontId="74" fillId="0" borderId="1" xfId="23" applyFont="1" applyBorder="1" applyAlignment="1">
      <alignment horizontal="right"/>
    </xf>
    <xf numFmtId="0" fontId="49" fillId="0" borderId="1" xfId="26" applyFont="1" applyBorder="1" applyAlignment="1">
      <alignment horizontal="right"/>
    </xf>
    <xf numFmtId="0" fontId="49" fillId="0" borderId="33" xfId="26" applyFont="1" applyBorder="1" applyAlignment="1">
      <alignment horizontal="center"/>
    </xf>
    <xf numFmtId="0" fontId="56" fillId="0" borderId="0" xfId="23" applyFont="1"/>
    <xf numFmtId="0" fontId="106" fillId="0" borderId="1" xfId="23" applyFont="1" applyBorder="1" applyAlignment="1">
      <alignment horizontal="center"/>
    </xf>
    <xf numFmtId="0" fontId="106" fillId="0" borderId="1" xfId="26" applyFont="1" applyBorder="1" applyAlignment="1">
      <alignment horizontal="center"/>
    </xf>
    <xf numFmtId="0" fontId="106" fillId="0" borderId="33" xfId="26" applyFont="1" applyBorder="1" applyAlignment="1">
      <alignment horizontal="center"/>
    </xf>
    <xf numFmtId="0" fontId="51" fillId="0" borderId="0" xfId="23" applyFont="1" applyAlignment="1">
      <alignment horizontal="center"/>
    </xf>
    <xf numFmtId="0" fontId="74" fillId="0" borderId="1" xfId="23" applyFont="1" applyBorder="1" applyAlignment="1">
      <alignment horizontal="center"/>
    </xf>
    <xf numFmtId="0" fontId="49" fillId="0" borderId="1" xfId="26" applyFont="1" applyBorder="1" applyAlignment="1">
      <alignment horizontal="center"/>
    </xf>
    <xf numFmtId="0" fontId="56" fillId="0" borderId="0" xfId="23" applyFont="1" applyAlignment="1">
      <alignment horizontal="center"/>
    </xf>
    <xf numFmtId="0" fontId="107" fillId="0" borderId="0" xfId="23" applyFont="1" applyBorder="1" applyAlignment="1">
      <alignment horizontal="center"/>
    </xf>
    <xf numFmtId="0" fontId="56" fillId="0" borderId="0" xfId="23" applyFont="1" applyBorder="1" applyAlignment="1">
      <alignment horizontal="center"/>
    </xf>
    <xf numFmtId="0" fontId="108" fillId="0" borderId="0" xfId="23" applyFont="1" applyBorder="1" applyAlignment="1">
      <alignment horizontal="right"/>
    </xf>
    <xf numFmtId="0" fontId="2" fillId="0" borderId="0" xfId="23" applyFont="1" applyBorder="1"/>
    <xf numFmtId="0" fontId="109" fillId="0" borderId="36" xfId="23" applyFont="1" applyBorder="1" applyAlignment="1">
      <alignment horizontal="center"/>
    </xf>
    <xf numFmtId="0" fontId="76" fillId="0" borderId="0" xfId="28" applyFont="1"/>
    <xf numFmtId="0" fontId="110" fillId="0" borderId="0" xfId="28" applyFont="1"/>
    <xf numFmtId="0" fontId="111" fillId="0" borderId="0" xfId="28" applyFont="1"/>
    <xf numFmtId="0" fontId="67" fillId="0" borderId="37" xfId="28" applyFont="1" applyBorder="1" applyAlignment="1">
      <alignment horizontal="center" vertical="center" wrapText="1"/>
    </xf>
    <xf numFmtId="0" fontId="110" fillId="0" borderId="0" xfId="28" applyFont="1" applyAlignment="1">
      <alignment horizontal="center" vertical="center" wrapText="1"/>
    </xf>
    <xf numFmtId="0" fontId="71" fillId="0" borderId="38" xfId="28" applyFont="1" applyBorder="1" applyAlignment="1">
      <alignment horizontal="center" vertical="center" wrapText="1"/>
    </xf>
    <xf numFmtId="0" fontId="112" fillId="0" borderId="0" xfId="28" applyFont="1" applyAlignment="1">
      <alignment horizontal="center" vertical="center" wrapText="1"/>
    </xf>
    <xf numFmtId="0" fontId="65" fillId="0" borderId="38" xfId="28" applyFont="1" applyBorder="1" applyAlignment="1">
      <alignment horizontal="center" vertical="center" wrapText="1"/>
    </xf>
    <xf numFmtId="3" fontId="111" fillId="4" borderId="38" xfId="28" applyNumberFormat="1" applyFont="1" applyFill="1" applyBorder="1" applyAlignment="1">
      <alignment horizontal="center" vertical="center" wrapText="1"/>
    </xf>
    <xf numFmtId="0" fontId="115" fillId="0" borderId="0" xfId="28" applyFont="1" applyAlignment="1">
      <alignment horizontal="center" vertical="center" wrapText="1"/>
    </xf>
    <xf numFmtId="3" fontId="76" fillId="4" borderId="38" xfId="28" applyNumberFormat="1" applyFont="1" applyFill="1" applyBorder="1" applyAlignment="1">
      <alignment horizontal="center" vertical="center" wrapText="1"/>
    </xf>
    <xf numFmtId="49" fontId="117" fillId="0" borderId="0" xfId="0" applyNumberFormat="1" applyFont="1" applyFill="1" applyBorder="1" applyAlignment="1">
      <alignment horizontal="center" wrapText="1"/>
    </xf>
    <xf numFmtId="49" fontId="44" fillId="0" borderId="0" xfId="0" applyNumberFormat="1" applyFont="1" applyBorder="1" applyAlignment="1">
      <alignment horizontal="left" wrapText="1"/>
    </xf>
    <xf numFmtId="0" fontId="115" fillId="0" borderId="0" xfId="28" applyFont="1" applyBorder="1" applyAlignment="1">
      <alignment horizontal="center" vertical="center" wrapText="1"/>
    </xf>
    <xf numFmtId="49" fontId="111" fillId="0" borderId="0" xfId="27" applyNumberFormat="1" applyFont="1" applyFill="1" applyBorder="1" applyAlignment="1">
      <alignment horizontal="center" wrapText="1"/>
    </xf>
    <xf numFmtId="49" fontId="111" fillId="0" borderId="0" xfId="27" applyNumberFormat="1" applyFont="1" applyFill="1" applyBorder="1" applyAlignment="1">
      <alignment horizontal="left" wrapText="1"/>
    </xf>
    <xf numFmtId="3" fontId="119" fillId="4" borderId="38" xfId="28" applyNumberFormat="1" applyFont="1" applyFill="1" applyBorder="1" applyAlignment="1">
      <alignment horizontal="center" vertical="center" wrapText="1"/>
    </xf>
    <xf numFmtId="0" fontId="121" fillId="0" borderId="0" xfId="28" applyFont="1" applyAlignment="1">
      <alignment horizontal="center" vertical="center" wrapText="1"/>
    </xf>
    <xf numFmtId="49" fontId="91" fillId="0" borderId="0" xfId="27" applyNumberFormat="1" applyFont="1" applyFill="1" applyBorder="1" applyAlignment="1">
      <alignment horizontal="center" wrapText="1"/>
    </xf>
    <xf numFmtId="49" fontId="91" fillId="0" borderId="0" xfId="27" applyNumberFormat="1" applyFont="1" applyFill="1" applyBorder="1" applyAlignment="1">
      <alignment horizontal="left" wrapText="1"/>
    </xf>
    <xf numFmtId="0" fontId="121" fillId="0" borderId="0" xfId="28" applyFont="1" applyBorder="1" applyAlignment="1">
      <alignment horizontal="center" vertical="center" wrapText="1"/>
    </xf>
    <xf numFmtId="3" fontId="111" fillId="4" borderId="39" xfId="28" applyNumberFormat="1" applyFont="1" applyFill="1" applyBorder="1" applyAlignment="1">
      <alignment horizontal="center" vertical="center" wrapText="1"/>
    </xf>
    <xf numFmtId="3" fontId="111" fillId="0" borderId="39" xfId="28" applyNumberFormat="1" applyFont="1" applyBorder="1" applyAlignment="1">
      <alignment wrapText="1"/>
    </xf>
    <xf numFmtId="0" fontId="115" fillId="0" borderId="0" xfId="28" applyFont="1" applyAlignment="1">
      <alignment wrapText="1"/>
    </xf>
    <xf numFmtId="3" fontId="111" fillId="0" borderId="39" xfId="28" applyNumberFormat="1" applyFont="1" applyFill="1" applyBorder="1" applyAlignment="1">
      <alignment wrapText="1"/>
    </xf>
    <xf numFmtId="0" fontId="115" fillId="0" borderId="0" xfId="28" applyFont="1" applyFill="1" applyAlignment="1">
      <alignment wrapText="1"/>
    </xf>
    <xf numFmtId="3" fontId="76" fillId="0" borderId="39" xfId="28" applyNumberFormat="1" applyFont="1" applyFill="1" applyBorder="1" applyAlignment="1">
      <alignment wrapText="1"/>
    </xf>
    <xf numFmtId="0" fontId="110" fillId="0" borderId="0" xfId="28" applyFont="1" applyFill="1" applyAlignment="1">
      <alignment wrapText="1"/>
    </xf>
    <xf numFmtId="3" fontId="76" fillId="0" borderId="39" xfId="28" applyNumberFormat="1" applyFont="1" applyBorder="1" applyAlignment="1">
      <alignment wrapText="1"/>
    </xf>
    <xf numFmtId="0" fontId="110" fillId="0" borderId="0" xfId="28" applyFont="1" applyAlignment="1">
      <alignment wrapText="1"/>
    </xf>
    <xf numFmtId="49" fontId="111" fillId="0" borderId="0" xfId="28" applyNumberFormat="1" applyFont="1"/>
    <xf numFmtId="0" fontId="115" fillId="0" borderId="0" xfId="28" applyFont="1"/>
    <xf numFmtId="49" fontId="110" fillId="0" borderId="0" xfId="28" applyNumberFormat="1" applyFont="1"/>
    <xf numFmtId="0" fontId="129" fillId="0" borderId="0" xfId="28" applyFont="1"/>
    <xf numFmtId="49" fontId="105" fillId="0" borderId="0" xfId="28" applyNumberFormat="1" applyFont="1" applyFill="1" applyBorder="1" applyAlignment="1">
      <alignment horizontal="center" vertical="center" wrapText="1"/>
    </xf>
    <xf numFmtId="49" fontId="72" fillId="0" borderId="0" xfId="28" applyNumberFormat="1" applyFont="1" applyFill="1" applyBorder="1" applyAlignment="1" applyProtection="1">
      <alignment vertical="top" wrapText="1"/>
      <protection locked="0"/>
    </xf>
    <xf numFmtId="0" fontId="110" fillId="0" borderId="0" xfId="28" applyFont="1" applyBorder="1"/>
    <xf numFmtId="49" fontId="105" fillId="0" borderId="0" xfId="28" applyNumberFormat="1" applyFont="1" applyFill="1" applyBorder="1" applyAlignment="1" applyProtection="1">
      <alignment vertical="top" wrapText="1"/>
      <protection locked="0"/>
    </xf>
    <xf numFmtId="0" fontId="98" fillId="0" borderId="0" xfId="0" applyFont="1" applyFill="1" applyBorder="1"/>
    <xf numFmtId="49" fontId="62" fillId="0" borderId="0" xfId="0" applyNumberFormat="1" applyFont="1" applyFill="1" applyBorder="1" applyAlignment="1">
      <alignment horizontal="center" wrapText="1"/>
    </xf>
    <xf numFmtId="49" fontId="56" fillId="0" borderId="0" xfId="0" applyNumberFormat="1" applyFont="1" applyBorder="1" applyAlignment="1">
      <alignment horizontal="left" wrapText="1"/>
    </xf>
    <xf numFmtId="0" fontId="110" fillId="0" borderId="0" xfId="28" applyFont="1" applyBorder="1" applyAlignment="1">
      <alignment horizontal="center" vertical="center" wrapText="1"/>
    </xf>
    <xf numFmtId="0" fontId="104" fillId="0" borderId="0" xfId="0" applyFont="1"/>
    <xf numFmtId="0" fontId="3" fillId="0" borderId="0" xfId="0" applyFont="1" applyAlignment="1">
      <alignment horizontal="center"/>
    </xf>
    <xf numFmtId="0" fontId="1" fillId="0" borderId="0" xfId="0" applyFont="1"/>
    <xf numFmtId="0" fontId="132" fillId="0" borderId="0" xfId="0" applyFont="1" applyAlignment="1">
      <alignment horizontal="left"/>
    </xf>
    <xf numFmtId="0" fontId="132" fillId="0" borderId="0" xfId="0" applyFont="1" applyAlignment="1">
      <alignment horizontal="center"/>
    </xf>
    <xf numFmtId="0" fontId="132" fillId="0" borderId="0" xfId="0" applyFont="1"/>
    <xf numFmtId="0" fontId="133" fillId="0" borderId="0" xfId="0" applyFont="1" applyAlignment="1">
      <alignment horizontal="center"/>
    </xf>
    <xf numFmtId="0" fontId="134" fillId="0" borderId="0" xfId="0" applyFont="1"/>
    <xf numFmtId="0" fontId="135" fillId="0" borderId="0" xfId="0" applyFont="1"/>
    <xf numFmtId="3" fontId="109" fillId="0" borderId="0" xfId="0" applyNumberFormat="1" applyFont="1"/>
    <xf numFmtId="4" fontId="109" fillId="0" borderId="0" xfId="0" applyNumberFormat="1" applyFont="1"/>
    <xf numFmtId="3" fontId="109" fillId="0" borderId="0" xfId="0" applyNumberFormat="1" applyFont="1" applyFill="1"/>
    <xf numFmtId="0" fontId="3" fillId="0" borderId="0" xfId="0" applyFont="1" applyFill="1"/>
    <xf numFmtId="3" fontId="138" fillId="0" borderId="0" xfId="0" applyNumberFormat="1" applyFont="1" applyFill="1"/>
    <xf numFmtId="0" fontId="139" fillId="0" borderId="0" xfId="0" applyFont="1" applyFill="1"/>
    <xf numFmtId="0" fontId="139" fillId="0" borderId="0" xfId="0" applyFont="1"/>
    <xf numFmtId="0" fontId="141" fillId="0" borderId="0" xfId="0" applyFont="1"/>
    <xf numFmtId="0" fontId="142" fillId="0" borderId="0" xfId="0" applyFont="1"/>
    <xf numFmtId="0" fontId="145" fillId="0" borderId="0" xfId="0" applyFont="1"/>
    <xf numFmtId="0" fontId="146" fillId="0" borderId="0" xfId="0" applyFont="1"/>
    <xf numFmtId="0" fontId="123" fillId="0" borderId="0" xfId="0" applyFont="1"/>
    <xf numFmtId="0" fontId="44" fillId="0" borderId="0" xfId="0" applyFont="1"/>
    <xf numFmtId="0" fontId="44" fillId="0" borderId="0" xfId="0" applyFont="1" applyFill="1"/>
    <xf numFmtId="3" fontId="69" fillId="0" borderId="0" xfId="0" applyNumberFormat="1" applyFont="1" applyFill="1"/>
    <xf numFmtId="0" fontId="79" fillId="0" borderId="0" xfId="0" applyFont="1"/>
    <xf numFmtId="0" fontId="147" fillId="0" borderId="0" xfId="0" applyFont="1"/>
    <xf numFmtId="3" fontId="148" fillId="0" borderId="0" xfId="0" applyNumberFormat="1" applyFont="1"/>
    <xf numFmtId="0" fontId="140" fillId="0" borderId="0" xfId="0" applyFont="1" applyAlignment="1">
      <alignment horizontal="center"/>
    </xf>
    <xf numFmtId="0" fontId="151" fillId="0" borderId="0" xfId="0" applyFont="1"/>
    <xf numFmtId="0" fontId="151" fillId="0" borderId="0" xfId="0" applyFont="1" applyAlignment="1">
      <alignment horizontal="center"/>
    </xf>
    <xf numFmtId="0" fontId="111" fillId="0" borderId="0" xfId="0" applyFont="1"/>
    <xf numFmtId="0" fontId="152" fillId="0" borderId="0" xfId="0" applyFont="1"/>
    <xf numFmtId="0" fontId="152" fillId="0" borderId="0" xfId="0" applyFont="1" applyAlignment="1">
      <alignment horizontal="center"/>
    </xf>
    <xf numFmtId="0" fontId="153" fillId="0" borderId="0" xfId="0" applyFont="1"/>
    <xf numFmtId="0" fontId="33" fillId="0" borderId="0" xfId="0" applyNumberFormat="1" applyFont="1" applyAlignment="1">
      <alignment wrapText="1"/>
    </xf>
    <xf numFmtId="49" fontId="31" fillId="0" borderId="23" xfId="0" applyNumberFormat="1" applyFont="1" applyBorder="1" applyAlignment="1" applyProtection="1">
      <alignment horizontal="left" wrapText="1"/>
      <protection locked="0"/>
    </xf>
    <xf numFmtId="0" fontId="33" fillId="0" borderId="10" xfId="0" applyFont="1" applyBorder="1" applyAlignment="1">
      <alignment horizontal="left" wrapText="1"/>
    </xf>
    <xf numFmtId="0" fontId="32" fillId="0" borderId="10" xfId="0" applyFont="1" applyFill="1" applyBorder="1" applyAlignment="1">
      <alignment horizontal="left" wrapText="1"/>
    </xf>
    <xf numFmtId="0" fontId="33" fillId="0" borderId="25" xfId="0" applyFont="1" applyBorder="1" applyAlignment="1">
      <alignment horizontal="left" wrapText="1"/>
    </xf>
    <xf numFmtId="0" fontId="31" fillId="0" borderId="29" xfId="0" applyFont="1" applyBorder="1" applyAlignment="1">
      <alignment horizontal="left" wrapText="1"/>
    </xf>
    <xf numFmtId="0" fontId="66" fillId="0" borderId="10" xfId="0" applyFont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 wrapText="1"/>
    </xf>
    <xf numFmtId="49" fontId="70" fillId="0" borderId="12" xfId="0" applyNumberFormat="1" applyFont="1" applyBorder="1" applyAlignment="1">
      <alignment horizontal="center" vertical="center" wrapText="1"/>
    </xf>
    <xf numFmtId="49" fontId="70" fillId="0" borderId="10" xfId="0" applyNumberFormat="1" applyFont="1" applyBorder="1" applyAlignment="1">
      <alignment horizontal="center" vertical="center" wrapText="1"/>
    </xf>
    <xf numFmtId="0" fontId="71" fillId="0" borderId="10" xfId="0" applyFont="1" applyBorder="1" applyAlignment="1">
      <alignment horizontal="center" vertical="center" wrapText="1"/>
    </xf>
    <xf numFmtId="0" fontId="51" fillId="0" borderId="10" xfId="0" applyFont="1" applyBorder="1" applyAlignment="1">
      <alignment horizontal="center" vertical="center" wrapText="1"/>
    </xf>
    <xf numFmtId="0" fontId="71" fillId="0" borderId="13" xfId="0" applyFont="1" applyBorder="1" applyAlignment="1">
      <alignment horizontal="center" vertical="center" wrapText="1"/>
    </xf>
    <xf numFmtId="49" fontId="72" fillId="3" borderId="12" xfId="0" applyNumberFormat="1" applyFont="1" applyFill="1" applyBorder="1" applyAlignment="1">
      <alignment horizontal="center" wrapText="1"/>
    </xf>
    <xf numFmtId="49" fontId="72" fillId="3" borderId="10" xfId="0" applyNumberFormat="1" applyFont="1" applyFill="1" applyBorder="1" applyAlignment="1">
      <alignment horizontal="center" wrapText="1"/>
    </xf>
    <xf numFmtId="49" fontId="72" fillId="3" borderId="10" xfId="29" applyNumberFormat="1" applyFont="1" applyFill="1" applyBorder="1" applyAlignment="1" applyProtection="1">
      <alignment horizontal="left" wrapText="1"/>
      <protection locked="0"/>
    </xf>
    <xf numFmtId="49" fontId="62" fillId="0" borderId="12" xfId="0" applyNumberFormat="1" applyFont="1" applyFill="1" applyBorder="1" applyAlignment="1">
      <alignment horizontal="center" wrapText="1"/>
    </xf>
    <xf numFmtId="49" fontId="62" fillId="0" borderId="10" xfId="0" applyNumberFormat="1" applyFont="1" applyFill="1" applyBorder="1" applyAlignment="1">
      <alignment horizontal="center" wrapText="1"/>
    </xf>
    <xf numFmtId="0" fontId="56" fillId="0" borderId="10" xfId="0" applyFont="1" applyBorder="1" applyAlignment="1">
      <alignment horizontal="left" wrapText="1"/>
    </xf>
    <xf numFmtId="49" fontId="56" fillId="0" borderId="10" xfId="0" applyNumberFormat="1" applyFont="1" applyBorder="1" applyAlignment="1">
      <alignment horizontal="left" wrapText="1"/>
    </xf>
    <xf numFmtId="49" fontId="77" fillId="0" borderId="12" xfId="0" applyNumberFormat="1" applyFont="1" applyFill="1" applyBorder="1" applyAlignment="1">
      <alignment horizontal="center" wrapText="1"/>
    </xf>
    <xf numFmtId="49" fontId="77" fillId="0" borderId="10" xfId="0" applyNumberFormat="1" applyFont="1" applyFill="1" applyBorder="1" applyAlignment="1">
      <alignment horizontal="center" wrapText="1"/>
    </xf>
    <xf numFmtId="49" fontId="78" fillId="0" borderId="10" xfId="0" applyNumberFormat="1" applyFont="1" applyFill="1" applyBorder="1" applyAlignment="1">
      <alignment horizontal="left" wrapText="1"/>
    </xf>
    <xf numFmtId="49" fontId="76" fillId="0" borderId="10" xfId="0" applyNumberFormat="1" applyFont="1" applyFill="1" applyBorder="1" applyAlignment="1">
      <alignment horizontal="left" wrapText="1"/>
    </xf>
    <xf numFmtId="49" fontId="82" fillId="0" borderId="12" xfId="0" applyNumberFormat="1" applyFont="1" applyFill="1" applyBorder="1" applyAlignment="1">
      <alignment horizontal="center" wrapText="1"/>
    </xf>
    <xf numFmtId="49" fontId="82" fillId="0" borderId="10" xfId="0" applyNumberFormat="1" applyFont="1" applyFill="1" applyBorder="1" applyAlignment="1">
      <alignment horizontal="center" wrapText="1"/>
    </xf>
    <xf numFmtId="49" fontId="83" fillId="0" borderId="10" xfId="0" applyNumberFormat="1" applyFont="1" applyFill="1" applyBorder="1" applyAlignment="1">
      <alignment horizontal="left" wrapText="1"/>
    </xf>
    <xf numFmtId="49" fontId="85" fillId="0" borderId="12" xfId="0" applyNumberFormat="1" applyFont="1" applyFill="1" applyBorder="1" applyAlignment="1">
      <alignment horizontal="center" wrapText="1"/>
    </xf>
    <xf numFmtId="49" fontId="85" fillId="0" borderId="10" xfId="0" applyNumberFormat="1" applyFont="1" applyFill="1" applyBorder="1" applyAlignment="1">
      <alignment horizontal="center" wrapText="1"/>
    </xf>
    <xf numFmtId="49" fontId="86" fillId="0" borderId="10" xfId="0" applyNumberFormat="1" applyFont="1" applyFill="1" applyBorder="1" applyAlignment="1">
      <alignment horizontal="left" wrapText="1"/>
    </xf>
    <xf numFmtId="49" fontId="62" fillId="0" borderId="10" xfId="0" applyNumberFormat="1" applyFont="1" applyFill="1" applyBorder="1" applyAlignment="1" applyProtection="1">
      <alignment horizontal="left" wrapText="1"/>
      <protection locked="0"/>
    </xf>
    <xf numFmtId="49" fontId="85" fillId="0" borderId="12" xfId="0" applyNumberFormat="1" applyFont="1" applyBorder="1" applyAlignment="1">
      <alignment horizontal="center" wrapText="1"/>
    </xf>
    <xf numFmtId="49" fontId="85" fillId="0" borderId="10" xfId="0" applyNumberFormat="1" applyFont="1" applyBorder="1" applyAlignment="1">
      <alignment horizontal="center" wrapText="1"/>
    </xf>
    <xf numFmtId="49" fontId="62" fillId="0" borderId="12" xfId="0" applyNumberFormat="1" applyFont="1" applyBorder="1" applyAlignment="1">
      <alignment horizontal="center" wrapText="1"/>
    </xf>
    <xf numFmtId="49" fontId="62" fillId="0" borderId="10" xfId="0" applyNumberFormat="1" applyFont="1" applyBorder="1" applyAlignment="1">
      <alignment horizontal="center" wrapText="1"/>
    </xf>
    <xf numFmtId="49" fontId="56" fillId="0" borderId="10" xfId="0" applyNumberFormat="1" applyFont="1" applyFill="1" applyBorder="1" applyAlignment="1">
      <alignment horizontal="left" wrapText="1"/>
    </xf>
    <xf numFmtId="49" fontId="75" fillId="0" borderId="12" xfId="0" applyNumberFormat="1" applyFont="1" applyFill="1" applyBorder="1" applyAlignment="1">
      <alignment horizontal="center" wrapText="1"/>
    </xf>
    <xf numFmtId="49" fontId="75" fillId="0" borderId="10" xfId="0" applyNumberFormat="1" applyFont="1" applyFill="1" applyBorder="1" applyAlignment="1">
      <alignment horizontal="center" wrapText="1"/>
    </xf>
    <xf numFmtId="49" fontId="56" fillId="0" borderId="10" xfId="0" applyNumberFormat="1" applyFont="1" applyFill="1" applyBorder="1" applyAlignment="1">
      <alignment horizontal="center" wrapText="1"/>
    </xf>
    <xf numFmtId="49" fontId="76" fillId="0" borderId="12" xfId="0" applyNumberFormat="1" applyFont="1" applyFill="1" applyBorder="1" applyAlignment="1">
      <alignment horizontal="center" wrapText="1"/>
    </xf>
    <xf numFmtId="49" fontId="76" fillId="0" borderId="10" xfId="0" applyNumberFormat="1" applyFont="1" applyFill="1" applyBorder="1" applyAlignment="1">
      <alignment horizontal="center" wrapText="1"/>
    </xf>
    <xf numFmtId="49" fontId="76" fillId="0" borderId="12" xfId="27" applyNumberFormat="1" applyFont="1" applyFill="1" applyBorder="1" applyAlignment="1">
      <alignment horizontal="center" wrapText="1"/>
    </xf>
    <xf numFmtId="49" fontId="76" fillId="0" borderId="10" xfId="27" applyNumberFormat="1" applyFont="1" applyFill="1" applyBorder="1" applyAlignment="1">
      <alignment horizontal="center" wrapText="1"/>
    </xf>
    <xf numFmtId="49" fontId="76" fillId="0" borderId="10" xfId="27" applyNumberFormat="1" applyFont="1" applyFill="1" applyBorder="1" applyAlignment="1">
      <alignment horizontal="left" wrapText="1"/>
    </xf>
    <xf numFmtId="0" fontId="88" fillId="0" borderId="10" xfId="0" applyFont="1" applyBorder="1" applyAlignment="1">
      <alignment vertical="center" wrapText="1"/>
    </xf>
    <xf numFmtId="49" fontId="89" fillId="0" borderId="12" xfId="0" applyNumberFormat="1" applyFont="1" applyFill="1" applyBorder="1" applyAlignment="1">
      <alignment horizontal="center" wrapText="1"/>
    </xf>
    <xf numFmtId="49" fontId="89" fillId="0" borderId="10" xfId="0" applyNumberFormat="1" applyFont="1" applyFill="1" applyBorder="1" applyAlignment="1">
      <alignment horizontal="center" wrapText="1"/>
    </xf>
    <xf numFmtId="49" fontId="91" fillId="0" borderId="12" xfId="0" applyNumberFormat="1" applyFont="1" applyFill="1" applyBorder="1" applyAlignment="1">
      <alignment horizontal="center" wrapText="1"/>
    </xf>
    <xf numFmtId="49" fontId="91" fillId="2" borderId="10" xfId="0" applyNumberFormat="1" applyFont="1" applyFill="1" applyBorder="1" applyAlignment="1">
      <alignment horizontal="center" wrapText="1"/>
    </xf>
    <xf numFmtId="49" fontId="91" fillId="2" borderId="10" xfId="0" applyNumberFormat="1" applyFont="1" applyFill="1" applyBorder="1" applyAlignment="1">
      <alignment horizontal="left" wrapText="1"/>
    </xf>
    <xf numFmtId="49" fontId="91" fillId="2" borderId="12" xfId="0" applyNumberFormat="1" applyFont="1" applyFill="1" applyBorder="1" applyAlignment="1">
      <alignment horizontal="center" wrapText="1"/>
    </xf>
    <xf numFmtId="49" fontId="76" fillId="2" borderId="12" xfId="0" applyNumberFormat="1" applyFont="1" applyFill="1" applyBorder="1" applyAlignment="1">
      <alignment horizontal="center" wrapText="1"/>
    </xf>
    <xf numFmtId="49" fontId="76" fillId="2" borderId="10" xfId="0" applyNumberFormat="1" applyFont="1" applyFill="1" applyBorder="1" applyAlignment="1">
      <alignment horizontal="center" wrapText="1"/>
    </xf>
    <xf numFmtId="49" fontId="76" fillId="2" borderId="10" xfId="0" applyNumberFormat="1" applyFont="1" applyFill="1" applyBorder="1" applyAlignment="1">
      <alignment horizontal="left" wrapText="1"/>
    </xf>
    <xf numFmtId="49" fontId="94" fillId="0" borderId="12" xfId="0" applyNumberFormat="1" applyFont="1" applyFill="1" applyBorder="1" applyAlignment="1">
      <alignment horizontal="center" wrapText="1"/>
    </xf>
    <xf numFmtId="49" fontId="94" fillId="0" borderId="10" xfId="0" applyNumberFormat="1" applyFont="1" applyFill="1" applyBorder="1" applyAlignment="1">
      <alignment horizontal="center" wrapText="1"/>
    </xf>
    <xf numFmtId="0" fontId="43" fillId="0" borderId="10" xfId="0" applyFont="1" applyBorder="1" applyAlignment="1">
      <alignment horizontal="left" wrapText="1"/>
    </xf>
    <xf numFmtId="4" fontId="76" fillId="0" borderId="13" xfId="0" applyNumberFormat="1" applyFont="1" applyBorder="1" applyAlignment="1">
      <alignment horizontal="center" wrapText="1"/>
    </xf>
    <xf numFmtId="49" fontId="83" fillId="0" borderId="12" xfId="0" applyNumberFormat="1" applyFont="1" applyFill="1" applyBorder="1" applyAlignment="1">
      <alignment horizontal="center" wrapText="1"/>
    </xf>
    <xf numFmtId="49" fontId="83" fillId="0" borderId="10" xfId="0" applyNumberFormat="1" applyFont="1" applyFill="1" applyBorder="1" applyAlignment="1">
      <alignment horizontal="center" wrapText="1"/>
    </xf>
    <xf numFmtId="4" fontId="43" fillId="0" borderId="13" xfId="0" applyNumberFormat="1" applyFont="1" applyBorder="1" applyAlignment="1">
      <alignment horizontal="center" wrapText="1"/>
    </xf>
    <xf numFmtId="4" fontId="56" fillId="0" borderId="13" xfId="0" applyNumberFormat="1" applyFont="1" applyBorder="1" applyAlignment="1">
      <alignment horizontal="center" wrapText="1"/>
    </xf>
    <xf numFmtId="49" fontId="90" fillId="0" borderId="12" xfId="0" applyNumberFormat="1" applyFont="1" applyFill="1" applyBorder="1" applyAlignment="1">
      <alignment horizontal="center" wrapText="1"/>
    </xf>
    <xf numFmtId="49" fontId="90" fillId="0" borderId="10" xfId="0" applyNumberFormat="1" applyFont="1" applyFill="1" applyBorder="1" applyAlignment="1">
      <alignment horizontal="center" wrapText="1"/>
    </xf>
    <xf numFmtId="49" fontId="90" fillId="0" borderId="10" xfId="0" applyNumberFormat="1" applyFont="1" applyFill="1" applyBorder="1" applyAlignment="1">
      <alignment horizontal="left" wrapText="1"/>
    </xf>
    <xf numFmtId="49" fontId="90" fillId="0" borderId="10" xfId="0" applyNumberFormat="1" applyFont="1" applyBorder="1" applyAlignment="1">
      <alignment horizontal="left" wrapText="1"/>
    </xf>
    <xf numFmtId="49" fontId="76" fillId="0" borderId="10" xfId="0" applyNumberFormat="1" applyFont="1" applyBorder="1" applyAlignment="1" applyProtection="1">
      <alignment horizontal="left" wrapText="1"/>
      <protection locked="0"/>
    </xf>
    <xf numFmtId="49" fontId="72" fillId="3" borderId="10" xfId="0" applyNumberFormat="1" applyFont="1" applyFill="1" applyBorder="1" applyAlignment="1" applyProtection="1">
      <alignment horizontal="left" wrapText="1"/>
      <protection locked="0"/>
    </xf>
    <xf numFmtId="49" fontId="82" fillId="0" borderId="12" xfId="0" applyNumberFormat="1" applyFont="1" applyBorder="1" applyAlignment="1">
      <alignment horizontal="center" wrapText="1"/>
    </xf>
    <xf numFmtId="49" fontId="82" fillId="0" borderId="10" xfId="0" applyNumberFormat="1" applyFont="1" applyBorder="1" applyAlignment="1">
      <alignment horizontal="center" wrapText="1"/>
    </xf>
    <xf numFmtId="0" fontId="43" fillId="0" borderId="10" xfId="0" applyFont="1" applyBorder="1" applyAlignment="1">
      <alignment wrapText="1"/>
    </xf>
    <xf numFmtId="0" fontId="56" fillId="0" borderId="10" xfId="0" applyFont="1" applyBorder="1"/>
    <xf numFmtId="49" fontId="89" fillId="0" borderId="12" xfId="0" applyNumberFormat="1" applyFont="1" applyBorder="1" applyAlignment="1">
      <alignment horizontal="center" wrapText="1"/>
    </xf>
    <xf numFmtId="49" fontId="89" fillId="0" borderId="10" xfId="0" applyNumberFormat="1" applyFont="1" applyBorder="1" applyAlignment="1">
      <alignment horizontal="center" wrapText="1"/>
    </xf>
    <xf numFmtId="49" fontId="91" fillId="0" borderId="10" xfId="0" applyNumberFormat="1" applyFont="1" applyBorder="1" applyAlignment="1" applyProtection="1">
      <alignment horizontal="left" wrapText="1"/>
      <protection locked="0"/>
    </xf>
    <xf numFmtId="49" fontId="83" fillId="2" borderId="12" xfId="0" applyNumberFormat="1" applyFont="1" applyFill="1" applyBorder="1" applyAlignment="1">
      <alignment horizontal="center" wrapText="1"/>
    </xf>
    <xf numFmtId="49" fontId="83" fillId="2" borderId="10" xfId="0" applyNumberFormat="1" applyFont="1" applyFill="1" applyBorder="1" applyAlignment="1">
      <alignment horizontal="center" wrapText="1"/>
    </xf>
    <xf numFmtId="49" fontId="99" fillId="0" borderId="12" xfId="0" applyNumberFormat="1" applyFont="1" applyFill="1" applyBorder="1" applyAlignment="1">
      <alignment horizontal="center" wrapText="1"/>
    </xf>
    <xf numFmtId="49" fontId="99" fillId="0" borderId="10" xfId="0" applyNumberFormat="1" applyFont="1" applyFill="1" applyBorder="1" applyAlignment="1">
      <alignment horizontal="center" wrapText="1"/>
    </xf>
    <xf numFmtId="0" fontId="56" fillId="0" borderId="10" xfId="0" applyFont="1" applyBorder="1" applyAlignment="1">
      <alignment horizontal="center" wrapText="1"/>
    </xf>
    <xf numFmtId="49" fontId="56" fillId="0" borderId="12" xfId="0" applyNumberFormat="1" applyFont="1" applyBorder="1" applyAlignment="1">
      <alignment horizontal="center"/>
    </xf>
    <xf numFmtId="49" fontId="56" fillId="0" borderId="10" xfId="0" applyNumberFormat="1" applyFont="1" applyBorder="1" applyAlignment="1">
      <alignment horizontal="center"/>
    </xf>
    <xf numFmtId="0" fontId="56" fillId="0" borderId="10" xfId="0" applyFont="1" applyBorder="1" applyAlignment="1">
      <alignment horizontal="justify" wrapText="1"/>
    </xf>
    <xf numFmtId="49" fontId="43" fillId="0" borderId="12" xfId="0" applyNumberFormat="1" applyFont="1" applyBorder="1" applyAlignment="1">
      <alignment horizontal="center"/>
    </xf>
    <xf numFmtId="49" fontId="43" fillId="0" borderId="10" xfId="0" applyNumberFormat="1" applyFont="1" applyBorder="1" applyAlignment="1">
      <alignment horizontal="center"/>
    </xf>
    <xf numFmtId="49" fontId="67" fillId="0" borderId="12" xfId="0" applyNumberFormat="1" applyFont="1" applyBorder="1" applyAlignment="1">
      <alignment horizontal="center"/>
    </xf>
    <xf numFmtId="49" fontId="67" fillId="0" borderId="10" xfId="0" applyNumberFormat="1" applyFont="1" applyBorder="1" applyAlignment="1">
      <alignment horizontal="center"/>
    </xf>
    <xf numFmtId="49" fontId="94" fillId="0" borderId="10" xfId="0" applyNumberFormat="1" applyFont="1" applyBorder="1" applyAlignment="1">
      <alignment horizontal="center" wrapText="1"/>
    </xf>
    <xf numFmtId="49" fontId="67" fillId="0" borderId="10" xfId="0" applyNumberFormat="1" applyFont="1" applyBorder="1" applyAlignment="1">
      <alignment horizontal="left" wrapText="1"/>
    </xf>
    <xf numFmtId="49" fontId="48" fillId="0" borderId="12" xfId="0" applyNumberFormat="1" applyFont="1" applyBorder="1" applyAlignment="1">
      <alignment horizontal="center"/>
    </xf>
    <xf numFmtId="49" fontId="48" fillId="0" borderId="10" xfId="0" applyNumberFormat="1" applyFont="1" applyBorder="1" applyAlignment="1">
      <alignment horizontal="center"/>
    </xf>
    <xf numFmtId="49" fontId="74" fillId="3" borderId="10" xfId="0" applyNumberFormat="1" applyFont="1" applyFill="1" applyBorder="1" applyAlignment="1" applyProtection="1">
      <alignment horizontal="left" wrapText="1"/>
      <protection locked="0"/>
    </xf>
    <xf numFmtId="49" fontId="75" fillId="0" borderId="10" xfId="0" applyNumberFormat="1" applyFont="1" applyFill="1" applyBorder="1" applyAlignment="1">
      <alignment horizontal="left" wrapText="1"/>
    </xf>
    <xf numFmtId="49" fontId="75" fillId="0" borderId="10" xfId="0" applyNumberFormat="1" applyFont="1" applyBorder="1" applyAlignment="1">
      <alignment horizontal="left" wrapText="1"/>
    </xf>
    <xf numFmtId="0" fontId="79" fillId="0" borderId="10" xfId="0" applyFont="1" applyBorder="1" applyAlignment="1">
      <alignment horizontal="left" wrapText="1"/>
    </xf>
    <xf numFmtId="49" fontId="103" fillId="4" borderId="28" xfId="0" applyNumberFormat="1" applyFont="1" applyFill="1" applyBorder="1" applyAlignment="1" applyProtection="1">
      <alignment horizontal="center" wrapText="1"/>
      <protection locked="0"/>
    </xf>
    <xf numFmtId="49" fontId="103" fillId="4" borderId="29" xfId="0" applyNumberFormat="1" applyFont="1" applyFill="1" applyBorder="1" applyAlignment="1" applyProtection="1">
      <alignment horizontal="center" wrapText="1"/>
      <protection locked="0"/>
    </xf>
    <xf numFmtId="49" fontId="72" fillId="4" borderId="29" xfId="29" applyNumberFormat="1" applyFont="1" applyFill="1" applyBorder="1" applyAlignment="1" applyProtection="1">
      <alignment horizontal="left" wrapText="1"/>
      <protection locked="0"/>
    </xf>
    <xf numFmtId="49" fontId="79" fillId="0" borderId="10" xfId="0" applyNumberFormat="1" applyFont="1" applyFill="1" applyBorder="1" applyAlignment="1">
      <alignment horizontal="left" wrapText="1"/>
    </xf>
    <xf numFmtId="49" fontId="78" fillId="0" borderId="12" xfId="0" applyNumberFormat="1" applyFont="1" applyFill="1" applyBorder="1" applyAlignment="1">
      <alignment horizontal="center" wrapText="1"/>
    </xf>
    <xf numFmtId="49" fontId="78" fillId="0" borderId="10" xfId="0" applyNumberFormat="1" applyFont="1" applyFill="1" applyBorder="1" applyAlignment="1">
      <alignment horizontal="center" wrapText="1"/>
    </xf>
    <xf numFmtId="49" fontId="43" fillId="0" borderId="10" xfId="0" applyNumberFormat="1" applyFont="1" applyFill="1" applyBorder="1" applyAlignment="1">
      <alignment horizontal="left" wrapText="1"/>
    </xf>
    <xf numFmtId="0" fontId="76" fillId="0" borderId="8" xfId="28" applyFont="1" applyBorder="1" applyAlignment="1">
      <alignment horizontal="center" vertical="center" wrapText="1"/>
    </xf>
    <xf numFmtId="0" fontId="76" fillId="0" borderId="9" xfId="28" applyFont="1" applyBorder="1" applyAlignment="1">
      <alignment horizontal="center" vertical="center" wrapText="1"/>
    </xf>
    <xf numFmtId="0" fontId="76" fillId="0" borderId="11" xfId="28" applyFont="1" applyBorder="1" applyAlignment="1">
      <alignment horizontal="center" vertical="center" wrapText="1"/>
    </xf>
    <xf numFmtId="0" fontId="51" fillId="0" borderId="12" xfId="28" applyFont="1" applyBorder="1" applyAlignment="1">
      <alignment horizontal="center" vertical="center" wrapText="1"/>
    </xf>
    <xf numFmtId="0" fontId="51" fillId="0" borderId="10" xfId="28" applyFont="1" applyBorder="1" applyAlignment="1">
      <alignment horizontal="center" vertical="center" wrapText="1"/>
    </xf>
    <xf numFmtId="0" fontId="51" fillId="0" borderId="13" xfId="28" applyFont="1" applyBorder="1" applyAlignment="1">
      <alignment horizontal="center" vertical="center" wrapText="1"/>
    </xf>
    <xf numFmtId="49" fontId="113" fillId="3" borderId="12" xfId="0" applyNumberFormat="1" applyFont="1" applyFill="1" applyBorder="1" applyAlignment="1">
      <alignment horizontal="center" wrapText="1"/>
    </xf>
    <xf numFmtId="49" fontId="113" fillId="3" borderId="10" xfId="0" applyNumberFormat="1" applyFont="1" applyFill="1" applyBorder="1" applyAlignment="1">
      <alignment horizontal="center" wrapText="1"/>
    </xf>
    <xf numFmtId="49" fontId="113" fillId="3" borderId="10" xfId="29" applyNumberFormat="1" applyFont="1" applyFill="1" applyBorder="1" applyAlignment="1" applyProtection="1">
      <alignment horizontal="left" wrapText="1"/>
      <protection locked="0"/>
    </xf>
    <xf numFmtId="0" fontId="111" fillId="3" borderId="10" xfId="28" applyFont="1" applyFill="1" applyBorder="1" applyAlignment="1">
      <alignment horizontal="center" wrapText="1"/>
    </xf>
    <xf numFmtId="3" fontId="114" fillId="3" borderId="10" xfId="28" applyNumberFormat="1" applyFont="1" applyFill="1" applyBorder="1" applyAlignment="1">
      <alignment horizontal="center" wrapText="1"/>
    </xf>
    <xf numFmtId="3" fontId="114" fillId="3" borderId="13" xfId="28" applyNumberFormat="1" applyFont="1" applyFill="1" applyBorder="1" applyAlignment="1">
      <alignment horizontal="center" wrapText="1"/>
    </xf>
    <xf numFmtId="49" fontId="116" fillId="0" borderId="12" xfId="0" applyNumberFormat="1" applyFont="1" applyFill="1" applyBorder="1" applyAlignment="1">
      <alignment horizontal="center" wrapText="1"/>
    </xf>
    <xf numFmtId="49" fontId="116" fillId="0" borderId="10" xfId="0" applyNumberFormat="1" applyFont="1" applyFill="1" applyBorder="1" applyAlignment="1">
      <alignment horizontal="center" wrapText="1"/>
    </xf>
    <xf numFmtId="49" fontId="116" fillId="2" borderId="10" xfId="0" applyNumberFormat="1" applyFont="1" applyFill="1" applyBorder="1" applyAlignment="1">
      <alignment horizontal="center" wrapText="1"/>
    </xf>
    <xf numFmtId="49" fontId="116" fillId="2" borderId="10" xfId="0" applyNumberFormat="1" applyFont="1" applyFill="1" applyBorder="1" applyAlignment="1">
      <alignment horizontal="left" wrapText="1"/>
    </xf>
    <xf numFmtId="0" fontId="111" fillId="0" borderId="10" xfId="28" applyFont="1" applyBorder="1" applyAlignment="1">
      <alignment wrapText="1"/>
    </xf>
    <xf numFmtId="3" fontId="111" fillId="0" borderId="10" xfId="28" applyNumberFormat="1" applyFont="1" applyBorder="1" applyAlignment="1">
      <alignment horizontal="center" wrapText="1"/>
    </xf>
    <xf numFmtId="3" fontId="111" fillId="0" borderId="13" xfId="28" applyNumberFormat="1" applyFont="1" applyBorder="1" applyAlignment="1">
      <alignment horizontal="center" wrapText="1"/>
    </xf>
    <xf numFmtId="49" fontId="117" fillId="0" borderId="12" xfId="0" applyNumberFormat="1" applyFont="1" applyFill="1" applyBorder="1" applyAlignment="1">
      <alignment horizontal="center" wrapText="1"/>
    </xf>
    <xf numFmtId="49" fontId="117" fillId="0" borderId="10" xfId="0" applyNumberFormat="1" applyFont="1" applyFill="1" applyBorder="1" applyAlignment="1">
      <alignment horizontal="center" wrapText="1"/>
    </xf>
    <xf numFmtId="49" fontId="44" fillId="0" borderId="10" xfId="0" applyNumberFormat="1" applyFont="1" applyBorder="1" applyAlignment="1">
      <alignment horizontal="left" wrapText="1"/>
    </xf>
    <xf numFmtId="49" fontId="111" fillId="0" borderId="10" xfId="0" applyNumberFormat="1" applyFont="1" applyFill="1" applyBorder="1" applyAlignment="1">
      <alignment horizontal="left" wrapText="1"/>
    </xf>
    <xf numFmtId="4" fontId="111" fillId="0" borderId="10" xfId="28" applyNumberFormat="1" applyFont="1" applyBorder="1" applyAlignment="1">
      <alignment horizontal="center" wrapText="1"/>
    </xf>
    <xf numFmtId="3" fontId="118" fillId="0" borderId="13" xfId="28" applyNumberFormat="1" applyFont="1" applyFill="1" applyBorder="1" applyAlignment="1">
      <alignment horizontal="center" wrapText="1"/>
    </xf>
    <xf numFmtId="49" fontId="111" fillId="0" borderId="12" xfId="27" applyNumberFormat="1" applyFont="1" applyFill="1" applyBorder="1" applyAlignment="1">
      <alignment horizontal="center" wrapText="1"/>
    </xf>
    <xf numFmtId="49" fontId="111" fillId="0" borderId="10" xfId="27" applyNumberFormat="1" applyFont="1" applyFill="1" applyBorder="1" applyAlignment="1">
      <alignment horizontal="center" wrapText="1"/>
    </xf>
    <xf numFmtId="49" fontId="111" fillId="0" borderId="10" xfId="27" applyNumberFormat="1" applyFont="1" applyFill="1" applyBorder="1" applyAlignment="1">
      <alignment horizontal="left" wrapText="1"/>
    </xf>
    <xf numFmtId="0" fontId="115" fillId="0" borderId="13" xfId="28" applyFont="1" applyBorder="1" applyAlignment="1">
      <alignment horizontal="center" vertical="center" wrapText="1"/>
    </xf>
    <xf numFmtId="49" fontId="117" fillId="0" borderId="10" xfId="0" applyNumberFormat="1" applyFont="1" applyFill="1" applyBorder="1" applyAlignment="1" applyProtection="1">
      <alignment horizontal="left" wrapText="1"/>
      <protection locked="0"/>
    </xf>
    <xf numFmtId="0" fontId="76" fillId="0" borderId="10" xfId="28" applyFont="1" applyBorder="1" applyAlignment="1">
      <alignment wrapText="1"/>
    </xf>
    <xf numFmtId="3" fontId="76" fillId="0" borderId="10" xfId="28" applyNumberFormat="1" applyFont="1" applyBorder="1" applyAlignment="1">
      <alignment horizontal="center" wrapText="1"/>
    </xf>
    <xf numFmtId="4" fontId="76" fillId="0" borderId="10" xfId="28" applyNumberFormat="1" applyFont="1" applyBorder="1" applyAlignment="1">
      <alignment horizontal="center" wrapText="1"/>
    </xf>
    <xf numFmtId="0" fontId="110" fillId="0" borderId="13" xfId="28" applyFont="1" applyBorder="1" applyAlignment="1">
      <alignment horizontal="center" vertical="center" wrapText="1"/>
    </xf>
    <xf numFmtId="0" fontId="115" fillId="3" borderId="13" xfId="28" applyFont="1" applyFill="1" applyBorder="1" applyAlignment="1">
      <alignment horizontal="center" vertical="center" wrapText="1"/>
    </xf>
    <xf numFmtId="49" fontId="117" fillId="0" borderId="10" xfId="29" applyNumberFormat="1" applyFont="1" applyFill="1" applyBorder="1" applyAlignment="1" applyProtection="1">
      <alignment horizontal="left" wrapText="1"/>
      <protection locked="0"/>
    </xf>
    <xf numFmtId="0" fontId="76" fillId="0" borderId="10" xfId="28" applyFont="1" applyFill="1" applyBorder="1" applyAlignment="1">
      <alignment horizontal="left" wrapText="1"/>
    </xf>
    <xf numFmtId="3" fontId="44" fillId="0" borderId="10" xfId="28" applyNumberFormat="1" applyFont="1" applyFill="1" applyBorder="1" applyAlignment="1">
      <alignment horizontal="center" wrapText="1"/>
    </xf>
    <xf numFmtId="0" fontId="115" fillId="0" borderId="13" xfId="28" applyFont="1" applyFill="1" applyBorder="1" applyAlignment="1">
      <alignment horizontal="center" vertical="center" wrapText="1"/>
    </xf>
    <xf numFmtId="49" fontId="111" fillId="0" borderId="12" xfId="0" applyNumberFormat="1" applyFont="1" applyFill="1" applyBorder="1" applyAlignment="1">
      <alignment horizontal="center" wrapText="1"/>
    </xf>
    <xf numFmtId="49" fontId="111" fillId="0" borderId="10" xfId="0" applyNumberFormat="1" applyFont="1" applyFill="1" applyBorder="1" applyAlignment="1">
      <alignment horizontal="center" wrapText="1"/>
    </xf>
    <xf numFmtId="3" fontId="114" fillId="0" borderId="10" xfId="28" applyNumberFormat="1" applyFont="1" applyFill="1" applyBorder="1" applyAlignment="1">
      <alignment horizontal="center" wrapText="1"/>
    </xf>
    <xf numFmtId="3" fontId="49" fillId="0" borderId="10" xfId="28" applyNumberFormat="1" applyFont="1" applyFill="1" applyBorder="1" applyAlignment="1">
      <alignment horizontal="center" wrapText="1"/>
    </xf>
    <xf numFmtId="49" fontId="117" fillId="0" borderId="12" xfId="0" applyNumberFormat="1" applyFont="1" applyBorder="1" applyAlignment="1">
      <alignment horizontal="center" wrapText="1"/>
    </xf>
    <xf numFmtId="49" fontId="117" fillId="0" borderId="10" xfId="0" applyNumberFormat="1" applyFont="1" applyBorder="1" applyAlignment="1">
      <alignment horizontal="center" wrapText="1"/>
    </xf>
    <xf numFmtId="0" fontId="111" fillId="0" borderId="10" xfId="28" applyFont="1" applyFill="1" applyBorder="1" applyAlignment="1">
      <alignment horizontal="left" wrapText="1"/>
    </xf>
    <xf numFmtId="0" fontId="119" fillId="0" borderId="10" xfId="28" applyFont="1" applyFill="1" applyBorder="1" applyAlignment="1">
      <alignment horizontal="left" wrapText="1"/>
    </xf>
    <xf numFmtId="3" fontId="120" fillId="0" borderId="10" xfId="28" applyNumberFormat="1" applyFont="1" applyFill="1" applyBorder="1" applyAlignment="1">
      <alignment horizontal="center" wrapText="1"/>
    </xf>
    <xf numFmtId="0" fontId="121" fillId="0" borderId="13" xfId="28" applyFont="1" applyBorder="1" applyAlignment="1">
      <alignment horizontal="center" vertical="center" wrapText="1"/>
    </xf>
    <xf numFmtId="49" fontId="111" fillId="0" borderId="10" xfId="0" applyNumberFormat="1" applyFont="1" applyBorder="1" applyAlignment="1" applyProtection="1">
      <alignment horizontal="left" wrapText="1"/>
      <protection locked="0"/>
    </xf>
    <xf numFmtId="3" fontId="122" fillId="0" borderId="13" xfId="28" applyNumberFormat="1" applyFont="1" applyBorder="1" applyAlignment="1">
      <alignment horizontal="center" wrapText="1"/>
    </xf>
    <xf numFmtId="49" fontId="113" fillId="3" borderId="10" xfId="0" applyNumberFormat="1" applyFont="1" applyFill="1" applyBorder="1" applyAlignment="1" applyProtection="1">
      <alignment horizontal="left" wrapText="1"/>
      <protection locked="0"/>
    </xf>
    <xf numFmtId="49" fontId="113" fillId="3" borderId="10" xfId="28" applyNumberFormat="1" applyFont="1" applyFill="1" applyBorder="1" applyAlignment="1" applyProtection="1">
      <alignment horizontal="center" wrapText="1"/>
      <protection locked="0"/>
    </xf>
    <xf numFmtId="3" fontId="113" fillId="3" borderId="13" xfId="28" applyNumberFormat="1" applyFont="1" applyFill="1" applyBorder="1" applyAlignment="1" applyProtection="1">
      <alignment horizontal="center" wrapText="1"/>
      <protection locked="0"/>
    </xf>
    <xf numFmtId="49" fontId="75" fillId="0" borderId="10" xfId="28" applyNumberFormat="1" applyFont="1" applyFill="1" applyBorder="1" applyAlignment="1" applyProtection="1">
      <alignment horizontal="left" wrapText="1"/>
      <protection locked="0"/>
    </xf>
    <xf numFmtId="49" fontId="113" fillId="0" borderId="10" xfId="28" applyNumberFormat="1" applyFont="1" applyFill="1" applyBorder="1" applyAlignment="1" applyProtection="1">
      <alignment horizontal="center" wrapText="1"/>
      <protection locked="0"/>
    </xf>
    <xf numFmtId="3" fontId="113" fillId="0" borderId="13" xfId="28" applyNumberFormat="1" applyFont="1" applyFill="1" applyBorder="1" applyAlignment="1" applyProtection="1">
      <alignment horizontal="center" wrapText="1"/>
      <protection locked="0"/>
    </xf>
    <xf numFmtId="49" fontId="75" fillId="0" borderId="10" xfId="28" applyNumberFormat="1" applyFont="1" applyFill="1" applyBorder="1" applyAlignment="1" applyProtection="1">
      <alignment horizontal="center" wrapText="1"/>
      <protection locked="0"/>
    </xf>
    <xf numFmtId="49" fontId="72" fillId="0" borderId="10" xfId="28" applyNumberFormat="1" applyFont="1" applyFill="1" applyBorder="1" applyAlignment="1" applyProtection="1">
      <alignment horizontal="center" wrapText="1"/>
      <protection locked="0"/>
    </xf>
    <xf numFmtId="3" fontId="72" fillId="0" borderId="13" xfId="28" applyNumberFormat="1" applyFont="1" applyFill="1" applyBorder="1" applyAlignment="1" applyProtection="1">
      <alignment horizontal="center" wrapText="1"/>
      <protection locked="0"/>
    </xf>
    <xf numFmtId="49" fontId="80" fillId="0" borderId="10" xfId="28" applyNumberFormat="1" applyFont="1" applyFill="1" applyBorder="1" applyAlignment="1" applyProtection="1">
      <alignment horizontal="center" wrapText="1"/>
      <protection locked="0"/>
    </xf>
    <xf numFmtId="49" fontId="125" fillId="2" borderId="12" xfId="0" applyNumberFormat="1" applyFont="1" applyFill="1" applyBorder="1" applyAlignment="1">
      <alignment horizontal="center" wrapText="1"/>
    </xf>
    <xf numFmtId="49" fontId="125" fillId="2" borderId="10" xfId="0" applyNumberFormat="1" applyFont="1" applyFill="1" applyBorder="1" applyAlignment="1">
      <alignment horizontal="center" wrapText="1"/>
    </xf>
    <xf numFmtId="0" fontId="44" fillId="0" borderId="10" xfId="0" applyFont="1" applyBorder="1" applyAlignment="1">
      <alignment horizontal="left" wrapText="1"/>
    </xf>
    <xf numFmtId="3" fontId="124" fillId="0" borderId="13" xfId="28" applyNumberFormat="1" applyFont="1" applyFill="1" applyBorder="1" applyAlignment="1" applyProtection="1">
      <alignment horizontal="center" wrapText="1"/>
      <protection locked="0"/>
    </xf>
    <xf numFmtId="0" fontId="79" fillId="0" borderId="10" xfId="0" applyFont="1" applyBorder="1" applyAlignment="1">
      <alignment wrapText="1"/>
    </xf>
    <xf numFmtId="3" fontId="75" fillId="0" borderId="13" xfId="28" applyNumberFormat="1" applyFont="1" applyFill="1" applyBorder="1" applyAlignment="1" applyProtection="1">
      <alignment horizontal="center" wrapText="1"/>
      <protection locked="0"/>
    </xf>
    <xf numFmtId="49" fontId="77" fillId="0" borderId="12" xfId="0" applyNumberFormat="1" applyFont="1" applyBorder="1" applyAlignment="1">
      <alignment horizontal="center" wrapText="1"/>
    </xf>
    <xf numFmtId="49" fontId="77" fillId="0" borderId="10" xfId="0" applyNumberFormat="1" applyFont="1" applyBorder="1" applyAlignment="1">
      <alignment horizontal="center" wrapText="1"/>
    </xf>
    <xf numFmtId="49" fontId="126" fillId="0" borderId="12" xfId="0" applyNumberFormat="1" applyFont="1" applyBorder="1" applyAlignment="1">
      <alignment horizontal="center" wrapText="1"/>
    </xf>
    <xf numFmtId="49" fontId="126" fillId="0" borderId="10" xfId="0" applyNumberFormat="1" applyFont="1" applyBorder="1" applyAlignment="1">
      <alignment horizontal="center" wrapText="1"/>
    </xf>
    <xf numFmtId="0" fontId="122" fillId="0" borderId="10" xfId="0" applyFont="1" applyBorder="1" applyAlignment="1">
      <alignment horizontal="left" wrapText="1"/>
    </xf>
    <xf numFmtId="49" fontId="124" fillId="0" borderId="10" xfId="28" applyNumberFormat="1" applyFont="1" applyFill="1" applyBorder="1" applyAlignment="1" applyProtection="1">
      <alignment horizontal="center" wrapText="1"/>
      <protection locked="0"/>
    </xf>
    <xf numFmtId="0" fontId="44" fillId="0" borderId="10" xfId="0" applyFont="1" applyBorder="1" applyAlignment="1">
      <alignment horizontal="left" vertical="center" wrapText="1"/>
    </xf>
    <xf numFmtId="0" fontId="115" fillId="0" borderId="12" xfId="28" applyFont="1" applyFill="1" applyBorder="1" applyAlignment="1">
      <alignment wrapText="1"/>
    </xf>
    <xf numFmtId="0" fontId="115" fillId="0" borderId="10" xfId="28" applyFont="1" applyFill="1" applyBorder="1" applyAlignment="1">
      <alignment wrapText="1"/>
    </xf>
    <xf numFmtId="49" fontId="44" fillId="0" borderId="12" xfId="0" applyNumberFormat="1" applyFont="1" applyBorder="1" applyAlignment="1">
      <alignment horizontal="center"/>
    </xf>
    <xf numFmtId="49" fontId="44" fillId="0" borderId="10" xfId="0" applyNumberFormat="1" applyFont="1" applyBorder="1" applyAlignment="1">
      <alignment horizontal="center"/>
    </xf>
    <xf numFmtId="49" fontId="79" fillId="0" borderId="12" xfId="0" applyNumberFormat="1" applyFont="1" applyBorder="1" applyAlignment="1">
      <alignment horizontal="center"/>
    </xf>
    <xf numFmtId="49" fontId="79" fillId="0" borderId="10" xfId="0" applyNumberFormat="1" applyFont="1" applyBorder="1" applyAlignment="1">
      <alignment horizontal="center"/>
    </xf>
    <xf numFmtId="3" fontId="76" fillId="0" borderId="13" xfId="28" applyNumberFormat="1" applyFont="1" applyBorder="1" applyAlignment="1">
      <alignment horizontal="center" wrapText="1"/>
    </xf>
    <xf numFmtId="49" fontId="127" fillId="3" borderId="10" xfId="0" applyNumberFormat="1" applyFont="1" applyFill="1" applyBorder="1" applyAlignment="1" applyProtection="1">
      <alignment horizontal="left" wrapText="1"/>
      <protection locked="0"/>
    </xf>
    <xf numFmtId="3" fontId="117" fillId="0" borderId="13" xfId="0" applyNumberFormat="1" applyFont="1" applyFill="1" applyBorder="1" applyAlignment="1">
      <alignment horizontal="center" wrapText="1"/>
    </xf>
    <xf numFmtId="3" fontId="111" fillId="0" borderId="13" xfId="0" applyNumberFormat="1" applyFont="1" applyBorder="1" applyAlignment="1">
      <alignment horizontal="center" wrapText="1"/>
    </xf>
    <xf numFmtId="49" fontId="124" fillId="0" borderId="10" xfId="0" applyNumberFormat="1" applyFont="1" applyFill="1" applyBorder="1" applyAlignment="1">
      <alignment horizontal="left" wrapText="1"/>
    </xf>
    <xf numFmtId="3" fontId="44" fillId="0" borderId="13" xfId="0" applyNumberFormat="1" applyFont="1" applyFill="1" applyBorder="1" applyAlignment="1">
      <alignment horizontal="center" wrapText="1"/>
    </xf>
    <xf numFmtId="3" fontId="125" fillId="3" borderId="13" xfId="0" applyNumberFormat="1" applyFont="1" applyFill="1" applyBorder="1" applyAlignment="1">
      <alignment horizontal="center" wrapText="1"/>
    </xf>
    <xf numFmtId="3" fontId="125" fillId="0" borderId="13" xfId="0" applyNumberFormat="1" applyFont="1" applyBorder="1" applyAlignment="1">
      <alignment horizontal="center" wrapText="1"/>
    </xf>
    <xf numFmtId="49" fontId="113" fillId="4" borderId="28" xfId="28" applyNumberFormat="1" applyFont="1" applyFill="1" applyBorder="1" applyAlignment="1">
      <alignment horizontal="center" vertical="top" wrapText="1"/>
    </xf>
    <xf numFmtId="49" fontId="113" fillId="4" borderId="29" xfId="28" applyNumberFormat="1" applyFont="1" applyFill="1" applyBorder="1" applyAlignment="1">
      <alignment horizontal="center" vertical="top" wrapText="1"/>
    </xf>
    <xf numFmtId="49" fontId="113" fillId="4" borderId="29" xfId="28" applyNumberFormat="1" applyFont="1" applyFill="1" applyBorder="1" applyAlignment="1">
      <alignment horizontal="center" wrapText="1"/>
    </xf>
    <xf numFmtId="49" fontId="128" fillId="4" borderId="29" xfId="28" applyNumberFormat="1" applyFont="1" applyFill="1" applyBorder="1" applyAlignment="1" applyProtection="1">
      <alignment horizontal="center" wrapText="1"/>
      <protection locked="0"/>
    </xf>
    <xf numFmtId="49" fontId="113" fillId="4" borderId="29" xfId="28" applyNumberFormat="1" applyFont="1" applyFill="1" applyBorder="1" applyAlignment="1" applyProtection="1">
      <alignment horizontal="center" wrapText="1"/>
      <protection locked="0"/>
    </xf>
    <xf numFmtId="1" fontId="113" fillId="4" borderId="29" xfId="28" applyNumberFormat="1" applyFont="1" applyFill="1" applyBorder="1" applyAlignment="1" applyProtection="1">
      <alignment horizontal="center" wrapText="1"/>
      <protection locked="0"/>
    </xf>
    <xf numFmtId="3" fontId="128" fillId="4" borderId="30" xfId="28" applyNumberFormat="1" applyFont="1" applyFill="1" applyBorder="1" applyAlignment="1" applyProtection="1">
      <alignment horizontal="center" wrapText="1"/>
      <protection locked="0"/>
    </xf>
    <xf numFmtId="49" fontId="123" fillId="0" borderId="4" xfId="0" applyNumberFormat="1" applyFont="1" applyFill="1" applyBorder="1" applyAlignment="1">
      <alignment horizontal="center" wrapText="1"/>
    </xf>
    <xf numFmtId="49" fontId="123" fillId="0" borderId="4" xfId="0" applyNumberFormat="1" applyFont="1" applyFill="1" applyBorder="1" applyAlignment="1">
      <alignment horizontal="left" wrapText="1"/>
    </xf>
    <xf numFmtId="49" fontId="76" fillId="0" borderId="0" xfId="0" applyNumberFormat="1" applyFont="1" applyFill="1" applyBorder="1" applyAlignment="1">
      <alignment horizontal="center" wrapText="1"/>
    </xf>
    <xf numFmtId="49" fontId="76" fillId="0" borderId="0" xfId="0" applyNumberFormat="1" applyFont="1" applyFill="1" applyBorder="1" applyAlignment="1">
      <alignment horizontal="left" wrapText="1"/>
    </xf>
    <xf numFmtId="0" fontId="49" fillId="0" borderId="10" xfId="0" applyFont="1" applyBorder="1" applyAlignment="1">
      <alignment horizontal="center" vertical="center" wrapText="1"/>
    </xf>
    <xf numFmtId="0" fontId="49" fillId="0" borderId="13" xfId="0" applyFont="1" applyBorder="1" applyAlignment="1">
      <alignment horizontal="center" vertical="center" wrapText="1"/>
    </xf>
    <xf numFmtId="0" fontId="51" fillId="0" borderId="12" xfId="0" applyFont="1" applyBorder="1" applyAlignment="1">
      <alignment horizontal="center" wrapText="1"/>
    </xf>
    <xf numFmtId="0" fontId="51" fillId="0" borderId="10" xfId="0" applyFont="1" applyBorder="1" applyAlignment="1">
      <alignment horizontal="center" wrapText="1"/>
    </xf>
    <xf numFmtId="0" fontId="51" fillId="0" borderId="10" xfId="0" applyFont="1" applyBorder="1" applyAlignment="1">
      <alignment horizontal="center"/>
    </xf>
    <xf numFmtId="0" fontId="51" fillId="0" borderId="13" xfId="0" applyFont="1" applyBorder="1" applyAlignment="1">
      <alignment horizontal="center"/>
    </xf>
    <xf numFmtId="49" fontId="114" fillId="3" borderId="12" xfId="0" applyNumberFormat="1" applyFont="1" applyFill="1" applyBorder="1" applyAlignment="1">
      <alignment horizontal="center" wrapText="1"/>
    </xf>
    <xf numFmtId="49" fontId="114" fillId="3" borderId="10" xfId="0" applyNumberFormat="1" applyFont="1" applyFill="1" applyBorder="1" applyAlignment="1">
      <alignment horizontal="center" wrapText="1"/>
    </xf>
    <xf numFmtId="49" fontId="114" fillId="3" borderId="10" xfId="29" applyNumberFormat="1" applyFont="1" applyFill="1" applyBorder="1" applyAlignment="1" applyProtection="1">
      <alignment horizontal="left" wrapText="1"/>
      <protection locked="0"/>
    </xf>
    <xf numFmtId="0" fontId="136" fillId="3" borderId="10" xfId="0" applyFont="1" applyFill="1" applyBorder="1" applyAlignment="1"/>
    <xf numFmtId="0" fontId="44" fillId="0" borderId="10" xfId="0" applyFont="1" applyFill="1" applyBorder="1" applyAlignment="1">
      <alignment wrapText="1"/>
    </xf>
    <xf numFmtId="0" fontId="44" fillId="0" borderId="10" xfId="0" applyFont="1" applyBorder="1" applyAlignment="1">
      <alignment wrapText="1"/>
    </xf>
    <xf numFmtId="49" fontId="137" fillId="0" borderId="12" xfId="0" applyNumberFormat="1" applyFont="1" applyFill="1" applyBorder="1" applyAlignment="1">
      <alignment horizontal="center" wrapText="1"/>
    </xf>
    <xf numFmtId="49" fontId="137" fillId="0" borderId="10" xfId="0" applyNumberFormat="1" applyFont="1" applyFill="1" applyBorder="1" applyAlignment="1">
      <alignment horizontal="center" wrapText="1"/>
    </xf>
    <xf numFmtId="49" fontId="123" fillId="0" borderId="10" xfId="0" applyNumberFormat="1" applyFont="1" applyBorder="1" applyAlignment="1">
      <alignment horizontal="left" wrapText="1"/>
    </xf>
    <xf numFmtId="0" fontId="123" fillId="0" borderId="10" xfId="0" applyFont="1" applyBorder="1" applyAlignment="1">
      <alignment wrapText="1"/>
    </xf>
    <xf numFmtId="4" fontId="123" fillId="0" borderId="10" xfId="0" applyNumberFormat="1" applyFont="1" applyBorder="1" applyAlignment="1">
      <alignment horizontal="center" wrapText="1"/>
    </xf>
    <xf numFmtId="4" fontId="123" fillId="0" borderId="10" xfId="0" applyNumberFormat="1" applyFont="1" applyFill="1" applyBorder="1" applyAlignment="1">
      <alignment horizontal="center"/>
    </xf>
    <xf numFmtId="49" fontId="123" fillId="0" borderId="12" xfId="0" applyNumberFormat="1" applyFont="1" applyFill="1" applyBorder="1" applyAlignment="1">
      <alignment horizontal="center" wrapText="1"/>
    </xf>
    <xf numFmtId="49" fontId="123" fillId="0" borderId="10" xfId="0" applyNumberFormat="1" applyFont="1" applyFill="1" applyBorder="1" applyAlignment="1">
      <alignment horizontal="center" wrapText="1"/>
    </xf>
    <xf numFmtId="49" fontId="123" fillId="0" borderId="10" xfId="0" applyNumberFormat="1" applyFont="1" applyFill="1" applyBorder="1" applyAlignment="1">
      <alignment horizontal="left" wrapText="1"/>
    </xf>
    <xf numFmtId="4" fontId="123" fillId="0" borderId="10" xfId="0" applyNumberFormat="1" applyFont="1" applyBorder="1" applyAlignment="1">
      <alignment horizontal="center"/>
    </xf>
    <xf numFmtId="0" fontId="123" fillId="0" borderId="10" xfId="0" applyFont="1" applyBorder="1" applyAlignment="1">
      <alignment horizontal="left" wrapText="1"/>
    </xf>
    <xf numFmtId="0" fontId="123" fillId="0" borderId="10" xfId="0" applyFont="1" applyFill="1" applyBorder="1" applyAlignment="1">
      <alignment wrapText="1"/>
    </xf>
    <xf numFmtId="49" fontId="137" fillId="0" borderId="10" xfId="0" applyNumberFormat="1" applyFont="1" applyFill="1" applyBorder="1" applyAlignment="1" applyProtection="1">
      <alignment horizontal="left" wrapText="1"/>
      <protection locked="0"/>
    </xf>
    <xf numFmtId="49" fontId="123" fillId="0" borderId="12" xfId="0" applyNumberFormat="1" applyFont="1" applyBorder="1" applyAlignment="1">
      <alignment horizontal="center" wrapText="1"/>
    </xf>
    <xf numFmtId="49" fontId="123" fillId="0" borderId="10" xfId="0" applyNumberFormat="1" applyFont="1" applyBorder="1" applyAlignment="1">
      <alignment horizontal="center" wrapText="1"/>
    </xf>
    <xf numFmtId="49" fontId="44" fillId="0" borderId="12" xfId="0" applyNumberFormat="1" applyFont="1" applyFill="1" applyBorder="1" applyAlignment="1">
      <alignment horizontal="center" wrapText="1"/>
    </xf>
    <xf numFmtId="49" fontId="44" fillId="0" borderId="10" xfId="0" applyNumberFormat="1" applyFont="1" applyFill="1" applyBorder="1" applyAlignment="1">
      <alignment horizontal="center" wrapText="1"/>
    </xf>
    <xf numFmtId="49" fontId="44" fillId="0" borderId="10" xfId="0" applyNumberFormat="1" applyFont="1" applyFill="1" applyBorder="1" applyAlignment="1" applyProtection="1">
      <alignment horizontal="left" wrapText="1"/>
      <protection locked="0"/>
    </xf>
    <xf numFmtId="49" fontId="44" fillId="0" borderId="12" xfId="0" applyNumberFormat="1" applyFont="1" applyBorder="1" applyAlignment="1">
      <alignment horizontal="center" wrapText="1"/>
    </xf>
    <xf numFmtId="49" fontId="44" fillId="0" borderId="10" xfId="0" applyNumberFormat="1" applyFont="1" applyBorder="1" applyAlignment="1">
      <alignment horizontal="center" wrapText="1"/>
    </xf>
    <xf numFmtId="49" fontId="44" fillId="0" borderId="10" xfId="0" applyNumberFormat="1" applyFont="1" applyFill="1" applyBorder="1" applyAlignment="1">
      <alignment horizontal="left" wrapText="1"/>
    </xf>
    <xf numFmtId="49" fontId="119" fillId="0" borderId="12" xfId="27" applyNumberFormat="1" applyFont="1" applyFill="1" applyBorder="1" applyAlignment="1">
      <alignment horizontal="center" wrapText="1"/>
    </xf>
    <xf numFmtId="49" fontId="119" fillId="0" borderId="10" xfId="27" applyNumberFormat="1" applyFont="1" applyFill="1" applyBorder="1" applyAlignment="1">
      <alignment horizontal="center" wrapText="1"/>
    </xf>
    <xf numFmtId="49" fontId="119" fillId="0" borderId="10" xfId="27" applyNumberFormat="1" applyFont="1" applyFill="1" applyBorder="1" applyAlignment="1">
      <alignment horizontal="left" wrapText="1"/>
    </xf>
    <xf numFmtId="2" fontId="123" fillId="0" borderId="10" xfId="0" applyNumberFormat="1" applyFont="1" applyBorder="1" applyAlignment="1">
      <alignment horizontal="justify" wrapText="1"/>
    </xf>
    <xf numFmtId="0" fontId="123" fillId="0" borderId="10" xfId="0" applyFont="1" applyBorder="1" applyAlignment="1">
      <alignment horizontal="left" vertical="top" wrapText="1"/>
    </xf>
    <xf numFmtId="49" fontId="123" fillId="0" borderId="10" xfId="0" applyNumberFormat="1" applyFont="1" applyFill="1" applyBorder="1" applyAlignment="1" applyProtection="1">
      <alignment horizontal="left" wrapText="1"/>
      <protection locked="0"/>
    </xf>
    <xf numFmtId="49" fontId="119" fillId="0" borderId="12" xfId="0" applyNumberFormat="1" applyFont="1" applyFill="1" applyBorder="1" applyAlignment="1">
      <alignment horizontal="center" wrapText="1"/>
    </xf>
    <xf numFmtId="49" fontId="119" fillId="0" borderId="10" xfId="0" applyNumberFormat="1" applyFont="1" applyFill="1" applyBorder="1" applyAlignment="1">
      <alignment horizontal="center" wrapText="1"/>
    </xf>
    <xf numFmtId="49" fontId="119" fillId="0" borderId="10" xfId="0" applyNumberFormat="1" applyFont="1" applyFill="1" applyBorder="1" applyAlignment="1">
      <alignment horizontal="left" wrapText="1"/>
    </xf>
    <xf numFmtId="49" fontId="119" fillId="2" borderId="12" xfId="0" applyNumberFormat="1" applyFont="1" applyFill="1" applyBorder="1" applyAlignment="1">
      <alignment horizontal="center" wrapText="1"/>
    </xf>
    <xf numFmtId="49" fontId="119" fillId="2" borderId="10" xfId="0" applyNumberFormat="1" applyFont="1" applyFill="1" applyBorder="1" applyAlignment="1">
      <alignment horizontal="center" wrapText="1"/>
    </xf>
    <xf numFmtId="49" fontId="119" fillId="2" borderId="10" xfId="0" applyNumberFormat="1" applyFont="1" applyFill="1" applyBorder="1" applyAlignment="1">
      <alignment horizontal="left" wrapText="1"/>
    </xf>
    <xf numFmtId="0" fontId="44" fillId="3" borderId="10" xfId="0" applyFont="1" applyFill="1" applyBorder="1" applyAlignment="1">
      <alignment wrapText="1"/>
    </xf>
    <xf numFmtId="49" fontId="44" fillId="0" borderId="10" xfId="30" applyNumberFormat="1" applyFont="1" applyFill="1" applyBorder="1" applyAlignment="1">
      <alignment horizontal="left" wrapText="1"/>
    </xf>
    <xf numFmtId="49" fontId="123" fillId="0" borderId="10" xfId="30" applyNumberFormat="1" applyFont="1" applyFill="1" applyBorder="1" applyAlignment="1">
      <alignment horizontal="left" wrapText="1"/>
    </xf>
    <xf numFmtId="49" fontId="44" fillId="0" borderId="10" xfId="0" applyNumberFormat="1" applyFont="1" applyBorder="1" applyAlignment="1" applyProtection="1">
      <alignment horizontal="left" wrapText="1"/>
      <protection locked="0"/>
    </xf>
    <xf numFmtId="49" fontId="111" fillId="2" borderId="12" xfId="0" applyNumberFormat="1" applyFont="1" applyFill="1" applyBorder="1" applyAlignment="1">
      <alignment horizontal="center" wrapText="1"/>
    </xf>
    <xf numFmtId="49" fontId="111" fillId="2" borderId="10" xfId="0" applyNumberFormat="1" applyFont="1" applyFill="1" applyBorder="1" applyAlignment="1">
      <alignment horizontal="center" wrapText="1"/>
    </xf>
    <xf numFmtId="49" fontId="111" fillId="2" borderId="10" xfId="0" applyNumberFormat="1" applyFont="1" applyFill="1" applyBorder="1" applyAlignment="1">
      <alignment horizontal="left" wrapText="1"/>
    </xf>
    <xf numFmtId="49" fontId="114" fillId="3" borderId="10" xfId="0" applyNumberFormat="1" applyFont="1" applyFill="1" applyBorder="1" applyAlignment="1">
      <alignment horizontal="center"/>
    </xf>
    <xf numFmtId="0" fontId="114" fillId="3" borderId="10" xfId="0" applyFont="1" applyFill="1" applyBorder="1" applyAlignment="1">
      <alignment horizontal="justify" wrapText="1"/>
    </xf>
    <xf numFmtId="49" fontId="123" fillId="0" borderId="10" xfId="0" applyNumberFormat="1" applyFont="1" applyBorder="1" applyAlignment="1" applyProtection="1">
      <alignment horizontal="left" wrapText="1"/>
      <protection locked="0"/>
    </xf>
    <xf numFmtId="0" fontId="123" fillId="0" borderId="10" xfId="0" applyFont="1" applyBorder="1" applyAlignment="1"/>
    <xf numFmtId="0" fontId="114" fillId="3" borderId="10" xfId="0" applyFont="1" applyFill="1" applyBorder="1" applyAlignment="1">
      <alignment wrapText="1"/>
    </xf>
    <xf numFmtId="49" fontId="123" fillId="0" borderId="12" xfId="0" applyNumberFormat="1" applyFont="1" applyBorder="1" applyAlignment="1">
      <alignment horizontal="center"/>
    </xf>
    <xf numFmtId="49" fontId="123" fillId="0" borderId="10" xfId="0" applyNumberFormat="1" applyFont="1" applyBorder="1" applyAlignment="1">
      <alignment horizontal="center"/>
    </xf>
    <xf numFmtId="49" fontId="137" fillId="0" borderId="10" xfId="0" applyNumberFormat="1" applyFont="1" applyBorder="1" applyAlignment="1">
      <alignment horizontal="center" wrapText="1"/>
    </xf>
    <xf numFmtId="49" fontId="119" fillId="0" borderId="12" xfId="0" applyNumberFormat="1" applyFont="1" applyBorder="1" applyAlignment="1">
      <alignment horizontal="center"/>
    </xf>
    <xf numFmtId="49" fontId="119" fillId="0" borderId="10" xfId="0" applyNumberFormat="1" applyFont="1" applyBorder="1" applyAlignment="1">
      <alignment horizontal="center"/>
    </xf>
    <xf numFmtId="49" fontId="119" fillId="0" borderId="10" xfId="0" applyNumberFormat="1" applyFont="1" applyBorder="1" applyAlignment="1">
      <alignment horizontal="left" wrapText="1"/>
    </xf>
    <xf numFmtId="49" fontId="149" fillId="3" borderId="10" xfId="0" applyNumberFormat="1" applyFont="1" applyFill="1" applyBorder="1" applyAlignment="1" applyProtection="1">
      <alignment horizontal="left" wrapText="1"/>
      <protection locked="0"/>
    </xf>
    <xf numFmtId="0" fontId="114" fillId="3" borderId="10" xfId="0" applyFont="1" applyFill="1" applyBorder="1" applyAlignment="1"/>
    <xf numFmtId="49" fontId="150" fillId="0" borderId="10" xfId="0" applyNumberFormat="1" applyFont="1" applyBorder="1" applyAlignment="1">
      <alignment horizontal="left" wrapText="1"/>
    </xf>
    <xf numFmtId="49" fontId="123" fillId="0" borderId="10" xfId="0" applyNumberFormat="1" applyFont="1" applyFill="1" applyBorder="1" applyAlignment="1" applyProtection="1">
      <alignment wrapText="1"/>
      <protection locked="0"/>
    </xf>
    <xf numFmtId="49" fontId="123" fillId="6" borderId="28" xfId="0" applyNumberFormat="1" applyFont="1" applyFill="1" applyBorder="1" applyAlignment="1">
      <alignment horizontal="center"/>
    </xf>
    <xf numFmtId="49" fontId="123" fillId="6" borderId="29" xfId="0" applyNumberFormat="1" applyFont="1" applyFill="1" applyBorder="1" applyAlignment="1">
      <alignment horizontal="center"/>
    </xf>
    <xf numFmtId="0" fontId="123" fillId="6" borderId="29" xfId="0" applyFont="1" applyFill="1" applyBorder="1"/>
    <xf numFmtId="0" fontId="114" fillId="6" borderId="29" xfId="0" applyFont="1" applyFill="1" applyBorder="1" applyAlignment="1">
      <alignment wrapText="1"/>
    </xf>
    <xf numFmtId="0" fontId="9" fillId="5" borderId="12" xfId="26" applyFont="1" applyFill="1" applyBorder="1" applyAlignment="1">
      <alignment horizontal="center" wrapText="1"/>
    </xf>
    <xf numFmtId="0" fontId="9" fillId="5" borderId="10" xfId="26" applyFont="1" applyFill="1" applyBorder="1" applyAlignment="1">
      <alignment horizontal="left" wrapText="1"/>
    </xf>
    <xf numFmtId="0" fontId="9" fillId="0" borderId="12" xfId="0" applyFont="1" applyBorder="1" applyAlignment="1">
      <alignment horizontal="center" wrapText="1"/>
    </xf>
    <xf numFmtId="0" fontId="9" fillId="0" borderId="10" xfId="0" applyFont="1" applyBorder="1" applyAlignment="1">
      <alignment horizontal="left" wrapText="1"/>
    </xf>
    <xf numFmtId="0" fontId="9" fillId="0" borderId="28" xfId="23" applyFont="1" applyBorder="1" applyAlignment="1">
      <alignment horizontal="center"/>
    </xf>
    <xf numFmtId="0" fontId="155" fillId="0" borderId="29" xfId="23" applyFont="1" applyBorder="1" applyAlignment="1">
      <alignment horizontal="center"/>
    </xf>
    <xf numFmtId="3" fontId="72" fillId="0" borderId="0" xfId="0" applyNumberFormat="1" applyFont="1"/>
    <xf numFmtId="0" fontId="44" fillId="0" borderId="10" xfId="0" applyFont="1" applyFill="1" applyBorder="1" applyAlignment="1">
      <alignment horizontal="center" wrapText="1"/>
    </xf>
    <xf numFmtId="0" fontId="44" fillId="0" borderId="0" xfId="0" applyFont="1" applyAlignment="1">
      <alignment horizontal="center"/>
    </xf>
    <xf numFmtId="4" fontId="49" fillId="0" borderId="1" xfId="24" applyNumberFormat="1" applyFont="1" applyFill="1" applyBorder="1" applyAlignment="1">
      <alignment horizontal="center" wrapText="1"/>
    </xf>
    <xf numFmtId="4" fontId="56" fillId="0" borderId="1" xfId="24" applyNumberFormat="1" applyFont="1" applyFill="1" applyBorder="1" applyAlignment="1">
      <alignment horizontal="center" wrapText="1"/>
    </xf>
    <xf numFmtId="4" fontId="55" fillId="0" borderId="1" xfId="24" applyNumberFormat="1" applyFont="1" applyFill="1" applyBorder="1" applyAlignment="1">
      <alignment horizontal="center" wrapText="1"/>
    </xf>
    <xf numFmtId="4" fontId="56" fillId="0" borderId="1" xfId="24" applyNumberFormat="1" applyFont="1" applyFill="1" applyBorder="1" applyAlignment="1">
      <alignment horizontal="center"/>
    </xf>
    <xf numFmtId="4" fontId="49" fillId="0" borderId="1" xfId="24" applyNumberFormat="1" applyFont="1" applyFill="1" applyBorder="1" applyAlignment="1">
      <alignment horizontal="center"/>
    </xf>
    <xf numFmtId="49" fontId="111" fillId="0" borderId="10" xfId="0" applyNumberFormat="1" applyFont="1" applyBorder="1" applyAlignment="1">
      <alignment horizontal="left" wrapText="1"/>
    </xf>
    <xf numFmtId="49" fontId="76" fillId="0" borderId="10" xfId="0" applyNumberFormat="1" applyFont="1" applyBorder="1" applyAlignment="1">
      <alignment horizontal="left" wrapText="1"/>
    </xf>
    <xf numFmtId="0" fontId="72" fillId="0" borderId="0" xfId="0" applyFont="1" applyBorder="1" applyAlignment="1"/>
    <xf numFmtId="0" fontId="72" fillId="0" borderId="5" xfId="0" applyFont="1" applyBorder="1"/>
    <xf numFmtId="0" fontId="72" fillId="0" borderId="3" xfId="0" applyFont="1" applyBorder="1"/>
    <xf numFmtId="0" fontId="72" fillId="0" borderId="1" xfId="0" applyFont="1" applyBorder="1"/>
    <xf numFmtId="49" fontId="87" fillId="0" borderId="12" xfId="0" applyNumberFormat="1" applyFont="1" applyBorder="1" applyAlignment="1">
      <alignment horizontal="center"/>
    </xf>
    <xf numFmtId="49" fontId="87" fillId="0" borderId="10" xfId="0" applyNumberFormat="1" applyFont="1" applyBorder="1" applyAlignment="1">
      <alignment horizontal="center"/>
    </xf>
    <xf numFmtId="0" fontId="91" fillId="0" borderId="10" xfId="28" applyFont="1" applyBorder="1" applyAlignment="1">
      <alignment wrapText="1"/>
    </xf>
    <xf numFmtId="3" fontId="91" fillId="0" borderId="10" xfId="28" applyNumberFormat="1" applyFont="1" applyBorder="1" applyAlignment="1">
      <alignment horizontal="center" wrapText="1"/>
    </xf>
    <xf numFmtId="4" fontId="91" fillId="0" borderId="10" xfId="28" applyNumberFormat="1" applyFont="1" applyBorder="1" applyAlignment="1">
      <alignment horizontal="center" wrapText="1"/>
    </xf>
    <xf numFmtId="3" fontId="91" fillId="0" borderId="13" xfId="28" applyNumberFormat="1" applyFont="1" applyBorder="1" applyAlignment="1">
      <alignment horizontal="center" wrapText="1"/>
    </xf>
    <xf numFmtId="3" fontId="91" fillId="0" borderId="39" xfId="28" applyNumberFormat="1" applyFont="1" applyBorder="1" applyAlignment="1">
      <alignment wrapText="1"/>
    </xf>
    <xf numFmtId="0" fontId="156" fillId="0" borderId="0" xfId="28" applyFont="1" applyAlignment="1">
      <alignment wrapText="1"/>
    </xf>
    <xf numFmtId="49" fontId="94" fillId="0" borderId="12" xfId="0" applyNumberFormat="1" applyFont="1" applyBorder="1" applyAlignment="1">
      <alignment horizontal="center" wrapText="1"/>
    </xf>
    <xf numFmtId="0" fontId="157" fillId="0" borderId="0" xfId="0" applyFont="1" applyBorder="1"/>
    <xf numFmtId="0" fontId="157" fillId="0" borderId="0" xfId="0" applyFont="1"/>
    <xf numFmtId="3" fontId="72" fillId="0" borderId="0" xfId="0" applyNumberFormat="1" applyFont="1" applyFill="1" applyBorder="1" applyAlignment="1">
      <alignment horizontal="center" wrapText="1"/>
    </xf>
    <xf numFmtId="3" fontId="9" fillId="2" borderId="10" xfId="23" applyNumberFormat="1" applyFont="1" applyFill="1" applyBorder="1" applyAlignment="1">
      <alignment wrapText="1"/>
    </xf>
    <xf numFmtId="3" fontId="9" fillId="2" borderId="13" xfId="23" applyNumberFormat="1" applyFont="1" applyFill="1" applyBorder="1" applyAlignment="1">
      <alignment wrapText="1"/>
    </xf>
    <xf numFmtId="0" fontId="9" fillId="0" borderId="10" xfId="23" applyFont="1" applyBorder="1" applyAlignment="1">
      <alignment wrapText="1"/>
    </xf>
    <xf numFmtId="3" fontId="154" fillId="0" borderId="10" xfId="23" applyNumberFormat="1" applyFont="1" applyBorder="1" applyAlignment="1">
      <alignment wrapText="1"/>
    </xf>
    <xf numFmtId="3" fontId="154" fillId="2" borderId="13" xfId="23" applyNumberFormat="1" applyFont="1" applyFill="1" applyBorder="1" applyAlignment="1">
      <alignment wrapText="1"/>
    </xf>
    <xf numFmtId="3" fontId="155" fillId="2" borderId="29" xfId="23" applyNumberFormat="1" applyFont="1" applyFill="1" applyBorder="1" applyAlignment="1">
      <alignment wrapText="1"/>
    </xf>
    <xf numFmtId="3" fontId="155" fillId="2" borderId="30" xfId="23" applyNumberFormat="1" applyFont="1" applyFill="1" applyBorder="1" applyAlignment="1">
      <alignment wrapText="1"/>
    </xf>
    <xf numFmtId="3" fontId="60" fillId="0" borderId="10" xfId="0" applyNumberFormat="1" applyFont="1" applyBorder="1" applyAlignment="1">
      <alignment wrapText="1"/>
    </xf>
    <xf numFmtId="3" fontId="155" fillId="2" borderId="29" xfId="23" applyNumberFormat="1" applyFont="1" applyFill="1" applyBorder="1" applyAlignment="1"/>
    <xf numFmtId="0" fontId="47" fillId="0" borderId="0" xfId="23" applyFont="1"/>
    <xf numFmtId="0" fontId="46" fillId="0" borderId="0" xfId="23" applyFont="1" applyAlignment="1">
      <alignment vertical="center" wrapText="1"/>
    </xf>
    <xf numFmtId="0" fontId="47" fillId="0" borderId="0" xfId="23" applyFont="1" applyAlignment="1">
      <alignment horizontal="center" vertical="center" wrapText="1"/>
    </xf>
    <xf numFmtId="0" fontId="2" fillId="0" borderId="0" xfId="23" applyFont="1" applyBorder="1" applyAlignment="1">
      <alignment horizontal="right" vertical="center" wrapText="1"/>
    </xf>
    <xf numFmtId="3" fontId="9" fillId="0" borderId="10" xfId="23" applyNumberFormat="1" applyFont="1" applyFill="1" applyBorder="1" applyAlignment="1" applyProtection="1">
      <alignment wrapText="1"/>
      <protection locked="0"/>
    </xf>
    <xf numFmtId="3" fontId="155" fillId="0" borderId="29" xfId="23" applyNumberFormat="1" applyFont="1" applyFill="1" applyBorder="1" applyAlignment="1" applyProtection="1">
      <alignment wrapText="1"/>
      <protection locked="0"/>
    </xf>
    <xf numFmtId="0" fontId="56" fillId="0" borderId="12" xfId="23" applyFont="1" applyBorder="1" applyAlignment="1">
      <alignment horizontal="center" vertical="center" wrapText="1"/>
    </xf>
    <xf numFmtId="0" fontId="56" fillId="0" borderId="10" xfId="23" applyFont="1" applyBorder="1" applyAlignment="1">
      <alignment horizontal="center" vertical="center" wrapText="1"/>
    </xf>
    <xf numFmtId="0" fontId="56" fillId="0" borderId="13" xfId="0" applyFont="1" applyBorder="1" applyAlignment="1">
      <alignment horizontal="center" wrapText="1"/>
    </xf>
    <xf numFmtId="4" fontId="74" fillId="3" borderId="10" xfId="0" applyNumberFormat="1" applyFont="1" applyFill="1" applyBorder="1" applyAlignment="1">
      <alignment horizontal="center" wrapText="1"/>
    </xf>
    <xf numFmtId="4" fontId="72" fillId="3" borderId="10" xfId="0" applyNumberFormat="1" applyFont="1" applyFill="1" applyBorder="1" applyAlignment="1">
      <alignment horizontal="center" wrapText="1"/>
    </xf>
    <xf numFmtId="4" fontId="72" fillId="3" borderId="13" xfId="0" applyNumberFormat="1" applyFont="1" applyFill="1" applyBorder="1" applyAlignment="1">
      <alignment horizontal="center" wrapText="1"/>
    </xf>
    <xf numFmtId="4" fontId="74" fillId="3" borderId="13" xfId="0" applyNumberFormat="1" applyFont="1" applyFill="1" applyBorder="1" applyAlignment="1">
      <alignment horizontal="center" wrapText="1"/>
    </xf>
    <xf numFmtId="4" fontId="56" fillId="0" borderId="10" xfId="0" applyNumberFormat="1" applyFont="1" applyFill="1" applyBorder="1" applyAlignment="1">
      <alignment horizontal="center" wrapText="1"/>
    </xf>
    <xf numFmtId="4" fontId="75" fillId="0" borderId="10" xfId="0" applyNumberFormat="1" applyFont="1" applyFill="1" applyBorder="1" applyAlignment="1">
      <alignment horizontal="center" wrapText="1"/>
    </xf>
    <xf numFmtId="4" fontId="72" fillId="0" borderId="10" xfId="0" applyNumberFormat="1" applyFont="1" applyFill="1" applyBorder="1" applyAlignment="1">
      <alignment horizontal="center" wrapText="1"/>
    </xf>
    <xf numFmtId="4" fontId="76" fillId="0" borderId="10" xfId="0" applyNumberFormat="1" applyFont="1" applyBorder="1" applyAlignment="1">
      <alignment horizontal="center" wrapText="1"/>
    </xf>
    <xf numFmtId="4" fontId="62" fillId="0" borderId="10" xfId="0" applyNumberFormat="1" applyFont="1" applyFill="1" applyBorder="1" applyAlignment="1">
      <alignment horizontal="center" wrapText="1"/>
    </xf>
    <xf numFmtId="4" fontId="76" fillId="0" borderId="10" xfId="0" applyNumberFormat="1" applyFont="1" applyFill="1" applyBorder="1" applyAlignment="1">
      <alignment horizontal="center" wrapText="1"/>
    </xf>
    <xf numFmtId="4" fontId="79" fillId="0" borderId="10" xfId="0" applyNumberFormat="1" applyFont="1" applyFill="1" applyBorder="1" applyAlignment="1">
      <alignment horizontal="center" wrapText="1"/>
    </xf>
    <xf numFmtId="4" fontId="80" fillId="0" borderId="10" xfId="0" applyNumberFormat="1" applyFont="1" applyFill="1" applyBorder="1" applyAlignment="1">
      <alignment horizontal="center" wrapText="1"/>
    </xf>
    <xf numFmtId="4" fontId="78" fillId="0" borderId="10" xfId="0" applyNumberFormat="1" applyFont="1" applyBorder="1" applyAlignment="1">
      <alignment horizontal="center" wrapText="1"/>
    </xf>
    <xf numFmtId="4" fontId="78" fillId="0" borderId="10" xfId="0" applyNumberFormat="1" applyFont="1" applyFill="1" applyBorder="1" applyAlignment="1">
      <alignment horizontal="center" wrapText="1"/>
    </xf>
    <xf numFmtId="4" fontId="77" fillId="0" borderId="10" xfId="0" applyNumberFormat="1" applyFont="1" applyFill="1" applyBorder="1" applyAlignment="1">
      <alignment horizontal="center" wrapText="1"/>
    </xf>
    <xf numFmtId="4" fontId="78" fillId="0" borderId="13" xfId="0" applyNumberFormat="1" applyFont="1" applyBorder="1" applyAlignment="1">
      <alignment horizontal="center" wrapText="1"/>
    </xf>
    <xf numFmtId="4" fontId="43" fillId="0" borderId="10" xfId="0" applyNumberFormat="1" applyFont="1" applyFill="1" applyBorder="1" applyAlignment="1">
      <alignment horizontal="center" wrapText="1"/>
    </xf>
    <xf numFmtId="4" fontId="84" fillId="0" borderId="10" xfId="0" applyNumberFormat="1" applyFont="1" applyFill="1" applyBorder="1" applyAlignment="1">
      <alignment horizontal="center" wrapText="1"/>
    </xf>
    <xf numFmtId="4" fontId="83" fillId="0" borderId="10" xfId="0" applyNumberFormat="1" applyFont="1" applyBorder="1" applyAlignment="1">
      <alignment horizontal="center" wrapText="1"/>
    </xf>
    <xf numFmtId="4" fontId="83" fillId="0" borderId="10" xfId="0" applyNumberFormat="1" applyFont="1" applyFill="1" applyBorder="1" applyAlignment="1">
      <alignment horizontal="center" wrapText="1"/>
    </xf>
    <xf numFmtId="4" fontId="82" fillId="0" borderId="10" xfId="0" applyNumberFormat="1" applyFont="1" applyFill="1" applyBorder="1" applyAlignment="1">
      <alignment horizontal="center" wrapText="1"/>
    </xf>
    <xf numFmtId="4" fontId="83" fillId="0" borderId="13" xfId="0" applyNumberFormat="1" applyFont="1" applyBorder="1" applyAlignment="1">
      <alignment horizontal="center" wrapText="1"/>
    </xf>
    <xf numFmtId="4" fontId="87" fillId="0" borderId="10" xfId="0" applyNumberFormat="1" applyFont="1" applyFill="1" applyBorder="1" applyAlignment="1">
      <alignment horizontal="center" wrapText="1"/>
    </xf>
    <xf numFmtId="4" fontId="85" fillId="0" borderId="10" xfId="0" applyNumberFormat="1" applyFont="1" applyFill="1" applyBorder="1" applyAlignment="1">
      <alignment horizontal="center" wrapText="1"/>
    </xf>
    <xf numFmtId="4" fontId="56" fillId="0" borderId="10" xfId="0" applyNumberFormat="1" applyFont="1" applyBorder="1" applyAlignment="1">
      <alignment horizontal="center" wrapText="1"/>
    </xf>
    <xf numFmtId="4" fontId="87" fillId="0" borderId="10" xfId="0" applyNumberFormat="1" applyFont="1" applyBorder="1" applyAlignment="1">
      <alignment horizontal="center" wrapText="1"/>
    </xf>
    <xf numFmtId="4" fontId="86" fillId="0" borderId="10" xfId="0" applyNumberFormat="1" applyFont="1" applyBorder="1" applyAlignment="1">
      <alignment horizontal="center" wrapText="1"/>
    </xf>
    <xf numFmtId="4" fontId="86" fillId="0" borderId="10" xfId="0" applyNumberFormat="1" applyFont="1" applyFill="1" applyBorder="1" applyAlignment="1">
      <alignment horizontal="center" wrapText="1"/>
    </xf>
    <xf numFmtId="4" fontId="56" fillId="0" borderId="10" xfId="0" applyNumberFormat="1" applyFont="1" applyFill="1" applyBorder="1" applyAlignment="1" applyProtection="1">
      <alignment horizontal="center" wrapText="1"/>
      <protection locked="0"/>
    </xf>
    <xf numFmtId="4" fontId="76" fillId="0" borderId="10" xfId="0" applyNumberFormat="1" applyFont="1" applyFill="1" applyBorder="1" applyAlignment="1" applyProtection="1">
      <alignment horizontal="center" wrapText="1"/>
      <protection locked="0"/>
    </xf>
    <xf numFmtId="4" fontId="90" fillId="0" borderId="10" xfId="0" applyNumberFormat="1" applyFont="1" applyFill="1" applyBorder="1" applyAlignment="1">
      <alignment horizontal="center" wrapText="1"/>
    </xf>
    <xf numFmtId="4" fontId="90" fillId="0" borderId="10" xfId="0" applyNumberFormat="1" applyFont="1" applyFill="1" applyBorder="1" applyAlignment="1" applyProtection="1">
      <alignment horizontal="center"/>
      <protection locked="0"/>
    </xf>
    <xf numFmtId="4" fontId="91" fillId="0" borderId="10" xfId="0" applyNumberFormat="1" applyFont="1" applyFill="1" applyBorder="1" applyAlignment="1">
      <alignment horizontal="center" wrapText="1"/>
    </xf>
    <xf numFmtId="4" fontId="91" fillId="0" borderId="13" xfId="0" applyNumberFormat="1" applyFont="1" applyBorder="1" applyAlignment="1">
      <alignment horizontal="center" wrapText="1"/>
    </xf>
    <xf numFmtId="4" fontId="56" fillId="0" borderId="10" xfId="0" applyNumberFormat="1" applyFont="1" applyFill="1" applyBorder="1" applyAlignment="1" applyProtection="1">
      <alignment horizontal="center"/>
      <protection locked="0"/>
    </xf>
    <xf numFmtId="4" fontId="43" fillId="0" borderId="10" xfId="0" applyNumberFormat="1" applyFont="1" applyFill="1" applyBorder="1" applyAlignment="1" applyProtection="1">
      <alignment horizontal="center"/>
      <protection locked="0"/>
    </xf>
    <xf numFmtId="4" fontId="131" fillId="0" borderId="10" xfId="0" applyNumberFormat="1" applyFont="1" applyFill="1" applyBorder="1" applyAlignment="1">
      <alignment horizontal="center" wrapText="1"/>
    </xf>
    <xf numFmtId="4" fontId="76" fillId="0" borderId="10" xfId="0" applyNumberFormat="1" applyFont="1" applyFill="1" applyBorder="1" applyAlignment="1" applyProtection="1">
      <alignment horizontal="center"/>
      <protection locked="0"/>
    </xf>
    <xf numFmtId="4" fontId="56" fillId="0" borderId="10" xfId="0" applyNumberFormat="1" applyFont="1" applyFill="1" applyBorder="1" applyAlignment="1">
      <alignment horizontal="center"/>
    </xf>
    <xf numFmtId="4" fontId="76" fillId="0" borderId="13" xfId="0" applyNumberFormat="1" applyFont="1" applyFill="1" applyBorder="1" applyAlignment="1">
      <alignment horizontal="center" wrapText="1"/>
    </xf>
    <xf numFmtId="4" fontId="43" fillId="0" borderId="10" xfId="0" applyNumberFormat="1" applyFont="1" applyFill="1" applyBorder="1" applyAlignment="1">
      <alignment horizontal="center"/>
    </xf>
    <xf numFmtId="4" fontId="83" fillId="0" borderId="13" xfId="0" applyNumberFormat="1" applyFont="1" applyFill="1" applyBorder="1" applyAlignment="1">
      <alignment horizontal="center" wrapText="1"/>
    </xf>
    <xf numFmtId="4" fontId="96" fillId="0" borderId="10" xfId="0" applyNumberFormat="1" applyFont="1" applyFill="1" applyBorder="1" applyAlignment="1">
      <alignment horizontal="center" wrapText="1"/>
    </xf>
    <xf numFmtId="4" fontId="90" fillId="0" borderId="10" xfId="0" applyNumberFormat="1" applyFont="1" applyFill="1" applyBorder="1" applyAlignment="1">
      <alignment horizontal="center"/>
    </xf>
    <xf numFmtId="4" fontId="97" fillId="0" borderId="13" xfId="0" applyNumberFormat="1" applyFont="1" applyBorder="1" applyAlignment="1">
      <alignment horizontal="center" wrapText="1"/>
    </xf>
    <xf numFmtId="4" fontId="91" fillId="0" borderId="10" xfId="0" applyNumberFormat="1" applyFont="1" applyFill="1" applyBorder="1" applyAlignment="1" applyProtection="1">
      <alignment horizontal="center"/>
      <protection locked="0"/>
    </xf>
    <xf numFmtId="4" fontId="90" fillId="0" borderId="13" xfId="0" applyNumberFormat="1" applyFont="1" applyBorder="1" applyAlignment="1">
      <alignment horizontal="center" wrapText="1"/>
    </xf>
    <xf numFmtId="4" fontId="76" fillId="0" borderId="10" xfId="0" applyNumberFormat="1" applyFont="1" applyFill="1" applyBorder="1" applyAlignment="1">
      <alignment horizontal="center"/>
    </xf>
    <xf numFmtId="4" fontId="79" fillId="0" borderId="13" xfId="0" applyNumberFormat="1" applyFont="1" applyBorder="1" applyAlignment="1">
      <alignment horizontal="center" wrapText="1"/>
    </xf>
    <xf numFmtId="4" fontId="49" fillId="3" borderId="10" xfId="0" applyNumberFormat="1" applyFont="1" applyFill="1" applyBorder="1" applyAlignment="1">
      <alignment horizontal="center" wrapText="1"/>
    </xf>
    <xf numFmtId="4" fontId="49" fillId="3" borderId="13" xfId="0" applyNumberFormat="1" applyFont="1" applyFill="1" applyBorder="1" applyAlignment="1">
      <alignment horizontal="center" wrapText="1"/>
    </xf>
    <xf numFmtId="4" fontId="43" fillId="0" borderId="10" xfId="0" applyNumberFormat="1" applyFont="1" applyBorder="1" applyAlignment="1">
      <alignment horizontal="center" wrapText="1"/>
    </xf>
    <xf numFmtId="4" fontId="68" fillId="0" borderId="13" xfId="0" applyNumberFormat="1" applyFont="1" applyBorder="1" applyAlignment="1">
      <alignment horizontal="center" wrapText="1"/>
    </xf>
    <xf numFmtId="4" fontId="68" fillId="0" borderId="10" xfId="0" applyNumberFormat="1" applyFont="1" applyBorder="1" applyAlignment="1">
      <alignment horizontal="center" wrapText="1"/>
    </xf>
    <xf numFmtId="4" fontId="90" fillId="0" borderId="10" xfId="0" applyNumberFormat="1" applyFont="1" applyBorder="1" applyAlignment="1">
      <alignment horizontal="center" wrapText="1"/>
    </xf>
    <xf numFmtId="4" fontId="91" fillId="0" borderId="10" xfId="0" applyNumberFormat="1" applyFont="1" applyBorder="1" applyAlignment="1">
      <alignment horizontal="center" wrapText="1"/>
    </xf>
    <xf numFmtId="4" fontId="96" fillId="0" borderId="10" xfId="0" applyNumberFormat="1" applyFont="1" applyBorder="1" applyAlignment="1">
      <alignment horizontal="center" wrapText="1"/>
    </xf>
    <xf numFmtId="4" fontId="96" fillId="0" borderId="13" xfId="0" applyNumberFormat="1" applyFont="1" applyBorder="1" applyAlignment="1">
      <alignment horizontal="center" wrapText="1"/>
    </xf>
    <xf numFmtId="4" fontId="48" fillId="0" borderId="10" xfId="0" applyNumberFormat="1" applyFont="1" applyBorder="1" applyAlignment="1">
      <alignment horizontal="center" wrapText="1"/>
    </xf>
    <xf numFmtId="4" fontId="67" fillId="0" borderId="10" xfId="0" applyNumberFormat="1" applyFont="1" applyBorder="1" applyAlignment="1">
      <alignment horizontal="center" wrapText="1"/>
    </xf>
    <xf numFmtId="4" fontId="49" fillId="0" borderId="10" xfId="0" applyNumberFormat="1" applyFont="1" applyBorder="1" applyAlignment="1">
      <alignment horizontal="center" wrapText="1"/>
    </xf>
    <xf numFmtId="4" fontId="100" fillId="0" borderId="10" xfId="0" applyNumberFormat="1" applyFont="1" applyBorder="1" applyAlignment="1">
      <alignment horizontal="center" wrapText="1"/>
    </xf>
    <xf numFmtId="4" fontId="99" fillId="0" borderId="10" xfId="0" applyNumberFormat="1" applyFont="1" applyBorder="1" applyAlignment="1">
      <alignment horizontal="center" wrapText="1"/>
    </xf>
    <xf numFmtId="4" fontId="68" fillId="3" borderId="10" xfId="0" applyNumberFormat="1" applyFont="1" applyFill="1" applyBorder="1" applyAlignment="1">
      <alignment horizontal="center" wrapText="1"/>
    </xf>
    <xf numFmtId="4" fontId="68" fillId="3" borderId="13" xfId="0" applyNumberFormat="1" applyFont="1" applyFill="1" applyBorder="1" applyAlignment="1">
      <alignment horizontal="center" wrapText="1"/>
    </xf>
    <xf numFmtId="4" fontId="48" fillId="0" borderId="10" xfId="0" applyNumberFormat="1" applyFont="1" applyFill="1" applyBorder="1" applyAlignment="1">
      <alignment horizontal="center" wrapText="1"/>
    </xf>
    <xf numFmtId="4" fontId="67" fillId="0" borderId="10" xfId="0" applyNumberFormat="1" applyFont="1" applyFill="1" applyBorder="1" applyAlignment="1" applyProtection="1">
      <alignment horizontal="center" wrapText="1"/>
      <protection locked="0"/>
    </xf>
    <xf numFmtId="4" fontId="67" fillId="0" borderId="13" xfId="0" applyNumberFormat="1" applyFont="1" applyFill="1" applyBorder="1" applyAlignment="1">
      <alignment horizontal="center" wrapText="1"/>
    </xf>
    <xf numFmtId="4" fontId="94" fillId="0" borderId="10" xfId="0" applyNumberFormat="1" applyFont="1" applyFill="1" applyBorder="1" applyAlignment="1">
      <alignment horizontal="center" wrapText="1"/>
    </xf>
    <xf numFmtId="4" fontId="67" fillId="0" borderId="13" xfId="0" applyNumberFormat="1" applyFont="1" applyBorder="1" applyAlignment="1">
      <alignment horizontal="center" wrapText="1"/>
    </xf>
    <xf numFmtId="4" fontId="67" fillId="0" borderId="10" xfId="0" applyNumberFormat="1" applyFont="1" applyFill="1" applyBorder="1" applyAlignment="1">
      <alignment horizontal="center" wrapText="1"/>
    </xf>
    <xf numFmtId="4" fontId="43" fillId="0" borderId="10" xfId="0" applyNumberFormat="1" applyFont="1" applyFill="1" applyBorder="1" applyAlignment="1" applyProtection="1">
      <alignment horizontal="center" wrapText="1"/>
      <protection locked="0"/>
    </xf>
    <xf numFmtId="4" fontId="43" fillId="0" borderId="13" xfId="0" applyNumberFormat="1" applyFont="1" applyFill="1" applyBorder="1" applyAlignment="1">
      <alignment horizontal="center" wrapText="1"/>
    </xf>
    <xf numFmtId="4" fontId="79" fillId="0" borderId="10" xfId="0" applyNumberFormat="1" applyFont="1" applyBorder="1" applyAlignment="1">
      <alignment horizontal="center" wrapText="1"/>
    </xf>
    <xf numFmtId="4" fontId="74" fillId="4" borderId="29" xfId="0" applyNumberFormat="1" applyFont="1" applyFill="1" applyBorder="1" applyAlignment="1">
      <alignment horizontal="center" wrapText="1"/>
    </xf>
    <xf numFmtId="4" fontId="72" fillId="4" borderId="29" xfId="0" applyNumberFormat="1" applyFont="1" applyFill="1" applyBorder="1" applyAlignment="1">
      <alignment horizontal="center" wrapText="1"/>
    </xf>
    <xf numFmtId="4" fontId="72" fillId="4" borderId="30" xfId="0" applyNumberFormat="1" applyFont="1" applyFill="1" applyBorder="1" applyAlignment="1">
      <alignment horizontal="center" wrapText="1"/>
    </xf>
    <xf numFmtId="4" fontId="114" fillId="3" borderId="10" xfId="28" applyNumberFormat="1" applyFont="1" applyFill="1" applyBorder="1" applyAlignment="1">
      <alignment horizontal="center" wrapText="1"/>
    </xf>
    <xf numFmtId="4" fontId="117" fillId="0" borderId="10" xfId="28" applyNumberFormat="1" applyFont="1" applyFill="1" applyBorder="1" applyAlignment="1">
      <alignment horizontal="center" wrapText="1"/>
    </xf>
    <xf numFmtId="4" fontId="80" fillId="0" borderId="10" xfId="28" applyNumberFormat="1" applyFont="1" applyFill="1" applyBorder="1" applyAlignment="1">
      <alignment horizontal="center" wrapText="1"/>
    </xf>
    <xf numFmtId="4" fontId="44" fillId="0" borderId="10" xfId="28" applyNumberFormat="1" applyFont="1" applyFill="1" applyBorder="1" applyAlignment="1">
      <alignment horizontal="center" wrapText="1"/>
    </xf>
    <xf numFmtId="4" fontId="79" fillId="0" borderId="10" xfId="28" applyNumberFormat="1" applyFont="1" applyFill="1" applyBorder="1" applyAlignment="1">
      <alignment horizontal="center" wrapText="1"/>
    </xf>
    <xf numFmtId="4" fontId="113" fillId="3" borderId="10" xfId="28" applyNumberFormat="1" applyFont="1" applyFill="1" applyBorder="1" applyAlignment="1" applyProtection="1">
      <alignment horizontal="center" wrapText="1"/>
      <protection locked="0"/>
    </xf>
    <xf numFmtId="4" fontId="124" fillId="0" borderId="10" xfId="28" applyNumberFormat="1" applyFont="1" applyFill="1" applyBorder="1" applyAlignment="1" applyProtection="1">
      <alignment horizontal="center" wrapText="1"/>
      <protection locked="0"/>
    </xf>
    <xf numFmtId="4" fontId="80" fillId="0" borderId="10" xfId="28" applyNumberFormat="1" applyFont="1" applyFill="1" applyBorder="1" applyAlignment="1" applyProtection="1">
      <alignment horizontal="center" wrapText="1"/>
      <protection locked="0"/>
    </xf>
    <xf numFmtId="4" fontId="44" fillId="0" borderId="10" xfId="0" applyNumberFormat="1" applyFont="1" applyBorder="1" applyAlignment="1">
      <alignment horizontal="center" wrapText="1"/>
    </xf>
    <xf numFmtId="4" fontId="118" fillId="0" borderId="10" xfId="28" applyNumberFormat="1" applyFont="1" applyFill="1" applyBorder="1" applyAlignment="1" applyProtection="1">
      <alignment horizontal="center" wrapText="1"/>
      <protection locked="0"/>
    </xf>
    <xf numFmtId="4" fontId="79" fillId="0" borderId="10" xfId="28" applyNumberFormat="1" applyFont="1" applyBorder="1" applyAlignment="1">
      <alignment horizontal="center" wrapText="1"/>
    </xf>
    <xf numFmtId="4" fontId="111" fillId="0" borderId="10" xfId="0" applyNumberFormat="1" applyFont="1" applyFill="1" applyBorder="1" applyAlignment="1">
      <alignment horizontal="center" wrapText="1"/>
    </xf>
    <xf numFmtId="4" fontId="128" fillId="4" borderId="29" xfId="28" applyNumberFormat="1" applyFont="1" applyFill="1" applyBorder="1" applyAlignment="1" applyProtection="1">
      <alignment horizontal="center" wrapText="1"/>
      <protection locked="0"/>
    </xf>
    <xf numFmtId="0" fontId="123" fillId="0" borderId="25" xfId="0" applyFont="1" applyBorder="1" applyAlignment="1">
      <alignment wrapText="1"/>
    </xf>
    <xf numFmtId="4" fontId="114" fillId="3" borderId="10" xfId="0" applyNumberFormat="1" applyFont="1" applyFill="1" applyBorder="1" applyAlignment="1">
      <alignment horizontal="center"/>
    </xf>
    <xf numFmtId="4" fontId="114" fillId="3" borderId="13" xfId="0" applyNumberFormat="1" applyFont="1" applyFill="1" applyBorder="1" applyAlignment="1">
      <alignment horizontal="center"/>
    </xf>
    <xf numFmtId="4" fontId="44" fillId="0" borderId="10" xfId="0" applyNumberFormat="1" applyFont="1" applyFill="1" applyBorder="1" applyAlignment="1">
      <alignment horizontal="center"/>
    </xf>
    <xf numFmtId="4" fontId="114" fillId="0" borderId="10" xfId="0" applyNumberFormat="1" applyFont="1" applyFill="1" applyBorder="1" applyAlignment="1">
      <alignment horizontal="center"/>
    </xf>
    <xf numFmtId="4" fontId="114" fillId="0" borderId="13" xfId="0" applyNumberFormat="1" applyFont="1" applyFill="1" applyBorder="1" applyAlignment="1">
      <alignment horizontal="center"/>
    </xf>
    <xf numFmtId="4" fontId="120" fillId="0" borderId="10" xfId="0" applyNumberFormat="1" applyFont="1" applyFill="1" applyBorder="1" applyAlignment="1">
      <alignment horizontal="center"/>
    </xf>
    <xf numFmtId="4" fontId="120" fillId="0" borderId="13" xfId="0" applyNumberFormat="1" applyFont="1" applyFill="1" applyBorder="1" applyAlignment="1">
      <alignment horizontal="center"/>
    </xf>
    <xf numFmtId="4" fontId="123" fillId="0" borderId="13" xfId="0" applyNumberFormat="1" applyFont="1" applyBorder="1"/>
    <xf numFmtId="4" fontId="123" fillId="0" borderId="10" xfId="0" applyNumberFormat="1" applyFont="1" applyFill="1" applyBorder="1" applyAlignment="1">
      <alignment horizontal="center" wrapText="1"/>
    </xf>
    <xf numFmtId="4" fontId="140" fillId="0" borderId="13" xfId="0" applyNumberFormat="1" applyFont="1" applyBorder="1"/>
    <xf numFmtId="4" fontId="93" fillId="0" borderId="13" xfId="0" applyNumberFormat="1" applyFont="1" applyBorder="1"/>
    <xf numFmtId="4" fontId="142" fillId="0" borderId="13" xfId="0" applyNumberFormat="1" applyFont="1" applyBorder="1"/>
    <xf numFmtId="4" fontId="143" fillId="0" borderId="10" xfId="0" applyNumberFormat="1" applyFont="1" applyFill="1" applyBorder="1" applyAlignment="1">
      <alignment horizontal="center" wrapText="1"/>
    </xf>
    <xf numFmtId="4" fontId="143" fillId="0" borderId="10" xfId="0" applyNumberFormat="1" applyFont="1" applyBorder="1" applyAlignment="1">
      <alignment horizontal="center"/>
    </xf>
    <xf numFmtId="4" fontId="44" fillId="0" borderId="10" xfId="0" applyNumberFormat="1" applyFont="1" applyFill="1" applyBorder="1" applyAlignment="1">
      <alignment horizontal="center" wrapText="1"/>
    </xf>
    <xf numFmtId="4" fontId="44" fillId="0" borderId="10" xfId="0" applyNumberFormat="1" applyFont="1" applyBorder="1" applyAlignment="1">
      <alignment horizontal="center"/>
    </xf>
    <xf numFmtId="4" fontId="3" fillId="0" borderId="13" xfId="0" applyNumberFormat="1" applyFont="1" applyBorder="1"/>
    <xf numFmtId="4" fontId="139" fillId="0" borderId="13" xfId="0" applyNumberFormat="1" applyFont="1" applyBorder="1"/>
    <xf numFmtId="4" fontId="123" fillId="0" borderId="13" xfId="0" applyNumberFormat="1" applyFont="1" applyBorder="1" applyAlignment="1">
      <alignment horizontal="center" wrapText="1"/>
    </xf>
    <xf numFmtId="4" fontId="123" fillId="0" borderId="13" xfId="0" applyNumberFormat="1" applyFont="1" applyBorder="1" applyAlignment="1">
      <alignment horizontal="center"/>
    </xf>
    <xf numFmtId="4" fontId="144" fillId="0" borderId="13" xfId="0" applyNumberFormat="1" applyFont="1" applyBorder="1"/>
    <xf numFmtId="4" fontId="44" fillId="0" borderId="13" xfId="0" applyNumberFormat="1" applyFont="1" applyBorder="1" applyAlignment="1">
      <alignment horizontal="center"/>
    </xf>
    <xf numFmtId="4" fontId="123" fillId="0" borderId="10" xfId="0" applyNumberFormat="1" applyFont="1" applyBorder="1"/>
    <xf numFmtId="4" fontId="114" fillId="3" borderId="10" xfId="0" applyNumberFormat="1" applyFont="1" applyFill="1" applyBorder="1" applyAlignment="1">
      <alignment horizontal="center" wrapText="1"/>
    </xf>
    <xf numFmtId="4" fontId="114" fillId="3" borderId="13" xfId="0" applyNumberFormat="1" applyFont="1" applyFill="1" applyBorder="1" applyAlignment="1">
      <alignment horizontal="center" wrapText="1"/>
    </xf>
    <xf numFmtId="4" fontId="114" fillId="0" borderId="10" xfId="0" applyNumberFormat="1" applyFont="1" applyFill="1" applyBorder="1" applyAlignment="1">
      <alignment horizontal="center" wrapText="1"/>
    </xf>
    <xf numFmtId="4" fontId="44" fillId="0" borderId="13" xfId="0" applyNumberFormat="1" applyFont="1" applyFill="1" applyBorder="1" applyAlignment="1">
      <alignment horizontal="center" wrapText="1"/>
    </xf>
    <xf numFmtId="4" fontId="44" fillId="0" borderId="13" xfId="0" applyNumberFormat="1" applyFont="1" applyFill="1" applyBorder="1" applyAlignment="1">
      <alignment horizontal="center"/>
    </xf>
    <xf numFmtId="4" fontId="122" fillId="0" borderId="10" xfId="0" applyNumberFormat="1" applyFont="1" applyBorder="1" applyAlignment="1">
      <alignment horizontal="center"/>
    </xf>
    <xf numFmtId="4" fontId="0" fillId="0" borderId="13" xfId="0" applyNumberFormat="1" applyFont="1" applyBorder="1"/>
    <xf numFmtId="4" fontId="140" fillId="0" borderId="13" xfId="0" applyNumberFormat="1" applyFont="1" applyBorder="1" applyAlignment="1">
      <alignment horizontal="center"/>
    </xf>
    <xf numFmtId="4" fontId="114" fillId="6" borderId="29" xfId="0" applyNumberFormat="1" applyFont="1" applyFill="1" applyBorder="1" applyAlignment="1">
      <alignment horizontal="center"/>
    </xf>
    <xf numFmtId="4" fontId="114" fillId="6" borderId="30" xfId="0" applyNumberFormat="1" applyFont="1" applyFill="1" applyBorder="1" applyAlignment="1">
      <alignment horizontal="center"/>
    </xf>
    <xf numFmtId="0" fontId="88" fillId="0" borderId="0" xfId="0" applyFont="1"/>
    <xf numFmtId="0" fontId="44" fillId="0" borderId="23" xfId="0" applyFont="1" applyFill="1" applyBorder="1" applyAlignment="1">
      <alignment wrapText="1"/>
    </xf>
    <xf numFmtId="0" fontId="44" fillId="0" borderId="23" xfId="0" applyFont="1" applyBorder="1" applyAlignment="1">
      <alignment wrapText="1"/>
    </xf>
    <xf numFmtId="0" fontId="123" fillId="0" borderId="25" xfId="0" applyFont="1" applyFill="1" applyBorder="1" applyAlignment="1">
      <alignment wrapText="1"/>
    </xf>
    <xf numFmtId="0" fontId="44" fillId="0" borderId="13" xfId="0" applyFont="1" applyBorder="1" applyAlignment="1">
      <alignment wrapText="1"/>
    </xf>
    <xf numFmtId="0" fontId="44" fillId="0" borderId="14" xfId="0" applyFont="1" applyBorder="1" applyAlignment="1">
      <alignment wrapText="1"/>
    </xf>
    <xf numFmtId="0" fontId="44" fillId="0" borderId="0" xfId="0" applyFont="1" applyAlignment="1">
      <alignment wrapText="1"/>
    </xf>
    <xf numFmtId="0" fontId="0" fillId="0" borderId="44" xfId="0" applyFont="1" applyBorder="1"/>
    <xf numFmtId="0" fontId="72" fillId="0" borderId="44" xfId="0" applyFont="1" applyBorder="1"/>
    <xf numFmtId="0" fontId="79" fillId="0" borderId="45" xfId="0" applyFont="1" applyBorder="1"/>
    <xf numFmtId="0" fontId="88" fillId="0" borderId="0" xfId="0" applyFont="1" applyAlignment="1">
      <alignment wrapText="1"/>
    </xf>
    <xf numFmtId="49" fontId="124" fillId="0" borderId="12" xfId="0" applyNumberFormat="1" applyFont="1" applyFill="1" applyBorder="1" applyAlignment="1">
      <alignment horizontal="center" wrapText="1"/>
    </xf>
    <xf numFmtId="49" fontId="124" fillId="0" borderId="10" xfId="0" applyNumberFormat="1" applyFont="1" applyFill="1" applyBorder="1" applyAlignment="1">
      <alignment horizontal="center" wrapText="1"/>
    </xf>
    <xf numFmtId="0" fontId="159" fillId="0" borderId="0" xfId="0" applyFont="1" applyAlignment="1">
      <alignment wrapText="1"/>
    </xf>
    <xf numFmtId="4" fontId="49" fillId="3" borderId="46" xfId="0" applyNumberFormat="1" applyFont="1" applyFill="1" applyBorder="1" applyAlignment="1">
      <alignment horizontal="center" wrapText="1"/>
    </xf>
    <xf numFmtId="4" fontId="76" fillId="0" borderId="46" xfId="0" applyNumberFormat="1" applyFont="1" applyBorder="1" applyAlignment="1">
      <alignment horizontal="center" wrapText="1"/>
    </xf>
    <xf numFmtId="0" fontId="93" fillId="0" borderId="0" xfId="0" applyFont="1" applyBorder="1"/>
    <xf numFmtId="3" fontId="148" fillId="0" borderId="35" xfId="0" applyNumberFormat="1" applyFont="1" applyBorder="1"/>
    <xf numFmtId="0" fontId="93" fillId="0" borderId="2" xfId="0" applyFont="1" applyBorder="1"/>
    <xf numFmtId="0" fontId="0" fillId="0" borderId="0" xfId="0" applyFont="1" applyBorder="1"/>
    <xf numFmtId="4" fontId="148" fillId="0" borderId="0" xfId="0" applyNumberFormat="1" applyFont="1" applyBorder="1"/>
    <xf numFmtId="4" fontId="114" fillId="0" borderId="10" xfId="0" applyNumberFormat="1" applyFont="1" applyBorder="1" applyAlignment="1">
      <alignment horizontal="center"/>
    </xf>
    <xf numFmtId="4" fontId="69" fillId="0" borderId="13" xfId="0" applyNumberFormat="1" applyFont="1" applyBorder="1"/>
    <xf numFmtId="0" fontId="160" fillId="0" borderId="0" xfId="0" applyFont="1"/>
    <xf numFmtId="0" fontId="9" fillId="0" borderId="0" xfId="23" applyNumberFormat="1" applyFont="1" applyFill="1" applyAlignment="1" applyProtection="1">
      <alignment horizontal="left" vertical="center" wrapText="1"/>
    </xf>
    <xf numFmtId="0" fontId="155" fillId="0" borderId="0" xfId="23" applyFont="1" applyAlignment="1">
      <alignment horizontal="center" vertical="center" wrapText="1"/>
    </xf>
    <xf numFmtId="49" fontId="42" fillId="0" borderId="0" xfId="0" applyNumberFormat="1" applyFont="1" applyBorder="1" applyAlignment="1" applyProtection="1">
      <alignment horizontal="left"/>
      <protection locked="0"/>
    </xf>
    <xf numFmtId="0" fontId="10" fillId="0" borderId="0" xfId="0" applyFont="1" applyAlignment="1"/>
    <xf numFmtId="0" fontId="11" fillId="0" borderId="0" xfId="0" applyFont="1" applyAlignment="1"/>
    <xf numFmtId="0" fontId="0" fillId="0" borderId="0" xfId="0" applyAlignment="1"/>
    <xf numFmtId="0" fontId="12" fillId="0" borderId="0" xfId="0" applyFont="1" applyAlignment="1">
      <alignment horizontal="center"/>
    </xf>
    <xf numFmtId="49" fontId="13" fillId="0" borderId="0" xfId="0" applyNumberFormat="1" applyFont="1" applyBorder="1" applyAlignment="1" applyProtection="1">
      <alignment horizontal="center" vertical="top"/>
      <protection locked="0"/>
    </xf>
    <xf numFmtId="49" fontId="16" fillId="0" borderId="3" xfId="0" applyNumberFormat="1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49" fontId="17" fillId="0" borderId="3" xfId="0" applyNumberFormat="1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49" fontId="29" fillId="0" borderId="6" xfId="0" applyNumberFormat="1" applyFont="1" applyBorder="1" applyAlignment="1">
      <alignment horizontal="center" vertical="center" wrapText="1"/>
    </xf>
    <xf numFmtId="0" fontId="30" fillId="0" borderId="5" xfId="0" applyFont="1" applyBorder="1" applyAlignment="1">
      <alignment horizontal="center" vertical="center" wrapText="1"/>
    </xf>
    <xf numFmtId="0" fontId="21" fillId="0" borderId="24" xfId="0" applyFont="1" applyBorder="1" applyAlignment="1">
      <alignment horizontal="left" wrapText="1"/>
    </xf>
    <xf numFmtId="0" fontId="21" fillId="0" borderId="16" xfId="0" applyFont="1" applyBorder="1" applyAlignment="1">
      <alignment horizontal="left" wrapText="1"/>
    </xf>
    <xf numFmtId="3" fontId="31" fillId="0" borderId="25" xfId="0" applyNumberFormat="1" applyFont="1" applyBorder="1" applyAlignment="1" applyProtection="1">
      <alignment horizontal="right" wrapText="1"/>
      <protection locked="0"/>
    </xf>
    <xf numFmtId="3" fontId="31" fillId="0" borderId="23" xfId="0" applyNumberFormat="1" applyFont="1" applyBorder="1" applyAlignment="1" applyProtection="1">
      <alignment horizontal="right" wrapText="1"/>
      <protection locked="0"/>
    </xf>
    <xf numFmtId="3" fontId="31" fillId="0" borderId="25" xfId="0" applyNumberFormat="1" applyFont="1" applyBorder="1" applyAlignment="1">
      <alignment horizontal="right" wrapText="1"/>
    </xf>
    <xf numFmtId="3" fontId="31" fillId="0" borderId="23" xfId="0" applyNumberFormat="1" applyFont="1" applyBorder="1" applyAlignment="1">
      <alignment horizontal="right" wrapText="1"/>
    </xf>
    <xf numFmtId="3" fontId="23" fillId="0" borderId="25" xfId="0" applyNumberFormat="1" applyFont="1" applyBorder="1" applyAlignment="1">
      <alignment horizontal="center" wrapText="1"/>
    </xf>
    <xf numFmtId="3" fontId="23" fillId="0" borderId="23" xfId="0" applyNumberFormat="1" applyFont="1" applyBorder="1" applyAlignment="1">
      <alignment horizontal="center" wrapText="1"/>
    </xf>
    <xf numFmtId="3" fontId="4" fillId="0" borderId="26" xfId="0" applyNumberFormat="1" applyFont="1" applyBorder="1" applyAlignment="1">
      <alignment horizontal="center" wrapText="1"/>
    </xf>
    <xf numFmtId="3" fontId="4" fillId="0" borderId="27" xfId="0" applyNumberFormat="1" applyFont="1" applyBorder="1" applyAlignment="1">
      <alignment horizontal="center" wrapText="1"/>
    </xf>
    <xf numFmtId="49" fontId="53" fillId="0" borderId="33" xfId="24" applyNumberFormat="1" applyFont="1" applyFill="1" applyBorder="1" applyAlignment="1">
      <alignment horizontal="center" wrapText="1"/>
    </xf>
    <xf numFmtId="0" fontId="0" fillId="0" borderId="34" xfId="0" applyBorder="1" applyAlignment="1">
      <alignment wrapText="1"/>
    </xf>
    <xf numFmtId="0" fontId="0" fillId="0" borderId="2" xfId="0" applyBorder="1" applyAlignment="1">
      <alignment wrapText="1"/>
    </xf>
    <xf numFmtId="49" fontId="58" fillId="0" borderId="0" xfId="24" applyNumberFormat="1" applyFont="1" applyFill="1" applyBorder="1" applyAlignment="1" applyProtection="1">
      <alignment horizontal="left" vertical="top" wrapText="1"/>
      <protection locked="0"/>
    </xf>
    <xf numFmtId="49" fontId="60" fillId="0" borderId="0" xfId="24" applyNumberFormat="1" applyFont="1" applyFill="1" applyBorder="1" applyAlignment="1" applyProtection="1">
      <alignment horizontal="left" wrapText="1"/>
      <protection locked="0"/>
    </xf>
    <xf numFmtId="0" fontId="61" fillId="0" borderId="0" xfId="0" applyFont="1" applyAlignment="1"/>
    <xf numFmtId="0" fontId="44" fillId="0" borderId="0" xfId="24" applyFont="1" applyAlignment="1"/>
    <xf numFmtId="0" fontId="44" fillId="0" borderId="0" xfId="24" applyFont="1" applyAlignment="1">
      <alignment horizontal="right"/>
    </xf>
    <xf numFmtId="1" fontId="5" fillId="0" borderId="0" xfId="24" applyNumberFormat="1" applyFont="1" applyFill="1" applyBorder="1" applyAlignment="1">
      <alignment horizontal="center" vertical="top" wrapText="1"/>
    </xf>
    <xf numFmtId="0" fontId="49" fillId="0" borderId="1" xfId="24" applyFont="1" applyFill="1" applyBorder="1" applyAlignment="1">
      <alignment horizontal="center" vertical="center" wrapText="1"/>
    </xf>
    <xf numFmtId="49" fontId="50" fillId="0" borderId="1" xfId="24" applyNumberFormat="1" applyFont="1" applyFill="1" applyBorder="1" applyAlignment="1">
      <alignment horizontal="center" vertical="center" wrapText="1"/>
    </xf>
    <xf numFmtId="0" fontId="50" fillId="0" borderId="1" xfId="24" applyFont="1" applyFill="1" applyBorder="1" applyAlignment="1">
      <alignment horizontal="center" vertical="center"/>
    </xf>
    <xf numFmtId="0" fontId="50" fillId="0" borderId="1" xfId="24" applyFont="1" applyFill="1" applyBorder="1" applyAlignment="1">
      <alignment horizontal="center" vertical="center" wrapText="1"/>
    </xf>
    <xf numFmtId="0" fontId="66" fillId="0" borderId="10" xfId="0" applyFont="1" applyBorder="1" applyAlignment="1">
      <alignment horizontal="center" vertical="center" wrapText="1"/>
    </xf>
    <xf numFmtId="0" fontId="68" fillId="0" borderId="11" xfId="0" applyFont="1" applyBorder="1" applyAlignment="1">
      <alignment horizontal="center" vertical="center" textRotation="255"/>
    </xf>
    <xf numFmtId="0" fontId="68" fillId="0" borderId="13" xfId="0" applyFont="1" applyBorder="1" applyAlignment="1">
      <alignment horizontal="center" vertical="center" textRotation="255"/>
    </xf>
    <xf numFmtId="0" fontId="47" fillId="0" borderId="10" xfId="0" applyFont="1" applyBorder="1" applyAlignment="1">
      <alignment horizontal="center" vertical="center"/>
    </xf>
    <xf numFmtId="0" fontId="2" fillId="0" borderId="10" xfId="0" applyFont="1" applyBorder="1" applyAlignment="1">
      <alignment wrapText="1"/>
    </xf>
    <xf numFmtId="0" fontId="66" fillId="0" borderId="1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 wrapText="1"/>
    </xf>
    <xf numFmtId="0" fontId="68" fillId="0" borderId="9" xfId="0" applyFont="1" applyBorder="1" applyAlignment="1">
      <alignment horizontal="center" vertical="center"/>
    </xf>
    <xf numFmtId="0" fontId="47" fillId="0" borderId="8" xfId="0" applyFont="1" applyBorder="1" applyAlignment="1">
      <alignment horizontal="center" vertical="center" wrapText="1"/>
    </xf>
    <xf numFmtId="0" fontId="0" fillId="0" borderId="12" xfId="0" applyFont="1" applyBorder="1" applyAlignment="1">
      <alignment horizontal="center" vertical="center"/>
    </xf>
    <xf numFmtId="0" fontId="47" fillId="0" borderId="9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wrapText="1"/>
    </xf>
    <xf numFmtId="49" fontId="66" fillId="0" borderId="9" xfId="0" applyNumberFormat="1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69" fillId="0" borderId="9" xfId="0" applyFont="1" applyBorder="1" applyAlignment="1">
      <alignment horizontal="center" vertical="center"/>
    </xf>
    <xf numFmtId="0" fontId="10" fillId="2" borderId="0" xfId="23" applyFont="1" applyFill="1" applyAlignment="1">
      <alignment wrapText="1"/>
    </xf>
    <xf numFmtId="0" fontId="9" fillId="0" borderId="8" xfId="23" applyFont="1" applyBorder="1" applyAlignment="1">
      <alignment horizontal="center" vertical="center" wrapText="1"/>
    </xf>
    <xf numFmtId="0" fontId="9" fillId="0" borderId="12" xfId="23" applyFont="1" applyBorder="1" applyAlignment="1">
      <alignment horizontal="center" vertical="center" wrapText="1"/>
    </xf>
    <xf numFmtId="0" fontId="9" fillId="0" borderId="9" xfId="23" applyFont="1" applyBorder="1" applyAlignment="1">
      <alignment horizontal="center" vertical="center" wrapText="1"/>
    </xf>
    <xf numFmtId="0" fontId="9" fillId="0" borderId="10" xfId="23" applyFont="1" applyBorder="1" applyAlignment="1">
      <alignment horizontal="center" vertical="center" wrapText="1"/>
    </xf>
    <xf numFmtId="0" fontId="9" fillId="2" borderId="40" xfId="23" applyFont="1" applyFill="1" applyBorder="1" applyAlignment="1">
      <alignment horizontal="left" vertical="center"/>
    </xf>
    <xf numFmtId="0" fontId="2" fillId="0" borderId="41" xfId="0" applyFont="1" applyBorder="1" applyAlignment="1"/>
    <xf numFmtId="0" fontId="2" fillId="0" borderId="42" xfId="0" applyFont="1" applyBorder="1" applyAlignment="1"/>
    <xf numFmtId="0" fontId="9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9" fillId="0" borderId="0" xfId="23" applyFont="1" applyAlignment="1">
      <alignment horizontal="center" wrapText="1"/>
    </xf>
    <xf numFmtId="0" fontId="9" fillId="0" borderId="0" xfId="23" applyFont="1" applyAlignment="1">
      <alignment horizontal="left"/>
    </xf>
    <xf numFmtId="0" fontId="9" fillId="0" borderId="0" xfId="0" applyFont="1" applyAlignment="1"/>
    <xf numFmtId="0" fontId="9" fillId="0" borderId="0" xfId="23" applyFont="1" applyAlignment="1">
      <alignment horizontal="center"/>
    </xf>
    <xf numFmtId="0" fontId="158" fillId="0" borderId="35" xfId="23" applyFont="1" applyBorder="1" applyAlignment="1">
      <alignment horizontal="right" vertical="center" wrapText="1"/>
    </xf>
    <xf numFmtId="0" fontId="154" fillId="0" borderId="10" xfId="23" applyFont="1" applyBorder="1" applyAlignment="1">
      <alignment horizontal="center" vertical="center" wrapText="1"/>
    </xf>
    <xf numFmtId="0" fontId="9" fillId="2" borderId="13" xfId="23" applyFont="1" applyFill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155" fillId="0" borderId="0" xfId="23" applyFont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130" fillId="0" borderId="0" xfId="28" applyFont="1" applyAlignment="1">
      <alignment horizontal="center"/>
    </xf>
    <xf numFmtId="0" fontId="68" fillId="0" borderId="9" xfId="0" applyFont="1" applyBorder="1" applyAlignment="1">
      <alignment horizontal="center" vertical="center" wrapText="1"/>
    </xf>
    <xf numFmtId="0" fontId="0" fillId="0" borderId="11" xfId="0" applyBorder="1" applyAlignment="1">
      <alignment wrapText="1"/>
    </xf>
    <xf numFmtId="0" fontId="132" fillId="0" borderId="0" xfId="0" applyFont="1" applyAlignment="1">
      <alignment horizontal="center"/>
    </xf>
    <xf numFmtId="0" fontId="132" fillId="0" borderId="0" xfId="0" applyFont="1" applyAlignment="1">
      <alignment horizontal="left"/>
    </xf>
    <xf numFmtId="0" fontId="66" fillId="0" borderId="8" xfId="28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66" fillId="0" borderId="9" xfId="28" applyFont="1" applyBorder="1" applyAlignment="1">
      <alignment horizontal="center" vertical="center" wrapText="1"/>
    </xf>
    <xf numFmtId="0" fontId="68" fillId="0" borderId="9" xfId="28" applyFont="1" applyBorder="1" applyAlignment="1">
      <alignment horizontal="center" vertical="center" wrapText="1"/>
    </xf>
    <xf numFmtId="0" fontId="49" fillId="0" borderId="9" xfId="0" applyFont="1" applyBorder="1" applyAlignment="1">
      <alignment horizontal="center" vertical="center" wrapText="1"/>
    </xf>
    <xf numFmtId="0" fontId="114" fillId="0" borderId="9" xfId="0" applyFont="1" applyBorder="1" applyAlignment="1">
      <alignment horizontal="center" vertical="center" wrapText="1"/>
    </xf>
  </cellXfs>
  <cellStyles count="31">
    <cellStyle name="Normal_meresha_07" xfId="2"/>
    <cellStyle name="Normal_Доходи" xfId="26"/>
    <cellStyle name="Гиперссылка" xfId="29" builtinId="8"/>
    <cellStyle name="Звичайний 10" xfId="3"/>
    <cellStyle name="Звичайний 11" xfId="4"/>
    <cellStyle name="Звичайний 12" xfId="5"/>
    <cellStyle name="Звичайний 13" xfId="6"/>
    <cellStyle name="Звичайний 14" xfId="7"/>
    <cellStyle name="Звичайний 15" xfId="8"/>
    <cellStyle name="Звичайний 16" xfId="9"/>
    <cellStyle name="Звичайний 17" xfId="10"/>
    <cellStyle name="Звичайний 18" xfId="11"/>
    <cellStyle name="Звичайний 19" xfId="12"/>
    <cellStyle name="Звичайний 2" xfId="13"/>
    <cellStyle name="Звичайний 20" xfId="14"/>
    <cellStyle name="Звичайний 3" xfId="15"/>
    <cellStyle name="Звичайний 4" xfId="16"/>
    <cellStyle name="Звичайний 5" xfId="17"/>
    <cellStyle name="Звичайний 6" xfId="18"/>
    <cellStyle name="Звичайний 7" xfId="19"/>
    <cellStyle name="Звичайний 8" xfId="20"/>
    <cellStyle name="Звичайний 9" xfId="21"/>
    <cellStyle name="Обычный" xfId="0" builtinId="0"/>
    <cellStyle name="Обычный 2" xfId="1"/>
    <cellStyle name="Обычный 2 2" xfId="23"/>
    <cellStyle name="Обычный_Dod1" xfId="27"/>
    <cellStyle name="Обычный_Dod2" xfId="30"/>
    <cellStyle name="Обычный_Dod5" xfId="24"/>
    <cellStyle name="Обычный_Dod6" xfId="28"/>
    <cellStyle name="Обычный_ZV1PIV98" xfId="25"/>
    <cellStyle name="Стиль 1" xfId="2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" name="Text Box 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" name="Text Box 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" name="Text Box 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" name="Text Box 1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" name="Text Box 1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" name="Text Box 1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" name="Text Box 1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" name="Text Box 1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" name="Text Box 2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" name="Text Box 2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" name="Text Box 2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" name="Text Box 2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" name="Text Box 2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" name="Text Box 3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" name="Text Box 3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" name="Text Box 3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" name="Text Box 3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" name="Text Box 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" name="Text Box 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" name="Text Box 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" name="Text Box 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" name="Text Box 1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" name="Text Box 1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" name="Text Box 1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" name="Text Box 1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" name="Text Box 1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" name="Text Box 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" name="Text Box 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" name="Text Box 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" name="Text Box 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" name="Text Box 1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" name="Text Box 1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" name="Text Box 1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" name="Text Box 1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" name="Text Box 1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" name="Text Box 2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" name="Text Box 2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" name="Text Box 2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" name="Text Box 2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" name="Text Box 2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" name="Text Box 3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" name="Text Box 3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" name="Text Box 3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" name="Text Box 3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" name="Text Box 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" name="Text Box 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" name="Text Box 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" name="Text Box 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" name="Text Box 1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" name="Text Box 1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" name="Text Box 1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" name="Text Box 1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" name="Text Box 1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6" name="Text Box 2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7" name="Text Box 4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8" name="Text Box 6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9" name="Text Box 8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0" name="Text Box 10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1" name="Text Box 12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2" name="Text Box 14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3" name="Text Box 16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4" name="Text Box 18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5" name="Text Box 20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6" name="Text Box 22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7" name="Text Box 24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8" name="Text Box 26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9" name="Text Box 28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0" name="Text Box 30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1" name="Text Box 32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2" name="Text Box 34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3" name="Text Box 36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" name="Text Box 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" name="Text Box 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" name="Text Box 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" name="Text Box 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" name="Text Box 1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" name="Text Box 1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" name="Text Box 1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1" name="Text Box 1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" name="Text Box 1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" name="Text Box 2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" name="Text Box 2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5" name="Text Box 2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6" name="Text Box 2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" name="Text Box 2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" name="Text Box 3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" name="Text Box 3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" name="Text Box 3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" name="Text Box 3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" name="Text Box 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3" name="Text Box 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" name="Text Box 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" name="Text Box 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" name="Text Box 1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" name="Text Box 1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" name="Text Box 1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" name="Text Box 1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" name="Text Box 1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" name="Text Box 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" name="Text Box 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" name="Text Box 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" name="Text Box 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" name="Text Box 1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" name="Text Box 1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" name="Text Box 1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" name="Text Box 1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9" name="Text Box 1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" name="Text Box 2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" name="Text Box 2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" name="Text Box 2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" name="Text Box 2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4" name="Text Box 2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" name="Text Box 3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6" name="Text Box 3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" name="Text Box 3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" name="Text Box 3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" name="Text Box 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" name="Text Box 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" name="Text Box 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2" name="Text Box 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3" name="Text Box 1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4" name="Text Box 1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5" name="Text Box 1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6" name="Text Box 1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7" name="Text Box 1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8" name="Text Box 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9" name="Text Box 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0" name="Text Box 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1" name="Text Box 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2" name="Text Box 1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3" name="Text Box 1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4" name="Text Box 1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5" name="Text Box 1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6" name="Text Box 1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7" name="Text Box 2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8" name="Text Box 2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9" name="Text Box 2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0" name="Text Box 2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" name="Text Box 2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2" name="Text Box 3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" name="Text Box 3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" name="Text Box 3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5" name="Text Box 3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6" name="Text Box 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7" name="Text Box 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8" name="Text Box 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9" name="Text Box 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0" name="Text Box 1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1" name="Text Box 1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2" name="Text Box 1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3" name="Text Box 1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4" name="Text Box 1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55" name="Text Box 2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56" name="Text Box 4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57" name="Text Box 6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58" name="Text Box 8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59" name="Text Box 10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60" name="Text Box 12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61" name="Text Box 14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62" name="Text Box 16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63" name="Text Box 18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64" name="Text Box 20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65" name="Text Box 22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66" name="Text Box 24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67" name="Text Box 26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68" name="Text Box 28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69" name="Text Box 30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70" name="Text Box 32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71" name="Text Box 34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72" name="Text Box 36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3" name="Text Box 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4" name="Text Box 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5" name="Text Box 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" name="Text Box 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" name="Text Box 1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8" name="Text Box 1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9" name="Text Box 1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0" name="Text Box 1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1" name="Text Box 1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2" name="Text Box 2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3" name="Text Box 2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4" name="Text Box 2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5" name="Text Box 2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6" name="Text Box 2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7" name="Text Box 3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8" name="Text Box 3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9" name="Text Box 3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0" name="Text Box 3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1" name="Text Box 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2" name="Text Box 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3" name="Text Box 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4" name="Text Box 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5" name="Text Box 1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6" name="Text Box 1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7" name="Text Box 1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8" name="Text Box 1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9" name="Text Box 1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00" name="Text Box 2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01" name="Text Box 4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02" name="Text Box 6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03" name="Text Box 8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04" name="Text Box 10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05" name="Text Box 12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06" name="Text Box 14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07" name="Text Box 16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08" name="Text Box 18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09" name="Text Box 20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10" name="Text Box 22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11" name="Text Box 24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12" name="Text Box 26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13" name="Text Box 28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14" name="Text Box 30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15" name="Text Box 32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16" name="Text Box 34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17" name="Text Box 36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8" name="Text Box 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9" name="Text Box 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0" name="Text Box 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1" name="Text Box 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2" name="Text Box 1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3" name="Text Box 1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4" name="Text Box 1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5" name="Text Box 1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6" name="Text Box 1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7" name="Text Box 2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8" name="Text Box 2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9" name="Text Box 2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0" name="Text Box 2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1" name="Text Box 2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2" name="Text Box 3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3" name="Text Box 3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4" name="Text Box 3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5" name="Text Box 3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6" name="Text Box 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7" name="Text Box 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8" name="Text Box 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9" name="Text Box 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0" name="Text Box 1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1" name="Text Box 1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2" name="Text Box 1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" name="Text Box 1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4" name="Text Box 1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" name="Text Box 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6" name="Text Box 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7" name="Text Box 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8" name="Text Box 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9" name="Text Box 1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" name="Text Box 1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" name="Text Box 1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" name="Text Box 1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3" name="Text Box 1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4" name="Text Box 2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" name="Text Box 2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6" name="Text Box 2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7" name="Text Box 2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8" name="Text Box 2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9" name="Text Box 3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0" name="Text Box 3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1" name="Text Box 3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2" name="Text Box 3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3" name="Text Box 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4" name="Text Box 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5" name="Text Box 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6" name="Text Box 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7" name="Text Box 1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8" name="Text Box 1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9" name="Text Box 1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" name="Text Box 1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1" name="Text Box 1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2" name="Text Box 2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3" name="Text Box 4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4" name="Text Box 6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5" name="Text Box 8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6" name="Text Box 10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7" name="Text Box 12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8" name="Text Box 14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9" name="Text Box 16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0" name="Text Box 18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1" name="Text Box 20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2" name="Text Box 22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3" name="Text Box 24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4" name="Text Box 26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5" name="Text Box 28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6" name="Text Box 30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7" name="Text Box 32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8" name="Text Box 34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9" name="Text Box 36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" name="Text Box 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1" name="Text Box 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2" name="Text Box 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" name="Text Box 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4" name="Text Box 1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5" name="Text Box 1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6" name="Text Box 1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7" name="Text Box 1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" name="Text Box 1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" name="Text Box 2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" name="Text Box 2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1" name="Text Box 2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2" name="Text Box 2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" name="Text Box 2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4" name="Text Box 3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5" name="Text Box 3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6" name="Text Box 3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7" name="Text Box 3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8" name="Text Box 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9" name="Text Box 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0" name="Text Box 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1" name="Text Box 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2" name="Text Box 1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" name="Text Box 1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4" name="Text Box 1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5" name="Text Box 1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6" name="Text Box 1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" name="Text Box 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8" name="Text Box 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9" name="Text Box 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" name="Text Box 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" name="Text Box 1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2" name="Text Box 1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3" name="Text Box 1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4" name="Text Box 1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5" name="Text Box 1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" name="Text Box 2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" name="Text Box 2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8" name="Text Box 2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9" name="Text Box 2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0" name="Text Box 2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1" name="Text Box 3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2" name="Text Box 3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3" name="Text Box 3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4" name="Text Box 3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5" name="Text Box 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6" name="Text Box 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7" name="Text Box 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8" name="Text Box 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9" name="Text Box 1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0" name="Text Box 1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1" name="Text Box 1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2" name="Text Box 1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3" name="Text Box 1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4" name="Text Box 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5" name="Text Box 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6" name="Text Box 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7" name="Text Box 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8" name="Text Box 1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9" name="Text Box 1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0" name="Text Box 1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1" name="Text Box 1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2" name="Text Box 1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3" name="Text Box 2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4" name="Text Box 2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5" name="Text Box 2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6" name="Text Box 2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7" name="Text Box 2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8" name="Text Box 3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9" name="Text Box 3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0" name="Text Box 3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1" name="Text Box 3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2" name="Text Box 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3" name="Text Box 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4" name="Text Box 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5" name="Text Box 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6" name="Text Box 1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7" name="Text Box 1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8" name="Text Box 1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9" name="Text Box 1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0" name="Text Box 1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1" name="Text Box 2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2" name="Text Box 4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3" name="Text Box 6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4" name="Text Box 8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5" name="Text Box 10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6" name="Text Box 12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7" name="Text Box 14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8" name="Text Box 16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9" name="Text Box 18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0" name="Text Box 20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1" name="Text Box 22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2" name="Text Box 24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3" name="Text Box 26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4" name="Text Box 28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5" name="Text Box 30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6" name="Text Box 32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7" name="Text Box 34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8" name="Text Box 36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9" name="Text Box 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0" name="Text Box 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1" name="Text Box 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2" name="Text Box 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3" name="Text Box 1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4" name="Text Box 1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5" name="Text Box 1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6" name="Text Box 1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7" name="Text Box 1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8" name="Text Box 2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9" name="Text Box 2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0" name="Text Box 2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1" name="Text Box 2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2" name="Text Box 2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3" name="Text Box 3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4" name="Text Box 3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5" name="Text Box 3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6" name="Text Box 3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7" name="Text Box 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8" name="Text Box 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9" name="Text Box 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0" name="Text Box 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1" name="Text Box 1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2" name="Text Box 1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3" name="Text Box 1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4" name="Text Box 1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5" name="Text Box 1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6" name="Text Box 2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7" name="Text Box 4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8" name="Text Box 6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9" name="Text Box 8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0" name="Text Box 10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1" name="Text Box 12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2" name="Text Box 14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3" name="Text Box 16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4" name="Text Box 18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5" name="Text Box 20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6" name="Text Box 22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7" name="Text Box 24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8" name="Text Box 26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9" name="Text Box 28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0" name="Text Box 30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1" name="Text Box 32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2" name="Text Box 34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3" name="Text Box 36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4" name="Text Box 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5" name="Text Box 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6" name="Text Box 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7" name="Text Box 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8" name="Text Box 1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9" name="Text Box 1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0" name="Text Box 1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1" name="Text Box 1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2" name="Text Box 1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3" name="Text Box 2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4" name="Text Box 2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5" name="Text Box 2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6" name="Text Box 2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7" name="Text Box 2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8" name="Text Box 3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9" name="Text Box 3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0" name="Text Box 3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1" name="Text Box 3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2" name="Text Box 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3" name="Text Box 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4" name="Text Box 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5" name="Text Box 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6" name="Text Box 1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7" name="Text Box 1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8" name="Text Box 1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9" name="Text Box 1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0" name="Text Box 1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1" name="Text Box 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2" name="Text Box 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3" name="Text Box 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4" name="Text Box 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5" name="Text Box 1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6" name="Text Box 1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7" name="Text Box 1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8" name="Text Box 1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9" name="Text Box 1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0" name="Text Box 2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1" name="Text Box 2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2" name="Text Box 2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3" name="Text Box 2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4" name="Text Box 2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5" name="Text Box 3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6" name="Text Box 3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7" name="Text Box 3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8" name="Text Box 3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9" name="Text Box 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0" name="Text Box 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1" name="Text Box 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2" name="Text Box 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3" name="Text Box 1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4" name="Text Box 1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5" name="Text Box 1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6" name="Text Box 1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7" name="Text Box 1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8" name="Text Box 2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9" name="Text Box 4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0" name="Text Box 6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1" name="Text Box 8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2" name="Text Box 10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3" name="Text Box 12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4" name="Text Box 14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5" name="Text Box 16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6" name="Text Box 18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7" name="Text Box 20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8" name="Text Box 22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9" name="Text Box 24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0" name="Text Box 26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1" name="Text Box 28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2" name="Text Box 30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3" name="Text Box 32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4" name="Text Box 34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5" name="Text Box 36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6" name="Text Box 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7" name="Text Box 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8" name="Text Box 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9" name="Text Box 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0" name="Text Box 1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1" name="Text Box 1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2" name="Text Box 1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3" name="Text Box 1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4" name="Text Box 1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5" name="Text Box 2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6" name="Text Box 2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7" name="Text Box 2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8" name="Text Box 2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9" name="Text Box 2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0" name="Text Box 3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1" name="Text Box 3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2" name="Text Box 3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3" name="Text Box 3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4" name="Text Box 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5" name="Text Box 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6" name="Text Box 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7" name="Text Box 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8" name="Text Box 1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9" name="Text Box 1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0" name="Text Box 1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1" name="Text Box 1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2" name="Text Box 1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3" name="Text Box 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4" name="Text Box 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5" name="Text Box 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6" name="Text Box 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7" name="Text Box 1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8" name="Text Box 1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9" name="Text Box 1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0" name="Text Box 1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1" name="Text Box 1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2" name="Text Box 2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3" name="Text Box 2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4" name="Text Box 2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5" name="Text Box 2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6" name="Text Box 2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7" name="Text Box 3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8" name="Text Box 3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9" name="Text Box 3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0" name="Text Box 3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1" name="Text Box 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2" name="Text Box 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3" name="Text Box 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4" name="Text Box 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5" name="Text Box 1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6" name="Text Box 1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7" name="Text Box 1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8" name="Text Box 1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9" name="Text Box 1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0" name="Text Box 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1" name="Text Box 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2" name="Text Box 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3" name="Text Box 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4" name="Text Box 1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5" name="Text Box 1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6" name="Text Box 1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7" name="Text Box 1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8" name="Text Box 1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9" name="Text Box 2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0" name="Text Box 2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1" name="Text Box 2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2" name="Text Box 2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3" name="Text Box 2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4" name="Text Box 3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5" name="Text Box 3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6" name="Text Box 3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7" name="Text Box 3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8" name="Text Box 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9" name="Text Box 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0" name="Text Box 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1" name="Text Box 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2" name="Text Box 1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3" name="Text Box 1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4" name="Text Box 1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5" name="Text Box 1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6" name="Text Box 1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87" name="Text Box 2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88" name="Text Box 4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89" name="Text Box 6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90" name="Text Box 8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91" name="Text Box 10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92" name="Text Box 12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93" name="Text Box 14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94" name="Text Box 16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95" name="Text Box 18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96" name="Text Box 20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97" name="Text Box 22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98" name="Text Box 24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99" name="Text Box 26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00" name="Text Box 28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01" name="Text Box 30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02" name="Text Box 32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03" name="Text Box 34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04" name="Text Box 36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5" name="Text Box 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6" name="Text Box 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7" name="Text Box 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8" name="Text Box 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9" name="Text Box 1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0" name="Text Box 1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1" name="Text Box 1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2" name="Text Box 1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3" name="Text Box 1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4" name="Text Box 2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5" name="Text Box 2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6" name="Text Box 2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7" name="Text Box 2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8" name="Text Box 2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9" name="Text Box 3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0" name="Text Box 3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1" name="Text Box 3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2" name="Text Box 3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3" name="Text Box 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4" name="Text Box 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5" name="Text Box 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6" name="Text Box 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7" name="Text Box 1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8" name="Text Box 1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9" name="Text Box 1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0" name="Text Box 1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1" name="Text Box 1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32" name="Text Box 2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33" name="Text Box 4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34" name="Text Box 6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35" name="Text Box 8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36" name="Text Box 10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37" name="Text Box 12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38" name="Text Box 14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39" name="Text Box 16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40" name="Text Box 18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41" name="Text Box 20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42" name="Text Box 22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43" name="Text Box 24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44" name="Text Box 26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45" name="Text Box 28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46" name="Text Box 30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47" name="Text Box 32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48" name="Text Box 34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49" name="Text Box 36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0" name="Text Box 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1" name="Text Box 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2" name="Text Box 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3" name="Text Box 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4" name="Text Box 1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5" name="Text Box 1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6" name="Text Box 1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7" name="Text Box 1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8" name="Text Box 1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9" name="Text Box 2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0" name="Text Box 2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1" name="Text Box 2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2" name="Text Box 2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3" name="Text Box 2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4" name="Text Box 3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5" name="Text Box 3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6" name="Text Box 3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7" name="Text Box 3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8" name="Text Box 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9" name="Text Box 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0" name="Text Box 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1" name="Text Box 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2" name="Text Box 1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3" name="Text Box 1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4" name="Text Box 1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5" name="Text Box 1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6" name="Text Box 1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7" name="Text Box 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8" name="Text Box 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9" name="Text Box 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0" name="Text Box 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1" name="Text Box 1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2" name="Text Box 1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3" name="Text Box 1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4" name="Text Box 1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5" name="Text Box 1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6" name="Text Box 2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7" name="Text Box 2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8" name="Text Box 2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9" name="Text Box 2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0" name="Text Box 2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1" name="Text Box 3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2" name="Text Box 3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3" name="Text Box 3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4" name="Text Box 3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5" name="Text Box 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6" name="Text Box 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7" name="Text Box 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8" name="Text Box 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9" name="Text Box 1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00" name="Text Box 1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01" name="Text Box 1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02" name="Text Box 1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03" name="Text Box 1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04" name="Text Box 2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05" name="Text Box 4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06" name="Text Box 6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07" name="Text Box 8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08" name="Text Box 10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09" name="Text Box 12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10" name="Text Box 14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11" name="Text Box 16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12" name="Text Box 18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13" name="Text Box 20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14" name="Text Box 22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15" name="Text Box 24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16" name="Text Box 26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17" name="Text Box 28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18" name="Text Box 30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19" name="Text Box 32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20" name="Text Box 34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21" name="Text Box 36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2" name="Text Box 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3" name="Text Box 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4" name="Text Box 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5" name="Text Box 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6" name="Text Box 1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7" name="Text Box 1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8" name="Text Box 1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9" name="Text Box 1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0" name="Text Box 1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1" name="Text Box 2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2" name="Text Box 2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3" name="Text Box 2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4" name="Text Box 2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5" name="Text Box 2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6" name="Text Box 3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7" name="Text Box 3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8" name="Text Box 3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9" name="Text Box 3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0" name="Text Box 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1" name="Text Box 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2" name="Text Box 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3" name="Text Box 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4" name="Text Box 1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5" name="Text Box 1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6" name="Text Box 1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7" name="Text Box 1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8" name="Text Box 1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9" name="Text Box 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0" name="Text Box 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1" name="Text Box 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2" name="Text Box 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3" name="Text Box 1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4" name="Text Box 1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5" name="Text Box 1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6" name="Text Box 1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7" name="Text Box 1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8" name="Text Box 2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9" name="Text Box 2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0" name="Text Box 2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1" name="Text Box 2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2" name="Text Box 2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3" name="Text Box 3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4" name="Text Box 3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5" name="Text Box 3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6" name="Text Box 3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7" name="Text Box 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8" name="Text Box 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9" name="Text Box 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0" name="Text Box 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1" name="Text Box 1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2" name="Text Box 1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3" name="Text Box 1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4" name="Text Box 1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5" name="Text Box 1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6" name="Text Box 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7" name="Text Box 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8" name="Text Box 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9" name="Text Box 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0" name="Text Box 1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1" name="Text Box 1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2" name="Text Box 1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3" name="Text Box 1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4" name="Text Box 1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5" name="Text Box 2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6" name="Text Box 2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7" name="Text Box 2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8" name="Text Box 2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9" name="Text Box 2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0" name="Text Box 3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1" name="Text Box 3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2" name="Text Box 3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3" name="Text Box 3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4" name="Text Box 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5" name="Text Box 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6" name="Text Box 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7" name="Text Box 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8" name="Text Box 1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9" name="Text Box 1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0" name="Text Box 1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1" name="Text Box 1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2" name="Text Box 1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03" name="Text Box 2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04" name="Text Box 4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05" name="Text Box 6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06" name="Text Box 8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07" name="Text Box 10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08" name="Text Box 12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09" name="Text Box 14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10" name="Text Box 16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11" name="Text Box 18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12" name="Text Box 20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13" name="Text Box 22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14" name="Text Box 24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15" name="Text Box 26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16" name="Text Box 28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17" name="Text Box 30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18" name="Text Box 32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19" name="Text Box 34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20" name="Text Box 36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1" name="Text Box 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2" name="Text Box 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3" name="Text Box 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4" name="Text Box 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5" name="Text Box 1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6" name="Text Box 1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7" name="Text Box 1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8" name="Text Box 1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9" name="Text Box 1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0" name="Text Box 2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1" name="Text Box 2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2" name="Text Box 2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3" name="Text Box 2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4" name="Text Box 2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5" name="Text Box 3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6" name="Text Box 3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7" name="Text Box 3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8" name="Text Box 3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9" name="Text Box 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0" name="Text Box 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1" name="Text Box 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2" name="Text Box 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3" name="Text Box 1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4" name="Text Box 1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5" name="Text Box 1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6" name="Text Box 1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673100</xdr:colOff>
      <xdr:row>0</xdr:row>
      <xdr:rowOff>63500</xdr:rowOff>
    </xdr:from>
    <xdr:to>
      <xdr:col>6</xdr:col>
      <xdr:colOff>320675</xdr:colOff>
      <xdr:row>3</xdr:row>
      <xdr:rowOff>15875</xdr:rowOff>
    </xdr:to>
    <xdr:sp macro="" textlink="">
      <xdr:nvSpPr>
        <xdr:cNvPr id="847" name="Text Box 18"/>
        <xdr:cNvSpPr txBox="1">
          <a:spLocks noChangeArrowheads="1"/>
        </xdr:cNvSpPr>
      </xdr:nvSpPr>
      <xdr:spPr bwMode="auto">
        <a:xfrm>
          <a:off x="10769600" y="63500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48" name="Text Box 2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49" name="Text Box 4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50" name="Text Box 6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51" name="Text Box 8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52" name="Text Box 10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53" name="Text Box 12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54" name="Text Box 14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55" name="Text Box 16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56" name="Text Box 18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57" name="Text Box 20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58" name="Text Box 22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59" name="Text Box 24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60" name="Text Box 26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61" name="Text Box 28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813110</xdr:colOff>
      <xdr:row>0</xdr:row>
      <xdr:rowOff>171450</xdr:rowOff>
    </xdr:from>
    <xdr:to>
      <xdr:col>6</xdr:col>
      <xdr:colOff>285053</xdr:colOff>
      <xdr:row>3</xdr:row>
      <xdr:rowOff>428625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5004110" y="171450"/>
          <a:ext cx="2834268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   </a:t>
          </a: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Додаток 2</a:t>
          </a: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до рішення міської ради </a:t>
          </a: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______________2019 року  №_____</a:t>
          </a:r>
        </a:p>
        <a:p>
          <a:pPr algn="l" rtl="0">
            <a:defRPr sz="1000"/>
          </a:pPr>
          <a:endParaRPr lang="ru-RU" sz="14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466726</xdr:colOff>
      <xdr:row>0</xdr:row>
      <xdr:rowOff>0</xdr:rowOff>
    </xdr:from>
    <xdr:to>
      <xdr:col>18</xdr:col>
      <xdr:colOff>38100</xdr:colOff>
      <xdr:row>3</xdr:row>
      <xdr:rowOff>200025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3430251" y="0"/>
          <a:ext cx="2781299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   </a:t>
          </a: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Додаток 3</a:t>
          </a: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до рішення міської ради </a:t>
          </a: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_____________2019 року  №____</a:t>
          </a:r>
          <a:endParaRPr lang="ru-RU" sz="16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ru-RU" sz="16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3</xdr:col>
      <xdr:colOff>815340</xdr:colOff>
      <xdr:row>0</xdr:row>
      <xdr:rowOff>0</xdr:rowOff>
    </xdr:from>
    <xdr:to>
      <xdr:col>13</xdr:col>
      <xdr:colOff>274318</xdr:colOff>
      <xdr:row>0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3158490" y="0"/>
          <a:ext cx="10746103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6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Розподіл видатків ____________бюджету на 2002 рік</a:t>
          </a:r>
        </a:p>
        <a:p>
          <a:pPr algn="ctr" rtl="0">
            <a:defRPr sz="1000"/>
          </a:pPr>
          <a:r>
            <a:rPr lang="ru-RU" sz="16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за головними розпорядниками коштів</a:t>
          </a:r>
        </a:p>
        <a:p>
          <a:pPr algn="ctr" rtl="0">
            <a:defRPr sz="1000"/>
          </a:pPr>
          <a:endParaRPr lang="ru-RU" sz="16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3</xdr:col>
      <xdr:colOff>293370</xdr:colOff>
      <xdr:row>2</xdr:row>
      <xdr:rowOff>9525</xdr:rowOff>
    </xdr:from>
    <xdr:to>
      <xdr:col>12</xdr:col>
      <xdr:colOff>38100</xdr:colOff>
      <xdr:row>3</xdr:row>
      <xdr:rowOff>476249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2636520" y="333375"/>
          <a:ext cx="10365105" cy="7334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ЗМІНИ ДО РОЗПОДІЛУ</a:t>
          </a:r>
        </a:p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видатків бюджету м.Вараш на 2019 рік</a:t>
          </a:r>
        </a:p>
        <a:p>
          <a:pPr algn="ctr" rtl="0">
            <a:defRPr sz="1000"/>
          </a:pPr>
          <a:endParaRPr lang="ru-RU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3</xdr:col>
      <xdr:colOff>1733550</xdr:colOff>
      <xdr:row>163</xdr:row>
      <xdr:rowOff>438150</xdr:rowOff>
    </xdr:from>
    <xdr:to>
      <xdr:col>13</xdr:col>
      <xdr:colOff>285750</xdr:colOff>
      <xdr:row>163</xdr:row>
      <xdr:rowOff>1047750</xdr:rowOff>
    </xdr:to>
    <xdr:sp macro="" textlink="">
      <xdr:nvSpPr>
        <xdr:cNvPr id="5" name="Rectangle 4"/>
        <xdr:cNvSpPr>
          <a:spLocks noChangeArrowheads="1"/>
        </xdr:cNvSpPr>
      </xdr:nvSpPr>
      <xdr:spPr bwMode="auto">
        <a:xfrm>
          <a:off x="4076700" y="41148000"/>
          <a:ext cx="9839325" cy="6096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ru-RU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Секретар міської ради                                                    Олександр МЕНЗУЛ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786765</xdr:colOff>
      <xdr:row>0</xdr:row>
      <xdr:rowOff>38100</xdr:rowOff>
    </xdr:from>
    <xdr:to>
      <xdr:col>10</xdr:col>
      <xdr:colOff>155626</xdr:colOff>
      <xdr:row>6</xdr:row>
      <xdr:rowOff>0</xdr:rowOff>
    </xdr:to>
    <xdr:sp macro="" textlink="">
      <xdr:nvSpPr>
        <xdr:cNvPr id="2" name="Rectangle 1"/>
        <xdr:cNvSpPr>
          <a:spLocks noChangeArrowheads="1"/>
        </xdr:cNvSpPr>
      </xdr:nvSpPr>
      <xdr:spPr bwMode="auto">
        <a:xfrm>
          <a:off x="12873990" y="38100"/>
          <a:ext cx="4140886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Arial Cyr"/>
              <a:cs typeface="Arial Cyr"/>
            </a:rPr>
            <a:t>   </a:t>
          </a:r>
        </a:p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Arial Cyr"/>
              <a:cs typeface="Arial Cyr"/>
            </a:rPr>
            <a:t>    </a:t>
          </a:r>
          <a:r>
            <a:rPr lang="ru-RU" sz="1400" b="0" i="0" u="none" strike="noStrike" baseline="0">
              <a:solidFill>
                <a:srgbClr val="000000"/>
              </a:solidFill>
              <a:latin typeface="Arial Cyr"/>
              <a:cs typeface="Arial Cyr"/>
            </a:rPr>
            <a:t>            </a:t>
          </a: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ru-RU" sz="1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Додаток 5</a:t>
          </a:r>
        </a:p>
        <a:p>
          <a:pPr algn="l" rtl="0">
            <a:defRPr sz="1000"/>
          </a:pPr>
          <a:r>
            <a:rPr lang="ru-RU" sz="1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до рішення міської ради</a:t>
          </a:r>
        </a:p>
        <a:p>
          <a:pPr algn="l" rtl="0">
            <a:defRPr sz="1000"/>
          </a:pPr>
          <a:r>
            <a:rPr lang="ru-RU" sz="1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_______________2019 року №_____</a:t>
          </a:r>
        </a:p>
      </xdr:txBody>
    </xdr:sp>
    <xdr:clientData/>
  </xdr:twoCellAnchor>
  <xdr:twoCellAnchor>
    <xdr:from>
      <xdr:col>0</xdr:col>
      <xdr:colOff>762000</xdr:colOff>
      <xdr:row>2</xdr:row>
      <xdr:rowOff>66675</xdr:rowOff>
    </xdr:from>
    <xdr:to>
      <xdr:col>5</xdr:col>
      <xdr:colOff>476250</xdr:colOff>
      <xdr:row>5</xdr:row>
      <xdr:rowOff>66675</xdr:rowOff>
    </xdr:to>
    <xdr:sp macro="" textlink="">
      <xdr:nvSpPr>
        <xdr:cNvPr id="3" name="Rectangle 2"/>
        <xdr:cNvSpPr>
          <a:spLocks noChangeArrowheads="1"/>
        </xdr:cNvSpPr>
      </xdr:nvSpPr>
      <xdr:spPr bwMode="auto">
        <a:xfrm>
          <a:off x="762000" y="466725"/>
          <a:ext cx="11801475" cy="6762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ЗМІНИ ДО РОЗПОДІЛУ</a:t>
          </a:r>
        </a:p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коштів бюджету розвитку за об</a:t>
          </a:r>
          <a:r>
            <a:rPr lang="en-US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'</a:t>
          </a: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єктами у 2019 році</a:t>
          </a:r>
        </a:p>
      </xdr:txBody>
    </xdr:sp>
    <xdr:clientData/>
  </xdr:twoCellAnchor>
  <xdr:twoCellAnchor>
    <xdr:from>
      <xdr:col>3</xdr:col>
      <xdr:colOff>387646</xdr:colOff>
      <xdr:row>87</xdr:row>
      <xdr:rowOff>55379</xdr:rowOff>
    </xdr:from>
    <xdr:to>
      <xdr:col>6</xdr:col>
      <xdr:colOff>847728</xdr:colOff>
      <xdr:row>87</xdr:row>
      <xdr:rowOff>952501</xdr:rowOff>
    </xdr:to>
    <xdr:sp macro="" textlink="">
      <xdr:nvSpPr>
        <xdr:cNvPr id="4" name="Rectangle 3"/>
        <xdr:cNvSpPr>
          <a:spLocks noChangeArrowheads="1"/>
        </xdr:cNvSpPr>
      </xdr:nvSpPr>
      <xdr:spPr bwMode="auto">
        <a:xfrm>
          <a:off x="3234070" y="12382501"/>
          <a:ext cx="11602117" cy="897122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endParaRPr lang="ru-RU" sz="16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ru-RU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Секретар міської ради                                                            Олександр МЕНЗУЛ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2667000</xdr:colOff>
      <xdr:row>0</xdr:row>
      <xdr:rowOff>0</xdr:rowOff>
    </xdr:from>
    <xdr:to>
      <xdr:col>9</xdr:col>
      <xdr:colOff>10898</xdr:colOff>
      <xdr:row>4</xdr:row>
      <xdr:rowOff>0</xdr:rowOff>
    </xdr:to>
    <xdr:sp macro="" textlink="">
      <xdr:nvSpPr>
        <xdr:cNvPr id="2" name="Rectangle 1"/>
        <xdr:cNvSpPr>
          <a:spLocks noChangeArrowheads="1"/>
        </xdr:cNvSpPr>
      </xdr:nvSpPr>
      <xdr:spPr bwMode="auto">
        <a:xfrm>
          <a:off x="9496425" y="0"/>
          <a:ext cx="6240248" cy="12096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0" bIns="0" anchor="t" upright="1"/>
        <a:lstStyle/>
        <a:p>
          <a:pPr algn="l" rtl="1">
            <a:defRPr sz="1000"/>
          </a:pPr>
          <a:r>
            <a:rPr lang="ru-RU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              </a:t>
          </a:r>
          <a:r>
            <a:rPr lang="ru-RU" sz="1600" b="0" i="0" strike="noStrike">
              <a:solidFill>
                <a:srgbClr val="000000"/>
              </a:solidFill>
              <a:latin typeface="Times New Roman"/>
              <a:cs typeface="Times New Roman"/>
            </a:rPr>
            <a:t>        </a:t>
          </a:r>
        </a:p>
      </xdr:txBody>
    </xdr:sp>
    <xdr:clientData/>
  </xdr:twoCellAnchor>
  <xdr:twoCellAnchor>
    <xdr:from>
      <xdr:col>0</xdr:col>
      <xdr:colOff>558165</xdr:colOff>
      <xdr:row>4</xdr:row>
      <xdr:rowOff>34925</xdr:rowOff>
    </xdr:from>
    <xdr:to>
      <xdr:col>8</xdr:col>
      <xdr:colOff>274318</xdr:colOff>
      <xdr:row>7</xdr:row>
      <xdr:rowOff>217748</xdr:rowOff>
    </xdr:to>
    <xdr:sp macro="" textlink="">
      <xdr:nvSpPr>
        <xdr:cNvPr id="3" name="Rectangle 2"/>
        <xdr:cNvSpPr>
          <a:spLocks noChangeArrowheads="1"/>
        </xdr:cNvSpPr>
      </xdr:nvSpPr>
      <xdr:spPr bwMode="auto">
        <a:xfrm>
          <a:off x="558165" y="1244600"/>
          <a:ext cx="14384653" cy="963873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7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Зміни до переліку</a:t>
          </a:r>
        </a:p>
        <a:p>
          <a:pPr algn="ctr" rtl="0">
            <a:defRPr sz="1000"/>
          </a:pPr>
          <a:r>
            <a:rPr lang="ru-RU" sz="17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місцевих (регіональних) програм, які фінансуватимуться за рахунок коштів бюджету  м.Кузнецовськ у 2015 році</a:t>
          </a:r>
        </a:p>
      </xdr:txBody>
    </xdr:sp>
    <xdr:clientData/>
  </xdr:twoCellAnchor>
  <xdr:twoCellAnchor>
    <xdr:from>
      <xdr:col>5</xdr:col>
      <xdr:colOff>1449916</xdr:colOff>
      <xdr:row>1</xdr:row>
      <xdr:rowOff>116418</xdr:rowOff>
    </xdr:from>
    <xdr:to>
      <xdr:col>9</xdr:col>
      <xdr:colOff>179916</xdr:colOff>
      <xdr:row>4</xdr:row>
      <xdr:rowOff>2117</xdr:rowOff>
    </xdr:to>
    <xdr:sp macro="" textlink="">
      <xdr:nvSpPr>
        <xdr:cNvPr id="4" name="Rectangle 1"/>
        <xdr:cNvSpPr>
          <a:spLocks noChangeArrowheads="1"/>
        </xdr:cNvSpPr>
      </xdr:nvSpPr>
      <xdr:spPr bwMode="auto">
        <a:xfrm>
          <a:off x="11727391" y="278343"/>
          <a:ext cx="4178300" cy="933449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</a:t>
          </a:r>
          <a:r>
            <a:rPr lang="ru-RU" sz="1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Додаток 6</a:t>
          </a:r>
        </a:p>
        <a:p>
          <a:pPr algn="l" rtl="0">
            <a:defRPr sz="1000"/>
          </a:pPr>
          <a:r>
            <a:rPr lang="ru-RU" sz="1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до  рішення  міської ради                                          </a:t>
          </a:r>
        </a:p>
        <a:p>
          <a:pPr algn="l" rtl="0">
            <a:defRPr sz="1000"/>
          </a:pPr>
          <a:r>
            <a:rPr lang="ru-RU" sz="1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______________2019 року  №____</a:t>
          </a:r>
        </a:p>
      </xdr:txBody>
    </xdr:sp>
    <xdr:clientData/>
  </xdr:twoCellAnchor>
  <xdr:twoCellAnchor>
    <xdr:from>
      <xdr:col>0</xdr:col>
      <xdr:colOff>558165</xdr:colOff>
      <xdr:row>4</xdr:row>
      <xdr:rowOff>34925</xdr:rowOff>
    </xdr:from>
    <xdr:to>
      <xdr:col>8</xdr:col>
      <xdr:colOff>274318</xdr:colOff>
      <xdr:row>7</xdr:row>
      <xdr:rowOff>217748</xdr:rowOff>
    </xdr:to>
    <xdr:sp macro="" textlink="">
      <xdr:nvSpPr>
        <xdr:cNvPr id="5" name="Rectangle 2"/>
        <xdr:cNvSpPr>
          <a:spLocks noChangeArrowheads="1"/>
        </xdr:cNvSpPr>
      </xdr:nvSpPr>
      <xdr:spPr bwMode="auto">
        <a:xfrm>
          <a:off x="558165" y="1244600"/>
          <a:ext cx="14384653" cy="963873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7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ЗМІНИ ДО РОЗПОДІЛУ</a:t>
          </a:r>
        </a:p>
        <a:p>
          <a:pPr algn="ctr" rtl="0">
            <a:defRPr sz="1000"/>
          </a:pPr>
          <a:r>
            <a:rPr lang="ru-RU" sz="17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витрат бюджету м.Вараш на реалізацію місцевих/регіональних програм </a:t>
          </a:r>
        </a:p>
        <a:p>
          <a:pPr algn="ctr" rtl="0">
            <a:defRPr sz="1000"/>
          </a:pPr>
          <a:r>
            <a:rPr lang="ru-RU" sz="17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у 2019  році</a:t>
          </a:r>
        </a:p>
      </xdr:txBody>
    </xdr:sp>
    <xdr:clientData/>
  </xdr:twoCellAnchor>
  <xdr:twoCellAnchor>
    <xdr:from>
      <xdr:col>1</xdr:col>
      <xdr:colOff>10582</xdr:colOff>
      <xdr:row>90</xdr:row>
      <xdr:rowOff>222250</xdr:rowOff>
    </xdr:from>
    <xdr:to>
      <xdr:col>9</xdr:col>
      <xdr:colOff>1195916</xdr:colOff>
      <xdr:row>91</xdr:row>
      <xdr:rowOff>740833</xdr:rowOff>
    </xdr:to>
    <xdr:sp macro="" textlink="">
      <xdr:nvSpPr>
        <xdr:cNvPr id="6" name="Rectangle 3"/>
        <xdr:cNvSpPr>
          <a:spLocks noChangeArrowheads="1"/>
        </xdr:cNvSpPr>
      </xdr:nvSpPr>
      <xdr:spPr bwMode="auto">
        <a:xfrm>
          <a:off x="836082" y="17123833"/>
          <a:ext cx="16086667" cy="878417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ru-RU" sz="18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                    </a:t>
          </a:r>
          <a:endParaRPr lang="en-US" sz="1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8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        </a:t>
          </a:r>
          <a:r>
            <a:rPr lang="ru-RU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Секретар міської ради                                                                              Олександр МЕНЗУЛ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0"/>
  <sheetViews>
    <sheetView view="pageBreakPreview" topLeftCell="A44" zoomScaleNormal="100" zoomScaleSheetLayoutView="100" workbookViewId="0">
      <selection activeCell="B47" sqref="B47"/>
    </sheetView>
  </sheetViews>
  <sheetFormatPr defaultColWidth="9.140625" defaultRowHeight="12.75" x14ac:dyDescent="0.2"/>
  <cols>
    <col min="1" max="1" width="16.7109375" style="1" customWidth="1"/>
    <col min="2" max="2" width="87.5703125" style="1" customWidth="1"/>
    <col min="3" max="3" width="22.85546875" style="1" customWidth="1"/>
    <col min="4" max="4" width="24.28515625" style="1" customWidth="1"/>
    <col min="5" max="5" width="17.7109375" style="1" customWidth="1"/>
    <col min="6" max="6" width="18.5703125" style="1" customWidth="1"/>
    <col min="7" max="7" width="18.28515625" style="1" customWidth="1"/>
    <col min="8" max="16384" width="9.140625" style="1"/>
  </cols>
  <sheetData>
    <row r="1" spans="1:6" ht="30.75" x14ac:dyDescent="0.45">
      <c r="A1" s="2"/>
      <c r="B1" s="3"/>
      <c r="C1" s="797" t="s">
        <v>4</v>
      </c>
      <c r="D1" s="798"/>
      <c r="E1" s="798"/>
      <c r="F1" s="798"/>
    </row>
    <row r="2" spans="1:6" ht="30.75" x14ac:dyDescent="0.45">
      <c r="A2" s="2"/>
      <c r="B2" s="3"/>
      <c r="C2" s="797" t="s">
        <v>5</v>
      </c>
      <c r="D2" s="798"/>
      <c r="E2" s="798"/>
      <c r="F2" s="798"/>
    </row>
    <row r="3" spans="1:6" ht="30.75" x14ac:dyDescent="0.45">
      <c r="A3" s="2"/>
      <c r="B3" s="4"/>
      <c r="C3" s="797" t="s">
        <v>6</v>
      </c>
      <c r="D3" s="799"/>
      <c r="E3" s="799"/>
      <c r="F3" s="799"/>
    </row>
    <row r="4" spans="1:6" ht="23.25" x14ac:dyDescent="0.35">
      <c r="A4" s="2"/>
      <c r="B4" s="2"/>
      <c r="C4" s="2"/>
      <c r="D4" s="2"/>
      <c r="E4" s="2"/>
      <c r="F4" s="2"/>
    </row>
    <row r="5" spans="1:6" ht="37.5" x14ac:dyDescent="0.5">
      <c r="A5" s="800" t="s">
        <v>7</v>
      </c>
      <c r="B5" s="800"/>
      <c r="C5" s="800"/>
      <c r="D5" s="800"/>
      <c r="E5" s="800"/>
      <c r="F5" s="800"/>
    </row>
    <row r="6" spans="1:6" ht="37.5" x14ac:dyDescent="0.2">
      <c r="A6" s="801" t="s">
        <v>8</v>
      </c>
      <c r="B6" s="801"/>
      <c r="C6" s="801"/>
      <c r="D6" s="801"/>
      <c r="E6" s="801"/>
      <c r="F6" s="801"/>
    </row>
    <row r="7" spans="1:6" ht="20.25" x14ac:dyDescent="0.3">
      <c r="A7" s="5"/>
      <c r="B7" s="6" t="s">
        <v>95</v>
      </c>
      <c r="C7" s="6"/>
      <c r="D7" s="7"/>
      <c r="E7" s="7"/>
      <c r="F7" s="8" t="s">
        <v>0</v>
      </c>
    </row>
    <row r="8" spans="1:6" ht="27.75" x14ac:dyDescent="0.2">
      <c r="A8" s="802" t="s">
        <v>9</v>
      </c>
      <c r="B8" s="804" t="s">
        <v>10</v>
      </c>
      <c r="C8" s="804" t="s">
        <v>3</v>
      </c>
      <c r="D8" s="804" t="s">
        <v>1</v>
      </c>
      <c r="E8" s="807" t="s">
        <v>2</v>
      </c>
      <c r="F8" s="808"/>
    </row>
    <row r="9" spans="1:6" ht="78.75" x14ac:dyDescent="0.2">
      <c r="A9" s="803"/>
      <c r="B9" s="805"/>
      <c r="C9" s="806"/>
      <c r="D9" s="805"/>
      <c r="E9" s="9" t="s">
        <v>3</v>
      </c>
      <c r="F9" s="10" t="s">
        <v>11</v>
      </c>
    </row>
    <row r="10" spans="1:6" ht="18.75" x14ac:dyDescent="0.2">
      <c r="A10" s="112">
        <v>1</v>
      </c>
      <c r="B10" s="113">
        <v>2</v>
      </c>
      <c r="C10" s="113" t="s">
        <v>12</v>
      </c>
      <c r="D10" s="114">
        <v>4</v>
      </c>
      <c r="E10" s="115">
        <v>5</v>
      </c>
      <c r="F10" s="112">
        <v>6</v>
      </c>
    </row>
    <row r="11" spans="1:6" ht="30.75" customHeight="1" x14ac:dyDescent="0.35">
      <c r="A11" s="76">
        <v>10000000</v>
      </c>
      <c r="B11" s="85" t="s">
        <v>13</v>
      </c>
      <c r="C11" s="62">
        <f>SUM(D11:E11)</f>
        <v>18669201</v>
      </c>
      <c r="D11" s="63">
        <f>SUM(D48,D30,D24,D12,D20)</f>
        <v>18669201</v>
      </c>
      <c r="E11" s="11"/>
      <c r="F11" s="12"/>
    </row>
    <row r="12" spans="1:6" ht="54" x14ac:dyDescent="0.35">
      <c r="A12" s="35">
        <v>11000000</v>
      </c>
      <c r="B12" s="86" t="s">
        <v>14</v>
      </c>
      <c r="C12" s="62">
        <f>SUM(D12)</f>
        <v>18485501</v>
      </c>
      <c r="D12" s="64">
        <f>SUM(D13,D18)</f>
        <v>18485501</v>
      </c>
      <c r="E12" s="13"/>
      <c r="F12" s="14"/>
    </row>
    <row r="13" spans="1:6" ht="36" customHeight="1" x14ac:dyDescent="0.35">
      <c r="A13" s="35">
        <v>11010000</v>
      </c>
      <c r="B13" s="86" t="s">
        <v>15</v>
      </c>
      <c r="C13" s="62">
        <f>SUM(D13)</f>
        <v>18446801</v>
      </c>
      <c r="D13" s="64">
        <f>SUM(D14:D17)</f>
        <v>18446801</v>
      </c>
      <c r="E13" s="13"/>
      <c r="F13" s="14"/>
    </row>
    <row r="14" spans="1:6" ht="83.25" x14ac:dyDescent="0.4">
      <c r="A14" s="77">
        <v>11010100</v>
      </c>
      <c r="B14" s="87" t="s">
        <v>16</v>
      </c>
      <c r="C14" s="65">
        <f>SUM(D14)</f>
        <v>17926801</v>
      </c>
      <c r="D14" s="66">
        <v>17926801</v>
      </c>
      <c r="E14" s="16"/>
      <c r="F14" s="14"/>
    </row>
    <row r="15" spans="1:6" ht="138.75" hidden="1" x14ac:dyDescent="0.4">
      <c r="A15" s="77">
        <v>11010200</v>
      </c>
      <c r="B15" s="87" t="s">
        <v>17</v>
      </c>
      <c r="C15" s="65"/>
      <c r="D15" s="66"/>
      <c r="E15" s="16"/>
      <c r="F15" s="14"/>
    </row>
    <row r="16" spans="1:6" ht="83.25" x14ac:dyDescent="0.4">
      <c r="A16" s="77">
        <v>11010400</v>
      </c>
      <c r="B16" s="87" t="s">
        <v>18</v>
      </c>
      <c r="C16" s="65">
        <f>SUM(D16)</f>
        <v>520000</v>
      </c>
      <c r="D16" s="66">
        <v>520000</v>
      </c>
      <c r="E16" s="16"/>
      <c r="F16" s="14"/>
    </row>
    <row r="17" spans="1:6" ht="83.25" hidden="1" x14ac:dyDescent="0.4">
      <c r="A17" s="77">
        <v>11010500</v>
      </c>
      <c r="B17" s="87" t="s">
        <v>19</v>
      </c>
      <c r="C17" s="65"/>
      <c r="D17" s="66"/>
      <c r="E17" s="16"/>
      <c r="F17" s="14"/>
    </row>
    <row r="18" spans="1:6" ht="32.25" customHeight="1" x14ac:dyDescent="0.35">
      <c r="A18" s="78">
        <v>11020000</v>
      </c>
      <c r="B18" s="88" t="s">
        <v>20</v>
      </c>
      <c r="C18" s="67">
        <f>SUM(D18)</f>
        <v>38700</v>
      </c>
      <c r="D18" s="68">
        <f>SUM(D19)</f>
        <v>38700</v>
      </c>
      <c r="E18" s="16"/>
      <c r="F18" s="14"/>
    </row>
    <row r="19" spans="1:6" ht="55.5" x14ac:dyDescent="0.4">
      <c r="A19" s="79">
        <v>11020200</v>
      </c>
      <c r="B19" s="106" t="s">
        <v>21</v>
      </c>
      <c r="C19" s="65">
        <f>SUM(D19)</f>
        <v>38700</v>
      </c>
      <c r="D19" s="66">
        <v>38700</v>
      </c>
      <c r="E19" s="16"/>
      <c r="F19" s="14"/>
    </row>
    <row r="20" spans="1:6" ht="54" x14ac:dyDescent="0.35">
      <c r="A20" s="78">
        <v>13000000</v>
      </c>
      <c r="B20" s="118" t="s">
        <v>118</v>
      </c>
      <c r="C20" s="67">
        <f>SUM(C21)</f>
        <v>27800</v>
      </c>
      <c r="D20" s="68">
        <f>SUM(D21)</f>
        <v>27800</v>
      </c>
      <c r="E20" s="119"/>
      <c r="F20" s="120"/>
    </row>
    <row r="21" spans="1:6" ht="54" x14ac:dyDescent="0.35">
      <c r="A21" s="78">
        <v>13010000</v>
      </c>
      <c r="B21" s="118" t="s">
        <v>119</v>
      </c>
      <c r="C21" s="67">
        <f>SUM(D21)</f>
        <v>27800</v>
      </c>
      <c r="D21" s="68">
        <f>SUM(D22:D23)</f>
        <v>27800</v>
      </c>
      <c r="E21" s="119"/>
      <c r="F21" s="120"/>
    </row>
    <row r="22" spans="1:6" ht="88.5" customHeight="1" x14ac:dyDescent="0.4">
      <c r="A22" s="79">
        <v>13010100</v>
      </c>
      <c r="B22" s="92" t="s">
        <v>120</v>
      </c>
      <c r="C22" s="65">
        <f>SUM(D22)</f>
        <v>11200</v>
      </c>
      <c r="D22" s="66">
        <v>11200</v>
      </c>
      <c r="E22" s="16"/>
      <c r="F22" s="14"/>
    </row>
    <row r="23" spans="1:6" ht="133.5" customHeight="1" x14ac:dyDescent="0.4">
      <c r="A23" s="79">
        <v>13010200</v>
      </c>
      <c r="B23" s="109" t="s">
        <v>121</v>
      </c>
      <c r="C23" s="65">
        <f>SUM(D23)</f>
        <v>16600</v>
      </c>
      <c r="D23" s="66">
        <v>16600</v>
      </c>
      <c r="E23" s="16"/>
      <c r="F23" s="14"/>
    </row>
    <row r="24" spans="1:6" ht="34.5" customHeight="1" x14ac:dyDescent="0.35">
      <c r="A24" s="35">
        <v>14000000</v>
      </c>
      <c r="B24" s="90" t="s">
        <v>22</v>
      </c>
      <c r="C24" s="69">
        <f>SUM(D24)</f>
        <v>-660000</v>
      </c>
      <c r="D24" s="68">
        <f>SUM(D29,D25,D27)</f>
        <v>-660000</v>
      </c>
      <c r="E24" s="18"/>
      <c r="F24" s="19"/>
    </row>
    <row r="25" spans="1:6" ht="55.5" x14ac:dyDescent="0.4">
      <c r="A25" s="77">
        <v>14020000</v>
      </c>
      <c r="B25" s="91" t="s">
        <v>23</v>
      </c>
      <c r="C25" s="65">
        <f t="shared" ref="C25:C29" si="0">SUM(D25)</f>
        <v>-300000</v>
      </c>
      <c r="D25" s="66">
        <f>SUM(D26)</f>
        <v>-300000</v>
      </c>
      <c r="E25" s="18"/>
      <c r="F25" s="19"/>
    </row>
    <row r="26" spans="1:6" ht="27.75" x14ac:dyDescent="0.4">
      <c r="A26" s="77">
        <v>14021900</v>
      </c>
      <c r="B26" s="87" t="s">
        <v>24</v>
      </c>
      <c r="C26" s="65">
        <f t="shared" si="0"/>
        <v>-300000</v>
      </c>
      <c r="D26" s="66">
        <v>-300000</v>
      </c>
      <c r="E26" s="18"/>
      <c r="F26" s="19"/>
    </row>
    <row r="27" spans="1:6" ht="70.5" customHeight="1" x14ac:dyDescent="0.4">
      <c r="A27" s="77">
        <v>14030000</v>
      </c>
      <c r="B27" s="92" t="s">
        <v>25</v>
      </c>
      <c r="C27" s="65">
        <f t="shared" si="0"/>
        <v>-800000</v>
      </c>
      <c r="D27" s="66">
        <f>SUM(D28)</f>
        <v>-800000</v>
      </c>
      <c r="E27" s="18"/>
      <c r="F27" s="19"/>
    </row>
    <row r="28" spans="1:6" ht="27.75" x14ac:dyDescent="0.4">
      <c r="A28" s="77">
        <v>14031900</v>
      </c>
      <c r="B28" s="87" t="s">
        <v>24</v>
      </c>
      <c r="C28" s="65">
        <f t="shared" si="0"/>
        <v>-800000</v>
      </c>
      <c r="D28" s="66">
        <v>-800000</v>
      </c>
      <c r="E28" s="18"/>
      <c r="F28" s="19"/>
    </row>
    <row r="29" spans="1:6" ht="77.25" customHeight="1" x14ac:dyDescent="0.4">
      <c r="A29" s="77">
        <v>14040000</v>
      </c>
      <c r="B29" s="87" t="s">
        <v>26</v>
      </c>
      <c r="C29" s="65">
        <f t="shared" si="0"/>
        <v>440000</v>
      </c>
      <c r="D29" s="66">
        <v>440000</v>
      </c>
      <c r="E29" s="18"/>
      <c r="F29" s="19"/>
    </row>
    <row r="30" spans="1:6" ht="29.25" customHeight="1" x14ac:dyDescent="0.35">
      <c r="A30" s="35">
        <v>18000000</v>
      </c>
      <c r="B30" s="86" t="s">
        <v>27</v>
      </c>
      <c r="C30" s="69">
        <f>SUM(D30)</f>
        <v>815900</v>
      </c>
      <c r="D30" s="68">
        <f>SUM(D44,D41,D31)</f>
        <v>815900</v>
      </c>
      <c r="E30" s="20"/>
      <c r="F30" s="21"/>
    </row>
    <row r="31" spans="1:6" ht="30" customHeight="1" x14ac:dyDescent="0.35">
      <c r="A31" s="35">
        <v>18010000</v>
      </c>
      <c r="B31" s="93" t="s">
        <v>28</v>
      </c>
      <c r="C31" s="69">
        <f>SUM(D31)</f>
        <v>134400</v>
      </c>
      <c r="D31" s="68">
        <f>SUM(D32:D40)</f>
        <v>134400</v>
      </c>
      <c r="E31" s="20"/>
      <c r="F31" s="21"/>
    </row>
    <row r="32" spans="1:6" ht="111" hidden="1" x14ac:dyDescent="0.4">
      <c r="A32" s="77">
        <v>18010100</v>
      </c>
      <c r="B32" s="94" t="s">
        <v>29</v>
      </c>
      <c r="C32" s="65"/>
      <c r="D32" s="66"/>
      <c r="E32" s="18"/>
      <c r="F32" s="22"/>
    </row>
    <row r="33" spans="1:6" ht="111" x14ac:dyDescent="0.4">
      <c r="A33" s="77">
        <v>18010200</v>
      </c>
      <c r="B33" s="95" t="s">
        <v>30</v>
      </c>
      <c r="C33" s="65">
        <f t="shared" ref="C33:C34" si="1">SUM(D33)</f>
        <v>50000</v>
      </c>
      <c r="D33" s="66">
        <v>50000</v>
      </c>
      <c r="E33" s="18"/>
      <c r="F33" s="22"/>
    </row>
    <row r="34" spans="1:6" ht="108" customHeight="1" x14ac:dyDescent="0.4">
      <c r="A34" s="80">
        <v>18010300</v>
      </c>
      <c r="B34" s="94" t="s">
        <v>31</v>
      </c>
      <c r="C34" s="65">
        <f t="shared" si="1"/>
        <v>260000</v>
      </c>
      <c r="D34" s="66">
        <v>260000</v>
      </c>
      <c r="E34" s="18"/>
      <c r="F34" s="22"/>
    </row>
    <row r="35" spans="1:6" ht="105.75" customHeight="1" x14ac:dyDescent="0.4">
      <c r="A35" s="77">
        <v>18010400</v>
      </c>
      <c r="B35" s="94" t="s">
        <v>32</v>
      </c>
      <c r="C35" s="65">
        <f>SUM(D35)</f>
        <v>300000</v>
      </c>
      <c r="D35" s="66">
        <v>300000</v>
      </c>
      <c r="E35" s="18"/>
      <c r="F35" s="22"/>
    </row>
    <row r="36" spans="1:6" ht="27.75" x14ac:dyDescent="0.4">
      <c r="A36" s="77">
        <v>18010500</v>
      </c>
      <c r="B36" s="96" t="s">
        <v>33</v>
      </c>
      <c r="C36" s="65">
        <f>SUM(D36)</f>
        <v>-500000</v>
      </c>
      <c r="D36" s="66">
        <v>-500000</v>
      </c>
      <c r="E36" s="23"/>
      <c r="F36" s="19"/>
    </row>
    <row r="37" spans="1:6" ht="27.75" x14ac:dyDescent="0.4">
      <c r="A37" s="77">
        <v>18010600</v>
      </c>
      <c r="B37" s="96" t="s">
        <v>34</v>
      </c>
      <c r="C37" s="65">
        <f t="shared" ref="C37:C39" si="2">SUM(D37)</f>
        <v>250000</v>
      </c>
      <c r="D37" s="66">
        <v>250000</v>
      </c>
      <c r="E37" s="23"/>
      <c r="F37" s="19"/>
    </row>
    <row r="38" spans="1:6" ht="27.75" x14ac:dyDescent="0.4">
      <c r="A38" s="77">
        <v>18010700</v>
      </c>
      <c r="B38" s="96" t="s">
        <v>35</v>
      </c>
      <c r="C38" s="65">
        <f t="shared" si="2"/>
        <v>-125600</v>
      </c>
      <c r="D38" s="66">
        <v>-125600</v>
      </c>
      <c r="E38" s="23"/>
      <c r="F38" s="19"/>
    </row>
    <row r="39" spans="1:6" ht="27.75" x14ac:dyDescent="0.4">
      <c r="A39" s="77">
        <v>18010900</v>
      </c>
      <c r="B39" s="96" t="s">
        <v>36</v>
      </c>
      <c r="C39" s="65">
        <f t="shared" si="2"/>
        <v>-100000</v>
      </c>
      <c r="D39" s="66">
        <v>-100000</v>
      </c>
      <c r="E39" s="23"/>
      <c r="F39" s="19"/>
    </row>
    <row r="40" spans="1:6" ht="27.75" hidden="1" x14ac:dyDescent="0.4">
      <c r="A40" s="77">
        <v>18011000</v>
      </c>
      <c r="B40" s="96" t="s">
        <v>37</v>
      </c>
      <c r="C40" s="65"/>
      <c r="D40" s="66"/>
      <c r="E40" s="23"/>
      <c r="F40" s="19"/>
    </row>
    <row r="41" spans="1:6" ht="27.75" x14ac:dyDescent="0.4">
      <c r="A41" s="81">
        <v>18030000</v>
      </c>
      <c r="B41" s="97" t="s">
        <v>103</v>
      </c>
      <c r="C41" s="70">
        <f>SUM(D41)</f>
        <v>80000</v>
      </c>
      <c r="D41" s="68">
        <f>SUM(D42:D43)</f>
        <v>80000</v>
      </c>
      <c r="E41" s="23"/>
      <c r="F41" s="19"/>
    </row>
    <row r="42" spans="1:6" ht="55.5" x14ac:dyDescent="0.4">
      <c r="A42" s="82">
        <v>18030100</v>
      </c>
      <c r="B42" s="98" t="s">
        <v>38</v>
      </c>
      <c r="C42" s="65">
        <f>SUM(D42)</f>
        <v>80000</v>
      </c>
      <c r="D42" s="66">
        <v>80000</v>
      </c>
      <c r="E42" s="23"/>
      <c r="F42" s="19"/>
    </row>
    <row r="43" spans="1:6" ht="55.5" hidden="1" x14ac:dyDescent="0.4">
      <c r="A43" s="83" t="s">
        <v>39</v>
      </c>
      <c r="B43" s="99" t="s">
        <v>40</v>
      </c>
      <c r="C43" s="65">
        <f>SUM(D43)</f>
        <v>0</v>
      </c>
      <c r="D43" s="66"/>
      <c r="E43" s="23"/>
      <c r="F43" s="19"/>
    </row>
    <row r="44" spans="1:6" ht="27" x14ac:dyDescent="0.35">
      <c r="A44" s="35">
        <v>18050000</v>
      </c>
      <c r="B44" s="86" t="s">
        <v>41</v>
      </c>
      <c r="C44" s="70">
        <f>SUM(D44)</f>
        <v>601500</v>
      </c>
      <c r="D44" s="68">
        <f>SUM(D45:D47)</f>
        <v>601500</v>
      </c>
      <c r="E44" s="20"/>
      <c r="F44" s="21"/>
    </row>
    <row r="45" spans="1:6" ht="27.75" hidden="1" x14ac:dyDescent="0.4">
      <c r="A45" s="77">
        <v>18050300</v>
      </c>
      <c r="B45" s="100" t="s">
        <v>42</v>
      </c>
      <c r="C45" s="65"/>
      <c r="D45" s="66"/>
      <c r="E45" s="18"/>
      <c r="F45" s="22"/>
    </row>
    <row r="46" spans="1:6" ht="27.75" x14ac:dyDescent="0.4">
      <c r="A46" s="77">
        <v>18050400</v>
      </c>
      <c r="B46" s="100" t="s">
        <v>43</v>
      </c>
      <c r="C46" s="65">
        <f>SUM(D46)</f>
        <v>600000</v>
      </c>
      <c r="D46" s="66">
        <v>600000</v>
      </c>
      <c r="E46" s="18"/>
      <c r="F46" s="22"/>
    </row>
    <row r="47" spans="1:6" ht="138.75" x14ac:dyDescent="0.4">
      <c r="A47" s="77">
        <v>18050500</v>
      </c>
      <c r="B47" s="87" t="s">
        <v>44</v>
      </c>
      <c r="C47" s="65">
        <f>SUM(D47)</f>
        <v>1500</v>
      </c>
      <c r="D47" s="66">
        <v>1500</v>
      </c>
      <c r="E47" s="18"/>
      <c r="F47" s="22"/>
    </row>
    <row r="48" spans="1:6" ht="27" hidden="1" x14ac:dyDescent="0.35">
      <c r="A48" s="35">
        <v>19000000</v>
      </c>
      <c r="B48" s="101" t="s">
        <v>45</v>
      </c>
      <c r="C48" s="70">
        <f>SUM(E48)</f>
        <v>0</v>
      </c>
      <c r="D48" s="68"/>
      <c r="E48" s="17">
        <f>SUM(E49)</f>
        <v>0</v>
      </c>
      <c r="F48" s="21"/>
    </row>
    <row r="49" spans="1:7" ht="27" hidden="1" x14ac:dyDescent="0.35">
      <c r="A49" s="35">
        <v>19010000</v>
      </c>
      <c r="B49" s="101" t="s">
        <v>46</v>
      </c>
      <c r="C49" s="70">
        <f>SUM(E49)</f>
        <v>0</v>
      </c>
      <c r="D49" s="68"/>
      <c r="E49" s="17">
        <f>SUM(E50:E52)</f>
        <v>0</v>
      </c>
      <c r="F49" s="21"/>
    </row>
    <row r="50" spans="1:7" ht="83.25" hidden="1" x14ac:dyDescent="0.4">
      <c r="A50" s="77">
        <v>19010100</v>
      </c>
      <c r="B50" s="102" t="s">
        <v>47</v>
      </c>
      <c r="C50" s="71">
        <f>SUM(E50)</f>
        <v>0</v>
      </c>
      <c r="D50" s="66"/>
      <c r="E50" s="18"/>
      <c r="F50" s="22"/>
    </row>
    <row r="51" spans="1:7" ht="55.5" hidden="1" x14ac:dyDescent="0.4">
      <c r="A51" s="77">
        <v>19010200</v>
      </c>
      <c r="B51" s="87" t="s">
        <v>48</v>
      </c>
      <c r="C51" s="71">
        <f>SUM(E51)</f>
        <v>0</v>
      </c>
      <c r="D51" s="66"/>
      <c r="E51" s="18"/>
      <c r="F51" s="22"/>
    </row>
    <row r="52" spans="1:7" ht="111" hidden="1" x14ac:dyDescent="0.4">
      <c r="A52" s="77">
        <v>19010300</v>
      </c>
      <c r="B52" s="103" t="s">
        <v>49</v>
      </c>
      <c r="C52" s="71">
        <f>SUM(E52)</f>
        <v>0</v>
      </c>
      <c r="D52" s="66"/>
      <c r="E52" s="18"/>
      <c r="F52" s="22"/>
    </row>
    <row r="53" spans="1:7" ht="27" x14ac:dyDescent="0.35">
      <c r="A53" s="35">
        <v>20000000</v>
      </c>
      <c r="B53" s="86" t="s">
        <v>50</v>
      </c>
      <c r="C53" s="69">
        <f>SUM(D53,E53)</f>
        <v>158700</v>
      </c>
      <c r="D53" s="68">
        <f>SUM(D71,D61,D54)</f>
        <v>158700</v>
      </c>
      <c r="E53" s="17"/>
      <c r="F53" s="19"/>
    </row>
    <row r="54" spans="1:7" ht="54" x14ac:dyDescent="0.35">
      <c r="A54" s="35">
        <v>21000000</v>
      </c>
      <c r="B54" s="86" t="s">
        <v>51</v>
      </c>
      <c r="C54" s="69">
        <f t="shared" ref="C54:C62" si="3">SUM(D54)</f>
        <v>68000</v>
      </c>
      <c r="D54" s="68">
        <f>SUM(D55,D58)</f>
        <v>68000</v>
      </c>
      <c r="E54" s="23"/>
      <c r="F54" s="19"/>
    </row>
    <row r="55" spans="1:7" ht="166.5" hidden="1" x14ac:dyDescent="0.4">
      <c r="A55" s="809">
        <v>21010000</v>
      </c>
      <c r="B55" s="104" t="s">
        <v>52</v>
      </c>
      <c r="C55" s="811">
        <f t="shared" si="3"/>
        <v>0</v>
      </c>
      <c r="D55" s="813">
        <f>SUM(D57)</f>
        <v>0</v>
      </c>
      <c r="E55" s="815"/>
      <c r="F55" s="817"/>
      <c r="G55" s="24"/>
    </row>
    <row r="56" spans="1:7" ht="27.75" hidden="1" x14ac:dyDescent="0.4">
      <c r="A56" s="810"/>
      <c r="B56" s="105" t="s">
        <v>53</v>
      </c>
      <c r="C56" s="812">
        <f t="shared" si="3"/>
        <v>0</v>
      </c>
      <c r="D56" s="814"/>
      <c r="E56" s="816"/>
      <c r="F56" s="818"/>
      <c r="G56" s="24"/>
    </row>
    <row r="57" spans="1:7" s="25" customFormat="1" ht="111" hidden="1" x14ac:dyDescent="0.4">
      <c r="A57" s="77">
        <v>21010300</v>
      </c>
      <c r="B57" s="96" t="s">
        <v>54</v>
      </c>
      <c r="C57" s="65">
        <f>SUM(D57)</f>
        <v>0</v>
      </c>
      <c r="D57" s="66"/>
      <c r="E57" s="23"/>
      <c r="F57" s="19"/>
    </row>
    <row r="58" spans="1:7" ht="27" x14ac:dyDescent="0.35">
      <c r="A58" s="35">
        <v>21080000</v>
      </c>
      <c r="B58" s="86" t="s">
        <v>55</v>
      </c>
      <c r="C58" s="69">
        <f t="shared" si="3"/>
        <v>68000</v>
      </c>
      <c r="D58" s="68">
        <f>SUM(D59:D60)</f>
        <v>68000</v>
      </c>
      <c r="E58" s="26"/>
      <c r="F58" s="27"/>
    </row>
    <row r="59" spans="1:7" ht="27.75" x14ac:dyDescent="0.4">
      <c r="A59" s="77">
        <v>21081100</v>
      </c>
      <c r="B59" s="96" t="s">
        <v>56</v>
      </c>
      <c r="C59" s="65">
        <f>SUM(D59)</f>
        <v>68000</v>
      </c>
      <c r="D59" s="66">
        <v>68000</v>
      </c>
      <c r="E59" s="23"/>
      <c r="F59" s="19"/>
    </row>
    <row r="60" spans="1:7" ht="111" hidden="1" x14ac:dyDescent="0.4">
      <c r="A60" s="77">
        <v>21081500</v>
      </c>
      <c r="B60" s="96" t="s">
        <v>99</v>
      </c>
      <c r="C60" s="65">
        <f>SUM(D60)</f>
        <v>0</v>
      </c>
      <c r="D60" s="66"/>
      <c r="E60" s="23"/>
      <c r="F60" s="19"/>
    </row>
    <row r="61" spans="1:7" ht="54" hidden="1" x14ac:dyDescent="0.35">
      <c r="A61" s="35">
        <v>22000000</v>
      </c>
      <c r="B61" s="86" t="s">
        <v>57</v>
      </c>
      <c r="C61" s="69">
        <f t="shared" si="3"/>
        <v>0</v>
      </c>
      <c r="D61" s="68">
        <f>SUM(D68,D66,D62)</f>
        <v>0</v>
      </c>
      <c r="E61" s="23"/>
      <c r="F61" s="19"/>
    </row>
    <row r="62" spans="1:7" ht="27" hidden="1" x14ac:dyDescent="0.35">
      <c r="A62" s="35">
        <v>22010000</v>
      </c>
      <c r="B62" s="86" t="s">
        <v>58</v>
      </c>
      <c r="C62" s="69">
        <f t="shared" si="3"/>
        <v>0</v>
      </c>
      <c r="D62" s="68">
        <f>SUM(D63:D65)</f>
        <v>0</v>
      </c>
      <c r="E62" s="23"/>
      <c r="F62" s="19"/>
    </row>
    <row r="63" spans="1:7" ht="111" hidden="1" x14ac:dyDescent="0.4">
      <c r="A63" s="77">
        <v>22010300</v>
      </c>
      <c r="B63" s="89" t="s">
        <v>59</v>
      </c>
      <c r="C63" s="65">
        <f>SUM(D63)</f>
        <v>0</v>
      </c>
      <c r="D63" s="66"/>
      <c r="E63" s="23"/>
      <c r="F63" s="19"/>
    </row>
    <row r="64" spans="1:7" ht="55.5" hidden="1" x14ac:dyDescent="0.4">
      <c r="A64" s="77">
        <v>22012500</v>
      </c>
      <c r="B64" s="96" t="s">
        <v>60</v>
      </c>
      <c r="C64" s="65">
        <f>SUM(D64)</f>
        <v>0</v>
      </c>
      <c r="D64" s="66"/>
      <c r="E64" s="23"/>
      <c r="F64" s="19"/>
    </row>
    <row r="65" spans="1:6" ht="83.25" hidden="1" x14ac:dyDescent="0.4">
      <c r="A65" s="77">
        <v>22012600</v>
      </c>
      <c r="B65" s="106" t="s">
        <v>61</v>
      </c>
      <c r="C65" s="65">
        <f>SUM(D65)</f>
        <v>0</v>
      </c>
      <c r="D65" s="66"/>
      <c r="E65" s="23"/>
      <c r="F65" s="19"/>
    </row>
    <row r="66" spans="1:6" ht="81" hidden="1" x14ac:dyDescent="0.35">
      <c r="A66" s="35">
        <v>22080000</v>
      </c>
      <c r="B66" s="107" t="s">
        <v>62</v>
      </c>
      <c r="C66" s="69">
        <f>SUM(D66)</f>
        <v>0</v>
      </c>
      <c r="D66" s="68">
        <f>SUM(D67)</f>
        <v>0</v>
      </c>
      <c r="E66" s="26"/>
      <c r="F66" s="27"/>
    </row>
    <row r="67" spans="1:6" ht="111" hidden="1" x14ac:dyDescent="0.4">
      <c r="A67" s="77">
        <v>22080400</v>
      </c>
      <c r="B67" s="96" t="s">
        <v>63</v>
      </c>
      <c r="C67" s="65">
        <f t="shared" ref="C67:C73" si="4">SUM(D67)</f>
        <v>0</v>
      </c>
      <c r="D67" s="66"/>
      <c r="E67" s="23"/>
      <c r="F67" s="19"/>
    </row>
    <row r="68" spans="1:6" ht="27" hidden="1" x14ac:dyDescent="0.35">
      <c r="A68" s="35">
        <v>22090000</v>
      </c>
      <c r="B68" s="86" t="s">
        <v>64</v>
      </c>
      <c r="C68" s="69">
        <f t="shared" si="4"/>
        <v>0</v>
      </c>
      <c r="D68" s="68">
        <f>SUM(D69:D70)</f>
        <v>0</v>
      </c>
      <c r="E68" s="26"/>
      <c r="F68" s="27"/>
    </row>
    <row r="69" spans="1:6" ht="111" hidden="1" x14ac:dyDescent="0.4">
      <c r="A69" s="77">
        <v>22090100</v>
      </c>
      <c r="B69" s="96" t="s">
        <v>65</v>
      </c>
      <c r="C69" s="65">
        <f t="shared" si="4"/>
        <v>0</v>
      </c>
      <c r="D69" s="66"/>
      <c r="E69" s="23"/>
      <c r="F69" s="19"/>
    </row>
    <row r="70" spans="1:6" ht="83.25" hidden="1" x14ac:dyDescent="0.4">
      <c r="A70" s="77">
        <v>22090400</v>
      </c>
      <c r="B70" s="96" t="s">
        <v>66</v>
      </c>
      <c r="C70" s="65">
        <f t="shared" si="4"/>
        <v>0</v>
      </c>
      <c r="D70" s="66"/>
      <c r="E70" s="23"/>
      <c r="F70" s="19"/>
    </row>
    <row r="71" spans="1:6" ht="27" x14ac:dyDescent="0.35">
      <c r="A71" s="35">
        <v>24000000</v>
      </c>
      <c r="B71" s="86" t="s">
        <v>67</v>
      </c>
      <c r="C71" s="69">
        <f t="shared" si="4"/>
        <v>90700</v>
      </c>
      <c r="D71" s="68">
        <f>SUM(D72)</f>
        <v>90700</v>
      </c>
      <c r="E71" s="20"/>
      <c r="F71" s="19"/>
    </row>
    <row r="72" spans="1:6" ht="27" x14ac:dyDescent="0.35">
      <c r="A72" s="35">
        <v>24060000</v>
      </c>
      <c r="B72" s="86" t="s">
        <v>68</v>
      </c>
      <c r="C72" s="69">
        <f t="shared" si="4"/>
        <v>90700</v>
      </c>
      <c r="D72" s="68">
        <f>SUM(D73,D74)</f>
        <v>90700</v>
      </c>
      <c r="E72" s="20"/>
      <c r="F72" s="19"/>
    </row>
    <row r="73" spans="1:6" ht="27.75" x14ac:dyDescent="0.4">
      <c r="A73" s="77">
        <v>24060300</v>
      </c>
      <c r="B73" s="96" t="s">
        <v>68</v>
      </c>
      <c r="C73" s="65">
        <f t="shared" si="4"/>
        <v>83000</v>
      </c>
      <c r="D73" s="66">
        <v>83000</v>
      </c>
      <c r="E73" s="23"/>
      <c r="F73" s="19" t="s">
        <v>69</v>
      </c>
    </row>
    <row r="74" spans="1:6" ht="282.75" customHeight="1" x14ac:dyDescent="0.4">
      <c r="A74" s="77">
        <v>24062200</v>
      </c>
      <c r="B74" s="324" t="s">
        <v>625</v>
      </c>
      <c r="C74" s="65">
        <f>SUM(D74)</f>
        <v>7700</v>
      </c>
      <c r="D74" s="66">
        <v>7700</v>
      </c>
      <c r="E74" s="23"/>
      <c r="F74" s="19"/>
    </row>
    <row r="75" spans="1:6" ht="27.75" hidden="1" x14ac:dyDescent="0.4">
      <c r="A75" s="35">
        <v>25000000</v>
      </c>
      <c r="B75" s="86" t="s">
        <v>70</v>
      </c>
      <c r="C75" s="67">
        <f>SUM(E75)</f>
        <v>0</v>
      </c>
      <c r="D75" s="72"/>
      <c r="E75" s="17">
        <f>SUM(E76)</f>
        <v>0</v>
      </c>
      <c r="F75" s="19"/>
    </row>
    <row r="76" spans="1:6" ht="81.75" hidden="1" x14ac:dyDescent="0.4">
      <c r="A76" s="35">
        <v>25010000</v>
      </c>
      <c r="B76" s="86" t="s">
        <v>71</v>
      </c>
      <c r="C76" s="67">
        <f>SUM(E76)</f>
        <v>0</v>
      </c>
      <c r="D76" s="73"/>
      <c r="E76" s="17">
        <f>SUM(E77:E80)</f>
        <v>0</v>
      </c>
      <c r="F76" s="19"/>
    </row>
    <row r="77" spans="1:6" ht="55.5" hidden="1" x14ac:dyDescent="0.4">
      <c r="A77" s="77">
        <v>25010100</v>
      </c>
      <c r="B77" s="96" t="s">
        <v>72</v>
      </c>
      <c r="C77" s="65"/>
      <c r="D77" s="73"/>
      <c r="E77" s="30"/>
      <c r="F77" s="31"/>
    </row>
    <row r="78" spans="1:6" ht="55.5" hidden="1" x14ac:dyDescent="0.4">
      <c r="A78" s="77">
        <v>25010200</v>
      </c>
      <c r="B78" s="96" t="s">
        <v>73</v>
      </c>
      <c r="C78" s="65"/>
      <c r="D78" s="73"/>
      <c r="E78" s="30"/>
      <c r="F78" s="31"/>
    </row>
    <row r="79" spans="1:6" ht="27.75" hidden="1" x14ac:dyDescent="0.4">
      <c r="A79" s="77">
        <v>25010300</v>
      </c>
      <c r="B79" s="96" t="s">
        <v>74</v>
      </c>
      <c r="C79" s="65"/>
      <c r="D79" s="73"/>
      <c r="E79" s="30"/>
      <c r="F79" s="31"/>
    </row>
    <row r="80" spans="1:6" ht="83.25" hidden="1" x14ac:dyDescent="0.4">
      <c r="A80" s="77">
        <v>25010400</v>
      </c>
      <c r="B80" s="106" t="s">
        <v>75</v>
      </c>
      <c r="C80" s="65"/>
      <c r="D80" s="74"/>
      <c r="E80" s="15"/>
      <c r="F80" s="22"/>
    </row>
    <row r="81" spans="1:7" ht="29.25" customHeight="1" x14ac:dyDescent="0.35">
      <c r="A81" s="78">
        <v>30000000</v>
      </c>
      <c r="B81" s="88" t="s">
        <v>76</v>
      </c>
      <c r="C81" s="67">
        <f>SUM(E81,D81)</f>
        <v>280</v>
      </c>
      <c r="D81" s="75">
        <f>SUM(D82,D84)</f>
        <v>280</v>
      </c>
      <c r="E81" s="17"/>
      <c r="F81" s="32"/>
    </row>
    <row r="82" spans="1:7" ht="28.5" customHeight="1" x14ac:dyDescent="0.35">
      <c r="A82" s="78">
        <v>31000000</v>
      </c>
      <c r="B82" s="108" t="s">
        <v>100</v>
      </c>
      <c r="C82" s="67">
        <f>SUM(E82,D82)</f>
        <v>280</v>
      </c>
      <c r="D82" s="75">
        <f>SUM(D83)</f>
        <v>280</v>
      </c>
      <c r="E82" s="17"/>
      <c r="F82" s="32"/>
    </row>
    <row r="83" spans="1:7" ht="55.5" x14ac:dyDescent="0.4">
      <c r="A83" s="79">
        <v>31020000</v>
      </c>
      <c r="B83" s="109" t="s">
        <v>101</v>
      </c>
      <c r="C83" s="65">
        <f>SUM(D83)</f>
        <v>280</v>
      </c>
      <c r="D83" s="74">
        <v>280</v>
      </c>
      <c r="E83" s="17"/>
      <c r="F83" s="32"/>
    </row>
    <row r="84" spans="1:7" ht="54" hidden="1" x14ac:dyDescent="0.35">
      <c r="A84" s="78">
        <v>33000000</v>
      </c>
      <c r="B84" s="110" t="s">
        <v>77</v>
      </c>
      <c r="C84" s="67">
        <f>SUM(E84)</f>
        <v>0</v>
      </c>
      <c r="D84" s="75"/>
      <c r="E84" s="17">
        <f>SUM(F84)</f>
        <v>0</v>
      </c>
      <c r="F84" s="32">
        <f>SUM(F85)</f>
        <v>0</v>
      </c>
    </row>
    <row r="85" spans="1:7" ht="27.75" hidden="1" x14ac:dyDescent="0.4">
      <c r="A85" s="79">
        <v>33010000</v>
      </c>
      <c r="B85" s="111" t="s">
        <v>78</v>
      </c>
      <c r="C85" s="65">
        <f>SUM(E85)</f>
        <v>0</v>
      </c>
      <c r="D85" s="74"/>
      <c r="E85" s="15">
        <f>SUM(F85)</f>
        <v>0</v>
      </c>
      <c r="F85" s="33"/>
    </row>
    <row r="86" spans="1:7" ht="166.5" hidden="1" x14ac:dyDescent="0.4">
      <c r="A86" s="77">
        <v>33010100</v>
      </c>
      <c r="B86" s="89" t="s">
        <v>79</v>
      </c>
      <c r="C86" s="65">
        <f>SUM(E86)</f>
        <v>0</v>
      </c>
      <c r="D86" s="74"/>
      <c r="E86" s="15">
        <f>SUM(F86)</f>
        <v>0</v>
      </c>
      <c r="F86" s="33"/>
    </row>
    <row r="87" spans="1:7" ht="54" x14ac:dyDescent="0.35">
      <c r="A87" s="77"/>
      <c r="B87" s="86" t="s">
        <v>80</v>
      </c>
      <c r="C87" s="68">
        <f>SUM(C11,C53,C81)</f>
        <v>18828181</v>
      </c>
      <c r="D87" s="68">
        <f>SUM(D11,D53,D81)</f>
        <v>18828181</v>
      </c>
      <c r="E87" s="17"/>
      <c r="F87" s="32"/>
      <c r="G87" s="34"/>
    </row>
    <row r="88" spans="1:7" ht="29.25" x14ac:dyDescent="0.4">
      <c r="A88" s="137">
        <v>40000000</v>
      </c>
      <c r="B88" s="325" t="s">
        <v>81</v>
      </c>
      <c r="C88" s="124">
        <f t="shared" ref="C88:C121" si="5">SUM(D88)</f>
        <v>1336517</v>
      </c>
      <c r="D88" s="125">
        <f>SUM(D89)</f>
        <v>1336517</v>
      </c>
      <c r="E88" s="60"/>
      <c r="F88" s="61"/>
    </row>
    <row r="89" spans="1:7" ht="29.25" x14ac:dyDescent="0.4">
      <c r="A89" s="138">
        <v>41000000</v>
      </c>
      <c r="B89" s="86" t="s">
        <v>82</v>
      </c>
      <c r="C89" s="126">
        <f t="shared" si="5"/>
        <v>1336517</v>
      </c>
      <c r="D89" s="127">
        <f>SUM(D90,D97)</f>
        <v>1336517</v>
      </c>
      <c r="E89" s="36"/>
      <c r="F89" s="37"/>
    </row>
    <row r="90" spans="1:7" ht="54.75" hidden="1" x14ac:dyDescent="0.4">
      <c r="A90" s="138">
        <v>41030000</v>
      </c>
      <c r="B90" s="86" t="s">
        <v>102</v>
      </c>
      <c r="C90" s="126">
        <f t="shared" si="5"/>
        <v>0</v>
      </c>
      <c r="D90" s="128">
        <f>SUM(D91:D96)</f>
        <v>0</v>
      </c>
      <c r="E90" s="36"/>
      <c r="F90" s="37"/>
    </row>
    <row r="91" spans="1:7" ht="111" hidden="1" x14ac:dyDescent="0.4">
      <c r="A91" s="139">
        <v>41030400</v>
      </c>
      <c r="B91" s="109" t="s">
        <v>122</v>
      </c>
      <c r="C91" s="126"/>
      <c r="D91" s="129"/>
      <c r="E91" s="36"/>
      <c r="F91" s="37"/>
      <c r="G91" s="121"/>
    </row>
    <row r="92" spans="1:7" ht="55.5" hidden="1" x14ac:dyDescent="0.4">
      <c r="A92" s="140">
        <v>41033900</v>
      </c>
      <c r="B92" s="87" t="s">
        <v>83</v>
      </c>
      <c r="C92" s="130">
        <f t="shared" si="5"/>
        <v>0</v>
      </c>
      <c r="D92" s="129"/>
      <c r="E92" s="38"/>
      <c r="F92" s="39"/>
    </row>
    <row r="93" spans="1:7" ht="55.5" hidden="1" x14ac:dyDescent="0.4">
      <c r="A93" s="140">
        <v>41034200</v>
      </c>
      <c r="B93" s="87" t="s">
        <v>84</v>
      </c>
      <c r="C93" s="130">
        <f t="shared" si="5"/>
        <v>0</v>
      </c>
      <c r="D93" s="129"/>
      <c r="E93" s="38"/>
      <c r="F93" s="39"/>
    </row>
    <row r="94" spans="1:7" ht="83.25" hidden="1" x14ac:dyDescent="0.4">
      <c r="A94" s="140">
        <v>41033200</v>
      </c>
      <c r="B94" s="109" t="s">
        <v>104</v>
      </c>
      <c r="C94" s="130">
        <f>SUM(D94)</f>
        <v>0</v>
      </c>
      <c r="D94" s="129"/>
      <c r="E94" s="38"/>
      <c r="F94" s="39"/>
    </row>
    <row r="95" spans="1:7" ht="111" hidden="1" x14ac:dyDescent="0.4">
      <c r="A95" s="140">
        <v>41034500</v>
      </c>
      <c r="B95" s="326" t="s">
        <v>85</v>
      </c>
      <c r="C95" s="130">
        <f t="shared" si="5"/>
        <v>0</v>
      </c>
      <c r="D95" s="129"/>
      <c r="E95" s="28"/>
      <c r="F95" s="19"/>
      <c r="G95" s="25"/>
    </row>
    <row r="96" spans="1:7" ht="111" hidden="1" x14ac:dyDescent="0.4">
      <c r="A96" s="140">
        <v>41035100</v>
      </c>
      <c r="B96" s="109" t="s">
        <v>124</v>
      </c>
      <c r="C96" s="130"/>
      <c r="D96" s="129"/>
      <c r="E96" s="28"/>
      <c r="F96" s="19"/>
      <c r="G96" s="25"/>
    </row>
    <row r="97" spans="1:8" ht="56.25" customHeight="1" x14ac:dyDescent="0.4">
      <c r="A97" s="141">
        <v>41050000</v>
      </c>
      <c r="B97" s="90" t="s">
        <v>86</v>
      </c>
      <c r="C97" s="131">
        <f t="shared" si="5"/>
        <v>1336517</v>
      </c>
      <c r="D97" s="128">
        <f>SUM(D101:D123)</f>
        <v>1336517</v>
      </c>
      <c r="E97" s="29"/>
      <c r="F97" s="40"/>
    </row>
    <row r="98" spans="1:8" ht="209.25" hidden="1" customHeight="1" x14ac:dyDescent="0.4">
      <c r="A98" s="140">
        <v>41050100</v>
      </c>
      <c r="B98" s="92" t="s">
        <v>88</v>
      </c>
      <c r="C98" s="130">
        <f>SUM(D98)</f>
        <v>0</v>
      </c>
      <c r="D98" s="129"/>
      <c r="E98" s="29"/>
      <c r="F98" s="40"/>
    </row>
    <row r="99" spans="1:8" ht="102" hidden="1" customHeight="1" x14ac:dyDescent="0.4">
      <c r="A99" s="140">
        <v>41050200</v>
      </c>
      <c r="B99" s="87" t="s">
        <v>89</v>
      </c>
      <c r="C99" s="130">
        <f>SUM(D99)</f>
        <v>0</v>
      </c>
      <c r="D99" s="129"/>
      <c r="E99" s="29"/>
      <c r="F99" s="40"/>
    </row>
    <row r="100" spans="1:8" ht="231.75" hidden="1" customHeight="1" x14ac:dyDescent="0.4">
      <c r="A100" s="140">
        <v>41050300</v>
      </c>
      <c r="B100" s="87" t="s">
        <v>90</v>
      </c>
      <c r="C100" s="130">
        <f>SUM(D100)</f>
        <v>0</v>
      </c>
      <c r="D100" s="129"/>
      <c r="E100" s="29"/>
      <c r="F100" s="40"/>
    </row>
    <row r="101" spans="1:8" ht="222" customHeight="1" x14ac:dyDescent="0.4">
      <c r="A101" s="140">
        <v>41050900</v>
      </c>
      <c r="B101" s="87" t="s">
        <v>635</v>
      </c>
      <c r="C101" s="130">
        <f>SUM(D101)</f>
        <v>360778</v>
      </c>
      <c r="D101" s="129">
        <v>360778</v>
      </c>
      <c r="E101" s="29"/>
      <c r="F101" s="40"/>
    </row>
    <row r="102" spans="1:8" ht="80.25" hidden="1" customHeight="1" x14ac:dyDescent="0.4">
      <c r="A102" s="140">
        <v>41051000</v>
      </c>
      <c r="B102" s="92" t="s">
        <v>96</v>
      </c>
      <c r="C102" s="130">
        <f t="shared" si="5"/>
        <v>0</v>
      </c>
      <c r="D102" s="129"/>
      <c r="E102" s="29"/>
      <c r="F102" s="40"/>
    </row>
    <row r="103" spans="1:8" ht="84.75" hidden="1" customHeight="1" x14ac:dyDescent="0.4">
      <c r="A103" s="140">
        <v>41051100</v>
      </c>
      <c r="B103" s="106" t="s">
        <v>97</v>
      </c>
      <c r="C103" s="130">
        <f t="shared" si="5"/>
        <v>0</v>
      </c>
      <c r="D103" s="132"/>
      <c r="E103" s="58"/>
      <c r="F103" s="59"/>
    </row>
    <row r="104" spans="1:8" ht="110.25" customHeight="1" x14ac:dyDescent="0.4">
      <c r="A104" s="140">
        <v>41051200</v>
      </c>
      <c r="B104" s="92" t="s">
        <v>87</v>
      </c>
      <c r="C104" s="130">
        <f t="shared" ref="C104:C105" si="6">SUM(D104)</f>
        <v>-62547</v>
      </c>
      <c r="D104" s="129">
        <v>-62547</v>
      </c>
      <c r="E104" s="29"/>
      <c r="F104" s="40"/>
    </row>
    <row r="105" spans="1:8" ht="135.75" hidden="1" customHeight="1" x14ac:dyDescent="0.4">
      <c r="A105" s="140">
        <v>41051400</v>
      </c>
      <c r="B105" s="92" t="s">
        <v>98</v>
      </c>
      <c r="C105" s="130">
        <f t="shared" si="6"/>
        <v>0</v>
      </c>
      <c r="D105" s="129"/>
      <c r="E105" s="29"/>
      <c r="F105" s="40"/>
      <c r="G105" s="25"/>
    </row>
    <row r="106" spans="1:8" ht="83.25" hidden="1" customHeight="1" x14ac:dyDescent="0.4">
      <c r="A106" s="140">
        <v>41051500</v>
      </c>
      <c r="B106" s="87" t="s">
        <v>91</v>
      </c>
      <c r="C106" s="130">
        <f t="shared" si="5"/>
        <v>0</v>
      </c>
      <c r="D106" s="129"/>
      <c r="E106" s="29"/>
      <c r="F106" s="40"/>
    </row>
    <row r="107" spans="1:8" ht="150" hidden="1" customHeight="1" x14ac:dyDescent="0.4">
      <c r="A107" s="140">
        <v>41052000</v>
      </c>
      <c r="B107" s="326" t="s">
        <v>92</v>
      </c>
      <c r="C107" s="130">
        <f t="shared" si="5"/>
        <v>0</v>
      </c>
      <c r="D107" s="129"/>
      <c r="E107" s="15"/>
      <c r="F107" s="40"/>
    </row>
    <row r="108" spans="1:8" ht="137.25" hidden="1" customHeight="1" x14ac:dyDescent="0.4">
      <c r="A108" s="140">
        <v>41052300</v>
      </c>
      <c r="B108" s="326" t="s">
        <v>115</v>
      </c>
      <c r="C108" s="130">
        <f t="shared" si="5"/>
        <v>0</v>
      </c>
      <c r="D108" s="129"/>
      <c r="E108" s="15"/>
      <c r="F108" s="40"/>
    </row>
    <row r="109" spans="1:8" ht="106.5" hidden="1" customHeight="1" x14ac:dyDescent="0.4">
      <c r="A109" s="140"/>
      <c r="B109" s="109"/>
      <c r="C109" s="130"/>
      <c r="D109" s="129"/>
      <c r="E109" s="15"/>
      <c r="F109" s="40"/>
    </row>
    <row r="110" spans="1:8" ht="36.75" hidden="1" customHeight="1" x14ac:dyDescent="0.4">
      <c r="A110" s="140">
        <v>41053900</v>
      </c>
      <c r="B110" s="326" t="s">
        <v>93</v>
      </c>
      <c r="C110" s="130">
        <f t="shared" si="5"/>
        <v>0</v>
      </c>
      <c r="D110" s="129"/>
      <c r="E110" s="15"/>
      <c r="F110" s="40"/>
    </row>
    <row r="111" spans="1:8" ht="139.5" hidden="1" customHeight="1" x14ac:dyDescent="0.4">
      <c r="A111" s="116" t="s">
        <v>105</v>
      </c>
      <c r="B111" s="327" t="s">
        <v>117</v>
      </c>
      <c r="C111" s="129"/>
      <c r="D111" s="129"/>
      <c r="E111" s="15"/>
      <c r="F111" s="40"/>
      <c r="H111" s="117"/>
    </row>
    <row r="112" spans="1:8" ht="30.75" hidden="1" customHeight="1" x14ac:dyDescent="0.4">
      <c r="A112" s="136"/>
      <c r="B112" s="327" t="s">
        <v>112</v>
      </c>
      <c r="C112" s="129"/>
      <c r="D112" s="129"/>
      <c r="E112" s="15"/>
      <c r="F112" s="40"/>
    </row>
    <row r="113" spans="1:7" ht="36" hidden="1" customHeight="1" x14ac:dyDescent="0.4">
      <c r="A113" s="142"/>
      <c r="B113" s="327" t="s">
        <v>106</v>
      </c>
      <c r="C113" s="129"/>
      <c r="D113" s="129"/>
      <c r="E113" s="15"/>
      <c r="F113" s="40"/>
    </row>
    <row r="114" spans="1:7" ht="29.25" hidden="1" x14ac:dyDescent="0.4">
      <c r="A114" s="142"/>
      <c r="B114" s="328" t="s">
        <v>107</v>
      </c>
      <c r="C114" s="129"/>
      <c r="D114" s="129"/>
      <c r="E114" s="15"/>
      <c r="F114" s="40"/>
    </row>
    <row r="115" spans="1:7" ht="29.25" hidden="1" x14ac:dyDescent="0.4">
      <c r="A115" s="142"/>
      <c r="B115" s="328" t="s">
        <v>108</v>
      </c>
      <c r="C115" s="129"/>
      <c r="D115" s="129"/>
      <c r="E115" s="15"/>
      <c r="F115" s="40"/>
    </row>
    <row r="116" spans="1:7" ht="29.25" hidden="1" x14ac:dyDescent="0.4">
      <c r="A116" s="142"/>
      <c r="B116" s="328" t="s">
        <v>109</v>
      </c>
      <c r="C116" s="129"/>
      <c r="D116" s="129"/>
      <c r="E116" s="15"/>
      <c r="F116" s="40"/>
    </row>
    <row r="117" spans="1:7" ht="29.25" hidden="1" x14ac:dyDescent="0.4">
      <c r="A117" s="142"/>
      <c r="B117" s="328" t="s">
        <v>113</v>
      </c>
      <c r="C117" s="129"/>
      <c r="D117" s="129"/>
      <c r="E117" s="15"/>
      <c r="F117" s="40"/>
    </row>
    <row r="118" spans="1:7" ht="29.25" hidden="1" x14ac:dyDescent="0.4">
      <c r="A118" s="143"/>
      <c r="B118" s="326" t="s">
        <v>110</v>
      </c>
      <c r="C118" s="129"/>
      <c r="D118" s="129"/>
      <c r="E118" s="15"/>
      <c r="F118" s="40"/>
    </row>
    <row r="119" spans="1:7" ht="29.25" hidden="1" x14ac:dyDescent="0.4">
      <c r="A119" s="142"/>
      <c r="B119" s="328" t="s">
        <v>114</v>
      </c>
      <c r="C119" s="129"/>
      <c r="D119" s="129"/>
      <c r="E119" s="15"/>
      <c r="F119" s="40"/>
    </row>
    <row r="120" spans="1:7" ht="29.25" hidden="1" x14ac:dyDescent="0.4">
      <c r="A120" s="142"/>
      <c r="B120" s="328" t="s">
        <v>111</v>
      </c>
      <c r="C120" s="129"/>
      <c r="D120" s="129"/>
      <c r="E120" s="15"/>
      <c r="F120" s="40"/>
    </row>
    <row r="121" spans="1:7" ht="166.5" hidden="1" x14ac:dyDescent="0.4">
      <c r="A121" s="140">
        <v>41054100</v>
      </c>
      <c r="B121" s="326" t="s">
        <v>116</v>
      </c>
      <c r="C121" s="130">
        <f t="shared" si="5"/>
        <v>0</v>
      </c>
      <c r="D121" s="129"/>
      <c r="E121" s="15"/>
      <c r="F121" s="40"/>
    </row>
    <row r="122" spans="1:7" ht="138.75" hidden="1" x14ac:dyDescent="0.4">
      <c r="A122" s="144">
        <v>41054300</v>
      </c>
      <c r="B122" s="326" t="s">
        <v>123</v>
      </c>
      <c r="C122" s="133">
        <f>SUM(D122)</f>
        <v>0</v>
      </c>
      <c r="D122" s="134"/>
      <c r="E122" s="122"/>
      <c r="F122" s="123"/>
      <c r="G122" s="25"/>
    </row>
    <row r="123" spans="1:7" ht="106.5" customHeight="1" x14ac:dyDescent="0.4">
      <c r="A123" s="144">
        <v>41054500</v>
      </c>
      <c r="B123" s="109" t="s">
        <v>626</v>
      </c>
      <c r="C123" s="133">
        <f>SUM(D123)</f>
        <v>1038286</v>
      </c>
      <c r="D123" s="134">
        <v>1038286</v>
      </c>
      <c r="E123" s="122"/>
      <c r="F123" s="123"/>
      <c r="G123" s="25"/>
    </row>
    <row r="124" spans="1:7" ht="29.25" x14ac:dyDescent="0.4">
      <c r="A124" s="84"/>
      <c r="B124" s="329" t="s">
        <v>94</v>
      </c>
      <c r="C124" s="135">
        <f>SUM(D124:E124)</f>
        <v>20164698</v>
      </c>
      <c r="D124" s="135">
        <f>SUM(D87:D88)</f>
        <v>20164698</v>
      </c>
      <c r="E124" s="41"/>
      <c r="F124" s="42"/>
      <c r="G124" s="43"/>
    </row>
    <row r="125" spans="1:7" ht="35.25" customHeight="1" x14ac:dyDescent="0.35">
      <c r="A125" s="44"/>
      <c r="B125" s="45"/>
      <c r="C125" s="46"/>
      <c r="D125" s="47"/>
      <c r="E125" s="47"/>
      <c r="F125" s="48"/>
      <c r="G125" s="43"/>
    </row>
    <row r="126" spans="1:7" ht="38.25" x14ac:dyDescent="0.55000000000000004">
      <c r="A126" s="796" t="s">
        <v>659</v>
      </c>
      <c r="B126" s="796"/>
      <c r="C126" s="796"/>
      <c r="D126" s="796"/>
      <c r="E126" s="796"/>
      <c r="F126" s="796"/>
      <c r="G126" s="43"/>
    </row>
    <row r="127" spans="1:7" ht="23.25" x14ac:dyDescent="0.35">
      <c r="A127" s="49"/>
      <c r="B127" s="50"/>
      <c r="C127" s="50"/>
      <c r="D127" s="51"/>
      <c r="E127" s="51"/>
      <c r="F127" s="51"/>
    </row>
    <row r="128" spans="1:7" ht="23.25" x14ac:dyDescent="0.3">
      <c r="A128" s="52"/>
      <c r="B128" s="53"/>
      <c r="C128" s="53"/>
      <c r="D128" s="54"/>
      <c r="E128" s="54"/>
      <c r="F128" s="54"/>
    </row>
    <row r="129" spans="1:6" ht="23.25" x14ac:dyDescent="0.35">
      <c r="A129" s="55"/>
      <c r="B129" s="55"/>
      <c r="C129" s="55"/>
      <c r="D129" s="55"/>
      <c r="E129" s="55"/>
      <c r="F129" s="55"/>
    </row>
    <row r="130" spans="1:6" ht="23.25" x14ac:dyDescent="0.35">
      <c r="A130" s="56"/>
      <c r="B130" s="57"/>
      <c r="C130" s="57"/>
      <c r="D130" s="51"/>
      <c r="E130" s="51"/>
      <c r="F130" s="51"/>
    </row>
    <row r="131" spans="1:6" ht="23.25" x14ac:dyDescent="0.35">
      <c r="A131" s="55"/>
      <c r="B131" s="55"/>
      <c r="C131" s="55"/>
      <c r="D131" s="55"/>
      <c r="E131" s="55"/>
      <c r="F131" s="55"/>
    </row>
    <row r="132" spans="1:6" ht="23.25" x14ac:dyDescent="0.35">
      <c r="A132" s="2"/>
      <c r="B132" s="2"/>
      <c r="C132" s="2"/>
      <c r="D132" s="2"/>
      <c r="E132" s="2"/>
      <c r="F132" s="2"/>
    </row>
    <row r="133" spans="1:6" ht="23.25" x14ac:dyDescent="0.35">
      <c r="A133" s="55"/>
      <c r="B133" s="55"/>
      <c r="C133" s="55"/>
      <c r="D133" s="55"/>
      <c r="E133" s="55"/>
      <c r="F133" s="55"/>
    </row>
    <row r="134" spans="1:6" ht="23.25" x14ac:dyDescent="0.35">
      <c r="A134" s="2"/>
      <c r="B134" s="2"/>
      <c r="C134" s="2"/>
      <c r="D134" s="2"/>
      <c r="E134" s="2"/>
      <c r="F134" s="2"/>
    </row>
    <row r="135" spans="1:6" ht="23.25" x14ac:dyDescent="0.35">
      <c r="A135" s="2"/>
      <c r="B135" s="2"/>
      <c r="C135" s="2"/>
      <c r="D135" s="2"/>
      <c r="E135" s="2"/>
      <c r="F135" s="2"/>
    </row>
    <row r="136" spans="1:6" ht="23.25" x14ac:dyDescent="0.35">
      <c r="A136" s="2"/>
      <c r="B136" s="2"/>
      <c r="C136" s="2"/>
      <c r="D136" s="2"/>
      <c r="E136" s="2"/>
      <c r="F136" s="2"/>
    </row>
    <row r="137" spans="1:6" ht="23.25" x14ac:dyDescent="0.35">
      <c r="A137" s="2"/>
      <c r="B137" s="2"/>
      <c r="C137" s="2"/>
      <c r="D137" s="2"/>
      <c r="E137" s="2"/>
      <c r="F137" s="2"/>
    </row>
    <row r="138" spans="1:6" ht="23.25" x14ac:dyDescent="0.35">
      <c r="A138" s="2"/>
      <c r="B138" s="2"/>
      <c r="C138" s="2"/>
      <c r="D138" s="2"/>
      <c r="E138" s="2"/>
      <c r="F138" s="2"/>
    </row>
    <row r="139" spans="1:6" ht="23.25" x14ac:dyDescent="0.35">
      <c r="A139" s="2"/>
      <c r="B139" s="2"/>
      <c r="C139" s="2"/>
      <c r="D139" s="2"/>
      <c r="E139" s="2"/>
      <c r="F139" s="2"/>
    </row>
    <row r="140" spans="1:6" ht="23.25" x14ac:dyDescent="0.35">
      <c r="A140" s="2"/>
      <c r="B140" s="2"/>
      <c r="C140" s="2"/>
      <c r="D140" s="2"/>
      <c r="E140" s="2"/>
      <c r="F140" s="2"/>
    </row>
    <row r="141" spans="1:6" ht="23.25" x14ac:dyDescent="0.35">
      <c r="A141" s="2"/>
      <c r="B141" s="2"/>
      <c r="C141" s="2"/>
      <c r="D141" s="2"/>
      <c r="E141" s="2"/>
      <c r="F141" s="2"/>
    </row>
    <row r="142" spans="1:6" ht="23.25" x14ac:dyDescent="0.35">
      <c r="A142" s="2"/>
      <c r="B142" s="2"/>
      <c r="C142" s="2"/>
      <c r="D142" s="2"/>
      <c r="E142" s="2"/>
      <c r="F142" s="2"/>
    </row>
    <row r="143" spans="1:6" ht="23.25" x14ac:dyDescent="0.35">
      <c r="A143" s="2"/>
      <c r="B143" s="2"/>
      <c r="C143" s="2"/>
      <c r="D143" s="2"/>
      <c r="E143" s="2"/>
      <c r="F143" s="2"/>
    </row>
    <row r="144" spans="1:6" ht="23.25" x14ac:dyDescent="0.35">
      <c r="A144" s="2"/>
      <c r="B144" s="2"/>
      <c r="C144" s="2"/>
      <c r="D144" s="2"/>
      <c r="E144" s="2"/>
      <c r="F144" s="2"/>
    </row>
    <row r="145" spans="1:6" ht="23.25" x14ac:dyDescent="0.35">
      <c r="A145" s="55"/>
      <c r="B145" s="55"/>
      <c r="C145" s="55"/>
      <c r="D145" s="55"/>
      <c r="E145" s="55"/>
      <c r="F145" s="55"/>
    </row>
    <row r="146" spans="1:6" ht="23.25" x14ac:dyDescent="0.35">
      <c r="A146" s="55"/>
      <c r="B146" s="55"/>
      <c r="C146" s="55"/>
      <c r="D146" s="55"/>
      <c r="E146" s="55"/>
      <c r="F146" s="55"/>
    </row>
    <row r="147" spans="1:6" ht="23.25" x14ac:dyDescent="0.35">
      <c r="A147" s="55"/>
      <c r="B147" s="55"/>
      <c r="C147" s="55"/>
      <c r="D147" s="55"/>
      <c r="E147" s="55"/>
      <c r="F147" s="55"/>
    </row>
    <row r="148" spans="1:6" ht="23.25" x14ac:dyDescent="0.35">
      <c r="A148" s="55"/>
      <c r="B148" s="55"/>
      <c r="C148" s="55"/>
      <c r="D148" s="55"/>
      <c r="E148" s="55"/>
      <c r="F148" s="55"/>
    </row>
    <row r="149" spans="1:6" ht="23.25" x14ac:dyDescent="0.35">
      <c r="A149" s="55"/>
      <c r="B149" s="55"/>
      <c r="C149" s="55"/>
      <c r="D149" s="55"/>
      <c r="E149" s="55"/>
      <c r="F149" s="55"/>
    </row>
    <row r="150" spans="1:6" ht="23.25" x14ac:dyDescent="0.35">
      <c r="A150" s="55"/>
      <c r="B150" s="55"/>
      <c r="C150" s="55"/>
      <c r="D150" s="55"/>
      <c r="E150" s="55"/>
      <c r="F150" s="55"/>
    </row>
    <row r="151" spans="1:6" ht="23.25" x14ac:dyDescent="0.35">
      <c r="A151" s="55"/>
      <c r="B151" s="55"/>
      <c r="C151" s="55"/>
      <c r="D151" s="55"/>
      <c r="E151" s="55"/>
      <c r="F151" s="55"/>
    </row>
    <row r="152" spans="1:6" ht="23.25" x14ac:dyDescent="0.35">
      <c r="A152" s="55"/>
      <c r="B152" s="55"/>
      <c r="C152" s="55"/>
      <c r="D152" s="55"/>
      <c r="E152" s="55"/>
      <c r="F152" s="55"/>
    </row>
    <row r="153" spans="1:6" ht="23.25" x14ac:dyDescent="0.35">
      <c r="A153" s="55"/>
      <c r="B153" s="55"/>
      <c r="C153" s="55"/>
      <c r="D153" s="55"/>
      <c r="E153" s="55"/>
      <c r="F153" s="55"/>
    </row>
    <row r="154" spans="1:6" ht="23.25" x14ac:dyDescent="0.35">
      <c r="A154" s="55"/>
      <c r="B154" s="55"/>
      <c r="C154" s="55"/>
      <c r="D154" s="55"/>
      <c r="E154" s="55"/>
      <c r="F154" s="55"/>
    </row>
    <row r="155" spans="1:6" ht="23.25" x14ac:dyDescent="0.35">
      <c r="A155" s="55"/>
      <c r="B155" s="55"/>
      <c r="C155" s="55"/>
      <c r="D155" s="55"/>
      <c r="E155" s="55"/>
      <c r="F155" s="55"/>
    </row>
    <row r="156" spans="1:6" ht="23.25" x14ac:dyDescent="0.35">
      <c r="A156" s="55"/>
      <c r="B156" s="55"/>
      <c r="C156" s="55"/>
      <c r="D156" s="55"/>
      <c r="E156" s="55"/>
      <c r="F156" s="55"/>
    </row>
    <row r="157" spans="1:6" ht="23.25" x14ac:dyDescent="0.35">
      <c r="A157" s="55"/>
      <c r="B157" s="55"/>
      <c r="C157" s="55"/>
      <c r="D157" s="55"/>
      <c r="E157" s="55"/>
      <c r="F157" s="55"/>
    </row>
    <row r="158" spans="1:6" ht="23.25" x14ac:dyDescent="0.35">
      <c r="A158" s="55"/>
      <c r="B158" s="55"/>
      <c r="C158" s="55"/>
      <c r="D158" s="55"/>
      <c r="E158" s="55"/>
      <c r="F158" s="55"/>
    </row>
    <row r="159" spans="1:6" ht="23.25" x14ac:dyDescent="0.35">
      <c r="A159" s="55"/>
      <c r="B159" s="55"/>
      <c r="C159" s="55"/>
      <c r="D159" s="55"/>
      <c r="E159" s="55"/>
      <c r="F159" s="55"/>
    </row>
    <row r="160" spans="1:6" ht="23.25" x14ac:dyDescent="0.35">
      <c r="A160" s="55"/>
      <c r="B160" s="55"/>
      <c r="C160" s="55"/>
      <c r="D160" s="55"/>
      <c r="E160" s="55"/>
      <c r="F160" s="55"/>
    </row>
    <row r="161" spans="1:6" ht="23.25" x14ac:dyDescent="0.35">
      <c r="A161" s="55"/>
      <c r="B161" s="55"/>
      <c r="C161" s="55"/>
      <c r="D161" s="55"/>
      <c r="E161" s="55"/>
      <c r="F161" s="55"/>
    </row>
    <row r="162" spans="1:6" ht="23.25" x14ac:dyDescent="0.35">
      <c r="A162" s="55"/>
      <c r="B162" s="55"/>
      <c r="C162" s="55"/>
      <c r="D162" s="55"/>
      <c r="E162" s="55"/>
      <c r="F162" s="55"/>
    </row>
    <row r="163" spans="1:6" ht="23.25" x14ac:dyDescent="0.35">
      <c r="A163" s="55"/>
      <c r="B163" s="55"/>
      <c r="C163" s="55"/>
      <c r="D163" s="55"/>
      <c r="E163" s="55"/>
      <c r="F163" s="55"/>
    </row>
    <row r="164" spans="1:6" ht="23.25" x14ac:dyDescent="0.35">
      <c r="A164" s="55"/>
      <c r="B164" s="55"/>
      <c r="C164" s="55"/>
      <c r="D164" s="55"/>
      <c r="E164" s="55"/>
      <c r="F164" s="55"/>
    </row>
    <row r="165" spans="1:6" ht="23.25" x14ac:dyDescent="0.35">
      <c r="A165" s="55"/>
      <c r="B165" s="55"/>
      <c r="C165" s="55"/>
      <c r="D165" s="55"/>
      <c r="E165" s="55"/>
      <c r="F165" s="55"/>
    </row>
    <row r="166" spans="1:6" ht="23.25" x14ac:dyDescent="0.35">
      <c r="A166" s="55"/>
      <c r="B166" s="55"/>
      <c r="C166" s="55"/>
      <c r="D166" s="55"/>
      <c r="E166" s="55"/>
      <c r="F166" s="55"/>
    </row>
    <row r="167" spans="1:6" ht="23.25" x14ac:dyDescent="0.35">
      <c r="A167" s="55"/>
      <c r="B167" s="55"/>
      <c r="C167" s="55"/>
      <c r="D167" s="55"/>
      <c r="E167" s="55"/>
      <c r="F167" s="55"/>
    </row>
    <row r="168" spans="1:6" ht="23.25" x14ac:dyDescent="0.35">
      <c r="A168" s="55"/>
      <c r="B168" s="55"/>
      <c r="C168" s="55"/>
      <c r="D168" s="55"/>
      <c r="E168" s="55"/>
      <c r="F168" s="55"/>
    </row>
    <row r="169" spans="1:6" ht="23.25" x14ac:dyDescent="0.35">
      <c r="A169" s="55"/>
      <c r="B169" s="55"/>
      <c r="C169" s="55"/>
      <c r="D169" s="55"/>
      <c r="E169" s="55"/>
      <c r="F169" s="55"/>
    </row>
    <row r="170" spans="1:6" ht="23.25" x14ac:dyDescent="0.35">
      <c r="A170" s="55"/>
      <c r="B170" s="55"/>
      <c r="C170" s="55"/>
      <c r="D170" s="55"/>
      <c r="E170" s="55"/>
      <c r="F170" s="55"/>
    </row>
  </sheetData>
  <mergeCells count="16">
    <mergeCell ref="A126:F126"/>
    <mergeCell ref="C1:F1"/>
    <mergeCell ref="C2:F2"/>
    <mergeCell ref="C3:F3"/>
    <mergeCell ref="A5:F5"/>
    <mergeCell ref="A6:F6"/>
    <mergeCell ref="A8:A9"/>
    <mergeCell ref="B8:B9"/>
    <mergeCell ref="C8:C9"/>
    <mergeCell ref="D8:D9"/>
    <mergeCell ref="E8:F8"/>
    <mergeCell ref="A55:A56"/>
    <mergeCell ref="C55:C56"/>
    <mergeCell ref="D55:D56"/>
    <mergeCell ref="E55:E56"/>
    <mergeCell ref="F55:F56"/>
  </mergeCells>
  <pageMargins left="1.1811023622047245" right="0.39370078740157483" top="0.78740157480314965" bottom="0.78740157480314965" header="0.31496062992125984" footer="0.31496062992125984"/>
  <pageSetup paperSize="9" scale="43" orientation="portrait" r:id="rId1"/>
  <rowBreaks count="1" manualBreakCount="1">
    <brk id="35" max="5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48"/>
  <sheetViews>
    <sheetView topLeftCell="A28" zoomScaleNormal="100" zoomScaleSheetLayoutView="82" workbookViewId="0">
      <selection activeCell="B47" sqref="B47"/>
    </sheetView>
  </sheetViews>
  <sheetFormatPr defaultColWidth="8" defaultRowHeight="12.75" x14ac:dyDescent="0.2"/>
  <cols>
    <col min="1" max="1" width="10.5703125" style="180" customWidth="1"/>
    <col min="2" max="2" width="37.140625" style="175" customWidth="1"/>
    <col min="3" max="3" width="16" style="175" customWidth="1"/>
    <col min="4" max="4" width="16.28515625" style="167" customWidth="1"/>
    <col min="5" max="5" width="16.5703125" style="167" customWidth="1"/>
    <col min="6" max="6" width="17.5703125" style="148" customWidth="1"/>
    <col min="7" max="8" width="8" style="148"/>
    <col min="9" max="9" width="12.140625" style="148" bestFit="1" customWidth="1"/>
    <col min="10" max="16384" width="8" style="148"/>
  </cols>
  <sheetData>
    <row r="1" spans="1:9" ht="16.5" customHeight="1" x14ac:dyDescent="0.3">
      <c r="A1" s="145"/>
      <c r="B1" s="146"/>
      <c r="C1" s="146"/>
      <c r="D1" s="147"/>
      <c r="E1" s="825"/>
      <c r="F1" s="825"/>
    </row>
    <row r="2" spans="1:9" ht="17.25" customHeight="1" x14ac:dyDescent="0.3">
      <c r="A2" s="145"/>
      <c r="B2" s="146"/>
      <c r="C2" s="146"/>
      <c r="D2" s="147"/>
      <c r="E2" s="826"/>
      <c r="F2" s="826"/>
    </row>
    <row r="3" spans="1:9" ht="18" customHeight="1" x14ac:dyDescent="0.3">
      <c r="A3" s="145"/>
      <c r="B3" s="146"/>
      <c r="C3" s="146"/>
      <c r="D3" s="147"/>
      <c r="E3" s="826"/>
      <c r="F3" s="826"/>
    </row>
    <row r="4" spans="1:9" ht="72" customHeight="1" x14ac:dyDescent="0.25">
      <c r="A4" s="145"/>
      <c r="B4" s="146"/>
      <c r="C4" s="146"/>
      <c r="D4" s="147"/>
      <c r="E4" s="147"/>
      <c r="F4" s="147"/>
    </row>
    <row r="5" spans="1:9" ht="50.25" customHeight="1" x14ac:dyDescent="0.2">
      <c r="A5" s="827" t="s">
        <v>125</v>
      </c>
      <c r="B5" s="827"/>
      <c r="C5" s="827"/>
      <c r="D5" s="827"/>
      <c r="E5" s="827"/>
      <c r="F5" s="827"/>
    </row>
    <row r="6" spans="1:9" ht="30" customHeight="1" x14ac:dyDescent="0.25">
      <c r="A6" s="145"/>
      <c r="B6" s="146"/>
      <c r="C6" s="146"/>
      <c r="D6" s="149"/>
      <c r="E6" s="149"/>
      <c r="F6" s="150" t="s">
        <v>0</v>
      </c>
    </row>
    <row r="7" spans="1:9" ht="39" customHeight="1" x14ac:dyDescent="0.2">
      <c r="A7" s="828" t="s">
        <v>126</v>
      </c>
      <c r="B7" s="829" t="s">
        <v>127</v>
      </c>
      <c r="C7" s="830" t="s">
        <v>128</v>
      </c>
      <c r="D7" s="831" t="s">
        <v>1</v>
      </c>
      <c r="E7" s="830" t="s">
        <v>2</v>
      </c>
      <c r="F7" s="830"/>
    </row>
    <row r="8" spans="1:9" ht="38.25" customHeight="1" x14ac:dyDescent="0.2">
      <c r="A8" s="828"/>
      <c r="B8" s="829"/>
      <c r="C8" s="830"/>
      <c r="D8" s="831"/>
      <c r="E8" s="151" t="s">
        <v>129</v>
      </c>
      <c r="F8" s="152" t="s">
        <v>130</v>
      </c>
    </row>
    <row r="9" spans="1:9" s="155" customFormat="1" ht="16.5" customHeight="1" x14ac:dyDescent="0.2">
      <c r="A9" s="153">
        <v>1</v>
      </c>
      <c r="B9" s="153">
        <v>2</v>
      </c>
      <c r="C9" s="154">
        <v>3</v>
      </c>
      <c r="D9" s="154">
        <v>4</v>
      </c>
      <c r="E9" s="154">
        <v>5</v>
      </c>
      <c r="F9" s="154">
        <v>6</v>
      </c>
    </row>
    <row r="10" spans="1:9" ht="28.5" customHeight="1" x14ac:dyDescent="0.25">
      <c r="A10" s="819" t="s">
        <v>131</v>
      </c>
      <c r="B10" s="820"/>
      <c r="C10" s="820"/>
      <c r="D10" s="820"/>
      <c r="E10" s="820"/>
      <c r="F10" s="821"/>
      <c r="G10" s="156"/>
    </row>
    <row r="11" spans="1:9" s="160" customFormat="1" ht="28.5" customHeight="1" x14ac:dyDescent="0.25">
      <c r="A11" s="157" t="s">
        <v>132</v>
      </c>
      <c r="B11" s="158" t="s">
        <v>133</v>
      </c>
      <c r="C11" s="605">
        <f t="shared" ref="C11:C31" si="0">SUM(D11:E11)</f>
        <v>174951.93999999948</v>
      </c>
      <c r="D11" s="605">
        <f>D12</f>
        <v>-14790300</v>
      </c>
      <c r="E11" s="605">
        <f>E12</f>
        <v>14965251.939999999</v>
      </c>
      <c r="F11" s="605">
        <f>F12</f>
        <v>14965251.939999999</v>
      </c>
      <c r="G11" s="159"/>
    </row>
    <row r="12" spans="1:9" s="160" customFormat="1" ht="33.75" customHeight="1" x14ac:dyDescent="0.25">
      <c r="A12" s="157">
        <v>208000</v>
      </c>
      <c r="B12" s="158" t="s">
        <v>134</v>
      </c>
      <c r="C12" s="605">
        <f t="shared" si="0"/>
        <v>174951.93999999948</v>
      </c>
      <c r="D12" s="605">
        <f>D13+D14</f>
        <v>-14790300</v>
      </c>
      <c r="E12" s="605">
        <f>E13+E14</f>
        <v>14965251.939999999</v>
      </c>
      <c r="F12" s="605">
        <f>F13+F14</f>
        <v>14965251.939999999</v>
      </c>
      <c r="G12" s="159"/>
    </row>
    <row r="13" spans="1:9" s="160" customFormat="1" ht="29.25" customHeight="1" x14ac:dyDescent="0.25">
      <c r="A13" s="161">
        <v>208100</v>
      </c>
      <c r="B13" s="162" t="s">
        <v>135</v>
      </c>
      <c r="C13" s="606">
        <f t="shared" si="0"/>
        <v>174951.94</v>
      </c>
      <c r="D13" s="607"/>
      <c r="E13" s="607">
        <v>174951.94</v>
      </c>
      <c r="F13" s="607">
        <v>174951.94</v>
      </c>
      <c r="G13" s="159"/>
      <c r="I13" s="163"/>
    </row>
    <row r="14" spans="1:9" ht="48.75" customHeight="1" x14ac:dyDescent="0.25">
      <c r="A14" s="164" t="s">
        <v>136</v>
      </c>
      <c r="B14" s="165" t="s">
        <v>137</v>
      </c>
      <c r="C14" s="169">
        <f t="shared" si="0"/>
        <v>0</v>
      </c>
      <c r="D14" s="607">
        <v>-14790300</v>
      </c>
      <c r="E14" s="607">
        <v>14790300</v>
      </c>
      <c r="F14" s="607">
        <v>14790300</v>
      </c>
      <c r="G14" s="156"/>
    </row>
    <row r="15" spans="1:9" ht="24" hidden="1" customHeight="1" x14ac:dyDescent="0.25">
      <c r="A15" s="157" t="s">
        <v>138</v>
      </c>
      <c r="B15" s="158" t="s">
        <v>139</v>
      </c>
      <c r="C15" s="605">
        <f t="shared" si="0"/>
        <v>0</v>
      </c>
      <c r="D15" s="605">
        <f t="shared" ref="D15:F16" si="1">D16</f>
        <v>0</v>
      </c>
      <c r="E15" s="605">
        <f t="shared" si="1"/>
        <v>0</v>
      </c>
      <c r="F15" s="605">
        <f t="shared" si="1"/>
        <v>0</v>
      </c>
      <c r="G15" s="156"/>
    </row>
    <row r="16" spans="1:9" ht="34.5" hidden="1" customHeight="1" x14ac:dyDescent="0.25">
      <c r="A16" s="157">
        <v>301000</v>
      </c>
      <c r="B16" s="158" t="s">
        <v>140</v>
      </c>
      <c r="C16" s="605">
        <f t="shared" si="0"/>
        <v>0</v>
      </c>
      <c r="D16" s="605">
        <f t="shared" si="1"/>
        <v>0</v>
      </c>
      <c r="E16" s="605">
        <f>SUM(E17:E18)</f>
        <v>0</v>
      </c>
      <c r="F16" s="605">
        <f>SUM(F17:F18)</f>
        <v>0</v>
      </c>
      <c r="G16" s="156"/>
    </row>
    <row r="17" spans="1:8" ht="25.5" hidden="1" customHeight="1" x14ac:dyDescent="0.25">
      <c r="A17" s="161">
        <v>301100</v>
      </c>
      <c r="B17" s="162" t="s">
        <v>141</v>
      </c>
      <c r="C17" s="606">
        <f t="shared" si="0"/>
        <v>0</v>
      </c>
      <c r="D17" s="607">
        <v>0</v>
      </c>
      <c r="E17" s="606"/>
      <c r="F17" s="606"/>
      <c r="G17" s="156"/>
    </row>
    <row r="18" spans="1:8" ht="25.5" hidden="1" customHeight="1" x14ac:dyDescent="0.25">
      <c r="A18" s="161" t="s">
        <v>142</v>
      </c>
      <c r="B18" s="162" t="s">
        <v>143</v>
      </c>
      <c r="C18" s="606">
        <f t="shared" si="0"/>
        <v>0</v>
      </c>
      <c r="D18" s="607">
        <v>0</v>
      </c>
      <c r="E18" s="606"/>
      <c r="F18" s="606"/>
      <c r="G18" s="156"/>
    </row>
    <row r="19" spans="1:8" s="167" customFormat="1" ht="26.25" customHeight="1" x14ac:dyDescent="0.25">
      <c r="A19" s="157"/>
      <c r="B19" s="158" t="s">
        <v>144</v>
      </c>
      <c r="C19" s="605">
        <f>SUM(C11,C15)</f>
        <v>174951.93999999948</v>
      </c>
      <c r="D19" s="605">
        <f t="shared" ref="D19:F19" si="2">SUM(D11,D15)</f>
        <v>-14790300</v>
      </c>
      <c r="E19" s="605">
        <f t="shared" si="2"/>
        <v>14965251.939999999</v>
      </c>
      <c r="F19" s="605">
        <f t="shared" si="2"/>
        <v>14965251.939999999</v>
      </c>
      <c r="G19" s="166"/>
    </row>
    <row r="20" spans="1:8" ht="28.5" customHeight="1" x14ac:dyDescent="0.25">
      <c r="A20" s="819" t="s">
        <v>145</v>
      </c>
      <c r="B20" s="820"/>
      <c r="C20" s="820"/>
      <c r="D20" s="820"/>
      <c r="E20" s="820"/>
      <c r="F20" s="821"/>
      <c r="G20" s="156"/>
    </row>
    <row r="21" spans="1:8" ht="35.25" hidden="1" customHeight="1" x14ac:dyDescent="0.25">
      <c r="A21" s="157" t="s">
        <v>146</v>
      </c>
      <c r="B21" s="158" t="s">
        <v>147</v>
      </c>
      <c r="C21" s="605">
        <f t="shared" si="0"/>
        <v>0</v>
      </c>
      <c r="D21" s="168">
        <f>D22</f>
        <v>0</v>
      </c>
      <c r="E21" s="605">
        <f>SUM(E22,E25)</f>
        <v>0</v>
      </c>
      <c r="F21" s="605">
        <f>SUM(F22,F25)</f>
        <v>0</v>
      </c>
      <c r="G21" s="156"/>
    </row>
    <row r="22" spans="1:8" ht="28.5" hidden="1" customHeight="1" x14ac:dyDescent="0.25">
      <c r="A22" s="157" t="s">
        <v>148</v>
      </c>
      <c r="B22" s="158" t="s">
        <v>149</v>
      </c>
      <c r="C22" s="605">
        <f t="shared" si="0"/>
        <v>0</v>
      </c>
      <c r="D22" s="168">
        <f>D23+D24</f>
        <v>0</v>
      </c>
      <c r="E22" s="605">
        <f>E23</f>
        <v>0</v>
      </c>
      <c r="F22" s="605">
        <f>F23</f>
        <v>0</v>
      </c>
      <c r="G22" s="156"/>
    </row>
    <row r="23" spans="1:8" ht="26.25" hidden="1" customHeight="1" x14ac:dyDescent="0.25">
      <c r="A23" s="161" t="s">
        <v>150</v>
      </c>
      <c r="B23" s="162" t="s">
        <v>151</v>
      </c>
      <c r="C23" s="606">
        <f t="shared" si="0"/>
        <v>0</v>
      </c>
      <c r="D23" s="170">
        <f>D17</f>
        <v>0</v>
      </c>
      <c r="E23" s="606"/>
      <c r="F23" s="606"/>
      <c r="G23" s="156"/>
    </row>
    <row r="24" spans="1:8" ht="24.75" hidden="1" customHeight="1" x14ac:dyDescent="0.25">
      <c r="A24" s="161" t="s">
        <v>152</v>
      </c>
      <c r="B24" s="171" t="s">
        <v>153</v>
      </c>
      <c r="C24" s="606">
        <f t="shared" si="0"/>
        <v>0</v>
      </c>
      <c r="D24" s="172">
        <v>0</v>
      </c>
      <c r="E24" s="608"/>
      <c r="F24" s="608"/>
      <c r="G24" s="156"/>
    </row>
    <row r="25" spans="1:8" ht="24.75" hidden="1" customHeight="1" x14ac:dyDescent="0.25">
      <c r="A25" s="157" t="s">
        <v>154</v>
      </c>
      <c r="B25" s="158" t="s">
        <v>155</v>
      </c>
      <c r="C25" s="605">
        <f t="shared" ref="C25:C27" si="3">SUM(D25:E25)</f>
        <v>0</v>
      </c>
      <c r="D25" s="173">
        <f t="shared" ref="D25:F26" si="4">SUM(D26)</f>
        <v>0</v>
      </c>
      <c r="E25" s="609">
        <f t="shared" si="4"/>
        <v>0</v>
      </c>
      <c r="F25" s="609">
        <f t="shared" si="4"/>
        <v>0</v>
      </c>
      <c r="G25" s="156"/>
    </row>
    <row r="26" spans="1:8" ht="21.75" hidden="1" customHeight="1" x14ac:dyDescent="0.25">
      <c r="A26" s="161" t="s">
        <v>156</v>
      </c>
      <c r="B26" s="171" t="s">
        <v>157</v>
      </c>
      <c r="C26" s="606">
        <f t="shared" si="3"/>
        <v>0</v>
      </c>
      <c r="D26" s="172">
        <f t="shared" si="4"/>
        <v>0</v>
      </c>
      <c r="E26" s="606"/>
      <c r="F26" s="606"/>
      <c r="G26" s="156"/>
    </row>
    <row r="27" spans="1:8" ht="24" hidden="1" customHeight="1" x14ac:dyDescent="0.25">
      <c r="A27" s="161" t="s">
        <v>158</v>
      </c>
      <c r="B27" s="171" t="s">
        <v>153</v>
      </c>
      <c r="C27" s="606">
        <f t="shared" si="3"/>
        <v>0</v>
      </c>
      <c r="D27" s="172">
        <v>0</v>
      </c>
      <c r="E27" s="606"/>
      <c r="F27" s="606"/>
      <c r="G27" s="156"/>
    </row>
    <row r="28" spans="1:8" ht="36.75" customHeight="1" x14ac:dyDescent="0.25">
      <c r="A28" s="157" t="s">
        <v>159</v>
      </c>
      <c r="B28" s="158" t="s">
        <v>160</v>
      </c>
      <c r="C28" s="605">
        <f t="shared" si="0"/>
        <v>174951.93999999948</v>
      </c>
      <c r="D28" s="605">
        <f>D29</f>
        <v>-14790300</v>
      </c>
      <c r="E28" s="605">
        <f>E29</f>
        <v>14965251.939999999</v>
      </c>
      <c r="F28" s="605">
        <f>F29</f>
        <v>14965251.939999999</v>
      </c>
      <c r="G28" s="156"/>
    </row>
    <row r="29" spans="1:8" ht="26.25" customHeight="1" x14ac:dyDescent="0.25">
      <c r="A29" s="157" t="s">
        <v>161</v>
      </c>
      <c r="B29" s="158" t="s">
        <v>162</v>
      </c>
      <c r="C29" s="605">
        <f t="shared" si="0"/>
        <v>174951.93999999948</v>
      </c>
      <c r="D29" s="605">
        <f>D30+D31</f>
        <v>-14790300</v>
      </c>
      <c r="E29" s="605">
        <f>E30+E31</f>
        <v>14965251.939999999</v>
      </c>
      <c r="F29" s="605">
        <f>F30+F31</f>
        <v>14965251.939999999</v>
      </c>
      <c r="G29" s="156"/>
    </row>
    <row r="30" spans="1:8" ht="32.25" customHeight="1" x14ac:dyDescent="0.25">
      <c r="A30" s="161" t="s">
        <v>163</v>
      </c>
      <c r="B30" s="171" t="s">
        <v>164</v>
      </c>
      <c r="C30" s="606">
        <f t="shared" si="0"/>
        <v>174951.94</v>
      </c>
      <c r="D30" s="607"/>
      <c r="E30" s="607">
        <v>174951.94</v>
      </c>
      <c r="F30" s="607">
        <v>174951.94</v>
      </c>
    </row>
    <row r="31" spans="1:8" ht="52.5" customHeight="1" x14ac:dyDescent="0.25">
      <c r="A31" s="164" t="s">
        <v>165</v>
      </c>
      <c r="B31" s="165" t="s">
        <v>137</v>
      </c>
      <c r="C31" s="169">
        <f t="shared" si="0"/>
        <v>0</v>
      </c>
      <c r="D31" s="607">
        <v>-14790300</v>
      </c>
      <c r="E31" s="607">
        <v>14790300</v>
      </c>
      <c r="F31" s="607">
        <v>14790300</v>
      </c>
    </row>
    <row r="32" spans="1:8" ht="27.75" customHeight="1" x14ac:dyDescent="0.25">
      <c r="A32" s="168"/>
      <c r="B32" s="174" t="s">
        <v>144</v>
      </c>
      <c r="C32" s="605">
        <f>SUM(C21,C28)</f>
        <v>174951.93999999948</v>
      </c>
      <c r="D32" s="605">
        <f>SUM(D21,D28)</f>
        <v>-14790300</v>
      </c>
      <c r="E32" s="605">
        <f>SUM(E21,E28)</f>
        <v>14965251.939999999</v>
      </c>
      <c r="F32" s="605">
        <f>SUM(F21,F28)</f>
        <v>14965251.939999999</v>
      </c>
      <c r="G32" s="822"/>
      <c r="H32" s="822"/>
    </row>
    <row r="33" spans="1:6" x14ac:dyDescent="0.2">
      <c r="A33" s="175"/>
    </row>
    <row r="34" spans="1:6" ht="15.75" x14ac:dyDescent="0.25">
      <c r="A34" s="175"/>
      <c r="D34" s="176"/>
      <c r="E34" s="176"/>
      <c r="F34" s="160"/>
    </row>
    <row r="35" spans="1:6" ht="53.25" customHeight="1" x14ac:dyDescent="0.4">
      <c r="A35" s="823" t="s">
        <v>657</v>
      </c>
      <c r="B35" s="823"/>
      <c r="C35" s="823"/>
      <c r="D35" s="823"/>
      <c r="E35" s="823"/>
      <c r="F35" s="824"/>
    </row>
    <row r="36" spans="1:6" ht="15" x14ac:dyDescent="0.2">
      <c r="A36" s="175"/>
      <c r="B36" s="177"/>
      <c r="C36" s="177"/>
      <c r="D36" s="178"/>
    </row>
    <row r="37" spans="1:6" ht="15" x14ac:dyDescent="0.2">
      <c r="A37" s="175"/>
      <c r="B37" s="177"/>
      <c r="C37" s="177"/>
      <c r="D37" s="178"/>
    </row>
    <row r="38" spans="1:6" ht="15" x14ac:dyDescent="0.2">
      <c r="A38" s="175"/>
      <c r="B38" s="177"/>
      <c r="C38" s="177"/>
      <c r="D38" s="178"/>
    </row>
    <row r="39" spans="1:6" ht="15" x14ac:dyDescent="0.2">
      <c r="A39" s="175"/>
      <c r="B39" s="177"/>
      <c r="C39" s="177"/>
      <c r="D39" s="178"/>
    </row>
    <row r="40" spans="1:6" x14ac:dyDescent="0.2">
      <c r="A40" s="175"/>
    </row>
    <row r="41" spans="1:6" x14ac:dyDescent="0.2">
      <c r="A41" s="175"/>
      <c r="D41" s="178"/>
      <c r="E41" s="178"/>
    </row>
    <row r="42" spans="1:6" x14ac:dyDescent="0.2">
      <c r="A42" s="175"/>
      <c r="D42" s="179"/>
    </row>
    <row r="43" spans="1:6" x14ac:dyDescent="0.2">
      <c r="A43" s="175"/>
    </row>
    <row r="44" spans="1:6" x14ac:dyDescent="0.2">
      <c r="A44" s="175"/>
      <c r="E44" s="178"/>
    </row>
    <row r="48" spans="1:6" x14ac:dyDescent="0.2">
      <c r="D48" s="178"/>
    </row>
  </sheetData>
  <mergeCells count="13">
    <mergeCell ref="A10:F10"/>
    <mergeCell ref="A20:F20"/>
    <mergeCell ref="G32:H32"/>
    <mergeCell ref="A35:F35"/>
    <mergeCell ref="E1:F1"/>
    <mergeCell ref="E2:F2"/>
    <mergeCell ref="E3:F3"/>
    <mergeCell ref="A5:F5"/>
    <mergeCell ref="A7:A8"/>
    <mergeCell ref="B7:B8"/>
    <mergeCell ref="C7:C8"/>
    <mergeCell ref="D7:D8"/>
    <mergeCell ref="E7:F7"/>
  </mergeCells>
  <pageMargins left="1.1811023622047245" right="0.39370078740157483" top="0.78740157480314965" bottom="0.78740157480314965" header="0" footer="0"/>
  <pageSetup paperSize="9" scale="75" orientation="portrait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L302"/>
  <sheetViews>
    <sheetView view="pageBreakPreview" topLeftCell="A5" zoomScaleNormal="100" zoomScaleSheetLayoutView="100" workbookViewId="0">
      <pane xSplit="3" ySplit="4" topLeftCell="E148" activePane="bottomRight" state="frozen"/>
      <selection activeCell="A5" sqref="A5"/>
      <selection pane="topRight" activeCell="D5" sqref="D5"/>
      <selection pane="bottomLeft" activeCell="A9" sqref="A9"/>
      <selection pane="bottomRight" activeCell="I163" sqref="I163"/>
    </sheetView>
  </sheetViews>
  <sheetFormatPr defaultRowHeight="12.75" x14ac:dyDescent="0.2"/>
  <cols>
    <col min="1" max="1" width="11.7109375" customWidth="1"/>
    <col min="2" max="2" width="11" customWidth="1"/>
    <col min="3" max="3" width="12.42578125" style="227" customWidth="1"/>
    <col min="4" max="4" width="57.85546875" style="226" customWidth="1"/>
    <col min="5" max="5" width="15.85546875" style="183" customWidth="1"/>
    <col min="6" max="6" width="13.85546875" style="184" customWidth="1"/>
    <col min="7" max="7" width="11.5703125" customWidth="1"/>
    <col min="8" max="8" width="12.42578125" customWidth="1"/>
    <col min="9" max="9" width="9.28515625" customWidth="1"/>
    <col min="10" max="10" width="15.140625" style="185" customWidth="1"/>
    <col min="11" max="11" width="14.5703125" style="185" customWidth="1"/>
    <col min="12" max="12" width="10.85546875" customWidth="1"/>
    <col min="13" max="13" width="8.5703125" customWidth="1"/>
    <col min="14" max="14" width="10.7109375" customWidth="1"/>
    <col min="15" max="15" width="14.7109375" customWidth="1"/>
    <col min="16" max="16" width="13.42578125" hidden="1" customWidth="1"/>
    <col min="17" max="17" width="13.7109375" hidden="1" customWidth="1"/>
    <col min="18" max="18" width="14.140625" style="184" customWidth="1"/>
    <col min="20" max="20" width="14" customWidth="1"/>
    <col min="21" max="21" width="11.42578125" customWidth="1"/>
  </cols>
  <sheetData>
    <row r="1" spans="1:20" x14ac:dyDescent="0.2">
      <c r="C1" s="181"/>
      <c r="D1" s="182"/>
    </row>
    <row r="2" spans="1:20" x14ac:dyDescent="0.2">
      <c r="C2" s="181"/>
      <c r="D2" s="182"/>
    </row>
    <row r="3" spans="1:20" ht="21" customHeight="1" x14ac:dyDescent="0.2">
      <c r="C3" s="181"/>
      <c r="D3" s="182"/>
    </row>
    <row r="4" spans="1:20" ht="63.75" customHeight="1" x14ac:dyDescent="0.25">
      <c r="C4" s="181"/>
      <c r="D4" s="186"/>
      <c r="E4" s="187"/>
      <c r="F4" s="188"/>
      <c r="G4" s="189"/>
      <c r="H4" s="189"/>
      <c r="I4" s="189"/>
      <c r="J4" s="190"/>
      <c r="K4" s="190"/>
      <c r="L4" s="189"/>
      <c r="M4" s="189"/>
      <c r="N4" s="191"/>
      <c r="O4" s="191"/>
      <c r="P4" s="191"/>
      <c r="Q4" s="191"/>
      <c r="R4" s="192" t="s">
        <v>0</v>
      </c>
    </row>
    <row r="5" spans="1:20" ht="23.25" customHeight="1" x14ac:dyDescent="0.2">
      <c r="A5" s="841" t="s">
        <v>166</v>
      </c>
      <c r="B5" s="843" t="s">
        <v>167</v>
      </c>
      <c r="C5" s="843" t="s">
        <v>168</v>
      </c>
      <c r="D5" s="845" t="s">
        <v>169</v>
      </c>
      <c r="E5" s="840" t="s">
        <v>1</v>
      </c>
      <c r="F5" s="840"/>
      <c r="G5" s="840"/>
      <c r="H5" s="840"/>
      <c r="I5" s="847"/>
      <c r="J5" s="840" t="s">
        <v>2</v>
      </c>
      <c r="K5" s="840"/>
      <c r="L5" s="840"/>
      <c r="M5" s="840"/>
      <c r="N5" s="840"/>
      <c r="O5" s="840"/>
      <c r="P5" s="840"/>
      <c r="Q5" s="840"/>
      <c r="R5" s="833" t="s">
        <v>170</v>
      </c>
    </row>
    <row r="6" spans="1:20" ht="19.5" customHeight="1" x14ac:dyDescent="0.2">
      <c r="A6" s="842"/>
      <c r="B6" s="844"/>
      <c r="C6" s="844"/>
      <c r="D6" s="846"/>
      <c r="E6" s="835" t="s">
        <v>3</v>
      </c>
      <c r="F6" s="832" t="s">
        <v>171</v>
      </c>
      <c r="G6" s="837" t="s">
        <v>172</v>
      </c>
      <c r="H6" s="837"/>
      <c r="I6" s="832" t="s">
        <v>173</v>
      </c>
      <c r="J6" s="837" t="s">
        <v>3</v>
      </c>
      <c r="K6" s="832" t="s">
        <v>174</v>
      </c>
      <c r="L6" s="832" t="s">
        <v>171</v>
      </c>
      <c r="M6" s="837" t="s">
        <v>172</v>
      </c>
      <c r="N6" s="837"/>
      <c r="O6" s="832" t="s">
        <v>173</v>
      </c>
      <c r="P6" s="832" t="s">
        <v>172</v>
      </c>
      <c r="Q6" s="832"/>
      <c r="R6" s="834"/>
    </row>
    <row r="7" spans="1:20" ht="12.75" customHeight="1" x14ac:dyDescent="0.2">
      <c r="A7" s="842"/>
      <c r="B7" s="844"/>
      <c r="C7" s="844"/>
      <c r="D7" s="846"/>
      <c r="E7" s="835"/>
      <c r="F7" s="836"/>
      <c r="G7" s="832" t="s">
        <v>175</v>
      </c>
      <c r="H7" s="832" t="s">
        <v>176</v>
      </c>
      <c r="I7" s="838"/>
      <c r="J7" s="837"/>
      <c r="K7" s="839"/>
      <c r="L7" s="836"/>
      <c r="M7" s="832" t="s">
        <v>177</v>
      </c>
      <c r="N7" s="832" t="s">
        <v>178</v>
      </c>
      <c r="O7" s="838"/>
      <c r="P7" s="832" t="s">
        <v>179</v>
      </c>
      <c r="Q7" s="330" t="s">
        <v>172</v>
      </c>
      <c r="R7" s="834"/>
    </row>
    <row r="8" spans="1:20" ht="63.75" customHeight="1" x14ac:dyDescent="0.2">
      <c r="A8" s="842"/>
      <c r="B8" s="844"/>
      <c r="C8" s="844"/>
      <c r="D8" s="846"/>
      <c r="E8" s="835"/>
      <c r="F8" s="836"/>
      <c r="G8" s="832"/>
      <c r="H8" s="832"/>
      <c r="I8" s="838"/>
      <c r="J8" s="837"/>
      <c r="K8" s="839"/>
      <c r="L8" s="836"/>
      <c r="M8" s="832"/>
      <c r="N8" s="832"/>
      <c r="O8" s="838"/>
      <c r="P8" s="832"/>
      <c r="Q8" s="331" t="s">
        <v>180</v>
      </c>
      <c r="R8" s="834"/>
    </row>
    <row r="9" spans="1:20" s="193" customFormat="1" ht="15.75" customHeight="1" x14ac:dyDescent="0.2">
      <c r="A9" s="332">
        <v>1</v>
      </c>
      <c r="B9" s="333" t="s">
        <v>181</v>
      </c>
      <c r="C9" s="334">
        <v>3</v>
      </c>
      <c r="D9" s="334">
        <v>4</v>
      </c>
      <c r="E9" s="334">
        <v>5</v>
      </c>
      <c r="F9" s="335">
        <v>6</v>
      </c>
      <c r="G9" s="335">
        <v>7</v>
      </c>
      <c r="H9" s="335">
        <v>8</v>
      </c>
      <c r="I9" s="334">
        <v>9</v>
      </c>
      <c r="J9" s="335">
        <v>10</v>
      </c>
      <c r="K9" s="335">
        <v>11</v>
      </c>
      <c r="L9" s="335">
        <v>12</v>
      </c>
      <c r="M9" s="335">
        <v>13</v>
      </c>
      <c r="N9" s="335">
        <v>14</v>
      </c>
      <c r="O9" s="335">
        <v>15</v>
      </c>
      <c r="P9" s="335">
        <v>15</v>
      </c>
      <c r="Q9" s="335">
        <v>15</v>
      </c>
      <c r="R9" s="336">
        <v>16</v>
      </c>
    </row>
    <row r="10" spans="1:20" ht="33" customHeight="1" x14ac:dyDescent="0.25">
      <c r="A10" s="337" t="s">
        <v>182</v>
      </c>
      <c r="B10" s="338"/>
      <c r="C10" s="338"/>
      <c r="D10" s="339" t="s">
        <v>183</v>
      </c>
      <c r="E10" s="646">
        <f>SUM(E11)</f>
        <v>5436420</v>
      </c>
      <c r="F10" s="647">
        <f t="shared" ref="F10:R10" si="0">SUM(F11)</f>
        <v>5436420</v>
      </c>
      <c r="G10" s="647">
        <f t="shared" si="0"/>
        <v>0</v>
      </c>
      <c r="H10" s="647">
        <f t="shared" si="0"/>
        <v>0</v>
      </c>
      <c r="I10" s="647">
        <f t="shared" si="0"/>
        <v>0</v>
      </c>
      <c r="J10" s="647">
        <f t="shared" si="0"/>
        <v>2671130</v>
      </c>
      <c r="K10" s="647">
        <f t="shared" si="0"/>
        <v>2671130</v>
      </c>
      <c r="L10" s="647">
        <f t="shared" si="0"/>
        <v>0</v>
      </c>
      <c r="M10" s="647">
        <f t="shared" si="0"/>
        <v>0</v>
      </c>
      <c r="N10" s="647">
        <f t="shared" si="0"/>
        <v>0</v>
      </c>
      <c r="O10" s="647">
        <f t="shared" si="0"/>
        <v>2671130</v>
      </c>
      <c r="P10" s="647">
        <f t="shared" si="0"/>
        <v>0</v>
      </c>
      <c r="Q10" s="647">
        <f t="shared" si="0"/>
        <v>0</v>
      </c>
      <c r="R10" s="648">
        <f t="shared" si="0"/>
        <v>8107550</v>
      </c>
    </row>
    <row r="11" spans="1:20" s="194" customFormat="1" ht="33.75" customHeight="1" x14ac:dyDescent="0.25">
      <c r="A11" s="337" t="s">
        <v>184</v>
      </c>
      <c r="B11" s="338"/>
      <c r="C11" s="338"/>
      <c r="D11" s="339" t="s">
        <v>183</v>
      </c>
      <c r="E11" s="646">
        <f>SUM(E12:E14,E16,E19,E20,E22,E23,E25,E27,E28,E29,E30,E31,E32,E33:E52,E55,E56)</f>
        <v>5436420</v>
      </c>
      <c r="F11" s="646">
        <f t="shared" ref="F11:Q11" si="1">SUM(F12:F14,F16,F19,F20,F22,F23,F25,F27,F28,F29,F30,F31,F32,F33:F52,F55,F56)</f>
        <v>5436420</v>
      </c>
      <c r="G11" s="646">
        <f t="shared" si="1"/>
        <v>0</v>
      </c>
      <c r="H11" s="646">
        <f t="shared" si="1"/>
        <v>0</v>
      </c>
      <c r="I11" s="646">
        <f t="shared" si="1"/>
        <v>0</v>
      </c>
      <c r="J11" s="646">
        <f t="shared" si="1"/>
        <v>2671130</v>
      </c>
      <c r="K11" s="646">
        <f t="shared" si="1"/>
        <v>2671130</v>
      </c>
      <c r="L11" s="646">
        <f t="shared" si="1"/>
        <v>0</v>
      </c>
      <c r="M11" s="646">
        <f t="shared" si="1"/>
        <v>0</v>
      </c>
      <c r="N11" s="646">
        <f t="shared" si="1"/>
        <v>0</v>
      </c>
      <c r="O11" s="646">
        <f t="shared" si="1"/>
        <v>2671130</v>
      </c>
      <c r="P11" s="646">
        <f t="shared" si="1"/>
        <v>0</v>
      </c>
      <c r="Q11" s="646">
        <f t="shared" si="1"/>
        <v>0</v>
      </c>
      <c r="R11" s="649">
        <f>SUM(R12:R14,R16,R19,R20,R22,R23,R25,R27,R28,R29,R30,R31,R32,R33:R52,R55,R56)</f>
        <v>8107550</v>
      </c>
      <c r="T11" s="602">
        <f>SUM(E11,J11)</f>
        <v>8107550</v>
      </c>
    </row>
    <row r="12" spans="1:20" s="194" customFormat="1" ht="66.75" hidden="1" customHeight="1" x14ac:dyDescent="0.25">
      <c r="A12" s="340" t="s">
        <v>185</v>
      </c>
      <c r="B12" s="341" t="s">
        <v>186</v>
      </c>
      <c r="C12" s="341" t="s">
        <v>187</v>
      </c>
      <c r="D12" s="342" t="s">
        <v>188</v>
      </c>
      <c r="E12" s="650">
        <f t="shared" ref="E12:E59" si="2">SUM(F12,I12)</f>
        <v>0</v>
      </c>
      <c r="F12" s="651"/>
      <c r="G12" s="651"/>
      <c r="H12" s="651"/>
      <c r="I12" s="652"/>
      <c r="J12" s="653">
        <f t="shared" ref="J12:J56" si="3">SUM(L12,O12)</f>
        <v>0</v>
      </c>
      <c r="K12" s="653"/>
      <c r="L12" s="654"/>
      <c r="M12" s="654"/>
      <c r="N12" s="654"/>
      <c r="O12" s="651"/>
      <c r="P12" s="651"/>
      <c r="Q12" s="651"/>
      <c r="R12" s="381">
        <f t="shared" ref="R12:R78" si="4">SUM(E12,J12)</f>
        <v>0</v>
      </c>
    </row>
    <row r="13" spans="1:20" s="194" customFormat="1" ht="25.5" customHeight="1" x14ac:dyDescent="0.25">
      <c r="A13" s="340" t="s">
        <v>189</v>
      </c>
      <c r="B13" s="341" t="s">
        <v>190</v>
      </c>
      <c r="C13" s="341" t="s">
        <v>191</v>
      </c>
      <c r="D13" s="343" t="s">
        <v>192</v>
      </c>
      <c r="E13" s="650">
        <f t="shared" si="2"/>
        <v>100000</v>
      </c>
      <c r="F13" s="650">
        <v>100000</v>
      </c>
      <c r="G13" s="651"/>
      <c r="H13" s="651"/>
      <c r="I13" s="651"/>
      <c r="J13" s="653">
        <f t="shared" si="3"/>
        <v>0</v>
      </c>
      <c r="K13" s="655"/>
      <c r="L13" s="654"/>
      <c r="M13" s="654"/>
      <c r="N13" s="654"/>
      <c r="O13" s="651"/>
      <c r="P13" s="651"/>
      <c r="Q13" s="651"/>
      <c r="R13" s="381">
        <f t="shared" si="4"/>
        <v>100000</v>
      </c>
    </row>
    <row r="14" spans="1:20" s="194" customFormat="1" ht="50.25" hidden="1" customHeight="1" x14ac:dyDescent="0.25">
      <c r="A14" s="340" t="s">
        <v>193</v>
      </c>
      <c r="B14" s="341" t="s">
        <v>194</v>
      </c>
      <c r="C14" s="341" t="s">
        <v>195</v>
      </c>
      <c r="D14" s="343" t="s">
        <v>196</v>
      </c>
      <c r="E14" s="650">
        <f t="shared" si="2"/>
        <v>0</v>
      </c>
      <c r="F14" s="650"/>
      <c r="G14" s="651"/>
      <c r="H14" s="651"/>
      <c r="I14" s="651"/>
      <c r="J14" s="653">
        <f t="shared" si="3"/>
        <v>0</v>
      </c>
      <c r="K14" s="655"/>
      <c r="L14" s="654"/>
      <c r="M14" s="654"/>
      <c r="N14" s="654"/>
      <c r="O14" s="651"/>
      <c r="P14" s="651"/>
      <c r="Q14" s="651"/>
      <c r="R14" s="381">
        <f t="shared" si="4"/>
        <v>0</v>
      </c>
    </row>
    <row r="15" spans="1:20" s="195" customFormat="1" ht="29.25" hidden="1" customHeight="1" x14ac:dyDescent="0.25">
      <c r="A15" s="344"/>
      <c r="B15" s="345"/>
      <c r="C15" s="345"/>
      <c r="D15" s="346" t="s">
        <v>197</v>
      </c>
      <c r="E15" s="650">
        <f t="shared" si="2"/>
        <v>0</v>
      </c>
      <c r="F15" s="656"/>
      <c r="G15" s="657"/>
      <c r="H15" s="657"/>
      <c r="I15" s="657"/>
      <c r="J15" s="653">
        <f t="shared" si="3"/>
        <v>0</v>
      </c>
      <c r="K15" s="659"/>
      <c r="L15" s="660"/>
      <c r="M15" s="660"/>
      <c r="N15" s="660"/>
      <c r="O15" s="657"/>
      <c r="P15" s="657"/>
      <c r="Q15" s="657"/>
      <c r="R15" s="381">
        <f t="shared" si="4"/>
        <v>0</v>
      </c>
    </row>
    <row r="16" spans="1:20" s="194" customFormat="1" ht="25.5" customHeight="1" x14ac:dyDescent="0.25">
      <c r="A16" s="340" t="s">
        <v>198</v>
      </c>
      <c r="B16" s="341" t="s">
        <v>199</v>
      </c>
      <c r="C16" s="341" t="s">
        <v>200</v>
      </c>
      <c r="D16" s="347" t="s">
        <v>201</v>
      </c>
      <c r="E16" s="650">
        <f t="shared" si="2"/>
        <v>1581000</v>
      </c>
      <c r="F16" s="670">
        <v>1581000</v>
      </c>
      <c r="G16" s="650"/>
      <c r="H16" s="650"/>
      <c r="I16" s="651"/>
      <c r="J16" s="653">
        <f t="shared" si="3"/>
        <v>0</v>
      </c>
      <c r="K16" s="655"/>
      <c r="L16" s="654"/>
      <c r="M16" s="654"/>
      <c r="N16" s="654"/>
      <c r="O16" s="651"/>
      <c r="P16" s="651"/>
      <c r="Q16" s="651"/>
      <c r="R16" s="381">
        <f t="shared" si="4"/>
        <v>1581000</v>
      </c>
    </row>
    <row r="17" spans="1:18" s="196" customFormat="1" ht="30.75" hidden="1" customHeight="1" x14ac:dyDescent="0.25">
      <c r="A17" s="348"/>
      <c r="B17" s="349"/>
      <c r="C17" s="349"/>
      <c r="D17" s="350" t="s">
        <v>197</v>
      </c>
      <c r="E17" s="650">
        <f t="shared" si="2"/>
        <v>0</v>
      </c>
      <c r="F17" s="662"/>
      <c r="G17" s="662"/>
      <c r="H17" s="662"/>
      <c r="I17" s="663"/>
      <c r="J17" s="653">
        <f t="shared" si="3"/>
        <v>0</v>
      </c>
      <c r="K17" s="665"/>
      <c r="L17" s="666"/>
      <c r="M17" s="666"/>
      <c r="N17" s="666"/>
      <c r="O17" s="663"/>
      <c r="P17" s="663"/>
      <c r="Q17" s="663"/>
      <c r="R17" s="381">
        <f t="shared" si="4"/>
        <v>0</v>
      </c>
    </row>
    <row r="18" spans="1:18" s="196" customFormat="1" ht="48" hidden="1" customHeight="1" x14ac:dyDescent="0.25">
      <c r="A18" s="348"/>
      <c r="B18" s="349"/>
      <c r="C18" s="349"/>
      <c r="D18" s="350" t="s">
        <v>202</v>
      </c>
      <c r="E18" s="650">
        <f t="shared" si="2"/>
        <v>0</v>
      </c>
      <c r="F18" s="662"/>
      <c r="G18" s="662"/>
      <c r="H18" s="662"/>
      <c r="I18" s="663"/>
      <c r="J18" s="653">
        <f t="shared" si="3"/>
        <v>0</v>
      </c>
      <c r="K18" s="665"/>
      <c r="L18" s="666"/>
      <c r="M18" s="666"/>
      <c r="N18" s="666"/>
      <c r="O18" s="663"/>
      <c r="P18" s="663"/>
      <c r="Q18" s="663"/>
      <c r="R18" s="381">
        <f t="shared" si="4"/>
        <v>0</v>
      </c>
    </row>
    <row r="19" spans="1:18" s="197" customFormat="1" ht="34.5" customHeight="1" x14ac:dyDescent="0.25">
      <c r="A19" s="340" t="s">
        <v>203</v>
      </c>
      <c r="B19" s="341" t="s">
        <v>204</v>
      </c>
      <c r="C19" s="341" t="s">
        <v>205</v>
      </c>
      <c r="D19" s="343" t="s">
        <v>206</v>
      </c>
      <c r="E19" s="650">
        <f t="shared" si="2"/>
        <v>-15000</v>
      </c>
      <c r="F19" s="654">
        <v>-15000</v>
      </c>
      <c r="G19" s="654"/>
      <c r="H19" s="654"/>
      <c r="I19" s="654"/>
      <c r="J19" s="653">
        <f t="shared" si="3"/>
        <v>0</v>
      </c>
      <c r="K19" s="655"/>
      <c r="L19" s="654"/>
      <c r="M19" s="654"/>
      <c r="N19" s="654"/>
      <c r="O19" s="654"/>
      <c r="P19" s="654"/>
      <c r="Q19" s="654"/>
      <c r="R19" s="381">
        <f t="shared" si="4"/>
        <v>-15000</v>
      </c>
    </row>
    <row r="20" spans="1:18" s="197" customFormat="1" ht="35.25" customHeight="1" x14ac:dyDescent="0.25">
      <c r="A20" s="340" t="s">
        <v>207</v>
      </c>
      <c r="B20" s="341" t="s">
        <v>208</v>
      </c>
      <c r="C20" s="341" t="s">
        <v>205</v>
      </c>
      <c r="D20" s="343" t="s">
        <v>209</v>
      </c>
      <c r="E20" s="650">
        <f t="shared" si="2"/>
        <v>130000</v>
      </c>
      <c r="F20" s="650">
        <v>130000</v>
      </c>
      <c r="G20" s="654"/>
      <c r="H20" s="654"/>
      <c r="I20" s="654"/>
      <c r="J20" s="653">
        <f t="shared" si="3"/>
        <v>0</v>
      </c>
      <c r="K20" s="650"/>
      <c r="L20" s="654"/>
      <c r="M20" s="654"/>
      <c r="N20" s="654"/>
      <c r="O20" s="654"/>
      <c r="P20" s="654"/>
      <c r="Q20" s="654"/>
      <c r="R20" s="381">
        <f t="shared" si="4"/>
        <v>130000</v>
      </c>
    </row>
    <row r="21" spans="1:18" s="198" customFormat="1" ht="45" hidden="1" customHeight="1" x14ac:dyDescent="0.25">
      <c r="A21" s="344"/>
      <c r="B21" s="345"/>
      <c r="C21" s="345"/>
      <c r="D21" s="350" t="s">
        <v>210</v>
      </c>
      <c r="E21" s="650">
        <f t="shared" si="2"/>
        <v>0</v>
      </c>
      <c r="F21" s="656"/>
      <c r="G21" s="660"/>
      <c r="H21" s="660"/>
      <c r="I21" s="660"/>
      <c r="J21" s="653">
        <f t="shared" si="3"/>
        <v>0</v>
      </c>
      <c r="K21" s="656"/>
      <c r="L21" s="660"/>
      <c r="M21" s="660"/>
      <c r="N21" s="660"/>
      <c r="O21" s="660"/>
      <c r="P21" s="660"/>
      <c r="Q21" s="660"/>
      <c r="R21" s="381">
        <f t="shared" si="4"/>
        <v>0</v>
      </c>
    </row>
    <row r="22" spans="1:18" s="197" customFormat="1" ht="24" customHeight="1" x14ac:dyDescent="0.25">
      <c r="A22" s="340" t="s">
        <v>211</v>
      </c>
      <c r="B22" s="341" t="s">
        <v>212</v>
      </c>
      <c r="C22" s="341" t="s">
        <v>205</v>
      </c>
      <c r="D22" s="347" t="s">
        <v>213</v>
      </c>
      <c r="E22" s="650">
        <f t="shared" si="2"/>
        <v>310000</v>
      </c>
      <c r="F22" s="650">
        <v>310000</v>
      </c>
      <c r="G22" s="650"/>
      <c r="H22" s="650"/>
      <c r="I22" s="651"/>
      <c r="J22" s="653">
        <f t="shared" si="3"/>
        <v>0</v>
      </c>
      <c r="K22" s="655"/>
      <c r="L22" s="654"/>
      <c r="M22" s="654"/>
      <c r="N22" s="654"/>
      <c r="O22" s="651"/>
      <c r="P22" s="651"/>
      <c r="Q22" s="651"/>
      <c r="R22" s="381">
        <f t="shared" si="4"/>
        <v>310000</v>
      </c>
    </row>
    <row r="23" spans="1:18" s="197" customFormat="1" ht="32.25" hidden="1" customHeight="1" x14ac:dyDescent="0.25">
      <c r="A23" s="340" t="s">
        <v>214</v>
      </c>
      <c r="B23" s="341" t="s">
        <v>215</v>
      </c>
      <c r="C23" s="341" t="s">
        <v>205</v>
      </c>
      <c r="D23" s="347" t="s">
        <v>216</v>
      </c>
      <c r="E23" s="650">
        <f t="shared" si="2"/>
        <v>0</v>
      </c>
      <c r="F23" s="650"/>
      <c r="G23" s="650"/>
      <c r="H23" s="650"/>
      <c r="I23" s="651"/>
      <c r="J23" s="653">
        <f t="shared" si="3"/>
        <v>0</v>
      </c>
      <c r="K23" s="655"/>
      <c r="L23" s="654"/>
      <c r="M23" s="654"/>
      <c r="N23" s="654"/>
      <c r="O23" s="651"/>
      <c r="P23" s="651"/>
      <c r="Q23" s="651"/>
      <c r="R23" s="381">
        <f t="shared" si="4"/>
        <v>0</v>
      </c>
    </row>
    <row r="24" spans="1:18" s="198" customFormat="1" ht="61.5" hidden="1" customHeight="1" x14ac:dyDescent="0.25">
      <c r="A24" s="344"/>
      <c r="B24" s="345"/>
      <c r="C24" s="345"/>
      <c r="D24" s="350" t="s">
        <v>217</v>
      </c>
      <c r="E24" s="650">
        <f t="shared" si="2"/>
        <v>0</v>
      </c>
      <c r="F24" s="656"/>
      <c r="G24" s="656"/>
      <c r="H24" s="656"/>
      <c r="I24" s="657"/>
      <c r="J24" s="653">
        <f t="shared" si="3"/>
        <v>0</v>
      </c>
      <c r="K24" s="659"/>
      <c r="L24" s="660"/>
      <c r="M24" s="660"/>
      <c r="N24" s="660"/>
      <c r="O24" s="657"/>
      <c r="P24" s="657"/>
      <c r="Q24" s="657"/>
      <c r="R24" s="381">
        <f t="shared" si="4"/>
        <v>0</v>
      </c>
    </row>
    <row r="25" spans="1:18" s="199" customFormat="1" ht="21.75" customHeight="1" x14ac:dyDescent="0.25">
      <c r="A25" s="340" t="s">
        <v>218</v>
      </c>
      <c r="B25" s="341" t="s">
        <v>219</v>
      </c>
      <c r="C25" s="341" t="s">
        <v>205</v>
      </c>
      <c r="D25" s="347" t="s">
        <v>220</v>
      </c>
      <c r="E25" s="650">
        <f t="shared" si="2"/>
        <v>-425000</v>
      </c>
      <c r="F25" s="650">
        <v>-425000</v>
      </c>
      <c r="G25" s="650"/>
      <c r="H25" s="650"/>
      <c r="I25" s="651"/>
      <c r="J25" s="653">
        <f t="shared" si="3"/>
        <v>0</v>
      </c>
      <c r="K25" s="655"/>
      <c r="L25" s="654"/>
      <c r="M25" s="654"/>
      <c r="N25" s="654"/>
      <c r="O25" s="651"/>
      <c r="P25" s="651"/>
      <c r="Q25" s="651"/>
      <c r="R25" s="381">
        <f t="shared" si="4"/>
        <v>-425000</v>
      </c>
    </row>
    <row r="26" spans="1:18" s="200" customFormat="1" ht="22.5" hidden="1" customHeight="1" x14ac:dyDescent="0.25">
      <c r="A26" s="351"/>
      <c r="B26" s="352"/>
      <c r="C26" s="352"/>
      <c r="D26" s="353" t="s">
        <v>221</v>
      </c>
      <c r="E26" s="650">
        <f t="shared" si="2"/>
        <v>0</v>
      </c>
      <c r="F26" s="668"/>
      <c r="G26" s="669"/>
      <c r="H26" s="669"/>
      <c r="I26" s="669"/>
      <c r="J26" s="653">
        <f t="shared" si="3"/>
        <v>0</v>
      </c>
      <c r="K26" s="668"/>
      <c r="L26" s="669"/>
      <c r="M26" s="669"/>
      <c r="N26" s="669"/>
      <c r="O26" s="669"/>
      <c r="P26" s="669"/>
      <c r="Q26" s="669"/>
      <c r="R26" s="381">
        <f t="shared" si="4"/>
        <v>0</v>
      </c>
    </row>
    <row r="27" spans="1:18" s="201" customFormat="1" ht="35.25" hidden="1" customHeight="1" x14ac:dyDescent="0.25">
      <c r="A27" s="340" t="s">
        <v>222</v>
      </c>
      <c r="B27" s="341" t="s">
        <v>223</v>
      </c>
      <c r="C27" s="341" t="s">
        <v>224</v>
      </c>
      <c r="D27" s="342" t="s">
        <v>225</v>
      </c>
      <c r="E27" s="650">
        <f t="shared" si="2"/>
        <v>0</v>
      </c>
      <c r="F27" s="670"/>
      <c r="G27" s="654"/>
      <c r="H27" s="654"/>
      <c r="I27" s="654"/>
      <c r="J27" s="653">
        <f t="shared" si="3"/>
        <v>0</v>
      </c>
      <c r="K27" s="655"/>
      <c r="L27" s="654"/>
      <c r="M27" s="654"/>
      <c r="N27" s="654"/>
      <c r="O27" s="654"/>
      <c r="P27" s="654"/>
      <c r="Q27" s="654"/>
      <c r="R27" s="381">
        <f t="shared" si="4"/>
        <v>0</v>
      </c>
    </row>
    <row r="28" spans="1:18" s="199" customFormat="1" ht="33" hidden="1" customHeight="1" x14ac:dyDescent="0.25">
      <c r="A28" s="340" t="s">
        <v>226</v>
      </c>
      <c r="B28" s="341" t="s">
        <v>227</v>
      </c>
      <c r="C28" s="341" t="s">
        <v>224</v>
      </c>
      <c r="D28" s="354" t="s">
        <v>228</v>
      </c>
      <c r="E28" s="650">
        <f t="shared" si="2"/>
        <v>0</v>
      </c>
      <c r="F28" s="670"/>
      <c r="G28" s="670"/>
      <c r="H28" s="670"/>
      <c r="I28" s="670"/>
      <c r="J28" s="653">
        <f t="shared" si="3"/>
        <v>0</v>
      </c>
      <c r="K28" s="655"/>
      <c r="L28" s="670"/>
      <c r="M28" s="670"/>
      <c r="N28" s="670"/>
      <c r="O28" s="670"/>
      <c r="P28" s="670"/>
      <c r="Q28" s="670"/>
      <c r="R28" s="381">
        <f t="shared" si="4"/>
        <v>0</v>
      </c>
    </row>
    <row r="29" spans="1:18" s="202" customFormat="1" ht="27.75" hidden="1" customHeight="1" x14ac:dyDescent="0.25">
      <c r="A29" s="355" t="s">
        <v>229</v>
      </c>
      <c r="B29" s="352" t="s">
        <v>230</v>
      </c>
      <c r="C29" s="356" t="s">
        <v>224</v>
      </c>
      <c r="D29" s="353" t="s">
        <v>231</v>
      </c>
      <c r="E29" s="650">
        <f t="shared" si="2"/>
        <v>0</v>
      </c>
      <c r="F29" s="671"/>
      <c r="G29" s="669"/>
      <c r="H29" s="672"/>
      <c r="I29" s="672"/>
      <c r="J29" s="653">
        <f t="shared" si="3"/>
        <v>0</v>
      </c>
      <c r="K29" s="673"/>
      <c r="L29" s="672"/>
      <c r="M29" s="672"/>
      <c r="N29" s="672"/>
      <c r="O29" s="672"/>
      <c r="P29" s="672"/>
      <c r="Q29" s="672"/>
      <c r="R29" s="381">
        <f t="shared" si="4"/>
        <v>0</v>
      </c>
    </row>
    <row r="30" spans="1:18" s="203" customFormat="1" ht="24" hidden="1" customHeight="1" x14ac:dyDescent="0.25">
      <c r="A30" s="340" t="s">
        <v>232</v>
      </c>
      <c r="B30" s="341" t="s">
        <v>233</v>
      </c>
      <c r="C30" s="341" t="s">
        <v>224</v>
      </c>
      <c r="D30" s="354" t="s">
        <v>234</v>
      </c>
      <c r="E30" s="650">
        <f t="shared" si="2"/>
        <v>0</v>
      </c>
      <c r="F30" s="670"/>
      <c r="G30" s="670"/>
      <c r="H30" s="670"/>
      <c r="I30" s="670"/>
      <c r="J30" s="653">
        <f t="shared" si="3"/>
        <v>0</v>
      </c>
      <c r="K30" s="650"/>
      <c r="L30" s="670"/>
      <c r="M30" s="670"/>
      <c r="N30" s="670"/>
      <c r="O30" s="670"/>
      <c r="P30" s="670"/>
      <c r="Q30" s="670"/>
      <c r="R30" s="381">
        <f t="shared" si="4"/>
        <v>0</v>
      </c>
    </row>
    <row r="31" spans="1:18" s="203" customFormat="1" ht="24" hidden="1" customHeight="1" x14ac:dyDescent="0.25">
      <c r="A31" s="340" t="s">
        <v>198</v>
      </c>
      <c r="B31" s="341" t="s">
        <v>199</v>
      </c>
      <c r="C31" s="341" t="s">
        <v>200</v>
      </c>
      <c r="D31" s="770" t="s">
        <v>641</v>
      </c>
      <c r="E31" s="650">
        <f t="shared" si="2"/>
        <v>0</v>
      </c>
      <c r="F31" s="670"/>
      <c r="G31" s="670"/>
      <c r="H31" s="670"/>
      <c r="I31" s="670"/>
      <c r="J31" s="653">
        <f t="shared" si="3"/>
        <v>0</v>
      </c>
      <c r="K31" s="650"/>
      <c r="L31" s="670"/>
      <c r="M31" s="670"/>
      <c r="N31" s="670"/>
      <c r="O31" s="670"/>
      <c r="P31" s="670"/>
      <c r="Q31" s="670"/>
      <c r="R31" s="381">
        <f t="shared" si="4"/>
        <v>0</v>
      </c>
    </row>
    <row r="32" spans="1:18" s="199" customFormat="1" ht="22.5" customHeight="1" x14ac:dyDescent="0.25">
      <c r="A32" s="340" t="s">
        <v>235</v>
      </c>
      <c r="B32" s="341" t="s">
        <v>236</v>
      </c>
      <c r="C32" s="341" t="s">
        <v>224</v>
      </c>
      <c r="D32" s="354" t="s">
        <v>237</v>
      </c>
      <c r="E32" s="650">
        <f t="shared" si="2"/>
        <v>48382</v>
      </c>
      <c r="F32" s="670">
        <v>48382</v>
      </c>
      <c r="G32" s="654"/>
      <c r="H32" s="653"/>
      <c r="I32" s="653"/>
      <c r="J32" s="653">
        <f t="shared" si="3"/>
        <v>0</v>
      </c>
      <c r="K32" s="655"/>
      <c r="L32" s="654"/>
      <c r="M32" s="654"/>
      <c r="N32" s="654"/>
      <c r="O32" s="654"/>
      <c r="P32" s="654"/>
      <c r="Q32" s="654"/>
      <c r="R32" s="381">
        <f t="shared" si="4"/>
        <v>48382</v>
      </c>
    </row>
    <row r="33" spans="1:18" s="194" customFormat="1" ht="64.5" customHeight="1" x14ac:dyDescent="0.25">
      <c r="A33" s="357" t="s">
        <v>238</v>
      </c>
      <c r="B33" s="341" t="s">
        <v>239</v>
      </c>
      <c r="C33" s="358" t="s">
        <v>224</v>
      </c>
      <c r="D33" s="359" t="s">
        <v>240</v>
      </c>
      <c r="E33" s="650">
        <f t="shared" si="2"/>
        <v>21405</v>
      </c>
      <c r="F33" s="670">
        <v>21405</v>
      </c>
      <c r="G33" s="653"/>
      <c r="H33" s="653"/>
      <c r="I33" s="653"/>
      <c r="J33" s="653">
        <f t="shared" si="3"/>
        <v>0</v>
      </c>
      <c r="K33" s="655"/>
      <c r="L33" s="654"/>
      <c r="M33" s="654"/>
      <c r="N33" s="654"/>
      <c r="O33" s="654"/>
      <c r="P33" s="654"/>
      <c r="Q33" s="654"/>
      <c r="R33" s="381">
        <f t="shared" si="4"/>
        <v>21405</v>
      </c>
    </row>
    <row r="34" spans="1:18" s="199" customFormat="1" ht="32.25" hidden="1" customHeight="1" x14ac:dyDescent="0.25">
      <c r="A34" s="360" t="s">
        <v>241</v>
      </c>
      <c r="B34" s="361" t="s">
        <v>242</v>
      </c>
      <c r="C34" s="362" t="s">
        <v>243</v>
      </c>
      <c r="D34" s="359" t="s">
        <v>244</v>
      </c>
      <c r="E34" s="650">
        <f t="shared" si="2"/>
        <v>0</v>
      </c>
      <c r="F34" s="650"/>
      <c r="G34" s="674"/>
      <c r="H34" s="674"/>
      <c r="I34" s="674"/>
      <c r="J34" s="653">
        <f t="shared" si="3"/>
        <v>0</v>
      </c>
      <c r="K34" s="655"/>
      <c r="L34" s="674"/>
      <c r="M34" s="674"/>
      <c r="N34" s="674"/>
      <c r="O34" s="674"/>
      <c r="P34" s="674"/>
      <c r="Q34" s="674"/>
      <c r="R34" s="381">
        <f t="shared" si="4"/>
        <v>0</v>
      </c>
    </row>
    <row r="35" spans="1:18" s="199" customFormat="1" ht="33" hidden="1" customHeight="1" x14ac:dyDescent="0.25">
      <c r="A35" s="363" t="s">
        <v>245</v>
      </c>
      <c r="B35" s="341" t="s">
        <v>246</v>
      </c>
      <c r="C35" s="364" t="s">
        <v>247</v>
      </c>
      <c r="D35" s="342" t="s">
        <v>248</v>
      </c>
      <c r="E35" s="650">
        <f t="shared" si="2"/>
        <v>0</v>
      </c>
      <c r="F35" s="650"/>
      <c r="G35" s="675"/>
      <c r="H35" s="675"/>
      <c r="I35" s="675"/>
      <c r="J35" s="653">
        <f t="shared" si="3"/>
        <v>0</v>
      </c>
      <c r="K35" s="655"/>
      <c r="L35" s="675"/>
      <c r="M35" s="675"/>
      <c r="N35" s="675"/>
      <c r="O35" s="675"/>
      <c r="P35" s="675"/>
      <c r="Q35" s="675"/>
      <c r="R35" s="381">
        <f t="shared" si="4"/>
        <v>0</v>
      </c>
    </row>
    <row r="36" spans="1:18" s="199" customFormat="1" ht="34.5" hidden="1" customHeight="1" x14ac:dyDescent="0.25">
      <c r="A36" s="340" t="s">
        <v>249</v>
      </c>
      <c r="B36" s="341" t="s">
        <v>250</v>
      </c>
      <c r="C36" s="341" t="s">
        <v>247</v>
      </c>
      <c r="D36" s="342" t="s">
        <v>251</v>
      </c>
      <c r="E36" s="650">
        <f t="shared" si="2"/>
        <v>0</v>
      </c>
      <c r="F36" s="670"/>
      <c r="G36" s="654"/>
      <c r="H36" s="654"/>
      <c r="I36" s="654"/>
      <c r="J36" s="653">
        <f t="shared" si="3"/>
        <v>0</v>
      </c>
      <c r="K36" s="655"/>
      <c r="L36" s="674"/>
      <c r="M36" s="674"/>
      <c r="N36" s="674"/>
      <c r="O36" s="674"/>
      <c r="P36" s="674"/>
      <c r="Q36" s="674"/>
      <c r="R36" s="381">
        <f t="shared" si="4"/>
        <v>0</v>
      </c>
    </row>
    <row r="37" spans="1:18" s="199" customFormat="1" ht="37.5" hidden="1" customHeight="1" x14ac:dyDescent="0.25">
      <c r="A37" s="340" t="s">
        <v>252</v>
      </c>
      <c r="B37" s="341" t="s">
        <v>253</v>
      </c>
      <c r="C37" s="341" t="s">
        <v>247</v>
      </c>
      <c r="D37" s="342" t="s">
        <v>254</v>
      </c>
      <c r="E37" s="650">
        <f t="shared" si="2"/>
        <v>0</v>
      </c>
      <c r="F37" s="670"/>
      <c r="G37" s="654"/>
      <c r="H37" s="654"/>
      <c r="I37" s="654"/>
      <c r="J37" s="653">
        <f t="shared" si="3"/>
        <v>0</v>
      </c>
      <c r="K37" s="655"/>
      <c r="L37" s="674"/>
      <c r="M37" s="674"/>
      <c r="N37" s="674"/>
      <c r="O37" s="674"/>
      <c r="P37" s="674"/>
      <c r="Q37" s="674"/>
      <c r="R37" s="381">
        <f t="shared" si="4"/>
        <v>0</v>
      </c>
    </row>
    <row r="38" spans="1:18" s="199" customFormat="1" ht="34.5" hidden="1" customHeight="1" x14ac:dyDescent="0.25">
      <c r="A38" s="365" t="s">
        <v>255</v>
      </c>
      <c r="B38" s="366" t="s">
        <v>256</v>
      </c>
      <c r="C38" s="366" t="s">
        <v>257</v>
      </c>
      <c r="D38" s="367" t="s">
        <v>258</v>
      </c>
      <c r="E38" s="650">
        <f t="shared" si="2"/>
        <v>0</v>
      </c>
      <c r="F38" s="670"/>
      <c r="G38" s="654"/>
      <c r="H38" s="654"/>
      <c r="I38" s="654"/>
      <c r="J38" s="653">
        <f t="shared" si="3"/>
        <v>0</v>
      </c>
      <c r="K38" s="655"/>
      <c r="L38" s="674"/>
      <c r="M38" s="674"/>
      <c r="N38" s="674"/>
      <c r="O38" s="655"/>
      <c r="P38" s="674"/>
      <c r="Q38" s="674"/>
      <c r="R38" s="381">
        <f t="shared" si="4"/>
        <v>0</v>
      </c>
    </row>
    <row r="39" spans="1:18" s="199" customFormat="1" ht="33.75" hidden="1" customHeight="1" x14ac:dyDescent="0.25">
      <c r="A39" s="365" t="s">
        <v>259</v>
      </c>
      <c r="B39" s="366" t="s">
        <v>260</v>
      </c>
      <c r="C39" s="366" t="s">
        <v>261</v>
      </c>
      <c r="D39" s="368" t="s">
        <v>262</v>
      </c>
      <c r="E39" s="650">
        <f t="shared" si="2"/>
        <v>0</v>
      </c>
      <c r="F39" s="670"/>
      <c r="G39" s="654"/>
      <c r="H39" s="654"/>
      <c r="I39" s="654"/>
      <c r="J39" s="653">
        <f t="shared" si="3"/>
        <v>0</v>
      </c>
      <c r="K39" s="655"/>
      <c r="L39" s="674"/>
      <c r="M39" s="674"/>
      <c r="N39" s="674"/>
      <c r="O39" s="655"/>
      <c r="P39" s="674"/>
      <c r="Q39" s="674"/>
      <c r="R39" s="381">
        <f t="shared" si="4"/>
        <v>0</v>
      </c>
    </row>
    <row r="40" spans="1:18" s="199" customFormat="1" ht="32.25" hidden="1" customHeight="1" x14ac:dyDescent="0.25">
      <c r="A40" s="365" t="s">
        <v>263</v>
      </c>
      <c r="B40" s="366" t="s">
        <v>264</v>
      </c>
      <c r="C40" s="366" t="s">
        <v>261</v>
      </c>
      <c r="D40" s="368" t="s">
        <v>265</v>
      </c>
      <c r="E40" s="650">
        <f t="shared" si="2"/>
        <v>0</v>
      </c>
      <c r="F40" s="670"/>
      <c r="G40" s="654"/>
      <c r="H40" s="654"/>
      <c r="I40" s="654"/>
      <c r="J40" s="653">
        <f t="shared" si="3"/>
        <v>0</v>
      </c>
      <c r="K40" s="655"/>
      <c r="L40" s="674"/>
      <c r="M40" s="674"/>
      <c r="N40" s="674"/>
      <c r="O40" s="655"/>
      <c r="P40" s="674"/>
      <c r="Q40" s="674"/>
      <c r="R40" s="381">
        <f t="shared" si="4"/>
        <v>0</v>
      </c>
    </row>
    <row r="41" spans="1:18" s="199" customFormat="1" ht="25.5" hidden="1" customHeight="1" x14ac:dyDescent="0.25">
      <c r="A41" s="365" t="s">
        <v>266</v>
      </c>
      <c r="B41" s="366" t="s">
        <v>267</v>
      </c>
      <c r="C41" s="366" t="s">
        <v>261</v>
      </c>
      <c r="D41" s="367" t="s">
        <v>268</v>
      </c>
      <c r="E41" s="650">
        <f t="shared" si="2"/>
        <v>0</v>
      </c>
      <c r="F41" s="670"/>
      <c r="G41" s="654"/>
      <c r="H41" s="654"/>
      <c r="I41" s="654"/>
      <c r="J41" s="653">
        <f t="shared" si="3"/>
        <v>0</v>
      </c>
      <c r="K41" s="655"/>
      <c r="L41" s="674"/>
      <c r="M41" s="674"/>
      <c r="N41" s="674"/>
      <c r="O41" s="655"/>
      <c r="P41" s="674"/>
      <c r="Q41" s="674"/>
      <c r="R41" s="381">
        <f t="shared" si="4"/>
        <v>0</v>
      </c>
    </row>
    <row r="42" spans="1:18" s="199" customFormat="1" ht="50.25" hidden="1" customHeight="1" x14ac:dyDescent="0.25">
      <c r="A42" s="340" t="s">
        <v>269</v>
      </c>
      <c r="B42" s="341" t="s">
        <v>270</v>
      </c>
      <c r="C42" s="341" t="s">
        <v>261</v>
      </c>
      <c r="D42" s="342" t="s">
        <v>271</v>
      </c>
      <c r="E42" s="650">
        <f t="shared" si="2"/>
        <v>0</v>
      </c>
      <c r="F42" s="670"/>
      <c r="G42" s="654"/>
      <c r="H42" s="654"/>
      <c r="I42" s="654"/>
      <c r="J42" s="653">
        <f t="shared" si="3"/>
        <v>0</v>
      </c>
      <c r="K42" s="655"/>
      <c r="L42" s="674"/>
      <c r="M42" s="674"/>
      <c r="N42" s="674"/>
      <c r="O42" s="674"/>
      <c r="P42" s="674"/>
      <c r="Q42" s="674"/>
      <c r="R42" s="381">
        <f t="shared" si="4"/>
        <v>0</v>
      </c>
    </row>
    <row r="43" spans="1:18" s="194" customFormat="1" ht="24" customHeight="1" x14ac:dyDescent="0.25">
      <c r="A43" s="340" t="s">
        <v>272</v>
      </c>
      <c r="B43" s="341" t="s">
        <v>273</v>
      </c>
      <c r="C43" s="341" t="s">
        <v>261</v>
      </c>
      <c r="D43" s="343" t="s">
        <v>274</v>
      </c>
      <c r="E43" s="650">
        <f t="shared" si="2"/>
        <v>3368418</v>
      </c>
      <c r="F43" s="650">
        <v>3368418</v>
      </c>
      <c r="G43" s="654"/>
      <c r="H43" s="654"/>
      <c r="I43" s="654"/>
      <c r="J43" s="653">
        <f t="shared" si="3"/>
        <v>0</v>
      </c>
      <c r="K43" s="655"/>
      <c r="L43" s="654"/>
      <c r="M43" s="654"/>
      <c r="N43" s="654"/>
      <c r="O43" s="654"/>
      <c r="P43" s="654"/>
      <c r="Q43" s="654"/>
      <c r="R43" s="381">
        <f t="shared" si="4"/>
        <v>3368418</v>
      </c>
    </row>
    <row r="44" spans="1:18" s="194" customFormat="1" ht="36" hidden="1" customHeight="1" x14ac:dyDescent="0.25">
      <c r="A44" s="340" t="s">
        <v>275</v>
      </c>
      <c r="B44" s="341" t="s">
        <v>276</v>
      </c>
      <c r="C44" s="341" t="s">
        <v>257</v>
      </c>
      <c r="D44" s="343" t="s">
        <v>277</v>
      </c>
      <c r="E44" s="650">
        <f t="shared" si="2"/>
        <v>0</v>
      </c>
      <c r="F44" s="650"/>
      <c r="G44" s="654"/>
      <c r="H44" s="654"/>
      <c r="I44" s="654"/>
      <c r="J44" s="653">
        <f t="shared" si="3"/>
        <v>0</v>
      </c>
      <c r="K44" s="655"/>
      <c r="L44" s="654"/>
      <c r="M44" s="654"/>
      <c r="N44" s="654"/>
      <c r="O44" s="654"/>
      <c r="P44" s="654"/>
      <c r="Q44" s="654"/>
      <c r="R44" s="381">
        <f t="shared" si="4"/>
        <v>0</v>
      </c>
    </row>
    <row r="45" spans="1:18" s="194" customFormat="1" ht="35.25" hidden="1" customHeight="1" x14ac:dyDescent="0.25">
      <c r="A45" s="340" t="s">
        <v>278</v>
      </c>
      <c r="B45" s="341" t="s">
        <v>279</v>
      </c>
      <c r="C45" s="341" t="s">
        <v>280</v>
      </c>
      <c r="D45" s="343" t="s">
        <v>281</v>
      </c>
      <c r="E45" s="650">
        <f t="shared" si="2"/>
        <v>0</v>
      </c>
      <c r="F45" s="670"/>
      <c r="G45" s="654"/>
      <c r="H45" s="654"/>
      <c r="I45" s="654"/>
      <c r="J45" s="653">
        <f t="shared" si="3"/>
        <v>0</v>
      </c>
      <c r="K45" s="655"/>
      <c r="L45" s="654"/>
      <c r="M45" s="654"/>
      <c r="N45" s="654"/>
      <c r="O45" s="654"/>
      <c r="P45" s="654"/>
      <c r="Q45" s="654"/>
      <c r="R45" s="381">
        <f t="shared" si="4"/>
        <v>0</v>
      </c>
    </row>
    <row r="46" spans="1:18" s="194" customFormat="1" ht="33" customHeight="1" x14ac:dyDescent="0.25">
      <c r="A46" s="340" t="s">
        <v>549</v>
      </c>
      <c r="B46" s="341" t="s">
        <v>550</v>
      </c>
      <c r="C46" s="341" t="s">
        <v>291</v>
      </c>
      <c r="D46" s="343" t="s">
        <v>551</v>
      </c>
      <c r="E46" s="650">
        <f t="shared" si="2"/>
        <v>0</v>
      </c>
      <c r="F46" s="650"/>
      <c r="G46" s="650"/>
      <c r="H46" s="650"/>
      <c r="I46" s="650"/>
      <c r="J46" s="653">
        <f t="shared" si="3"/>
        <v>150000</v>
      </c>
      <c r="K46" s="655">
        <v>150000</v>
      </c>
      <c r="L46" s="650"/>
      <c r="M46" s="650"/>
      <c r="N46" s="650"/>
      <c r="O46" s="650">
        <v>150000</v>
      </c>
      <c r="P46" s="650"/>
      <c r="Q46" s="650"/>
      <c r="R46" s="381">
        <f t="shared" si="4"/>
        <v>150000</v>
      </c>
    </row>
    <row r="47" spans="1:18" s="194" customFormat="1" ht="48.75" hidden="1" customHeight="1" x14ac:dyDescent="0.25">
      <c r="A47" s="340" t="s">
        <v>285</v>
      </c>
      <c r="B47" s="341" t="s">
        <v>286</v>
      </c>
      <c r="C47" s="341" t="s">
        <v>287</v>
      </c>
      <c r="D47" s="343" t="s">
        <v>288</v>
      </c>
      <c r="E47" s="650">
        <f t="shared" si="2"/>
        <v>0</v>
      </c>
      <c r="F47" s="650"/>
      <c r="G47" s="650"/>
      <c r="H47" s="650"/>
      <c r="I47" s="650"/>
      <c r="J47" s="655">
        <f t="shared" si="3"/>
        <v>0</v>
      </c>
      <c r="K47" s="655"/>
      <c r="L47" s="650"/>
      <c r="M47" s="650"/>
      <c r="N47" s="650"/>
      <c r="O47" s="650"/>
      <c r="P47" s="650"/>
      <c r="Q47" s="650"/>
      <c r="R47" s="381">
        <f t="shared" si="4"/>
        <v>0</v>
      </c>
    </row>
    <row r="48" spans="1:18" s="194" customFormat="1" ht="24.75" customHeight="1" x14ac:dyDescent="0.25">
      <c r="A48" s="340" t="s">
        <v>289</v>
      </c>
      <c r="B48" s="341" t="s">
        <v>290</v>
      </c>
      <c r="C48" s="341" t="s">
        <v>291</v>
      </c>
      <c r="D48" s="354" t="s">
        <v>292</v>
      </c>
      <c r="E48" s="650">
        <f t="shared" si="2"/>
        <v>0</v>
      </c>
      <c r="F48" s="670"/>
      <c r="G48" s="654"/>
      <c r="H48" s="654"/>
      <c r="I48" s="654"/>
      <c r="J48" s="655">
        <f t="shared" si="3"/>
        <v>2500000</v>
      </c>
      <c r="K48" s="655">
        <v>2500000</v>
      </c>
      <c r="L48" s="654"/>
      <c r="M48" s="654"/>
      <c r="N48" s="654"/>
      <c r="O48" s="654">
        <v>2500000</v>
      </c>
      <c r="P48" s="654"/>
      <c r="Q48" s="654"/>
      <c r="R48" s="381">
        <f t="shared" si="4"/>
        <v>2500000</v>
      </c>
    </row>
    <row r="49" spans="1:20" s="205" customFormat="1" ht="30.75" hidden="1" customHeight="1" x14ac:dyDescent="0.25">
      <c r="A49" s="371" t="s">
        <v>293</v>
      </c>
      <c r="B49" s="370" t="s">
        <v>294</v>
      </c>
      <c r="C49" s="372" t="s">
        <v>295</v>
      </c>
      <c r="D49" s="373" t="s">
        <v>296</v>
      </c>
      <c r="E49" s="676">
        <f t="shared" si="2"/>
        <v>0</v>
      </c>
      <c r="F49" s="676"/>
      <c r="G49" s="677"/>
      <c r="H49" s="677"/>
      <c r="I49" s="677"/>
      <c r="J49" s="678">
        <f t="shared" si="3"/>
        <v>0</v>
      </c>
      <c r="K49" s="678"/>
      <c r="L49" s="677"/>
      <c r="M49" s="677"/>
      <c r="N49" s="677"/>
      <c r="O49" s="677"/>
      <c r="P49" s="677"/>
      <c r="Q49" s="677"/>
      <c r="R49" s="679">
        <f t="shared" si="4"/>
        <v>0</v>
      </c>
    </row>
    <row r="50" spans="1:20" s="193" customFormat="1" ht="33" hidden="1" customHeight="1" x14ac:dyDescent="0.25">
      <c r="A50" s="374" t="s">
        <v>297</v>
      </c>
      <c r="B50" s="370" t="s">
        <v>298</v>
      </c>
      <c r="C50" s="372" t="s">
        <v>299</v>
      </c>
      <c r="D50" s="373" t="s">
        <v>300</v>
      </c>
      <c r="E50" s="650">
        <f t="shared" si="2"/>
        <v>0</v>
      </c>
      <c r="F50" s="650"/>
      <c r="G50" s="680"/>
      <c r="H50" s="680"/>
      <c r="I50" s="680"/>
      <c r="J50" s="655">
        <f t="shared" si="3"/>
        <v>0</v>
      </c>
      <c r="K50" s="655"/>
      <c r="L50" s="680"/>
      <c r="M50" s="680"/>
      <c r="N50" s="680"/>
      <c r="O50" s="680"/>
      <c r="P50" s="680"/>
      <c r="Q50" s="680"/>
      <c r="R50" s="381">
        <f t="shared" si="4"/>
        <v>0</v>
      </c>
    </row>
    <row r="51" spans="1:20" s="193" customFormat="1" ht="26.25" hidden="1" customHeight="1" x14ac:dyDescent="0.25">
      <c r="A51" s="375" t="s">
        <v>301</v>
      </c>
      <c r="B51" s="341" t="s">
        <v>302</v>
      </c>
      <c r="C51" s="376" t="s">
        <v>299</v>
      </c>
      <c r="D51" s="377" t="s">
        <v>303</v>
      </c>
      <c r="E51" s="650">
        <f t="shared" si="2"/>
        <v>0</v>
      </c>
      <c r="F51" s="650"/>
      <c r="G51" s="680"/>
      <c r="H51" s="680"/>
      <c r="I51" s="680"/>
      <c r="J51" s="655">
        <f t="shared" si="3"/>
        <v>0</v>
      </c>
      <c r="K51" s="655"/>
      <c r="L51" s="680"/>
      <c r="M51" s="680"/>
      <c r="N51" s="680"/>
      <c r="O51" s="680"/>
      <c r="P51" s="680"/>
      <c r="Q51" s="680"/>
      <c r="R51" s="381">
        <f t="shared" si="4"/>
        <v>0</v>
      </c>
    </row>
    <row r="52" spans="1:20" s="193" customFormat="1" ht="45.75" hidden="1" customHeight="1" x14ac:dyDescent="0.25">
      <c r="A52" s="340" t="s">
        <v>304</v>
      </c>
      <c r="B52" s="341" t="s">
        <v>305</v>
      </c>
      <c r="C52" s="341" t="s">
        <v>291</v>
      </c>
      <c r="D52" s="354" t="s">
        <v>306</v>
      </c>
      <c r="E52" s="650">
        <f t="shared" si="2"/>
        <v>0</v>
      </c>
      <c r="F52" s="650"/>
      <c r="G52" s="680"/>
      <c r="H52" s="680"/>
      <c r="I52" s="680"/>
      <c r="J52" s="655">
        <f t="shared" si="3"/>
        <v>0</v>
      </c>
      <c r="K52" s="655"/>
      <c r="L52" s="680"/>
      <c r="M52" s="680"/>
      <c r="N52" s="680"/>
      <c r="O52" s="680"/>
      <c r="P52" s="680"/>
      <c r="Q52" s="680"/>
      <c r="R52" s="381">
        <f t="shared" si="4"/>
        <v>0</v>
      </c>
    </row>
    <row r="53" spans="1:20" s="206" customFormat="1" ht="61.5" hidden="1" customHeight="1" x14ac:dyDescent="0.25">
      <c r="A53" s="378"/>
      <c r="B53" s="379"/>
      <c r="C53" s="379"/>
      <c r="D53" s="380" t="s">
        <v>307</v>
      </c>
      <c r="E53" s="662">
        <f t="shared" si="2"/>
        <v>0</v>
      </c>
      <c r="F53" s="662"/>
      <c r="G53" s="681"/>
      <c r="H53" s="681"/>
      <c r="I53" s="681"/>
      <c r="J53" s="662">
        <f t="shared" si="3"/>
        <v>0</v>
      </c>
      <c r="K53" s="662"/>
      <c r="L53" s="681"/>
      <c r="M53" s="681"/>
      <c r="N53" s="681"/>
      <c r="O53" s="681"/>
      <c r="P53" s="681"/>
      <c r="Q53" s="681"/>
      <c r="R53" s="384">
        <f t="shared" si="4"/>
        <v>0</v>
      </c>
    </row>
    <row r="54" spans="1:20" s="206" customFormat="1" ht="45" hidden="1" customHeight="1" x14ac:dyDescent="0.25">
      <c r="A54" s="378"/>
      <c r="B54" s="379"/>
      <c r="C54" s="379"/>
      <c r="D54" s="380" t="s">
        <v>404</v>
      </c>
      <c r="E54" s="662">
        <f t="shared" si="2"/>
        <v>0</v>
      </c>
      <c r="F54" s="662"/>
      <c r="G54" s="681"/>
      <c r="H54" s="681"/>
      <c r="I54" s="681"/>
      <c r="J54" s="662">
        <f t="shared" si="3"/>
        <v>0</v>
      </c>
      <c r="K54" s="662"/>
      <c r="L54" s="681"/>
      <c r="M54" s="681"/>
      <c r="N54" s="681"/>
      <c r="O54" s="681"/>
      <c r="P54" s="681"/>
      <c r="Q54" s="681"/>
      <c r="R54" s="384">
        <f t="shared" si="4"/>
        <v>0</v>
      </c>
    </row>
    <row r="55" spans="1:20" s="204" customFormat="1" ht="33.75" customHeight="1" x14ac:dyDescent="0.25">
      <c r="A55" s="360" t="s">
        <v>308</v>
      </c>
      <c r="B55" s="361" t="s">
        <v>309</v>
      </c>
      <c r="C55" s="361" t="s">
        <v>291</v>
      </c>
      <c r="D55" s="354" t="s">
        <v>310</v>
      </c>
      <c r="E55" s="650">
        <f t="shared" ref="E55" si="5">SUM(F55,I55)</f>
        <v>6715</v>
      </c>
      <c r="F55" s="670">
        <v>6715</v>
      </c>
      <c r="G55" s="660"/>
      <c r="H55" s="660"/>
      <c r="I55" s="660"/>
      <c r="J55" s="655">
        <f t="shared" ref="J55" si="6">SUM(L55,O55)</f>
        <v>0</v>
      </c>
      <c r="K55" s="655"/>
      <c r="L55" s="660"/>
      <c r="M55" s="660"/>
      <c r="N55" s="660"/>
      <c r="O55" s="651"/>
      <c r="P55" s="660"/>
      <c r="Q55" s="660"/>
      <c r="R55" s="381">
        <f t="shared" ref="R55" si="7">SUM(E55,J55)</f>
        <v>6715</v>
      </c>
    </row>
    <row r="56" spans="1:20" s="204" customFormat="1" ht="33.75" customHeight="1" x14ac:dyDescent="0.25">
      <c r="A56" s="360" t="s">
        <v>293</v>
      </c>
      <c r="B56" s="361" t="s">
        <v>294</v>
      </c>
      <c r="C56" s="361" t="s">
        <v>295</v>
      </c>
      <c r="D56" s="780" t="s">
        <v>296</v>
      </c>
      <c r="E56" s="650">
        <f t="shared" si="2"/>
        <v>310500</v>
      </c>
      <c r="F56" s="670">
        <v>310500</v>
      </c>
      <c r="G56" s="660"/>
      <c r="H56" s="660"/>
      <c r="I56" s="660"/>
      <c r="J56" s="655">
        <f t="shared" si="3"/>
        <v>21130</v>
      </c>
      <c r="K56" s="655">
        <v>21130</v>
      </c>
      <c r="L56" s="660"/>
      <c r="M56" s="660"/>
      <c r="N56" s="660"/>
      <c r="O56" s="651">
        <v>21130</v>
      </c>
      <c r="P56" s="660"/>
      <c r="Q56" s="660"/>
      <c r="R56" s="381">
        <f t="shared" si="4"/>
        <v>331630</v>
      </c>
    </row>
    <row r="57" spans="1:20" s="201" customFormat="1" ht="33" hidden="1" customHeight="1" x14ac:dyDescent="0.25">
      <c r="A57" s="363" t="s">
        <v>293</v>
      </c>
      <c r="B57" s="341" t="s">
        <v>294</v>
      </c>
      <c r="C57" s="364" t="s">
        <v>295</v>
      </c>
      <c r="D57" s="347" t="s">
        <v>296</v>
      </c>
      <c r="E57" s="650">
        <f t="shared" si="2"/>
        <v>0</v>
      </c>
      <c r="F57" s="650"/>
      <c r="G57" s="680"/>
      <c r="H57" s="680"/>
      <c r="I57" s="680"/>
      <c r="J57" s="655">
        <f>SUM(L57,O57)</f>
        <v>0</v>
      </c>
      <c r="K57" s="655"/>
      <c r="L57" s="680"/>
      <c r="M57" s="680"/>
      <c r="N57" s="680"/>
      <c r="O57" s="680"/>
      <c r="P57" s="680"/>
      <c r="Q57" s="680"/>
      <c r="R57" s="381">
        <f t="shared" si="4"/>
        <v>0</v>
      </c>
    </row>
    <row r="58" spans="1:20" s="286" customFormat="1" ht="62.25" hidden="1" customHeight="1" x14ac:dyDescent="0.25">
      <c r="A58" s="382"/>
      <c r="B58" s="349"/>
      <c r="C58" s="383"/>
      <c r="D58" s="350" t="s">
        <v>542</v>
      </c>
      <c r="E58" s="662">
        <f t="shared" si="2"/>
        <v>0</v>
      </c>
      <c r="F58" s="662"/>
      <c r="G58" s="681"/>
      <c r="H58" s="681"/>
      <c r="I58" s="681"/>
      <c r="J58" s="662">
        <f t="shared" ref="J58" si="8">SUM(L58,O58)</f>
        <v>0</v>
      </c>
      <c r="K58" s="682"/>
      <c r="L58" s="681"/>
      <c r="M58" s="681"/>
      <c r="N58" s="681"/>
      <c r="O58" s="681"/>
      <c r="P58" s="681"/>
      <c r="Q58" s="681"/>
      <c r="R58" s="384">
        <f t="shared" si="4"/>
        <v>0</v>
      </c>
    </row>
    <row r="59" spans="1:20" s="201" customFormat="1" ht="24.75" hidden="1" customHeight="1" x14ac:dyDescent="0.25">
      <c r="A59" s="340" t="s">
        <v>311</v>
      </c>
      <c r="B59" s="341" t="s">
        <v>312</v>
      </c>
      <c r="C59" s="341" t="s">
        <v>190</v>
      </c>
      <c r="D59" s="354" t="s">
        <v>313</v>
      </c>
      <c r="E59" s="650">
        <f t="shared" si="2"/>
        <v>0</v>
      </c>
      <c r="F59" s="650"/>
      <c r="G59" s="680"/>
      <c r="H59" s="680"/>
      <c r="I59" s="680"/>
      <c r="J59" s="650">
        <f>SUM(L59,O59)</f>
        <v>0</v>
      </c>
      <c r="K59" s="650"/>
      <c r="L59" s="680"/>
      <c r="M59" s="680"/>
      <c r="N59" s="680"/>
      <c r="O59" s="680"/>
      <c r="P59" s="680"/>
      <c r="Q59" s="680"/>
      <c r="R59" s="385">
        <f t="shared" si="4"/>
        <v>0</v>
      </c>
    </row>
    <row r="60" spans="1:20" s="193" customFormat="1" ht="52.5" customHeight="1" x14ac:dyDescent="0.25">
      <c r="A60" s="337" t="s">
        <v>314</v>
      </c>
      <c r="B60" s="338"/>
      <c r="C60" s="338"/>
      <c r="D60" s="339" t="s">
        <v>315</v>
      </c>
      <c r="E60" s="646">
        <f>SUM(E61)</f>
        <v>0</v>
      </c>
      <c r="F60" s="647">
        <f t="shared" ref="F60:R60" si="9">SUM(F61)</f>
        <v>0</v>
      </c>
      <c r="G60" s="647">
        <f t="shared" si="9"/>
        <v>0</v>
      </c>
      <c r="H60" s="647">
        <f t="shared" si="9"/>
        <v>0</v>
      </c>
      <c r="I60" s="647">
        <f t="shared" si="9"/>
        <v>0</v>
      </c>
      <c r="J60" s="647">
        <f t="shared" si="9"/>
        <v>9833549</v>
      </c>
      <c r="K60" s="647">
        <f t="shared" si="9"/>
        <v>9833549</v>
      </c>
      <c r="L60" s="647">
        <f t="shared" si="9"/>
        <v>0</v>
      </c>
      <c r="M60" s="647">
        <f t="shared" si="9"/>
        <v>0</v>
      </c>
      <c r="N60" s="647">
        <f t="shared" si="9"/>
        <v>0</v>
      </c>
      <c r="O60" s="647">
        <f t="shared" si="9"/>
        <v>9833549</v>
      </c>
      <c r="P60" s="647">
        <f t="shared" si="9"/>
        <v>0</v>
      </c>
      <c r="Q60" s="647">
        <f t="shared" si="9"/>
        <v>0</v>
      </c>
      <c r="R60" s="648">
        <f t="shared" si="9"/>
        <v>9833549</v>
      </c>
    </row>
    <row r="61" spans="1:20" s="193" customFormat="1" ht="53.25" customHeight="1" x14ac:dyDescent="0.25">
      <c r="A61" s="337" t="s">
        <v>316</v>
      </c>
      <c r="B61" s="338"/>
      <c r="C61" s="338"/>
      <c r="D61" s="339" t="s">
        <v>315</v>
      </c>
      <c r="E61" s="646">
        <f>SUM(E62:E79)</f>
        <v>0</v>
      </c>
      <c r="F61" s="646">
        <f>SUM(F62:F79)</f>
        <v>0</v>
      </c>
      <c r="G61" s="646">
        <f>SUM(G62:G79)</f>
        <v>0</v>
      </c>
      <c r="H61" s="646">
        <f>SUM(H62:H79)</f>
        <v>0</v>
      </c>
      <c r="I61" s="646">
        <f>SUM(I62:I79)</f>
        <v>0</v>
      </c>
      <c r="J61" s="646">
        <f>SUM(J66,J68:J77)</f>
        <v>9833549</v>
      </c>
      <c r="K61" s="646">
        <f t="shared" ref="K61:R61" si="10">SUM(K66,K68:K77)</f>
        <v>9833549</v>
      </c>
      <c r="L61" s="646">
        <f t="shared" si="10"/>
        <v>0</v>
      </c>
      <c r="M61" s="646">
        <f t="shared" si="10"/>
        <v>0</v>
      </c>
      <c r="N61" s="646">
        <f t="shared" si="10"/>
        <v>0</v>
      </c>
      <c r="O61" s="646">
        <f t="shared" si="10"/>
        <v>9833549</v>
      </c>
      <c r="P61" s="646">
        <f t="shared" si="10"/>
        <v>0</v>
      </c>
      <c r="Q61" s="646">
        <f t="shared" si="10"/>
        <v>0</v>
      </c>
      <c r="R61" s="646">
        <f t="shared" si="10"/>
        <v>9833549</v>
      </c>
      <c r="T61" s="602">
        <f>SUM(E61,J61)</f>
        <v>9833549</v>
      </c>
    </row>
    <row r="62" spans="1:20" s="193" customFormat="1" ht="51" hidden="1" customHeight="1" x14ac:dyDescent="0.25">
      <c r="A62" s="340" t="s">
        <v>317</v>
      </c>
      <c r="B62" s="341" t="s">
        <v>318</v>
      </c>
      <c r="C62" s="341" t="s">
        <v>187</v>
      </c>
      <c r="D62" s="343" t="s">
        <v>319</v>
      </c>
      <c r="E62" s="650">
        <f t="shared" ref="E62:E79" si="11">SUM(F62,I62)</f>
        <v>0</v>
      </c>
      <c r="F62" s="650"/>
      <c r="G62" s="655"/>
      <c r="H62" s="655"/>
      <c r="I62" s="655"/>
      <c r="J62" s="650">
        <f t="shared" ref="J62:J77" si="12">SUM(L62,O62)</f>
        <v>0</v>
      </c>
      <c r="K62" s="650"/>
      <c r="L62" s="683"/>
      <c r="M62" s="683"/>
      <c r="N62" s="683"/>
      <c r="O62" s="683"/>
      <c r="P62" s="683"/>
      <c r="Q62" s="683"/>
      <c r="R62" s="381">
        <f>SUM(E62,J62)</f>
        <v>0</v>
      </c>
    </row>
    <row r="63" spans="1:20" s="193" customFormat="1" ht="63" hidden="1" customHeight="1" x14ac:dyDescent="0.25">
      <c r="A63" s="357" t="s">
        <v>320</v>
      </c>
      <c r="B63" s="341" t="s">
        <v>186</v>
      </c>
      <c r="C63" s="341" t="s">
        <v>187</v>
      </c>
      <c r="D63" s="342" t="s">
        <v>188</v>
      </c>
      <c r="E63" s="650">
        <f t="shared" si="11"/>
        <v>0</v>
      </c>
      <c r="F63" s="650"/>
      <c r="G63" s="655"/>
      <c r="H63" s="655"/>
      <c r="I63" s="655"/>
      <c r="J63" s="650">
        <f t="shared" si="12"/>
        <v>0</v>
      </c>
      <c r="K63" s="683"/>
      <c r="L63" s="683"/>
      <c r="M63" s="683"/>
      <c r="N63" s="683"/>
      <c r="O63" s="683"/>
      <c r="P63" s="683"/>
      <c r="Q63" s="683"/>
      <c r="R63" s="385">
        <f t="shared" ref="R63:R64" si="13">SUM(E63,J63)</f>
        <v>0</v>
      </c>
    </row>
    <row r="64" spans="1:20" s="193" customFormat="1" ht="51" hidden="1" customHeight="1" x14ac:dyDescent="0.25">
      <c r="A64" s="357" t="s">
        <v>321</v>
      </c>
      <c r="B64" s="341" t="s">
        <v>194</v>
      </c>
      <c r="C64" s="341" t="s">
        <v>195</v>
      </c>
      <c r="D64" s="343" t="s">
        <v>196</v>
      </c>
      <c r="E64" s="650">
        <f t="shared" si="11"/>
        <v>0</v>
      </c>
      <c r="F64" s="650"/>
      <c r="G64" s="655"/>
      <c r="H64" s="655"/>
      <c r="I64" s="655"/>
      <c r="J64" s="650">
        <f t="shared" si="12"/>
        <v>0</v>
      </c>
      <c r="K64" s="683"/>
      <c r="L64" s="683"/>
      <c r="M64" s="683"/>
      <c r="N64" s="683"/>
      <c r="O64" s="683"/>
      <c r="P64" s="683"/>
      <c r="Q64" s="683"/>
      <c r="R64" s="385">
        <f t="shared" si="13"/>
        <v>0</v>
      </c>
    </row>
    <row r="65" spans="1:19" s="193" customFormat="1" ht="36" hidden="1" customHeight="1" x14ac:dyDescent="0.25">
      <c r="A65" s="357" t="s">
        <v>322</v>
      </c>
      <c r="B65" s="358" t="s">
        <v>323</v>
      </c>
      <c r="C65" s="358" t="s">
        <v>324</v>
      </c>
      <c r="D65" s="347" t="s">
        <v>325</v>
      </c>
      <c r="E65" s="650">
        <f t="shared" si="11"/>
        <v>0</v>
      </c>
      <c r="F65" s="650"/>
      <c r="G65" s="655"/>
      <c r="H65" s="655"/>
      <c r="I65" s="655"/>
      <c r="J65" s="650">
        <f t="shared" si="12"/>
        <v>0</v>
      </c>
      <c r="K65" s="650"/>
      <c r="L65" s="683"/>
      <c r="M65" s="683"/>
      <c r="N65" s="683"/>
      <c r="O65" s="683"/>
      <c r="P65" s="683"/>
      <c r="Q65" s="683"/>
      <c r="R65" s="385">
        <f>SUM(E65,J65)</f>
        <v>0</v>
      </c>
    </row>
    <row r="66" spans="1:19" s="193" customFormat="1" ht="33.75" customHeight="1" x14ac:dyDescent="0.25">
      <c r="A66" s="363" t="s">
        <v>552</v>
      </c>
      <c r="B66" s="364" t="s">
        <v>553</v>
      </c>
      <c r="C66" s="364" t="s">
        <v>247</v>
      </c>
      <c r="D66" s="347" t="s">
        <v>554</v>
      </c>
      <c r="E66" s="650">
        <f t="shared" ref="E66:E67" si="14">SUM(F66,I66)</f>
        <v>0</v>
      </c>
      <c r="F66" s="650"/>
      <c r="G66" s="680"/>
      <c r="H66" s="680"/>
      <c r="I66" s="680"/>
      <c r="J66" s="655">
        <f t="shared" ref="J66:J67" si="15">SUM(L66,O66)</f>
        <v>2165894</v>
      </c>
      <c r="K66" s="655">
        <v>2165894</v>
      </c>
      <c r="L66" s="684"/>
      <c r="M66" s="684"/>
      <c r="N66" s="684"/>
      <c r="O66" s="684">
        <v>2165894</v>
      </c>
      <c r="P66" s="684"/>
      <c r="Q66" s="680"/>
      <c r="R66" s="685">
        <f>SUM(J66,E66)</f>
        <v>2165894</v>
      </c>
    </row>
    <row r="67" spans="1:19" s="208" customFormat="1" ht="58.5" customHeight="1" x14ac:dyDescent="0.25">
      <c r="A67" s="382"/>
      <c r="B67" s="383"/>
      <c r="C67" s="383"/>
      <c r="D67" s="425" t="s">
        <v>627</v>
      </c>
      <c r="E67" s="662">
        <f t="shared" si="14"/>
        <v>0</v>
      </c>
      <c r="F67" s="662"/>
      <c r="G67" s="681"/>
      <c r="H67" s="681"/>
      <c r="I67" s="681"/>
      <c r="J67" s="665">
        <f t="shared" si="15"/>
        <v>1038286</v>
      </c>
      <c r="K67" s="665">
        <v>1038286</v>
      </c>
      <c r="L67" s="686"/>
      <c r="M67" s="686"/>
      <c r="N67" s="686"/>
      <c r="O67" s="686">
        <v>1038286</v>
      </c>
      <c r="P67" s="686"/>
      <c r="Q67" s="681"/>
      <c r="R67" s="687">
        <f>SUM(J67,E67)</f>
        <v>1038286</v>
      </c>
    </row>
    <row r="68" spans="1:19" s="201" customFormat="1" ht="24" customHeight="1" x14ac:dyDescent="0.25">
      <c r="A68" s="365" t="s">
        <v>326</v>
      </c>
      <c r="B68" s="366" t="s">
        <v>256</v>
      </c>
      <c r="C68" s="366" t="s">
        <v>257</v>
      </c>
      <c r="D68" s="367" t="s">
        <v>258</v>
      </c>
      <c r="E68" s="650">
        <f t="shared" si="11"/>
        <v>0</v>
      </c>
      <c r="F68" s="650"/>
      <c r="G68" s="680"/>
      <c r="H68" s="680"/>
      <c r="I68" s="680"/>
      <c r="J68" s="650">
        <f t="shared" si="12"/>
        <v>1868793</v>
      </c>
      <c r="K68" s="650">
        <v>1868793</v>
      </c>
      <c r="L68" s="680"/>
      <c r="M68" s="680"/>
      <c r="N68" s="680"/>
      <c r="O68" s="680">
        <v>1868793</v>
      </c>
      <c r="P68" s="680"/>
      <c r="Q68" s="680"/>
      <c r="R68" s="385">
        <f>SUM(E68,J68)</f>
        <v>1868793</v>
      </c>
    </row>
    <row r="69" spans="1:19" s="207" customFormat="1" ht="35.25" hidden="1" customHeight="1" x14ac:dyDescent="0.25">
      <c r="A69" s="365" t="s">
        <v>327</v>
      </c>
      <c r="B69" s="366" t="s">
        <v>264</v>
      </c>
      <c r="C69" s="366" t="s">
        <v>261</v>
      </c>
      <c r="D69" s="367" t="s">
        <v>265</v>
      </c>
      <c r="E69" s="650">
        <f t="shared" si="11"/>
        <v>0</v>
      </c>
      <c r="F69" s="650"/>
      <c r="G69" s="680"/>
      <c r="H69" s="680"/>
      <c r="I69" s="680"/>
      <c r="J69" s="655">
        <f t="shared" si="12"/>
        <v>0</v>
      </c>
      <c r="K69" s="655"/>
      <c r="L69" s="680"/>
      <c r="M69" s="680"/>
      <c r="N69" s="680"/>
      <c r="O69" s="680"/>
      <c r="P69" s="680"/>
      <c r="Q69" s="680"/>
      <c r="R69" s="381">
        <f t="shared" si="4"/>
        <v>0</v>
      </c>
    </row>
    <row r="70" spans="1:19" s="207" customFormat="1" ht="35.25" hidden="1" customHeight="1" x14ac:dyDescent="0.25">
      <c r="A70" s="365" t="s">
        <v>328</v>
      </c>
      <c r="B70" s="366" t="s">
        <v>329</v>
      </c>
      <c r="C70" s="366" t="s">
        <v>261</v>
      </c>
      <c r="D70" s="367" t="s">
        <v>330</v>
      </c>
      <c r="E70" s="650">
        <f t="shared" si="11"/>
        <v>0</v>
      </c>
      <c r="F70" s="650"/>
      <c r="G70" s="680"/>
      <c r="H70" s="680"/>
      <c r="I70" s="680"/>
      <c r="J70" s="655">
        <f t="shared" si="12"/>
        <v>0</v>
      </c>
      <c r="K70" s="655"/>
      <c r="L70" s="680"/>
      <c r="M70" s="680"/>
      <c r="N70" s="680"/>
      <c r="O70" s="680"/>
      <c r="P70" s="680"/>
      <c r="Q70" s="680"/>
      <c r="R70" s="381">
        <f t="shared" si="4"/>
        <v>0</v>
      </c>
    </row>
    <row r="71" spans="1:19" s="193" customFormat="1" ht="36.75" customHeight="1" x14ac:dyDescent="0.25">
      <c r="A71" s="363" t="s">
        <v>331</v>
      </c>
      <c r="B71" s="364" t="s">
        <v>332</v>
      </c>
      <c r="C71" s="364" t="s">
        <v>261</v>
      </c>
      <c r="D71" s="347" t="s">
        <v>333</v>
      </c>
      <c r="E71" s="650">
        <f t="shared" si="11"/>
        <v>0</v>
      </c>
      <c r="F71" s="650"/>
      <c r="G71" s="680"/>
      <c r="H71" s="680"/>
      <c r="I71" s="680"/>
      <c r="J71" s="655">
        <f t="shared" si="12"/>
        <v>5143120</v>
      </c>
      <c r="K71" s="655">
        <v>5143120</v>
      </c>
      <c r="L71" s="684"/>
      <c r="M71" s="684"/>
      <c r="N71" s="684"/>
      <c r="O71" s="684">
        <v>5143120</v>
      </c>
      <c r="P71" s="684"/>
      <c r="Q71" s="680"/>
      <c r="R71" s="381">
        <f t="shared" si="4"/>
        <v>5143120</v>
      </c>
    </row>
    <row r="72" spans="1:19" s="193" customFormat="1" ht="25.5" customHeight="1" x14ac:dyDescent="0.25">
      <c r="A72" s="363" t="s">
        <v>334</v>
      </c>
      <c r="B72" s="364" t="s">
        <v>335</v>
      </c>
      <c r="C72" s="364" t="s">
        <v>336</v>
      </c>
      <c r="D72" s="347" t="s">
        <v>337</v>
      </c>
      <c r="E72" s="650">
        <f t="shared" si="11"/>
        <v>0</v>
      </c>
      <c r="F72" s="650"/>
      <c r="G72" s="680"/>
      <c r="H72" s="680"/>
      <c r="I72" s="680"/>
      <c r="J72" s="655">
        <f t="shared" si="12"/>
        <v>356880</v>
      </c>
      <c r="K72" s="655">
        <v>356880</v>
      </c>
      <c r="L72" s="684"/>
      <c r="M72" s="684"/>
      <c r="N72" s="684"/>
      <c r="O72" s="684">
        <v>356880</v>
      </c>
      <c r="P72" s="684"/>
      <c r="Q72" s="680"/>
      <c r="R72" s="381">
        <f t="shared" si="4"/>
        <v>356880</v>
      </c>
    </row>
    <row r="73" spans="1:19" s="193" customFormat="1" ht="28.5" hidden="1" customHeight="1" x14ac:dyDescent="0.25">
      <c r="A73" s="363" t="s">
        <v>338</v>
      </c>
      <c r="B73" s="364" t="s">
        <v>339</v>
      </c>
      <c r="C73" s="364" t="s">
        <v>336</v>
      </c>
      <c r="D73" s="347" t="s">
        <v>340</v>
      </c>
      <c r="E73" s="650">
        <f t="shared" si="11"/>
        <v>0</v>
      </c>
      <c r="F73" s="650"/>
      <c r="G73" s="680"/>
      <c r="H73" s="680"/>
      <c r="I73" s="680"/>
      <c r="J73" s="655">
        <f t="shared" si="12"/>
        <v>0</v>
      </c>
      <c r="K73" s="655"/>
      <c r="L73" s="684"/>
      <c r="M73" s="684"/>
      <c r="N73" s="684"/>
      <c r="O73" s="684"/>
      <c r="P73" s="684"/>
      <c r="Q73" s="680"/>
      <c r="R73" s="381">
        <f t="shared" si="4"/>
        <v>0</v>
      </c>
    </row>
    <row r="74" spans="1:19" s="193" customFormat="1" ht="37.5" hidden="1" customHeight="1" x14ac:dyDescent="0.25">
      <c r="A74" s="363" t="s">
        <v>341</v>
      </c>
      <c r="B74" s="364" t="s">
        <v>342</v>
      </c>
      <c r="C74" s="364" t="s">
        <v>336</v>
      </c>
      <c r="D74" s="347" t="s">
        <v>343</v>
      </c>
      <c r="E74" s="650">
        <f t="shared" si="11"/>
        <v>0</v>
      </c>
      <c r="F74" s="650"/>
      <c r="G74" s="680"/>
      <c r="H74" s="680"/>
      <c r="I74" s="680"/>
      <c r="J74" s="655">
        <f t="shared" si="12"/>
        <v>0</v>
      </c>
      <c r="K74" s="655"/>
      <c r="L74" s="684"/>
      <c r="M74" s="684"/>
      <c r="N74" s="684"/>
      <c r="O74" s="684"/>
      <c r="P74" s="684"/>
      <c r="Q74" s="680"/>
      <c r="R74" s="381">
        <f t="shared" si="4"/>
        <v>0</v>
      </c>
    </row>
    <row r="75" spans="1:19" s="205" customFormat="1" ht="36.75" hidden="1" customHeight="1" x14ac:dyDescent="0.25">
      <c r="A75" s="386" t="s">
        <v>344</v>
      </c>
      <c r="B75" s="387" t="s">
        <v>345</v>
      </c>
      <c r="C75" s="387" t="s">
        <v>336</v>
      </c>
      <c r="D75" s="388" t="s">
        <v>346</v>
      </c>
      <c r="E75" s="676">
        <f>SUM(F75,I75)</f>
        <v>0</v>
      </c>
      <c r="F75" s="676"/>
      <c r="G75" s="677"/>
      <c r="H75" s="677"/>
      <c r="I75" s="677"/>
      <c r="J75" s="688">
        <f t="shared" si="12"/>
        <v>0</v>
      </c>
      <c r="K75" s="688"/>
      <c r="L75" s="689"/>
      <c r="M75" s="689"/>
      <c r="N75" s="689"/>
      <c r="O75" s="689"/>
      <c r="P75" s="689"/>
      <c r="Q75" s="677"/>
      <c r="R75" s="690">
        <f>SUM(E75,J75)</f>
        <v>0</v>
      </c>
    </row>
    <row r="76" spans="1:19" s="205" customFormat="1" ht="35.25" hidden="1" customHeight="1" x14ac:dyDescent="0.25">
      <c r="A76" s="369" t="s">
        <v>347</v>
      </c>
      <c r="B76" s="370" t="s">
        <v>348</v>
      </c>
      <c r="C76" s="370" t="s">
        <v>336</v>
      </c>
      <c r="D76" s="389" t="s">
        <v>349</v>
      </c>
      <c r="E76" s="676">
        <f>SUM(F76,I76)</f>
        <v>0</v>
      </c>
      <c r="F76" s="676"/>
      <c r="G76" s="678"/>
      <c r="H76" s="678"/>
      <c r="I76" s="678"/>
      <c r="J76" s="676">
        <f>SUM(L76,O76)</f>
        <v>0</v>
      </c>
      <c r="K76" s="676"/>
      <c r="L76" s="691"/>
      <c r="M76" s="691"/>
      <c r="N76" s="691"/>
      <c r="O76" s="677"/>
      <c r="P76" s="677"/>
      <c r="Q76" s="691"/>
      <c r="R76" s="692">
        <f>SUM(E76,J76)</f>
        <v>0</v>
      </c>
    </row>
    <row r="77" spans="1:19" s="193" customFormat="1" ht="36" customHeight="1" x14ac:dyDescent="0.25">
      <c r="A77" s="363" t="s">
        <v>350</v>
      </c>
      <c r="B77" s="364" t="s">
        <v>286</v>
      </c>
      <c r="C77" s="341" t="s">
        <v>287</v>
      </c>
      <c r="D77" s="390" t="s">
        <v>288</v>
      </c>
      <c r="E77" s="650">
        <f t="shared" si="11"/>
        <v>0</v>
      </c>
      <c r="F77" s="650"/>
      <c r="G77" s="680"/>
      <c r="H77" s="680"/>
      <c r="I77" s="680"/>
      <c r="J77" s="655">
        <f t="shared" si="12"/>
        <v>298862</v>
      </c>
      <c r="K77" s="655">
        <v>298862</v>
      </c>
      <c r="L77" s="693"/>
      <c r="M77" s="693"/>
      <c r="N77" s="693"/>
      <c r="O77" s="693">
        <v>298862</v>
      </c>
      <c r="P77" s="693"/>
      <c r="Q77" s="683"/>
      <c r="R77" s="381">
        <f t="shared" si="4"/>
        <v>298862</v>
      </c>
    </row>
    <row r="78" spans="1:19" s="193" customFormat="1" ht="33" hidden="1" customHeight="1" x14ac:dyDescent="0.25">
      <c r="A78" s="363" t="s">
        <v>543</v>
      </c>
      <c r="B78" s="341" t="s">
        <v>294</v>
      </c>
      <c r="C78" s="364" t="s">
        <v>295</v>
      </c>
      <c r="D78" s="347" t="s">
        <v>296</v>
      </c>
      <c r="E78" s="650">
        <f t="shared" si="11"/>
        <v>0</v>
      </c>
      <c r="F78" s="650"/>
      <c r="G78" s="655"/>
      <c r="H78" s="655"/>
      <c r="I78" s="655"/>
      <c r="J78" s="650">
        <f>SUM(O78,L78)</f>
        <v>0</v>
      </c>
      <c r="K78" s="650"/>
      <c r="L78" s="655"/>
      <c r="M78" s="655"/>
      <c r="N78" s="655"/>
      <c r="O78" s="650"/>
      <c r="P78" s="655"/>
      <c r="Q78" s="655"/>
      <c r="R78" s="385">
        <f t="shared" si="4"/>
        <v>0</v>
      </c>
    </row>
    <row r="79" spans="1:19" s="216" customFormat="1" ht="62.25" hidden="1" customHeight="1" x14ac:dyDescent="0.25">
      <c r="A79" s="382"/>
      <c r="B79" s="349"/>
      <c r="C79" s="383"/>
      <c r="D79" s="350" t="s">
        <v>542</v>
      </c>
      <c r="E79" s="656">
        <f t="shared" si="11"/>
        <v>0</v>
      </c>
      <c r="F79" s="656"/>
      <c r="G79" s="659"/>
      <c r="H79" s="659"/>
      <c r="I79" s="659"/>
      <c r="J79" s="656">
        <f>SUM(O79,L79)</f>
        <v>0</v>
      </c>
      <c r="K79" s="656"/>
      <c r="L79" s="659"/>
      <c r="M79" s="659"/>
      <c r="N79" s="659"/>
      <c r="O79" s="656"/>
      <c r="P79" s="659"/>
      <c r="Q79" s="659"/>
      <c r="R79" s="694">
        <f t="shared" ref="R79" si="16">SUM(E79,J79)</f>
        <v>0</v>
      </c>
    </row>
    <row r="80" spans="1:19" s="193" customFormat="1" ht="40.5" customHeight="1" x14ac:dyDescent="0.25">
      <c r="A80" s="337" t="s">
        <v>352</v>
      </c>
      <c r="B80" s="338"/>
      <c r="C80" s="338"/>
      <c r="D80" s="391" t="s">
        <v>353</v>
      </c>
      <c r="E80" s="695">
        <f>SUM(E81)</f>
        <v>-289370</v>
      </c>
      <c r="F80" s="695">
        <f t="shared" ref="F80:R80" si="17">SUM(F81)</f>
        <v>-289370</v>
      </c>
      <c r="G80" s="695">
        <f t="shared" si="17"/>
        <v>-51268</v>
      </c>
      <c r="H80" s="695">
        <f t="shared" si="17"/>
        <v>-350000</v>
      </c>
      <c r="I80" s="695">
        <f t="shared" si="17"/>
        <v>0</v>
      </c>
      <c r="J80" s="695">
        <f t="shared" si="17"/>
        <v>2086394.94</v>
      </c>
      <c r="K80" s="695">
        <f t="shared" si="17"/>
        <v>2086394.94</v>
      </c>
      <c r="L80" s="695">
        <f t="shared" si="17"/>
        <v>0</v>
      </c>
      <c r="M80" s="695">
        <f t="shared" si="17"/>
        <v>0</v>
      </c>
      <c r="N80" s="695">
        <f t="shared" si="17"/>
        <v>0</v>
      </c>
      <c r="O80" s="695">
        <f t="shared" si="17"/>
        <v>2086394.94</v>
      </c>
      <c r="P80" s="695">
        <f t="shared" si="17"/>
        <v>0</v>
      </c>
      <c r="Q80" s="695">
        <f t="shared" si="17"/>
        <v>0</v>
      </c>
      <c r="R80" s="784">
        <f t="shared" si="17"/>
        <v>1797024.94</v>
      </c>
      <c r="S80" s="777"/>
    </row>
    <row r="81" spans="1:20" s="194" customFormat="1" ht="39.75" customHeight="1" x14ac:dyDescent="0.25">
      <c r="A81" s="337" t="s">
        <v>354</v>
      </c>
      <c r="B81" s="338"/>
      <c r="C81" s="338"/>
      <c r="D81" s="391" t="s">
        <v>353</v>
      </c>
      <c r="E81" s="695">
        <f>SUM(E83,E86,E99,E102,E108)</f>
        <v>-289370</v>
      </c>
      <c r="F81" s="695">
        <f>SUM(F83,F86,F99,F102,F108)</f>
        <v>-289370</v>
      </c>
      <c r="G81" s="695">
        <f t="shared" ref="G81:R81" si="18">SUM(G83,G86,G99,G102,G108)</f>
        <v>-51268</v>
      </c>
      <c r="H81" s="695">
        <f t="shared" si="18"/>
        <v>-350000</v>
      </c>
      <c r="I81" s="695">
        <f t="shared" si="18"/>
        <v>0</v>
      </c>
      <c r="J81" s="695">
        <f t="shared" si="18"/>
        <v>2086394.94</v>
      </c>
      <c r="K81" s="695">
        <f t="shared" si="18"/>
        <v>2086394.94</v>
      </c>
      <c r="L81" s="695">
        <f t="shared" si="18"/>
        <v>0</v>
      </c>
      <c r="M81" s="695">
        <f t="shared" si="18"/>
        <v>0</v>
      </c>
      <c r="N81" s="695">
        <f t="shared" si="18"/>
        <v>0</v>
      </c>
      <c r="O81" s="695">
        <f t="shared" si="18"/>
        <v>2086394.94</v>
      </c>
      <c r="P81" s="695">
        <f t="shared" si="18"/>
        <v>0</v>
      </c>
      <c r="Q81" s="695">
        <f t="shared" si="18"/>
        <v>0</v>
      </c>
      <c r="R81" s="695">
        <f t="shared" si="18"/>
        <v>1797024.94</v>
      </c>
      <c r="S81" s="778"/>
      <c r="T81" s="602">
        <f>SUM(E81,J81)</f>
        <v>1797024.94</v>
      </c>
    </row>
    <row r="82" spans="1:20" s="194" customFormat="1" ht="49.5" hidden="1" customHeight="1" x14ac:dyDescent="0.25">
      <c r="A82" s="340" t="s">
        <v>355</v>
      </c>
      <c r="B82" s="341" t="s">
        <v>318</v>
      </c>
      <c r="C82" s="341" t="s">
        <v>187</v>
      </c>
      <c r="D82" s="343" t="s">
        <v>319</v>
      </c>
      <c r="E82" s="670">
        <f>SUM(F82,I82)</f>
        <v>0</v>
      </c>
      <c r="F82" s="670"/>
      <c r="G82" s="670"/>
      <c r="H82" s="654"/>
      <c r="I82" s="654"/>
      <c r="J82" s="653">
        <f t="shared" ref="J82:J105" si="19">SUM(L82,O82)</f>
        <v>0</v>
      </c>
      <c r="K82" s="653"/>
      <c r="L82" s="654"/>
      <c r="M82" s="654"/>
      <c r="N82" s="654"/>
      <c r="O82" s="653"/>
      <c r="P82" s="653"/>
      <c r="Q82" s="653"/>
      <c r="R82" s="381">
        <f>SUM(E82,J82)</f>
        <v>0</v>
      </c>
    </row>
    <row r="83" spans="1:20" s="193" customFormat="1" ht="27.75" customHeight="1" x14ac:dyDescent="0.25">
      <c r="A83" s="357" t="s">
        <v>356</v>
      </c>
      <c r="B83" s="358" t="s">
        <v>357</v>
      </c>
      <c r="C83" s="358" t="s">
        <v>358</v>
      </c>
      <c r="D83" s="342" t="s">
        <v>359</v>
      </c>
      <c r="E83" s="670">
        <f t="shared" ref="E83:E107" si="20">SUM(F83,I83)</f>
        <v>-15418</v>
      </c>
      <c r="F83" s="670">
        <v>-15418</v>
      </c>
      <c r="G83" s="670">
        <v>-12638</v>
      </c>
      <c r="H83" s="654"/>
      <c r="I83" s="654"/>
      <c r="J83" s="653">
        <f t="shared" si="19"/>
        <v>0</v>
      </c>
      <c r="K83" s="653"/>
      <c r="L83" s="654"/>
      <c r="M83" s="654"/>
      <c r="N83" s="654"/>
      <c r="O83" s="653"/>
      <c r="P83" s="653"/>
      <c r="Q83" s="653"/>
      <c r="R83" s="381">
        <f t="shared" ref="R83:R106" si="21">SUM(E83,J83)</f>
        <v>-15418</v>
      </c>
    </row>
    <row r="84" spans="1:20" s="208" customFormat="1" ht="60" customHeight="1" x14ac:dyDescent="0.25">
      <c r="A84" s="392"/>
      <c r="B84" s="393"/>
      <c r="C84" s="393"/>
      <c r="D84" s="350" t="s">
        <v>360</v>
      </c>
      <c r="E84" s="697">
        <f t="shared" si="20"/>
        <v>-15418</v>
      </c>
      <c r="F84" s="666">
        <v>-15418</v>
      </c>
      <c r="G84" s="666">
        <v>-12638</v>
      </c>
      <c r="H84" s="666"/>
      <c r="I84" s="666"/>
      <c r="J84" s="664">
        <f t="shared" si="19"/>
        <v>0</v>
      </c>
      <c r="K84" s="664"/>
      <c r="L84" s="666"/>
      <c r="M84" s="666"/>
      <c r="N84" s="666"/>
      <c r="O84" s="664"/>
      <c r="P84" s="664"/>
      <c r="Q84" s="664"/>
      <c r="R84" s="667">
        <f t="shared" si="21"/>
        <v>-15418</v>
      </c>
    </row>
    <row r="85" spans="1:20" s="193" customFormat="1" ht="24.75" hidden="1" customHeight="1" x14ac:dyDescent="0.25">
      <c r="A85" s="357"/>
      <c r="B85" s="358"/>
      <c r="C85" s="358"/>
      <c r="D85" s="342"/>
      <c r="E85" s="670"/>
      <c r="F85" s="670"/>
      <c r="G85" s="670"/>
      <c r="H85" s="654"/>
      <c r="I85" s="654"/>
      <c r="J85" s="653"/>
      <c r="K85" s="653"/>
      <c r="L85" s="654"/>
      <c r="M85" s="654"/>
      <c r="N85" s="654"/>
      <c r="O85" s="653"/>
      <c r="P85" s="653"/>
      <c r="Q85" s="653"/>
      <c r="R85" s="381">
        <f t="shared" si="21"/>
        <v>0</v>
      </c>
    </row>
    <row r="86" spans="1:20" s="193" customFormat="1" ht="63.75" customHeight="1" x14ac:dyDescent="0.25">
      <c r="A86" s="357" t="s">
        <v>361</v>
      </c>
      <c r="B86" s="358" t="s">
        <v>362</v>
      </c>
      <c r="C86" s="358" t="s">
        <v>363</v>
      </c>
      <c r="D86" s="342" t="s">
        <v>364</v>
      </c>
      <c r="E86" s="650">
        <f t="shared" ref="E86" si="22">SUM(F86,I86)</f>
        <v>-297952</v>
      </c>
      <c r="F86" s="653">
        <v>-297952</v>
      </c>
      <c r="G86" s="670">
        <v>-38630</v>
      </c>
      <c r="H86" s="653">
        <v>-350000</v>
      </c>
      <c r="I86" s="653"/>
      <c r="J86" s="650">
        <f>SUM(O86,L86)</f>
        <v>1065676</v>
      </c>
      <c r="K86" s="653">
        <v>1065676</v>
      </c>
      <c r="L86" s="653"/>
      <c r="M86" s="653"/>
      <c r="N86" s="653"/>
      <c r="O86" s="653">
        <v>1065676</v>
      </c>
      <c r="P86" s="653"/>
      <c r="Q86" s="653"/>
      <c r="R86" s="785">
        <f t="shared" si="21"/>
        <v>767724</v>
      </c>
      <c r="S86" s="777"/>
    </row>
    <row r="87" spans="1:20" s="208" customFormat="1" ht="57" hidden="1" customHeight="1" x14ac:dyDescent="0.25">
      <c r="A87" s="392"/>
      <c r="B87" s="393"/>
      <c r="C87" s="393"/>
      <c r="D87" s="394" t="s">
        <v>544</v>
      </c>
      <c r="E87" s="697">
        <f t="shared" si="20"/>
        <v>0</v>
      </c>
      <c r="F87" s="697"/>
      <c r="G87" s="697"/>
      <c r="H87" s="664"/>
      <c r="I87" s="664"/>
      <c r="J87" s="697">
        <f t="shared" si="19"/>
        <v>0</v>
      </c>
      <c r="K87" s="697"/>
      <c r="L87" s="664"/>
      <c r="M87" s="664"/>
      <c r="N87" s="664"/>
      <c r="O87" s="664"/>
      <c r="P87" s="664"/>
      <c r="Q87" s="664"/>
      <c r="R87" s="667">
        <f t="shared" si="21"/>
        <v>0</v>
      </c>
    </row>
    <row r="88" spans="1:20" s="208" customFormat="1" ht="61.5" hidden="1" customHeight="1" x14ac:dyDescent="0.25">
      <c r="A88" s="392"/>
      <c r="B88" s="393"/>
      <c r="C88" s="393"/>
      <c r="D88" s="350" t="s">
        <v>545</v>
      </c>
      <c r="E88" s="697">
        <f>SUM(F88,I88)</f>
        <v>0</v>
      </c>
      <c r="F88" s="697"/>
      <c r="G88" s="697"/>
      <c r="H88" s="664"/>
      <c r="I88" s="664"/>
      <c r="J88" s="697">
        <f>SUM(L88,O88)</f>
        <v>0</v>
      </c>
      <c r="K88" s="697"/>
      <c r="L88" s="664"/>
      <c r="M88" s="664"/>
      <c r="N88" s="664"/>
      <c r="O88" s="664"/>
      <c r="P88" s="664"/>
      <c r="Q88" s="664"/>
      <c r="R88" s="667">
        <f>SUM(E88,J88)</f>
        <v>0</v>
      </c>
    </row>
    <row r="89" spans="1:20" s="208" customFormat="1" ht="62.25" hidden="1" customHeight="1" x14ac:dyDescent="0.25">
      <c r="A89" s="392"/>
      <c r="B89" s="393"/>
      <c r="C89" s="393"/>
      <c r="D89" s="350" t="s">
        <v>366</v>
      </c>
      <c r="E89" s="697">
        <f t="shared" si="20"/>
        <v>0</v>
      </c>
      <c r="F89" s="697"/>
      <c r="G89" s="697"/>
      <c r="H89" s="664"/>
      <c r="I89" s="664"/>
      <c r="J89" s="697">
        <f t="shared" si="19"/>
        <v>0</v>
      </c>
      <c r="K89" s="697"/>
      <c r="L89" s="664"/>
      <c r="M89" s="664"/>
      <c r="N89" s="664"/>
      <c r="O89" s="664"/>
      <c r="P89" s="664"/>
      <c r="Q89" s="664"/>
      <c r="R89" s="667">
        <f t="shared" si="21"/>
        <v>0</v>
      </c>
    </row>
    <row r="90" spans="1:20" s="208" customFormat="1" ht="60" customHeight="1" x14ac:dyDescent="0.25">
      <c r="A90" s="392"/>
      <c r="B90" s="393"/>
      <c r="C90" s="393"/>
      <c r="D90" s="350" t="s">
        <v>360</v>
      </c>
      <c r="E90" s="697">
        <f t="shared" si="20"/>
        <v>-47129</v>
      </c>
      <c r="F90" s="697">
        <v>-47129</v>
      </c>
      <c r="G90" s="697">
        <v>-38630</v>
      </c>
      <c r="H90" s="664"/>
      <c r="I90" s="664"/>
      <c r="J90" s="697">
        <f t="shared" si="19"/>
        <v>0</v>
      </c>
      <c r="K90" s="697"/>
      <c r="L90" s="664"/>
      <c r="M90" s="664"/>
      <c r="N90" s="664"/>
      <c r="O90" s="664"/>
      <c r="P90" s="664"/>
      <c r="Q90" s="664"/>
      <c r="R90" s="667">
        <f t="shared" si="21"/>
        <v>-47129</v>
      </c>
    </row>
    <row r="91" spans="1:20" s="193" customFormat="1" ht="78.75" hidden="1" customHeight="1" x14ac:dyDescent="0.25">
      <c r="A91" s="357" t="s">
        <v>367</v>
      </c>
      <c r="B91" s="358" t="s">
        <v>368</v>
      </c>
      <c r="C91" s="358" t="s">
        <v>369</v>
      </c>
      <c r="D91" s="390" t="s">
        <v>370</v>
      </c>
      <c r="E91" s="670">
        <f t="shared" si="20"/>
        <v>0</v>
      </c>
      <c r="F91" s="670"/>
      <c r="G91" s="670"/>
      <c r="H91" s="653"/>
      <c r="I91" s="653"/>
      <c r="J91" s="670">
        <f t="shared" si="19"/>
        <v>0</v>
      </c>
      <c r="K91" s="670"/>
      <c r="L91" s="670"/>
      <c r="M91" s="670"/>
      <c r="N91" s="670"/>
      <c r="O91" s="670"/>
      <c r="P91" s="653"/>
      <c r="Q91" s="653"/>
      <c r="R91" s="698">
        <f t="shared" si="21"/>
        <v>0</v>
      </c>
    </row>
    <row r="92" spans="1:20" s="208" customFormat="1" ht="32.25" hidden="1" customHeight="1" x14ac:dyDescent="0.25">
      <c r="A92" s="392"/>
      <c r="B92" s="393"/>
      <c r="C92" s="393"/>
      <c r="D92" s="350" t="s">
        <v>371</v>
      </c>
      <c r="E92" s="697">
        <f>SUM(F92,I92)</f>
        <v>0</v>
      </c>
      <c r="F92" s="697"/>
      <c r="G92" s="697"/>
      <c r="H92" s="664"/>
      <c r="I92" s="664"/>
      <c r="J92" s="697">
        <f t="shared" si="19"/>
        <v>0</v>
      </c>
      <c r="K92" s="697"/>
      <c r="L92" s="697"/>
      <c r="M92" s="697"/>
      <c r="N92" s="697"/>
      <c r="O92" s="697"/>
      <c r="P92" s="664"/>
      <c r="Q92" s="664"/>
      <c r="R92" s="667">
        <f t="shared" si="21"/>
        <v>0</v>
      </c>
    </row>
    <row r="93" spans="1:20" s="208" customFormat="1" ht="64.5" hidden="1" customHeight="1" x14ac:dyDescent="0.25">
      <c r="A93" s="392"/>
      <c r="B93" s="393"/>
      <c r="C93" s="393"/>
      <c r="D93" s="350" t="s">
        <v>365</v>
      </c>
      <c r="E93" s="697">
        <f>SUM(F93,I93)</f>
        <v>0</v>
      </c>
      <c r="F93" s="697"/>
      <c r="G93" s="697"/>
      <c r="H93" s="664"/>
      <c r="I93" s="664"/>
      <c r="J93" s="697">
        <f t="shared" si="19"/>
        <v>0</v>
      </c>
      <c r="K93" s="697"/>
      <c r="L93" s="697"/>
      <c r="M93" s="697"/>
      <c r="N93" s="697"/>
      <c r="O93" s="697"/>
      <c r="P93" s="664"/>
      <c r="Q93" s="664"/>
      <c r="R93" s="667">
        <f t="shared" si="21"/>
        <v>0</v>
      </c>
    </row>
    <row r="94" spans="1:20" s="193" customFormat="1" ht="36" hidden="1" customHeight="1" x14ac:dyDescent="0.25">
      <c r="A94" s="357" t="s">
        <v>372</v>
      </c>
      <c r="B94" s="358" t="s">
        <v>243</v>
      </c>
      <c r="C94" s="358" t="s">
        <v>373</v>
      </c>
      <c r="D94" s="390" t="s">
        <v>374</v>
      </c>
      <c r="E94" s="670">
        <f t="shared" si="20"/>
        <v>0</v>
      </c>
      <c r="F94" s="670"/>
      <c r="G94" s="670"/>
      <c r="H94" s="653"/>
      <c r="I94" s="653"/>
      <c r="J94" s="670">
        <f t="shared" si="19"/>
        <v>0</v>
      </c>
      <c r="K94" s="699"/>
      <c r="L94" s="653"/>
      <c r="M94" s="653"/>
      <c r="N94" s="653"/>
      <c r="O94" s="653"/>
      <c r="P94" s="653"/>
      <c r="Q94" s="653"/>
      <c r="R94" s="385">
        <f t="shared" si="21"/>
        <v>0</v>
      </c>
    </row>
    <row r="95" spans="1:20" s="193" customFormat="1" ht="26.25" hidden="1" customHeight="1" x14ac:dyDescent="0.25">
      <c r="A95" s="357" t="s">
        <v>375</v>
      </c>
      <c r="B95" s="358" t="s">
        <v>376</v>
      </c>
      <c r="C95" s="358" t="s">
        <v>377</v>
      </c>
      <c r="D95" s="342" t="s">
        <v>378</v>
      </c>
      <c r="E95" s="670">
        <f t="shared" si="20"/>
        <v>0</v>
      </c>
      <c r="F95" s="670"/>
      <c r="G95" s="670"/>
      <c r="H95" s="653"/>
      <c r="I95" s="653"/>
      <c r="J95" s="699">
        <f t="shared" si="19"/>
        <v>0</v>
      </c>
      <c r="K95" s="699"/>
      <c r="L95" s="653"/>
      <c r="M95" s="653"/>
      <c r="N95" s="653"/>
      <c r="O95" s="653"/>
      <c r="P95" s="653"/>
      <c r="Q95" s="653"/>
      <c r="R95" s="385">
        <f t="shared" si="21"/>
        <v>0</v>
      </c>
    </row>
    <row r="96" spans="1:20" s="193" customFormat="1" ht="25.5" hidden="1" customHeight="1" x14ac:dyDescent="0.25">
      <c r="A96" s="357" t="s">
        <v>379</v>
      </c>
      <c r="B96" s="358" t="s">
        <v>380</v>
      </c>
      <c r="C96" s="358" t="s">
        <v>377</v>
      </c>
      <c r="D96" s="342" t="s">
        <v>381</v>
      </c>
      <c r="E96" s="670">
        <f t="shared" si="20"/>
        <v>0</v>
      </c>
      <c r="F96" s="670"/>
      <c r="G96" s="670"/>
      <c r="H96" s="653"/>
      <c r="I96" s="653"/>
      <c r="J96" s="653">
        <f t="shared" si="19"/>
        <v>0</v>
      </c>
      <c r="K96" s="653"/>
      <c r="L96" s="653"/>
      <c r="M96" s="653"/>
      <c r="N96" s="653"/>
      <c r="O96" s="653"/>
      <c r="P96" s="653"/>
      <c r="Q96" s="653"/>
      <c r="R96" s="381">
        <f t="shared" si="21"/>
        <v>0</v>
      </c>
    </row>
    <row r="97" spans="1:33" s="209" customFormat="1" ht="25.5" hidden="1" customHeight="1" x14ac:dyDescent="0.25">
      <c r="A97" s="357" t="s">
        <v>382</v>
      </c>
      <c r="B97" s="358" t="s">
        <v>383</v>
      </c>
      <c r="C97" s="358" t="s">
        <v>377</v>
      </c>
      <c r="D97" s="395" t="s">
        <v>384</v>
      </c>
      <c r="E97" s="670">
        <f t="shared" si="20"/>
        <v>0</v>
      </c>
      <c r="F97" s="670"/>
      <c r="G97" s="670"/>
      <c r="H97" s="653"/>
      <c r="I97" s="653"/>
      <c r="J97" s="670">
        <f t="shared" si="19"/>
        <v>0</v>
      </c>
      <c r="K97" s="670"/>
      <c r="L97" s="653"/>
      <c r="M97" s="653"/>
      <c r="N97" s="653"/>
      <c r="O97" s="653"/>
      <c r="P97" s="653"/>
      <c r="Q97" s="653"/>
      <c r="R97" s="381">
        <f t="shared" si="21"/>
        <v>0</v>
      </c>
    </row>
    <row r="98" spans="1:33" s="208" customFormat="1" ht="45" hidden="1" customHeight="1" x14ac:dyDescent="0.25">
      <c r="A98" s="392"/>
      <c r="B98" s="393"/>
      <c r="C98" s="393"/>
      <c r="D98" s="350" t="s">
        <v>385</v>
      </c>
      <c r="E98" s="697">
        <f>SUM(F98,I98)</f>
        <v>0</v>
      </c>
      <c r="F98" s="697"/>
      <c r="G98" s="697"/>
      <c r="H98" s="664"/>
      <c r="I98" s="664"/>
      <c r="J98" s="697">
        <f t="shared" si="19"/>
        <v>0</v>
      </c>
      <c r="K98" s="697"/>
      <c r="L98" s="697"/>
      <c r="M98" s="697"/>
      <c r="N98" s="697"/>
      <c r="O98" s="697"/>
      <c r="P98" s="664"/>
      <c r="Q98" s="664"/>
      <c r="R98" s="667">
        <f t="shared" si="21"/>
        <v>0</v>
      </c>
    </row>
    <row r="99" spans="1:33" s="193" customFormat="1" ht="25.5" customHeight="1" x14ac:dyDescent="0.25">
      <c r="A99" s="357" t="s">
        <v>386</v>
      </c>
      <c r="B99" s="358" t="s">
        <v>387</v>
      </c>
      <c r="C99" s="358" t="s">
        <v>377</v>
      </c>
      <c r="D99" s="342" t="s">
        <v>388</v>
      </c>
      <c r="E99" s="670">
        <f t="shared" si="20"/>
        <v>24000</v>
      </c>
      <c r="F99" s="670">
        <v>24000</v>
      </c>
      <c r="G99" s="670"/>
      <c r="H99" s="653"/>
      <c r="I99" s="653"/>
      <c r="J99" s="653">
        <f t="shared" si="19"/>
        <v>0</v>
      </c>
      <c r="K99" s="653"/>
      <c r="L99" s="653"/>
      <c r="M99" s="653"/>
      <c r="N99" s="653"/>
      <c r="O99" s="653"/>
      <c r="P99" s="653"/>
      <c r="Q99" s="653"/>
      <c r="R99" s="381">
        <f t="shared" si="21"/>
        <v>24000</v>
      </c>
    </row>
    <row r="100" spans="1:33" s="205" customFormat="1" ht="3.75" hidden="1" customHeight="1" x14ac:dyDescent="0.25">
      <c r="A100" s="396" t="s">
        <v>389</v>
      </c>
      <c r="B100" s="397" t="s">
        <v>390</v>
      </c>
      <c r="C100" s="397" t="s">
        <v>224</v>
      </c>
      <c r="D100" s="398" t="s">
        <v>391</v>
      </c>
      <c r="E100" s="700">
        <f t="shared" si="20"/>
        <v>0</v>
      </c>
      <c r="F100" s="700"/>
      <c r="G100" s="700"/>
      <c r="H100" s="701"/>
      <c r="I100" s="701"/>
      <c r="J100" s="702">
        <f t="shared" si="19"/>
        <v>0</v>
      </c>
      <c r="K100" s="702"/>
      <c r="L100" s="701"/>
      <c r="M100" s="701"/>
      <c r="N100" s="701"/>
      <c r="O100" s="701"/>
      <c r="P100" s="701"/>
      <c r="Q100" s="701"/>
      <c r="R100" s="703">
        <f t="shared" si="21"/>
        <v>0</v>
      </c>
    </row>
    <row r="101" spans="1:33" s="193" customFormat="1" ht="34.5" hidden="1" customHeight="1" x14ac:dyDescent="0.25">
      <c r="A101" s="357" t="s">
        <v>392</v>
      </c>
      <c r="B101" s="358" t="s">
        <v>393</v>
      </c>
      <c r="C101" s="358" t="s">
        <v>247</v>
      </c>
      <c r="D101" s="342" t="s">
        <v>394</v>
      </c>
      <c r="E101" s="670">
        <f t="shared" si="20"/>
        <v>0</v>
      </c>
      <c r="F101" s="670"/>
      <c r="G101" s="670"/>
      <c r="H101" s="653"/>
      <c r="I101" s="653"/>
      <c r="J101" s="653">
        <f t="shared" si="19"/>
        <v>0</v>
      </c>
      <c r="K101" s="653"/>
      <c r="L101" s="653"/>
      <c r="M101" s="653"/>
      <c r="N101" s="653"/>
      <c r="O101" s="653"/>
      <c r="P101" s="653"/>
      <c r="Q101" s="653"/>
      <c r="R101" s="381">
        <f t="shared" si="21"/>
        <v>0</v>
      </c>
    </row>
    <row r="102" spans="1:33" s="193" customFormat="1" ht="27.75" customHeight="1" x14ac:dyDescent="0.25">
      <c r="A102" s="357" t="s">
        <v>395</v>
      </c>
      <c r="B102" s="341" t="s">
        <v>396</v>
      </c>
      <c r="C102" s="341" t="s">
        <v>336</v>
      </c>
      <c r="D102" s="343" t="s">
        <v>397</v>
      </c>
      <c r="E102" s="670">
        <f t="shared" si="20"/>
        <v>0</v>
      </c>
      <c r="F102" s="670"/>
      <c r="G102" s="670"/>
      <c r="H102" s="653"/>
      <c r="I102" s="653"/>
      <c r="J102" s="653">
        <f t="shared" si="19"/>
        <v>845767</v>
      </c>
      <c r="K102" s="653">
        <v>845767</v>
      </c>
      <c r="L102" s="653"/>
      <c r="M102" s="653"/>
      <c r="N102" s="653"/>
      <c r="O102" s="653">
        <v>845767</v>
      </c>
      <c r="P102" s="653"/>
      <c r="Q102" s="653"/>
      <c r="R102" s="381">
        <f t="shared" si="21"/>
        <v>845767</v>
      </c>
    </row>
    <row r="103" spans="1:33" s="193" customFormat="1" ht="36.75" hidden="1" customHeight="1" x14ac:dyDescent="0.25">
      <c r="A103" s="340" t="s">
        <v>398</v>
      </c>
      <c r="B103" s="341" t="s">
        <v>399</v>
      </c>
      <c r="C103" s="341" t="s">
        <v>291</v>
      </c>
      <c r="D103" s="343" t="s">
        <v>400</v>
      </c>
      <c r="E103" s="670">
        <f t="shared" si="20"/>
        <v>0</v>
      </c>
      <c r="F103" s="670"/>
      <c r="G103" s="670"/>
      <c r="H103" s="653"/>
      <c r="I103" s="653"/>
      <c r="J103" s="653">
        <f t="shared" si="19"/>
        <v>0</v>
      </c>
      <c r="K103" s="653"/>
      <c r="L103" s="653"/>
      <c r="M103" s="653"/>
      <c r="N103" s="653"/>
      <c r="O103" s="653"/>
      <c r="P103" s="653"/>
      <c r="Q103" s="653"/>
      <c r="R103" s="381">
        <f t="shared" si="21"/>
        <v>0</v>
      </c>
    </row>
    <row r="104" spans="1:33" s="206" customFormat="1" ht="60" hidden="1" customHeight="1" x14ac:dyDescent="0.25">
      <c r="A104" s="378"/>
      <c r="B104" s="379"/>
      <c r="C104" s="379"/>
      <c r="D104" s="350" t="s">
        <v>542</v>
      </c>
      <c r="E104" s="697">
        <f t="shared" si="20"/>
        <v>0</v>
      </c>
      <c r="F104" s="704"/>
      <c r="G104" s="704"/>
      <c r="H104" s="705"/>
      <c r="I104" s="705"/>
      <c r="J104" s="697">
        <f t="shared" si="19"/>
        <v>0</v>
      </c>
      <c r="K104" s="697"/>
      <c r="L104" s="664"/>
      <c r="M104" s="664"/>
      <c r="N104" s="664"/>
      <c r="O104" s="664"/>
      <c r="P104" s="705"/>
      <c r="Q104" s="705"/>
      <c r="R104" s="384">
        <f t="shared" si="21"/>
        <v>0</v>
      </c>
    </row>
    <row r="105" spans="1:33" s="193" customFormat="1" ht="49.5" hidden="1" customHeight="1" x14ac:dyDescent="0.25">
      <c r="A105" s="340" t="s">
        <v>402</v>
      </c>
      <c r="B105" s="341" t="s">
        <v>305</v>
      </c>
      <c r="C105" s="341" t="s">
        <v>291</v>
      </c>
      <c r="D105" s="354" t="s">
        <v>306</v>
      </c>
      <c r="E105" s="670">
        <f>SUM(E106)</f>
        <v>0</v>
      </c>
      <c r="F105" s="670"/>
      <c r="G105" s="670"/>
      <c r="H105" s="670"/>
      <c r="I105" s="670"/>
      <c r="J105" s="653">
        <f t="shared" si="19"/>
        <v>0</v>
      </c>
      <c r="K105" s="670"/>
      <c r="L105" s="670"/>
      <c r="M105" s="670"/>
      <c r="N105" s="670"/>
      <c r="O105" s="670"/>
      <c r="P105" s="670"/>
      <c r="Q105" s="706">
        <f t="shared" ref="Q105" si="23">SUM(Q106)</f>
        <v>0</v>
      </c>
      <c r="R105" s="385">
        <f t="shared" si="21"/>
        <v>0</v>
      </c>
    </row>
    <row r="106" spans="1:33" s="208" customFormat="1" ht="47.25" hidden="1" customHeight="1" x14ac:dyDescent="0.25">
      <c r="A106" s="399"/>
      <c r="B106" s="400"/>
      <c r="C106" s="400"/>
      <c r="D106" s="380" t="s">
        <v>403</v>
      </c>
      <c r="E106" s="697">
        <f>SUM(F106,I106)</f>
        <v>0</v>
      </c>
      <c r="F106" s="697"/>
      <c r="G106" s="697"/>
      <c r="H106" s="664"/>
      <c r="I106" s="664"/>
      <c r="J106" s="697">
        <f>SUM(L106,O106)</f>
        <v>0</v>
      </c>
      <c r="K106" s="697"/>
      <c r="L106" s="664"/>
      <c r="M106" s="664"/>
      <c r="N106" s="664"/>
      <c r="O106" s="664"/>
      <c r="P106" s="664"/>
      <c r="Q106" s="664"/>
      <c r="R106" s="384">
        <f t="shared" si="21"/>
        <v>0</v>
      </c>
    </row>
    <row r="107" spans="1:33" s="210" customFormat="1" ht="27" hidden="1" customHeight="1" x14ac:dyDescent="0.25">
      <c r="A107" s="401"/>
      <c r="B107" s="402"/>
      <c r="C107" s="402"/>
      <c r="D107" s="380" t="s">
        <v>404</v>
      </c>
      <c r="E107" s="697">
        <f t="shared" si="20"/>
        <v>0</v>
      </c>
      <c r="F107" s="707"/>
      <c r="G107" s="707"/>
      <c r="H107" s="708"/>
      <c r="I107" s="708"/>
      <c r="J107" s="697">
        <f>SUM(L107,O107)</f>
        <v>0</v>
      </c>
      <c r="K107" s="697"/>
      <c r="L107" s="697"/>
      <c r="M107" s="697"/>
      <c r="N107" s="697"/>
      <c r="O107" s="697"/>
      <c r="P107" s="697"/>
      <c r="Q107" s="697"/>
      <c r="R107" s="384">
        <f>SUM(E107,J107)</f>
        <v>0</v>
      </c>
    </row>
    <row r="108" spans="1:33" s="193" customFormat="1" ht="27.75" customHeight="1" x14ac:dyDescent="0.25">
      <c r="A108" s="357" t="s">
        <v>605</v>
      </c>
      <c r="B108" s="341" t="s">
        <v>282</v>
      </c>
      <c r="C108" s="341" t="s">
        <v>283</v>
      </c>
      <c r="D108" s="343" t="s">
        <v>284</v>
      </c>
      <c r="E108" s="670">
        <f t="shared" ref="E108" si="24">SUM(F108,I108)</f>
        <v>0</v>
      </c>
      <c r="F108" s="670"/>
      <c r="G108" s="670"/>
      <c r="H108" s="653"/>
      <c r="I108" s="653"/>
      <c r="J108" s="653">
        <f t="shared" ref="J108" si="25">SUM(L108,O108)</f>
        <v>174951.94</v>
      </c>
      <c r="K108" s="653">
        <v>174951.94</v>
      </c>
      <c r="L108" s="653"/>
      <c r="M108" s="653"/>
      <c r="N108" s="653"/>
      <c r="O108" s="653">
        <v>174951.94</v>
      </c>
      <c r="P108" s="653"/>
      <c r="Q108" s="653"/>
      <c r="R108" s="381">
        <f t="shared" ref="R108" si="26">SUM(E108,J108)</f>
        <v>174951.94</v>
      </c>
    </row>
    <row r="109" spans="1:33" s="193" customFormat="1" ht="42.75" customHeight="1" x14ac:dyDescent="0.25">
      <c r="A109" s="337" t="s">
        <v>405</v>
      </c>
      <c r="B109" s="338"/>
      <c r="C109" s="338"/>
      <c r="D109" s="391" t="s">
        <v>406</v>
      </c>
      <c r="E109" s="695">
        <f>SUM(E110)</f>
        <v>0</v>
      </c>
      <c r="F109" s="709">
        <f t="shared" ref="F109:R109" si="27">SUM(F110)</f>
        <v>0</v>
      </c>
      <c r="G109" s="709">
        <f t="shared" si="27"/>
        <v>0</v>
      </c>
      <c r="H109" s="709">
        <f t="shared" si="27"/>
        <v>0</v>
      </c>
      <c r="I109" s="709">
        <f t="shared" si="27"/>
        <v>0</v>
      </c>
      <c r="J109" s="709">
        <f t="shared" si="27"/>
        <v>360778</v>
      </c>
      <c r="K109" s="709">
        <f t="shared" si="27"/>
        <v>360778</v>
      </c>
      <c r="L109" s="709">
        <f t="shared" si="27"/>
        <v>0</v>
      </c>
      <c r="M109" s="709">
        <f t="shared" si="27"/>
        <v>0</v>
      </c>
      <c r="N109" s="709">
        <f t="shared" si="27"/>
        <v>0</v>
      </c>
      <c r="O109" s="709">
        <f t="shared" si="27"/>
        <v>360778</v>
      </c>
      <c r="P109" s="709">
        <f t="shared" si="27"/>
        <v>0</v>
      </c>
      <c r="Q109" s="709">
        <f t="shared" si="27"/>
        <v>0</v>
      </c>
      <c r="R109" s="710">
        <f t="shared" si="27"/>
        <v>360778</v>
      </c>
    </row>
    <row r="110" spans="1:33" s="194" customFormat="1" ht="41.25" customHeight="1" x14ac:dyDescent="0.25">
      <c r="A110" s="337" t="s">
        <v>407</v>
      </c>
      <c r="B110" s="338"/>
      <c r="C110" s="338"/>
      <c r="D110" s="391" t="s">
        <v>406</v>
      </c>
      <c r="E110" s="709">
        <f>SUM(E118:E141)</f>
        <v>0</v>
      </c>
      <c r="F110" s="709">
        <f>SUM(F118:F141)</f>
        <v>0</v>
      </c>
      <c r="G110" s="709">
        <f t="shared" ref="G110:Q110" si="28">SUM(G118:G141)</f>
        <v>0</v>
      </c>
      <c r="H110" s="709">
        <f t="shared" si="28"/>
        <v>0</v>
      </c>
      <c r="I110" s="709">
        <f t="shared" si="28"/>
        <v>0</v>
      </c>
      <c r="J110" s="709">
        <f t="shared" si="28"/>
        <v>360778</v>
      </c>
      <c r="K110" s="709">
        <f t="shared" si="28"/>
        <v>360778</v>
      </c>
      <c r="L110" s="709">
        <f t="shared" si="28"/>
        <v>0</v>
      </c>
      <c r="M110" s="709">
        <f t="shared" si="28"/>
        <v>0</v>
      </c>
      <c r="N110" s="709">
        <f t="shared" si="28"/>
        <v>0</v>
      </c>
      <c r="O110" s="709">
        <f t="shared" si="28"/>
        <v>360778</v>
      </c>
      <c r="P110" s="709">
        <f t="shared" si="28"/>
        <v>0</v>
      </c>
      <c r="Q110" s="709">
        <f t="shared" si="28"/>
        <v>0</v>
      </c>
      <c r="R110" s="709">
        <f>SUM(R118:R141)</f>
        <v>360778</v>
      </c>
      <c r="T110" s="602">
        <f>SUM(E110,J110)</f>
        <v>360778</v>
      </c>
      <c r="U110" s="211"/>
      <c r="V110" s="211"/>
      <c r="W110" s="211"/>
      <c r="X110" s="211"/>
      <c r="Y110" s="211"/>
      <c r="Z110" s="211"/>
      <c r="AA110" s="211"/>
      <c r="AB110" s="211"/>
      <c r="AC110" s="211"/>
      <c r="AD110" s="211"/>
      <c r="AE110" s="211"/>
      <c r="AF110" s="211"/>
      <c r="AG110" s="211"/>
    </row>
    <row r="111" spans="1:33" s="199" customFormat="1" ht="51.75" hidden="1" customHeight="1" x14ac:dyDescent="0.25">
      <c r="A111" s="340" t="s">
        <v>408</v>
      </c>
      <c r="B111" s="341" t="s">
        <v>318</v>
      </c>
      <c r="C111" s="341" t="s">
        <v>187</v>
      </c>
      <c r="D111" s="343" t="s">
        <v>319</v>
      </c>
      <c r="E111" s="670">
        <f t="shared" ref="E111:E142" si="29">SUM(F111,I111)</f>
        <v>0</v>
      </c>
      <c r="F111" s="670"/>
      <c r="G111" s="654"/>
      <c r="H111" s="654"/>
      <c r="I111" s="654"/>
      <c r="J111" s="653">
        <f>SUM(L111,O111)</f>
        <v>0</v>
      </c>
      <c r="K111" s="653"/>
      <c r="L111" s="654"/>
      <c r="M111" s="654"/>
      <c r="N111" s="654"/>
      <c r="O111" s="654"/>
      <c r="P111" s="654"/>
      <c r="Q111" s="654"/>
      <c r="R111" s="381">
        <f>SUM(E111,J111)</f>
        <v>0</v>
      </c>
      <c r="T111" s="212"/>
      <c r="U111" s="212"/>
      <c r="V111" s="212"/>
      <c r="W111" s="212"/>
      <c r="X111" s="212"/>
      <c r="Y111" s="212"/>
      <c r="Z111" s="212"/>
      <c r="AA111" s="212"/>
      <c r="AB111" s="212"/>
      <c r="AC111" s="212"/>
      <c r="AD111" s="212"/>
      <c r="AE111" s="212"/>
      <c r="AF111" s="212"/>
      <c r="AG111" s="212"/>
    </row>
    <row r="112" spans="1:33" s="199" customFormat="1" ht="48" hidden="1" customHeight="1" x14ac:dyDescent="0.25">
      <c r="A112" s="340" t="s">
        <v>409</v>
      </c>
      <c r="B112" s="403">
        <v>3011</v>
      </c>
      <c r="C112" s="403">
        <v>1030</v>
      </c>
      <c r="D112" s="342" t="s">
        <v>410</v>
      </c>
      <c r="E112" s="670">
        <f t="shared" si="29"/>
        <v>0</v>
      </c>
      <c r="F112" s="670"/>
      <c r="G112" s="654"/>
      <c r="H112" s="654"/>
      <c r="I112" s="654"/>
      <c r="J112" s="653">
        <f t="shared" ref="J112:J141" si="30">SUM(L112,O112)</f>
        <v>0</v>
      </c>
      <c r="K112" s="653"/>
      <c r="L112" s="654"/>
      <c r="M112" s="654"/>
      <c r="N112" s="654"/>
      <c r="O112" s="654"/>
      <c r="P112" s="654"/>
      <c r="Q112" s="654"/>
      <c r="R112" s="381">
        <f t="shared" ref="R112:R137" si="31">SUM(E112,J112)</f>
        <v>0</v>
      </c>
      <c r="T112" s="212"/>
      <c r="U112" s="212"/>
      <c r="V112" s="212"/>
      <c r="W112" s="212"/>
      <c r="X112" s="212"/>
      <c r="Y112" s="212"/>
      <c r="Z112" s="212"/>
      <c r="AA112" s="212"/>
      <c r="AB112" s="212"/>
      <c r="AC112" s="212"/>
      <c r="AD112" s="212"/>
      <c r="AE112" s="212"/>
      <c r="AF112" s="212"/>
      <c r="AG112" s="212"/>
    </row>
    <row r="113" spans="1:33" s="199" customFormat="1" ht="35.25" hidden="1" customHeight="1" x14ac:dyDescent="0.25">
      <c r="A113" s="340" t="s">
        <v>411</v>
      </c>
      <c r="B113" s="403">
        <v>3012</v>
      </c>
      <c r="C113" s="403">
        <v>1060</v>
      </c>
      <c r="D113" s="342" t="s">
        <v>412</v>
      </c>
      <c r="E113" s="670">
        <f t="shared" si="29"/>
        <v>0</v>
      </c>
      <c r="F113" s="670"/>
      <c r="G113" s="654"/>
      <c r="H113" s="654"/>
      <c r="I113" s="654"/>
      <c r="J113" s="653">
        <f t="shared" si="30"/>
        <v>0</v>
      </c>
      <c r="K113" s="653"/>
      <c r="L113" s="654"/>
      <c r="M113" s="654"/>
      <c r="N113" s="654"/>
      <c r="O113" s="654"/>
      <c r="P113" s="654"/>
      <c r="Q113" s="654"/>
      <c r="R113" s="381">
        <f t="shared" si="31"/>
        <v>0</v>
      </c>
      <c r="T113" s="212"/>
      <c r="U113" s="212"/>
      <c r="V113" s="212"/>
      <c r="W113" s="212"/>
      <c r="X113" s="212"/>
      <c r="Y113" s="212"/>
      <c r="Z113" s="212"/>
      <c r="AA113" s="212"/>
      <c r="AB113" s="212"/>
      <c r="AC113" s="212"/>
      <c r="AD113" s="212"/>
      <c r="AE113" s="212"/>
      <c r="AF113" s="212"/>
      <c r="AG113" s="212"/>
    </row>
    <row r="114" spans="1:33" s="199" customFormat="1" ht="50.25" hidden="1" customHeight="1" x14ac:dyDescent="0.25">
      <c r="A114" s="340" t="s">
        <v>413</v>
      </c>
      <c r="B114" s="403">
        <v>3022</v>
      </c>
      <c r="C114" s="403">
        <v>1060</v>
      </c>
      <c r="D114" s="342" t="s">
        <v>414</v>
      </c>
      <c r="E114" s="670">
        <f t="shared" si="29"/>
        <v>0</v>
      </c>
      <c r="F114" s="670"/>
      <c r="G114" s="654"/>
      <c r="H114" s="654"/>
      <c r="I114" s="654"/>
      <c r="J114" s="653">
        <f t="shared" si="30"/>
        <v>0</v>
      </c>
      <c r="K114" s="653"/>
      <c r="L114" s="654"/>
      <c r="M114" s="654"/>
      <c r="N114" s="654"/>
      <c r="O114" s="654"/>
      <c r="P114" s="654"/>
      <c r="Q114" s="654"/>
      <c r="R114" s="381">
        <f t="shared" si="31"/>
        <v>0</v>
      </c>
      <c r="T114" s="212"/>
      <c r="U114" s="212"/>
      <c r="V114" s="212"/>
      <c r="W114" s="212"/>
      <c r="X114" s="212"/>
      <c r="Y114" s="212"/>
      <c r="Z114" s="212"/>
      <c r="AA114" s="212"/>
      <c r="AB114" s="212"/>
      <c r="AC114" s="212"/>
      <c r="AD114" s="212"/>
      <c r="AE114" s="212"/>
      <c r="AF114" s="212"/>
      <c r="AG114" s="212"/>
    </row>
    <row r="115" spans="1:33" s="199" customFormat="1" ht="34.5" hidden="1" customHeight="1" x14ac:dyDescent="0.25">
      <c r="A115" s="404" t="s">
        <v>415</v>
      </c>
      <c r="B115" s="405" t="s">
        <v>416</v>
      </c>
      <c r="C115" s="358" t="s">
        <v>417</v>
      </c>
      <c r="D115" s="342" t="s">
        <v>418</v>
      </c>
      <c r="E115" s="670">
        <f>SUM(F115,I115)</f>
        <v>0</v>
      </c>
      <c r="F115" s="654"/>
      <c r="G115" s="654"/>
      <c r="H115" s="654"/>
      <c r="I115" s="654"/>
      <c r="J115" s="653">
        <f t="shared" si="30"/>
        <v>0</v>
      </c>
      <c r="K115" s="653"/>
      <c r="L115" s="654"/>
      <c r="M115" s="654"/>
      <c r="N115" s="654"/>
      <c r="O115" s="654"/>
      <c r="P115" s="654"/>
      <c r="Q115" s="654"/>
      <c r="R115" s="381">
        <f t="shared" si="31"/>
        <v>0</v>
      </c>
      <c r="T115" s="212"/>
      <c r="U115" s="212"/>
      <c r="V115" s="212"/>
      <c r="W115" s="212"/>
      <c r="X115" s="212"/>
      <c r="Y115" s="212"/>
      <c r="Z115" s="212"/>
      <c r="AA115" s="212"/>
      <c r="AB115" s="212"/>
      <c r="AC115" s="212"/>
      <c r="AD115" s="212"/>
      <c r="AE115" s="212"/>
      <c r="AF115" s="212"/>
      <c r="AG115" s="212"/>
    </row>
    <row r="116" spans="1:33" s="199" customFormat="1" ht="34.5" hidden="1" customHeight="1" x14ac:dyDescent="0.25">
      <c r="A116" s="404" t="s">
        <v>419</v>
      </c>
      <c r="B116" s="341" t="s">
        <v>420</v>
      </c>
      <c r="C116" s="341" t="s">
        <v>368</v>
      </c>
      <c r="D116" s="342" t="s">
        <v>421</v>
      </c>
      <c r="E116" s="670">
        <f>SUM(F116,I116)</f>
        <v>0</v>
      </c>
      <c r="F116" s="654"/>
      <c r="G116" s="654"/>
      <c r="H116" s="654"/>
      <c r="I116" s="654"/>
      <c r="J116" s="653">
        <f t="shared" si="30"/>
        <v>0</v>
      </c>
      <c r="K116" s="653"/>
      <c r="L116" s="654"/>
      <c r="M116" s="654"/>
      <c r="N116" s="654"/>
      <c r="O116" s="654"/>
      <c r="P116" s="654"/>
      <c r="Q116" s="654"/>
      <c r="R116" s="381">
        <f t="shared" si="31"/>
        <v>0</v>
      </c>
      <c r="T116" s="212"/>
      <c r="U116" s="212"/>
      <c r="V116" s="212"/>
      <c r="W116" s="212"/>
      <c r="X116" s="212"/>
      <c r="Y116" s="212"/>
      <c r="Z116" s="212"/>
      <c r="AA116" s="212"/>
      <c r="AB116" s="212"/>
      <c r="AC116" s="212"/>
      <c r="AD116" s="212"/>
      <c r="AE116" s="212"/>
      <c r="AF116" s="212"/>
      <c r="AG116" s="212"/>
    </row>
    <row r="117" spans="1:33" s="199" customFormat="1" ht="33" hidden="1" customHeight="1" x14ac:dyDescent="0.25">
      <c r="A117" s="404" t="s">
        <v>422</v>
      </c>
      <c r="B117" s="405" t="s">
        <v>423</v>
      </c>
      <c r="C117" s="358" t="s">
        <v>368</v>
      </c>
      <c r="D117" s="342" t="s">
        <v>424</v>
      </c>
      <c r="E117" s="670">
        <f>SUM(F117,I117)</f>
        <v>0</v>
      </c>
      <c r="F117" s="654"/>
      <c r="G117" s="654"/>
      <c r="H117" s="654"/>
      <c r="I117" s="654"/>
      <c r="J117" s="653">
        <f t="shared" si="30"/>
        <v>0</v>
      </c>
      <c r="K117" s="653"/>
      <c r="L117" s="654"/>
      <c r="M117" s="654"/>
      <c r="N117" s="654"/>
      <c r="O117" s="654"/>
      <c r="P117" s="654"/>
      <c r="Q117" s="654"/>
      <c r="R117" s="381">
        <f t="shared" si="31"/>
        <v>0</v>
      </c>
      <c r="T117" s="212"/>
      <c r="U117" s="212"/>
      <c r="V117" s="212"/>
      <c r="W117" s="212"/>
      <c r="X117" s="212"/>
      <c r="Y117" s="212"/>
      <c r="Z117" s="212"/>
      <c r="AA117" s="212"/>
      <c r="AB117" s="212"/>
      <c r="AC117" s="212"/>
      <c r="AD117" s="212"/>
      <c r="AE117" s="212"/>
      <c r="AF117" s="212"/>
      <c r="AG117" s="212"/>
    </row>
    <row r="118" spans="1:33" s="199" customFormat="1" ht="24" customHeight="1" x14ac:dyDescent="0.25">
      <c r="A118" s="340" t="s">
        <v>425</v>
      </c>
      <c r="B118" s="403">
        <v>3041</v>
      </c>
      <c r="C118" s="403">
        <v>1040</v>
      </c>
      <c r="D118" s="406" t="s">
        <v>426</v>
      </c>
      <c r="E118" s="670">
        <f t="shared" si="29"/>
        <v>-43000</v>
      </c>
      <c r="F118" s="670">
        <v>-43000</v>
      </c>
      <c r="G118" s="654"/>
      <c r="H118" s="654"/>
      <c r="I118" s="654"/>
      <c r="J118" s="653">
        <f t="shared" si="30"/>
        <v>0</v>
      </c>
      <c r="K118" s="653"/>
      <c r="L118" s="654"/>
      <c r="M118" s="654"/>
      <c r="N118" s="654"/>
      <c r="O118" s="654"/>
      <c r="P118" s="654"/>
      <c r="Q118" s="654"/>
      <c r="R118" s="381">
        <f t="shared" si="31"/>
        <v>-43000</v>
      </c>
      <c r="T118" s="212"/>
      <c r="U118" s="212"/>
      <c r="V118" s="212"/>
      <c r="W118" s="212"/>
      <c r="X118" s="212"/>
      <c r="Y118" s="212"/>
      <c r="Z118" s="212"/>
      <c r="AA118" s="212"/>
      <c r="AB118" s="212"/>
      <c r="AC118" s="212"/>
      <c r="AD118" s="212"/>
      <c r="AE118" s="212"/>
      <c r="AF118" s="212"/>
      <c r="AG118" s="212"/>
    </row>
    <row r="119" spans="1:33" s="199" customFormat="1" ht="24" customHeight="1" x14ac:dyDescent="0.25">
      <c r="A119" s="340" t="s">
        <v>427</v>
      </c>
      <c r="B119" s="403">
        <v>3042</v>
      </c>
      <c r="C119" s="403">
        <v>1040</v>
      </c>
      <c r="D119" s="406" t="s">
        <v>428</v>
      </c>
      <c r="E119" s="670">
        <f t="shared" si="29"/>
        <v>-12200</v>
      </c>
      <c r="F119" s="670">
        <v>-12200</v>
      </c>
      <c r="G119" s="654"/>
      <c r="H119" s="654"/>
      <c r="I119" s="654"/>
      <c r="J119" s="653">
        <f t="shared" si="30"/>
        <v>0</v>
      </c>
      <c r="K119" s="653"/>
      <c r="L119" s="654"/>
      <c r="M119" s="654"/>
      <c r="N119" s="654"/>
      <c r="O119" s="654"/>
      <c r="P119" s="654"/>
      <c r="Q119" s="654"/>
      <c r="R119" s="381">
        <f t="shared" si="31"/>
        <v>-12200</v>
      </c>
      <c r="T119" s="212"/>
      <c r="U119" s="212"/>
      <c r="V119" s="212"/>
      <c r="W119" s="212"/>
      <c r="X119" s="212"/>
      <c r="Y119" s="212"/>
      <c r="Z119" s="212"/>
      <c r="AA119" s="212"/>
      <c r="AB119" s="212"/>
      <c r="AC119" s="212"/>
      <c r="AD119" s="212"/>
      <c r="AE119" s="212"/>
      <c r="AF119" s="212"/>
      <c r="AG119" s="212"/>
    </row>
    <row r="120" spans="1:33" s="199" customFormat="1" ht="20.25" customHeight="1" x14ac:dyDescent="0.25">
      <c r="A120" s="340" t="s">
        <v>429</v>
      </c>
      <c r="B120" s="403">
        <v>3043</v>
      </c>
      <c r="C120" s="403">
        <v>1040</v>
      </c>
      <c r="D120" s="406" t="s">
        <v>430</v>
      </c>
      <c r="E120" s="670">
        <f t="shared" si="29"/>
        <v>400000</v>
      </c>
      <c r="F120" s="670">
        <v>400000</v>
      </c>
      <c r="G120" s="654"/>
      <c r="H120" s="654"/>
      <c r="I120" s="654"/>
      <c r="J120" s="653">
        <f t="shared" si="30"/>
        <v>0</v>
      </c>
      <c r="K120" s="653"/>
      <c r="L120" s="654"/>
      <c r="M120" s="654"/>
      <c r="N120" s="654"/>
      <c r="O120" s="654"/>
      <c r="P120" s="654"/>
      <c r="Q120" s="654"/>
      <c r="R120" s="381">
        <f t="shared" si="31"/>
        <v>400000</v>
      </c>
      <c r="T120" s="212"/>
      <c r="U120" s="212"/>
      <c r="V120" s="212"/>
      <c r="W120" s="212"/>
      <c r="X120" s="212"/>
      <c r="Y120" s="212"/>
      <c r="Z120" s="212"/>
      <c r="AA120" s="212"/>
      <c r="AB120" s="212"/>
      <c r="AC120" s="212"/>
      <c r="AD120" s="212"/>
      <c r="AE120" s="212"/>
      <c r="AF120" s="212"/>
      <c r="AG120" s="212"/>
    </row>
    <row r="121" spans="1:33" s="199" customFormat="1" ht="33.75" customHeight="1" x14ac:dyDescent="0.25">
      <c r="A121" s="340" t="s">
        <v>431</v>
      </c>
      <c r="B121" s="403">
        <v>3044</v>
      </c>
      <c r="C121" s="403">
        <v>1040</v>
      </c>
      <c r="D121" s="406" t="s">
        <v>432</v>
      </c>
      <c r="E121" s="670">
        <f t="shared" si="29"/>
        <v>-270000</v>
      </c>
      <c r="F121" s="670">
        <v>-270000</v>
      </c>
      <c r="G121" s="654"/>
      <c r="H121" s="654"/>
      <c r="I121" s="654"/>
      <c r="J121" s="653">
        <f t="shared" si="30"/>
        <v>0</v>
      </c>
      <c r="K121" s="653"/>
      <c r="L121" s="654"/>
      <c r="M121" s="654"/>
      <c r="N121" s="654"/>
      <c r="O121" s="654"/>
      <c r="P121" s="654"/>
      <c r="Q121" s="654"/>
      <c r="R121" s="381">
        <f t="shared" si="31"/>
        <v>-270000</v>
      </c>
      <c r="T121" s="212"/>
      <c r="U121" s="212"/>
      <c r="V121" s="212"/>
      <c r="W121" s="212"/>
      <c r="X121" s="212"/>
      <c r="Y121" s="212"/>
      <c r="Z121" s="212"/>
      <c r="AA121" s="212"/>
      <c r="AB121" s="212"/>
      <c r="AC121" s="212"/>
      <c r="AD121" s="212"/>
      <c r="AE121" s="212"/>
      <c r="AF121" s="212"/>
      <c r="AG121" s="212"/>
    </row>
    <row r="122" spans="1:33" s="199" customFormat="1" ht="22.5" customHeight="1" x14ac:dyDescent="0.25">
      <c r="A122" s="340" t="s">
        <v>433</v>
      </c>
      <c r="B122" s="403">
        <v>3045</v>
      </c>
      <c r="C122" s="403">
        <v>1040</v>
      </c>
      <c r="D122" s="406" t="s">
        <v>434</v>
      </c>
      <c r="E122" s="670">
        <f t="shared" si="29"/>
        <v>-499000</v>
      </c>
      <c r="F122" s="670">
        <v>-499000</v>
      </c>
      <c r="G122" s="654"/>
      <c r="H122" s="654"/>
      <c r="I122" s="654"/>
      <c r="J122" s="653">
        <f t="shared" si="30"/>
        <v>0</v>
      </c>
      <c r="K122" s="653"/>
      <c r="L122" s="654"/>
      <c r="M122" s="654"/>
      <c r="N122" s="654"/>
      <c r="O122" s="654"/>
      <c r="P122" s="654"/>
      <c r="Q122" s="654"/>
      <c r="R122" s="381">
        <f t="shared" si="31"/>
        <v>-499000</v>
      </c>
      <c r="T122" s="212"/>
      <c r="U122" s="212"/>
      <c r="V122" s="212"/>
      <c r="W122" s="212"/>
      <c r="X122" s="212"/>
      <c r="Y122" s="212"/>
      <c r="Z122" s="212"/>
      <c r="AA122" s="212"/>
      <c r="AB122" s="212"/>
      <c r="AC122" s="212"/>
      <c r="AD122" s="212"/>
      <c r="AE122" s="212"/>
      <c r="AF122" s="212"/>
      <c r="AG122" s="212"/>
    </row>
    <row r="123" spans="1:33" s="199" customFormat="1" ht="20.25" customHeight="1" x14ac:dyDescent="0.25">
      <c r="A123" s="340" t="s">
        <v>435</v>
      </c>
      <c r="B123" s="403">
        <v>3046</v>
      </c>
      <c r="C123" s="403">
        <v>1040</v>
      </c>
      <c r="D123" s="406" t="s">
        <v>436</v>
      </c>
      <c r="E123" s="670">
        <f t="shared" si="29"/>
        <v>-145500</v>
      </c>
      <c r="F123" s="670">
        <v>-145500</v>
      </c>
      <c r="G123" s="654"/>
      <c r="H123" s="654"/>
      <c r="I123" s="654"/>
      <c r="J123" s="653">
        <f t="shared" si="30"/>
        <v>0</v>
      </c>
      <c r="K123" s="653"/>
      <c r="L123" s="654"/>
      <c r="M123" s="654"/>
      <c r="N123" s="654"/>
      <c r="O123" s="654"/>
      <c r="P123" s="654"/>
      <c r="Q123" s="654"/>
      <c r="R123" s="381">
        <f t="shared" si="31"/>
        <v>-145500</v>
      </c>
      <c r="T123" s="212"/>
      <c r="U123" s="212"/>
      <c r="V123" s="212"/>
      <c r="W123" s="212"/>
      <c r="X123" s="212"/>
      <c r="Y123" s="212"/>
      <c r="Z123" s="212"/>
      <c r="AA123" s="212"/>
      <c r="AB123" s="212"/>
      <c r="AC123" s="212"/>
      <c r="AD123" s="212"/>
      <c r="AE123" s="212"/>
      <c r="AF123" s="212"/>
      <c r="AG123" s="212"/>
    </row>
    <row r="124" spans="1:33" s="199" customFormat="1" ht="30.75" customHeight="1" x14ac:dyDescent="0.25">
      <c r="A124" s="340" t="s">
        <v>437</v>
      </c>
      <c r="B124" s="403">
        <v>3047</v>
      </c>
      <c r="C124" s="403">
        <v>1040</v>
      </c>
      <c r="D124" s="406" t="s">
        <v>438</v>
      </c>
      <c r="E124" s="670">
        <f t="shared" si="29"/>
        <v>-770500</v>
      </c>
      <c r="F124" s="670">
        <v>-770500</v>
      </c>
      <c r="G124" s="654"/>
      <c r="H124" s="654"/>
      <c r="I124" s="654"/>
      <c r="J124" s="653">
        <f t="shared" si="30"/>
        <v>0</v>
      </c>
      <c r="K124" s="653"/>
      <c r="L124" s="654"/>
      <c r="M124" s="654"/>
      <c r="N124" s="654"/>
      <c r="O124" s="654"/>
      <c r="P124" s="654"/>
      <c r="Q124" s="654"/>
      <c r="R124" s="381">
        <f t="shared" si="31"/>
        <v>-770500</v>
      </c>
      <c r="T124" s="212"/>
      <c r="U124" s="212"/>
      <c r="V124" s="212"/>
      <c r="W124" s="212"/>
      <c r="X124" s="212"/>
      <c r="Y124" s="212"/>
      <c r="Z124" s="212"/>
      <c r="AA124" s="212"/>
      <c r="AB124" s="212"/>
      <c r="AC124" s="212"/>
      <c r="AD124" s="212"/>
      <c r="AE124" s="212"/>
      <c r="AF124" s="212"/>
      <c r="AG124" s="212"/>
    </row>
    <row r="125" spans="1:33" s="199" customFormat="1" ht="30.75" customHeight="1" x14ac:dyDescent="0.25">
      <c r="A125" s="340" t="s">
        <v>652</v>
      </c>
      <c r="B125" s="403">
        <v>3049</v>
      </c>
      <c r="C125" s="403">
        <v>1040</v>
      </c>
      <c r="D125" s="406" t="s">
        <v>653</v>
      </c>
      <c r="E125" s="670">
        <f t="shared" ref="E125" si="32">SUM(F125,I125)</f>
        <v>331700</v>
      </c>
      <c r="F125" s="670">
        <v>331700</v>
      </c>
      <c r="G125" s="654"/>
      <c r="H125" s="654"/>
      <c r="I125" s="654"/>
      <c r="J125" s="653">
        <f t="shared" ref="J125" si="33">SUM(L125,O125)</f>
        <v>0</v>
      </c>
      <c r="K125" s="653"/>
      <c r="L125" s="654"/>
      <c r="M125" s="654"/>
      <c r="N125" s="654"/>
      <c r="O125" s="654"/>
      <c r="P125" s="654"/>
      <c r="Q125" s="654"/>
      <c r="R125" s="381">
        <f t="shared" ref="R125" si="34">SUM(E125,J125)</f>
        <v>331700</v>
      </c>
      <c r="T125" s="212"/>
      <c r="U125" s="212"/>
      <c r="V125" s="212"/>
      <c r="W125" s="212"/>
      <c r="X125" s="212"/>
      <c r="Y125" s="212"/>
      <c r="Z125" s="212"/>
      <c r="AA125" s="212"/>
      <c r="AB125" s="212"/>
      <c r="AC125" s="212"/>
      <c r="AD125" s="212"/>
      <c r="AE125" s="212"/>
      <c r="AF125" s="212"/>
      <c r="AG125" s="212"/>
    </row>
    <row r="126" spans="1:33" s="194" customFormat="1" ht="33" hidden="1" customHeight="1" x14ac:dyDescent="0.25">
      <c r="A126" s="340" t="s">
        <v>439</v>
      </c>
      <c r="B126" s="403">
        <v>3050</v>
      </c>
      <c r="C126" s="403">
        <v>1070</v>
      </c>
      <c r="D126" s="342" t="s">
        <v>440</v>
      </c>
      <c r="E126" s="670">
        <f t="shared" si="29"/>
        <v>0</v>
      </c>
      <c r="F126" s="670"/>
      <c r="G126" s="654"/>
      <c r="H126" s="654"/>
      <c r="I126" s="654"/>
      <c r="J126" s="699">
        <f t="shared" si="30"/>
        <v>0</v>
      </c>
      <c r="K126" s="699"/>
      <c r="L126" s="654"/>
      <c r="M126" s="654"/>
      <c r="N126" s="654"/>
      <c r="O126" s="654"/>
      <c r="P126" s="654"/>
      <c r="Q126" s="654"/>
      <c r="R126" s="698">
        <f t="shared" si="31"/>
        <v>0</v>
      </c>
      <c r="T126" s="211"/>
      <c r="U126" s="211"/>
      <c r="V126" s="211"/>
      <c r="W126" s="211"/>
      <c r="X126" s="211"/>
      <c r="Y126" s="211"/>
      <c r="Z126" s="211"/>
      <c r="AA126" s="211"/>
      <c r="AB126" s="211"/>
      <c r="AC126" s="211"/>
      <c r="AD126" s="211"/>
      <c r="AE126" s="211"/>
      <c r="AF126" s="211"/>
      <c r="AG126" s="211"/>
    </row>
    <row r="127" spans="1:33" s="194" customFormat="1" ht="33.75" customHeight="1" x14ac:dyDescent="0.25">
      <c r="A127" s="340" t="s">
        <v>441</v>
      </c>
      <c r="B127" s="341" t="s">
        <v>442</v>
      </c>
      <c r="C127" s="341" t="s">
        <v>357</v>
      </c>
      <c r="D127" s="343" t="s">
        <v>443</v>
      </c>
      <c r="E127" s="670">
        <f t="shared" si="29"/>
        <v>100000</v>
      </c>
      <c r="F127" s="670">
        <v>100000</v>
      </c>
      <c r="G127" s="654"/>
      <c r="H127" s="654"/>
      <c r="I127" s="654"/>
      <c r="J127" s="670">
        <f t="shared" si="30"/>
        <v>0</v>
      </c>
      <c r="K127" s="670"/>
      <c r="L127" s="654"/>
      <c r="M127" s="654"/>
      <c r="N127" s="654"/>
      <c r="O127" s="654"/>
      <c r="P127" s="654"/>
      <c r="Q127" s="654"/>
      <c r="R127" s="385">
        <f t="shared" si="31"/>
        <v>100000</v>
      </c>
      <c r="T127" s="211"/>
      <c r="U127" s="211"/>
      <c r="V127" s="211"/>
      <c r="W127" s="211"/>
      <c r="X127" s="211"/>
      <c r="Y127" s="211"/>
      <c r="Z127" s="211"/>
      <c r="AA127" s="211"/>
      <c r="AB127" s="211"/>
      <c r="AC127" s="211"/>
      <c r="AD127" s="211"/>
      <c r="AE127" s="211"/>
      <c r="AF127" s="211"/>
      <c r="AG127" s="211"/>
    </row>
    <row r="128" spans="1:33" s="194" customFormat="1" ht="50.25" customHeight="1" x14ac:dyDescent="0.25">
      <c r="A128" s="340" t="s">
        <v>444</v>
      </c>
      <c r="B128" s="341" t="s">
        <v>445</v>
      </c>
      <c r="C128" s="341" t="s">
        <v>357</v>
      </c>
      <c r="D128" s="343" t="s">
        <v>446</v>
      </c>
      <c r="E128" s="670">
        <f t="shared" si="29"/>
        <v>-80500</v>
      </c>
      <c r="F128" s="670">
        <v>-80500</v>
      </c>
      <c r="G128" s="654"/>
      <c r="H128" s="654"/>
      <c r="I128" s="654"/>
      <c r="J128" s="670">
        <f t="shared" si="30"/>
        <v>0</v>
      </c>
      <c r="K128" s="670"/>
      <c r="L128" s="654"/>
      <c r="M128" s="654"/>
      <c r="N128" s="654"/>
      <c r="O128" s="654"/>
      <c r="P128" s="654"/>
      <c r="Q128" s="654"/>
      <c r="R128" s="385">
        <f t="shared" si="31"/>
        <v>-80500</v>
      </c>
      <c r="T128" s="211"/>
      <c r="U128" s="211"/>
      <c r="V128" s="211"/>
      <c r="W128" s="211"/>
      <c r="X128" s="211"/>
      <c r="Y128" s="211"/>
      <c r="Z128" s="211"/>
      <c r="AA128" s="211"/>
      <c r="AB128" s="211"/>
      <c r="AC128" s="211"/>
      <c r="AD128" s="211"/>
      <c r="AE128" s="211"/>
      <c r="AF128" s="211"/>
      <c r="AG128" s="211"/>
    </row>
    <row r="129" spans="1:122" s="194" customFormat="1" ht="38.25" hidden="1" customHeight="1" x14ac:dyDescent="0.25">
      <c r="A129" s="340" t="s">
        <v>447</v>
      </c>
      <c r="B129" s="341" t="s">
        <v>448</v>
      </c>
      <c r="C129" s="341" t="s">
        <v>357</v>
      </c>
      <c r="D129" s="406" t="s">
        <v>449</v>
      </c>
      <c r="E129" s="670">
        <f t="shared" si="29"/>
        <v>0</v>
      </c>
      <c r="F129" s="670"/>
      <c r="G129" s="654"/>
      <c r="H129" s="654"/>
      <c r="I129" s="654"/>
      <c r="J129" s="670">
        <f t="shared" si="30"/>
        <v>0</v>
      </c>
      <c r="K129" s="670"/>
      <c r="L129" s="654"/>
      <c r="M129" s="654"/>
      <c r="N129" s="654"/>
      <c r="O129" s="654"/>
      <c r="P129" s="654"/>
      <c r="Q129" s="654"/>
      <c r="R129" s="385">
        <f t="shared" si="31"/>
        <v>0</v>
      </c>
      <c r="T129" s="211"/>
      <c r="U129" s="211"/>
      <c r="V129" s="211"/>
      <c r="W129" s="211"/>
      <c r="X129" s="211"/>
      <c r="Y129" s="211"/>
      <c r="Z129" s="211"/>
      <c r="AA129" s="211"/>
      <c r="AB129" s="211"/>
      <c r="AC129" s="211"/>
      <c r="AD129" s="211"/>
      <c r="AE129" s="211"/>
      <c r="AF129" s="211"/>
      <c r="AG129" s="211"/>
    </row>
    <row r="130" spans="1:122" s="194" customFormat="1" ht="51" customHeight="1" x14ac:dyDescent="0.25">
      <c r="A130" s="340" t="s">
        <v>450</v>
      </c>
      <c r="B130" s="341" t="s">
        <v>451</v>
      </c>
      <c r="C130" s="341" t="s">
        <v>224</v>
      </c>
      <c r="D130" s="406" t="s">
        <v>452</v>
      </c>
      <c r="E130" s="670">
        <f t="shared" si="29"/>
        <v>-29400</v>
      </c>
      <c r="F130" s="670">
        <v>-29400</v>
      </c>
      <c r="G130" s="654"/>
      <c r="H130" s="654"/>
      <c r="I130" s="654"/>
      <c r="J130" s="670">
        <f t="shared" si="30"/>
        <v>0</v>
      </c>
      <c r="K130" s="670"/>
      <c r="L130" s="654"/>
      <c r="M130" s="654"/>
      <c r="N130" s="654"/>
      <c r="O130" s="654"/>
      <c r="P130" s="654"/>
      <c r="Q130" s="654"/>
      <c r="R130" s="385">
        <f t="shared" si="31"/>
        <v>-29400</v>
      </c>
      <c r="T130" s="211"/>
      <c r="U130" s="211"/>
      <c r="V130" s="211"/>
      <c r="W130" s="211"/>
      <c r="X130" s="211"/>
      <c r="Y130" s="211"/>
      <c r="Z130" s="211"/>
      <c r="AA130" s="211"/>
      <c r="AB130" s="211"/>
      <c r="AC130" s="211"/>
      <c r="AD130" s="211"/>
      <c r="AE130" s="211"/>
      <c r="AF130" s="211"/>
      <c r="AG130" s="211"/>
    </row>
    <row r="131" spans="1:122" s="194" customFormat="1" ht="65.25" hidden="1" customHeight="1" x14ac:dyDescent="0.25">
      <c r="A131" s="340" t="s">
        <v>453</v>
      </c>
      <c r="B131" s="341" t="s">
        <v>454</v>
      </c>
      <c r="C131" s="341" t="s">
        <v>357</v>
      </c>
      <c r="D131" s="406" t="s">
        <v>455</v>
      </c>
      <c r="E131" s="670">
        <f t="shared" si="29"/>
        <v>0</v>
      </c>
      <c r="F131" s="670"/>
      <c r="G131" s="654"/>
      <c r="H131" s="654"/>
      <c r="I131" s="654"/>
      <c r="J131" s="670">
        <f t="shared" si="30"/>
        <v>0</v>
      </c>
      <c r="K131" s="670"/>
      <c r="L131" s="654"/>
      <c r="M131" s="654"/>
      <c r="N131" s="654"/>
      <c r="O131" s="654"/>
      <c r="P131" s="654"/>
      <c r="Q131" s="654"/>
      <c r="R131" s="385">
        <f t="shared" si="31"/>
        <v>0</v>
      </c>
      <c r="T131" s="211"/>
      <c r="U131" s="211"/>
      <c r="V131" s="211"/>
      <c r="W131" s="211"/>
      <c r="X131" s="211"/>
      <c r="Y131" s="211"/>
      <c r="Z131" s="211"/>
      <c r="AA131" s="211"/>
      <c r="AB131" s="211"/>
      <c r="AC131" s="211"/>
      <c r="AD131" s="211"/>
      <c r="AE131" s="211"/>
      <c r="AF131" s="211"/>
      <c r="AG131" s="211"/>
    </row>
    <row r="132" spans="1:122" s="194" customFormat="1" ht="144.75" customHeight="1" x14ac:dyDescent="0.25">
      <c r="A132" s="340" t="s">
        <v>649</v>
      </c>
      <c r="B132" s="341" t="s">
        <v>650</v>
      </c>
      <c r="C132" s="341" t="s">
        <v>224</v>
      </c>
      <c r="D132" s="406" t="s">
        <v>651</v>
      </c>
      <c r="E132" s="670">
        <f t="shared" ref="E132:E134" si="35">SUM(F132,I132)</f>
        <v>-79800</v>
      </c>
      <c r="F132" s="670">
        <v>-79800</v>
      </c>
      <c r="G132" s="654"/>
      <c r="H132" s="654"/>
      <c r="I132" s="654"/>
      <c r="J132" s="670">
        <f t="shared" ref="J132:J133" si="36">SUM(L132,O132)</f>
        <v>0</v>
      </c>
      <c r="K132" s="670"/>
      <c r="L132" s="654"/>
      <c r="M132" s="654"/>
      <c r="N132" s="654"/>
      <c r="O132" s="654"/>
      <c r="P132" s="654"/>
      <c r="Q132" s="654"/>
      <c r="R132" s="385">
        <f t="shared" ref="R132:R133" si="37">SUM(E132,J132)</f>
        <v>-79800</v>
      </c>
      <c r="T132" s="211"/>
      <c r="U132" s="211"/>
      <c r="V132" s="211"/>
      <c r="W132" s="211"/>
      <c r="X132" s="211"/>
      <c r="Y132" s="211"/>
      <c r="Z132" s="211"/>
      <c r="AA132" s="211"/>
      <c r="AB132" s="211"/>
      <c r="AC132" s="211"/>
      <c r="AD132" s="211"/>
      <c r="AE132" s="211"/>
      <c r="AF132" s="211"/>
      <c r="AG132" s="211"/>
    </row>
    <row r="133" spans="1:122" s="194" customFormat="1" ht="36.75" customHeight="1" x14ac:dyDescent="0.25">
      <c r="A133" s="340" t="s">
        <v>654</v>
      </c>
      <c r="B133" s="341" t="s">
        <v>655</v>
      </c>
      <c r="C133" s="341" t="s">
        <v>224</v>
      </c>
      <c r="D133" s="406" t="s">
        <v>656</v>
      </c>
      <c r="E133" s="670">
        <f t="shared" si="35"/>
        <v>1098200</v>
      </c>
      <c r="F133" s="670">
        <v>1098200</v>
      </c>
      <c r="G133" s="654"/>
      <c r="H133" s="654"/>
      <c r="I133" s="654"/>
      <c r="J133" s="670">
        <f t="shared" si="36"/>
        <v>0</v>
      </c>
      <c r="K133" s="670"/>
      <c r="L133" s="654"/>
      <c r="M133" s="654"/>
      <c r="N133" s="654"/>
      <c r="O133" s="654"/>
      <c r="P133" s="654"/>
      <c r="Q133" s="654"/>
      <c r="R133" s="385">
        <f t="shared" si="37"/>
        <v>1098200</v>
      </c>
      <c r="T133" s="211"/>
      <c r="U133" s="211"/>
      <c r="V133" s="211"/>
      <c r="W133" s="211"/>
      <c r="X133" s="211"/>
      <c r="Y133" s="211"/>
      <c r="Z133" s="211"/>
      <c r="AA133" s="211"/>
      <c r="AB133" s="211"/>
      <c r="AC133" s="211"/>
      <c r="AD133" s="211"/>
      <c r="AE133" s="211"/>
      <c r="AF133" s="211"/>
      <c r="AG133" s="211"/>
    </row>
    <row r="134" spans="1:122" s="199" customFormat="1" ht="60" hidden="1" customHeight="1" x14ac:dyDescent="0.25">
      <c r="A134" s="404" t="s">
        <v>456</v>
      </c>
      <c r="B134" s="405" t="s">
        <v>457</v>
      </c>
      <c r="C134" s="358" t="s">
        <v>362</v>
      </c>
      <c r="D134" s="342" t="s">
        <v>458</v>
      </c>
      <c r="E134" s="670">
        <f t="shared" si="35"/>
        <v>0</v>
      </c>
      <c r="F134" s="670"/>
      <c r="G134" s="654"/>
      <c r="H134" s="654"/>
      <c r="I134" s="654"/>
      <c r="J134" s="653">
        <f t="shared" si="30"/>
        <v>0</v>
      </c>
      <c r="K134" s="653"/>
      <c r="L134" s="651"/>
      <c r="M134" s="654"/>
      <c r="N134" s="654"/>
      <c r="O134" s="651"/>
      <c r="P134" s="651"/>
      <c r="Q134" s="654"/>
      <c r="R134" s="381">
        <f t="shared" si="31"/>
        <v>0</v>
      </c>
      <c r="T134" s="212"/>
      <c r="U134" s="212"/>
      <c r="V134" s="212"/>
      <c r="W134" s="212"/>
      <c r="X134" s="212"/>
      <c r="Y134" s="212"/>
      <c r="Z134" s="212"/>
      <c r="AA134" s="212"/>
      <c r="AB134" s="212"/>
      <c r="AC134" s="212"/>
      <c r="AD134" s="212"/>
      <c r="AE134" s="212"/>
      <c r="AF134" s="212"/>
      <c r="AG134" s="212"/>
    </row>
    <row r="135" spans="1:122" s="199" customFormat="1" ht="39.75" hidden="1" customHeight="1" x14ac:dyDescent="0.25">
      <c r="A135" s="404" t="s">
        <v>459</v>
      </c>
      <c r="B135" s="405" t="s">
        <v>460</v>
      </c>
      <c r="C135" s="358" t="s">
        <v>357</v>
      </c>
      <c r="D135" s="342" t="s">
        <v>461</v>
      </c>
      <c r="E135" s="670">
        <f t="shared" ref="E135:E140" si="38">SUM(F135,I135)</f>
        <v>0</v>
      </c>
      <c r="F135" s="670"/>
      <c r="G135" s="670"/>
      <c r="H135" s="670"/>
      <c r="I135" s="670"/>
      <c r="J135" s="653">
        <f t="shared" si="30"/>
        <v>0</v>
      </c>
      <c r="K135" s="653"/>
      <c r="L135" s="670"/>
      <c r="M135" s="670"/>
      <c r="N135" s="670"/>
      <c r="O135" s="670"/>
      <c r="P135" s="670"/>
      <c r="Q135" s="670">
        <f>SUM(Q138:Q139)</f>
        <v>0</v>
      </c>
      <c r="R135" s="381">
        <f t="shared" si="31"/>
        <v>0</v>
      </c>
      <c r="T135" s="212"/>
      <c r="U135" s="212"/>
      <c r="V135" s="212"/>
      <c r="W135" s="212"/>
      <c r="X135" s="212"/>
      <c r="Y135" s="212"/>
      <c r="Z135" s="212"/>
      <c r="AA135" s="212"/>
      <c r="AB135" s="212"/>
      <c r="AC135" s="212"/>
      <c r="AD135" s="212"/>
      <c r="AE135" s="212"/>
      <c r="AF135" s="212"/>
      <c r="AG135" s="212"/>
    </row>
    <row r="136" spans="1:122" s="199" customFormat="1" ht="48.75" hidden="1" customHeight="1" x14ac:dyDescent="0.25">
      <c r="A136" s="340" t="s">
        <v>462</v>
      </c>
      <c r="B136" s="341" t="s">
        <v>305</v>
      </c>
      <c r="C136" s="341" t="s">
        <v>291</v>
      </c>
      <c r="D136" s="354" t="s">
        <v>306</v>
      </c>
      <c r="E136" s="670">
        <f t="shared" si="38"/>
        <v>0</v>
      </c>
      <c r="F136" s="670"/>
      <c r="G136" s="670"/>
      <c r="H136" s="670"/>
      <c r="I136" s="670"/>
      <c r="J136" s="653">
        <f t="shared" si="30"/>
        <v>0</v>
      </c>
      <c r="K136" s="655"/>
      <c r="L136" s="650"/>
      <c r="M136" s="650"/>
      <c r="N136" s="650"/>
      <c r="O136" s="650"/>
      <c r="P136" s="670"/>
      <c r="Q136" s="670"/>
      <c r="R136" s="381">
        <f t="shared" si="31"/>
        <v>0</v>
      </c>
      <c r="T136" s="212"/>
      <c r="U136" s="212"/>
      <c r="V136" s="212"/>
      <c r="W136" s="212"/>
      <c r="X136" s="212"/>
      <c r="Y136" s="212"/>
      <c r="Z136" s="212"/>
      <c r="AA136" s="212"/>
      <c r="AB136" s="212"/>
      <c r="AC136" s="212"/>
      <c r="AD136" s="212"/>
      <c r="AE136" s="212"/>
      <c r="AF136" s="212"/>
      <c r="AG136" s="212"/>
    </row>
    <row r="137" spans="1:122" s="196" customFormat="1" ht="46.5" hidden="1" customHeight="1" x14ac:dyDescent="0.25">
      <c r="A137" s="407"/>
      <c r="B137" s="408"/>
      <c r="C137" s="393"/>
      <c r="D137" s="380" t="s">
        <v>403</v>
      </c>
      <c r="E137" s="697">
        <f t="shared" si="38"/>
        <v>0</v>
      </c>
      <c r="F137" s="697"/>
      <c r="G137" s="697"/>
      <c r="H137" s="697"/>
      <c r="I137" s="697"/>
      <c r="J137" s="664">
        <f t="shared" si="30"/>
        <v>0</v>
      </c>
      <c r="K137" s="664"/>
      <c r="L137" s="697"/>
      <c r="M137" s="697"/>
      <c r="N137" s="697"/>
      <c r="O137" s="697"/>
      <c r="P137" s="697"/>
      <c r="Q137" s="697"/>
      <c r="R137" s="384">
        <f t="shared" si="31"/>
        <v>0</v>
      </c>
      <c r="T137" s="213"/>
      <c r="U137" s="213"/>
      <c r="V137" s="213"/>
      <c r="W137" s="213"/>
      <c r="X137" s="213"/>
      <c r="Y137" s="213"/>
      <c r="Z137" s="213"/>
      <c r="AA137" s="213"/>
      <c r="AB137" s="213"/>
      <c r="AC137" s="213"/>
      <c r="AD137" s="213"/>
      <c r="AE137" s="213"/>
      <c r="AF137" s="213"/>
      <c r="AG137" s="213"/>
    </row>
    <row r="138" spans="1:122" s="214" customFormat="1" ht="78" hidden="1" customHeight="1" x14ac:dyDescent="0.25">
      <c r="A138" s="409" t="s">
        <v>463</v>
      </c>
      <c r="B138" s="410" t="s">
        <v>464</v>
      </c>
      <c r="C138" s="411" t="s">
        <v>357</v>
      </c>
      <c r="D138" s="412" t="s">
        <v>465</v>
      </c>
      <c r="E138" s="670">
        <f t="shared" si="38"/>
        <v>0</v>
      </c>
      <c r="F138" s="711"/>
      <c r="G138" s="712"/>
      <c r="H138" s="712"/>
      <c r="I138" s="712"/>
      <c r="J138" s="705">
        <f t="shared" si="30"/>
        <v>0</v>
      </c>
      <c r="K138" s="705"/>
      <c r="L138" s="712"/>
      <c r="M138" s="712"/>
      <c r="N138" s="712"/>
      <c r="O138" s="712"/>
      <c r="P138" s="712"/>
      <c r="Q138" s="712"/>
      <c r="R138" s="713">
        <f>SUM(J138,E138)</f>
        <v>0</v>
      </c>
      <c r="T138" s="215"/>
      <c r="U138" s="215"/>
      <c r="V138" s="215"/>
      <c r="W138" s="215"/>
      <c r="X138" s="215"/>
      <c r="Y138" s="215"/>
      <c r="Z138" s="215"/>
      <c r="AA138" s="215"/>
      <c r="AB138" s="215"/>
      <c r="AC138" s="215"/>
      <c r="AD138" s="215"/>
      <c r="AE138" s="215"/>
      <c r="AF138" s="215"/>
      <c r="AG138" s="215"/>
    </row>
    <row r="139" spans="1:122" s="214" customFormat="1" ht="52.5" hidden="1" customHeight="1" x14ac:dyDescent="0.25">
      <c r="A139" s="409" t="s">
        <v>466</v>
      </c>
      <c r="B139" s="410" t="s">
        <v>467</v>
      </c>
      <c r="C139" s="411" t="s">
        <v>417</v>
      </c>
      <c r="D139" s="412" t="s">
        <v>468</v>
      </c>
      <c r="E139" s="670">
        <f t="shared" si="38"/>
        <v>0</v>
      </c>
      <c r="F139" s="711"/>
      <c r="G139" s="712"/>
      <c r="H139" s="712"/>
      <c r="I139" s="712"/>
      <c r="J139" s="705">
        <f t="shared" si="30"/>
        <v>0</v>
      </c>
      <c r="K139" s="705"/>
      <c r="L139" s="712"/>
      <c r="M139" s="712"/>
      <c r="N139" s="712"/>
      <c r="O139" s="712"/>
      <c r="P139" s="712"/>
      <c r="Q139" s="712"/>
      <c r="R139" s="713">
        <f>SUM(J139,E139)</f>
        <v>0</v>
      </c>
      <c r="T139" s="215"/>
      <c r="U139" s="215"/>
      <c r="V139" s="215"/>
      <c r="W139" s="215"/>
      <c r="X139" s="215"/>
      <c r="Y139" s="215"/>
      <c r="Z139" s="215"/>
      <c r="AA139" s="215"/>
      <c r="AB139" s="215"/>
      <c r="AC139" s="215"/>
      <c r="AD139" s="215"/>
      <c r="AE139" s="215"/>
      <c r="AF139" s="215"/>
      <c r="AG139" s="215"/>
    </row>
    <row r="140" spans="1:122" s="214" customFormat="1" ht="36" hidden="1" customHeight="1" x14ac:dyDescent="0.25">
      <c r="A140" s="413" t="s">
        <v>469</v>
      </c>
      <c r="B140" s="414" t="s">
        <v>242</v>
      </c>
      <c r="C140" s="411" t="s">
        <v>243</v>
      </c>
      <c r="D140" s="412" t="s">
        <v>244</v>
      </c>
      <c r="E140" s="670">
        <f t="shared" si="38"/>
        <v>0</v>
      </c>
      <c r="F140" s="704"/>
      <c r="G140" s="714"/>
      <c r="H140" s="714"/>
      <c r="I140" s="714"/>
      <c r="J140" s="705">
        <f t="shared" si="30"/>
        <v>0</v>
      </c>
      <c r="K140" s="705"/>
      <c r="L140" s="714"/>
      <c r="M140" s="714"/>
      <c r="N140" s="714"/>
      <c r="O140" s="714"/>
      <c r="P140" s="714"/>
      <c r="Q140" s="714"/>
      <c r="R140" s="715">
        <f>SUM(E140,J140)</f>
        <v>0</v>
      </c>
      <c r="T140" s="215"/>
      <c r="U140" s="215"/>
      <c r="V140" s="215"/>
      <c r="W140" s="215"/>
      <c r="X140" s="215"/>
      <c r="Y140" s="215"/>
      <c r="Z140" s="215"/>
      <c r="AA140" s="215"/>
      <c r="AB140" s="215"/>
      <c r="AC140" s="215"/>
      <c r="AD140" s="215"/>
      <c r="AE140" s="215"/>
      <c r="AF140" s="215"/>
      <c r="AG140" s="215"/>
    </row>
    <row r="141" spans="1:122" s="615" customFormat="1" ht="78.75" customHeight="1" x14ac:dyDescent="0.25">
      <c r="A141" s="404" t="s">
        <v>631</v>
      </c>
      <c r="B141" s="405" t="s">
        <v>632</v>
      </c>
      <c r="C141" s="358" t="s">
        <v>257</v>
      </c>
      <c r="D141" s="611" t="s">
        <v>633</v>
      </c>
      <c r="E141" s="670">
        <f t="shared" ref="E141" si="39">SUM(F141,I141)</f>
        <v>0</v>
      </c>
      <c r="F141" s="670"/>
      <c r="G141" s="654"/>
      <c r="H141" s="654"/>
      <c r="I141" s="654"/>
      <c r="J141" s="653">
        <f t="shared" si="30"/>
        <v>360778</v>
      </c>
      <c r="K141" s="653">
        <v>360778</v>
      </c>
      <c r="L141" s="654"/>
      <c r="M141" s="654"/>
      <c r="N141" s="654"/>
      <c r="O141" s="654">
        <v>360778</v>
      </c>
      <c r="P141" s="652"/>
      <c r="Q141" s="652"/>
      <c r="R141" s="385">
        <f>SUM(E141,J141)</f>
        <v>360778</v>
      </c>
      <c r="S141" s="612"/>
      <c r="T141" s="612"/>
      <c r="U141" s="612"/>
      <c r="V141" s="612"/>
      <c r="W141" s="612"/>
      <c r="X141" s="612"/>
      <c r="Y141" s="612"/>
      <c r="Z141" s="612"/>
      <c r="AA141" s="612"/>
      <c r="AB141" s="612"/>
      <c r="AC141" s="612"/>
      <c r="AD141" s="612"/>
      <c r="AE141" s="612"/>
      <c r="AF141" s="612"/>
      <c r="AG141" s="612"/>
      <c r="AH141" s="612"/>
      <c r="AI141" s="612"/>
      <c r="AJ141" s="612"/>
      <c r="AK141" s="612"/>
      <c r="AL141" s="612"/>
      <c r="AM141" s="612"/>
      <c r="AN141" s="612"/>
      <c r="AO141" s="211"/>
      <c r="AP141" s="211"/>
      <c r="AQ141" s="211"/>
      <c r="AR141" s="211"/>
      <c r="AS141" s="211"/>
      <c r="AT141" s="211"/>
      <c r="AU141" s="211"/>
      <c r="AV141" s="211"/>
      <c r="AW141" s="211"/>
      <c r="AX141" s="211"/>
      <c r="AY141" s="211"/>
      <c r="AZ141" s="211"/>
      <c r="BA141" s="211"/>
      <c r="BB141" s="211"/>
      <c r="BC141" s="211"/>
      <c r="BD141" s="211"/>
      <c r="BE141" s="211"/>
      <c r="BF141" s="211"/>
      <c r="BG141" s="211"/>
      <c r="BH141" s="211"/>
      <c r="BI141" s="211"/>
      <c r="BJ141" s="211"/>
      <c r="BK141" s="211"/>
      <c r="BL141" s="211"/>
      <c r="BM141" s="211"/>
      <c r="BN141" s="211"/>
      <c r="BO141" s="211"/>
      <c r="BP141" s="211"/>
      <c r="BQ141" s="211"/>
      <c r="BR141" s="211"/>
      <c r="BS141" s="211"/>
      <c r="BT141" s="211"/>
      <c r="BU141" s="211"/>
      <c r="BV141" s="211"/>
      <c r="BW141" s="211"/>
      <c r="BX141" s="211"/>
      <c r="BY141" s="211"/>
      <c r="BZ141" s="211"/>
      <c r="CA141" s="211"/>
      <c r="CB141" s="211"/>
      <c r="CC141" s="211"/>
      <c r="CD141" s="211"/>
      <c r="CE141" s="211"/>
      <c r="CF141" s="211"/>
      <c r="CG141" s="211"/>
      <c r="CH141" s="211"/>
      <c r="CI141" s="211"/>
      <c r="CJ141" s="211"/>
      <c r="CK141" s="211"/>
      <c r="CL141" s="211"/>
      <c r="CM141" s="211"/>
      <c r="CN141" s="211"/>
      <c r="CO141" s="211"/>
      <c r="CP141" s="211"/>
      <c r="CQ141" s="211"/>
      <c r="CR141" s="211"/>
      <c r="CS141" s="211"/>
      <c r="CT141" s="613"/>
      <c r="CU141" s="614"/>
      <c r="CV141" s="614"/>
      <c r="CW141" s="614"/>
      <c r="CX141" s="614"/>
      <c r="CY141" s="614"/>
      <c r="CZ141" s="614"/>
      <c r="DA141" s="614"/>
      <c r="DB141" s="614"/>
      <c r="DC141" s="614"/>
      <c r="DD141" s="614"/>
      <c r="DE141" s="614"/>
      <c r="DF141" s="614"/>
      <c r="DG141" s="614"/>
      <c r="DH141" s="614"/>
      <c r="DI141" s="614"/>
      <c r="DJ141" s="614"/>
      <c r="DK141" s="614"/>
      <c r="DL141" s="614"/>
      <c r="DM141" s="614"/>
      <c r="DN141" s="614"/>
      <c r="DO141" s="614"/>
      <c r="DP141" s="614"/>
      <c r="DQ141" s="614"/>
      <c r="DR141" s="614"/>
    </row>
    <row r="142" spans="1:122" s="626" customFormat="1" ht="106.5" customHeight="1" x14ac:dyDescent="0.25">
      <c r="A142" s="624"/>
      <c r="B142" s="411"/>
      <c r="C142" s="411"/>
      <c r="D142" s="380" t="s">
        <v>636</v>
      </c>
      <c r="E142" s="697">
        <f t="shared" si="29"/>
        <v>0</v>
      </c>
      <c r="F142" s="716"/>
      <c r="G142" s="712"/>
      <c r="H142" s="712"/>
      <c r="I142" s="712"/>
      <c r="J142" s="662">
        <f>SUM(L142,O142)</f>
        <v>360778</v>
      </c>
      <c r="K142" s="662">
        <v>360778</v>
      </c>
      <c r="L142" s="717"/>
      <c r="M142" s="717"/>
      <c r="N142" s="717"/>
      <c r="O142" s="717">
        <v>360778</v>
      </c>
      <c r="P142" s="717"/>
      <c r="Q142" s="717"/>
      <c r="R142" s="718">
        <f>SUM(J142,E142)</f>
        <v>360778</v>
      </c>
      <c r="S142" s="625"/>
      <c r="T142" s="625"/>
      <c r="U142" s="625"/>
      <c r="V142" s="625"/>
      <c r="W142" s="625"/>
      <c r="X142" s="625"/>
      <c r="Y142" s="625"/>
      <c r="Z142" s="625"/>
      <c r="AA142" s="625"/>
      <c r="AB142" s="625"/>
      <c r="AC142" s="625"/>
      <c r="AD142" s="625"/>
      <c r="AE142" s="625"/>
      <c r="AF142" s="625"/>
      <c r="AG142" s="625"/>
      <c r="AH142" s="625"/>
      <c r="AI142" s="625"/>
      <c r="AJ142" s="625"/>
      <c r="AK142" s="625"/>
      <c r="AL142" s="625"/>
      <c r="AM142" s="625"/>
      <c r="AN142" s="625"/>
      <c r="AO142" s="625"/>
      <c r="AP142" s="625"/>
      <c r="AQ142" s="625"/>
      <c r="AR142" s="625"/>
      <c r="AS142" s="625"/>
      <c r="AT142" s="625"/>
      <c r="AU142" s="625"/>
      <c r="AV142" s="625"/>
      <c r="AW142" s="625"/>
      <c r="AX142" s="625"/>
      <c r="AY142" s="625"/>
      <c r="AZ142" s="625"/>
      <c r="BA142" s="625"/>
      <c r="BB142" s="625"/>
      <c r="BC142" s="625"/>
      <c r="BD142" s="625"/>
      <c r="BE142" s="625"/>
      <c r="BF142" s="625"/>
      <c r="BG142" s="625"/>
      <c r="BH142" s="625"/>
      <c r="BI142" s="625"/>
      <c r="BJ142" s="625"/>
      <c r="BK142" s="625"/>
      <c r="BL142" s="625"/>
      <c r="BM142" s="625"/>
      <c r="BN142" s="625"/>
      <c r="BO142" s="625"/>
      <c r="BP142" s="625"/>
      <c r="BQ142" s="625"/>
      <c r="BR142" s="625"/>
      <c r="BS142" s="625"/>
      <c r="BT142" s="625"/>
      <c r="BU142" s="625"/>
      <c r="BV142" s="625"/>
      <c r="BW142" s="625"/>
      <c r="BX142" s="625"/>
      <c r="BY142" s="625"/>
      <c r="BZ142" s="625"/>
      <c r="CA142" s="625"/>
      <c r="CB142" s="625"/>
      <c r="CC142" s="625"/>
      <c r="CD142" s="625"/>
      <c r="CE142" s="625"/>
      <c r="CF142" s="625"/>
      <c r="CG142" s="625"/>
      <c r="CH142" s="625"/>
      <c r="CI142" s="625"/>
      <c r="CJ142" s="625"/>
      <c r="CK142" s="625"/>
      <c r="CL142" s="625"/>
      <c r="CM142" s="625"/>
      <c r="CN142" s="625"/>
      <c r="CO142" s="625"/>
      <c r="CP142" s="625"/>
      <c r="CQ142" s="625"/>
      <c r="CR142" s="625"/>
      <c r="CS142" s="625"/>
      <c r="CT142" s="625"/>
      <c r="CU142" s="625"/>
      <c r="CV142" s="625"/>
      <c r="CW142" s="625"/>
      <c r="CX142" s="625"/>
      <c r="CY142" s="625"/>
      <c r="CZ142" s="625"/>
      <c r="DA142" s="625"/>
      <c r="DB142" s="625"/>
      <c r="DC142" s="625"/>
      <c r="DD142" s="625"/>
      <c r="DE142" s="625"/>
      <c r="DF142" s="625"/>
      <c r="DG142" s="625"/>
      <c r="DH142" s="625"/>
      <c r="DI142" s="625"/>
      <c r="DJ142" s="625"/>
      <c r="DK142" s="625"/>
      <c r="DL142" s="625"/>
      <c r="DM142" s="625"/>
      <c r="DN142" s="625"/>
      <c r="DO142" s="625"/>
      <c r="DP142" s="625"/>
      <c r="DQ142" s="625"/>
      <c r="DR142" s="625"/>
    </row>
    <row r="143" spans="1:122" s="194" customFormat="1" ht="40.5" customHeight="1" x14ac:dyDescent="0.25">
      <c r="A143" s="337" t="s">
        <v>471</v>
      </c>
      <c r="B143" s="338"/>
      <c r="C143" s="338"/>
      <c r="D143" s="415" t="s">
        <v>472</v>
      </c>
      <c r="E143" s="695">
        <f>SUM(E144)</f>
        <v>227348</v>
      </c>
      <c r="F143" s="709">
        <f t="shared" ref="F143:R143" si="40">SUM(F144)</f>
        <v>227348</v>
      </c>
      <c r="G143" s="709">
        <f t="shared" si="40"/>
        <v>86050</v>
      </c>
      <c r="H143" s="709">
        <f t="shared" si="40"/>
        <v>0</v>
      </c>
      <c r="I143" s="709">
        <f t="shared" si="40"/>
        <v>0</v>
      </c>
      <c r="J143" s="709">
        <f t="shared" si="40"/>
        <v>0</v>
      </c>
      <c r="K143" s="709">
        <f t="shared" si="40"/>
        <v>0</v>
      </c>
      <c r="L143" s="709">
        <f t="shared" si="40"/>
        <v>0</v>
      </c>
      <c r="M143" s="709">
        <f t="shared" si="40"/>
        <v>0</v>
      </c>
      <c r="N143" s="709">
        <f t="shared" si="40"/>
        <v>0</v>
      </c>
      <c r="O143" s="709">
        <f t="shared" si="40"/>
        <v>0</v>
      </c>
      <c r="P143" s="709">
        <f t="shared" si="40"/>
        <v>0</v>
      </c>
      <c r="Q143" s="709">
        <f t="shared" si="40"/>
        <v>0</v>
      </c>
      <c r="R143" s="710">
        <f t="shared" si="40"/>
        <v>227348</v>
      </c>
      <c r="S143" s="211"/>
      <c r="T143" s="211"/>
      <c r="U143" s="211"/>
      <c r="V143" s="211"/>
      <c r="W143" s="211"/>
      <c r="X143" s="211"/>
      <c r="Y143" s="211"/>
      <c r="Z143" s="211"/>
      <c r="AA143" s="211"/>
      <c r="AB143" s="211"/>
      <c r="AC143" s="211"/>
      <c r="AD143" s="211"/>
      <c r="AE143" s="211"/>
      <c r="AF143" s="211"/>
      <c r="AG143" s="211"/>
      <c r="AH143" s="211"/>
      <c r="AI143" s="211"/>
      <c r="AJ143" s="211"/>
      <c r="AK143" s="211"/>
      <c r="AL143" s="211"/>
      <c r="AM143" s="211"/>
      <c r="AN143" s="211"/>
      <c r="AO143" s="211"/>
      <c r="AP143" s="211"/>
      <c r="AQ143" s="211"/>
      <c r="AR143" s="211"/>
      <c r="AS143" s="211"/>
      <c r="AT143" s="211"/>
      <c r="AU143" s="211"/>
      <c r="AV143" s="211"/>
      <c r="AW143" s="211"/>
      <c r="AX143" s="211"/>
      <c r="AY143" s="211"/>
      <c r="AZ143" s="211"/>
      <c r="BA143" s="211"/>
      <c r="BB143" s="211"/>
      <c r="BC143" s="211"/>
      <c r="BD143" s="211"/>
      <c r="BE143" s="211"/>
      <c r="BF143" s="211"/>
      <c r="BG143" s="211"/>
      <c r="BH143" s="211"/>
      <c r="BI143" s="211"/>
      <c r="BJ143" s="211"/>
      <c r="BK143" s="211"/>
      <c r="BL143" s="211"/>
      <c r="BM143" s="211"/>
      <c r="BN143" s="211"/>
      <c r="BO143" s="211"/>
      <c r="BP143" s="211"/>
      <c r="BQ143" s="211"/>
      <c r="BR143" s="211"/>
      <c r="BS143" s="211"/>
      <c r="BT143" s="211"/>
      <c r="BU143" s="211"/>
      <c r="BV143" s="211"/>
      <c r="BW143" s="211"/>
      <c r="BX143" s="211"/>
      <c r="BY143" s="211"/>
      <c r="BZ143" s="211"/>
      <c r="CA143" s="211"/>
      <c r="CB143" s="211"/>
      <c r="CC143" s="211"/>
      <c r="CD143" s="211"/>
      <c r="CE143" s="211"/>
      <c r="CF143" s="211"/>
      <c r="CG143" s="211"/>
      <c r="CH143" s="211"/>
      <c r="CI143" s="211"/>
      <c r="CJ143" s="211"/>
      <c r="CK143" s="211"/>
      <c r="CL143" s="211"/>
      <c r="CM143" s="211"/>
      <c r="CN143" s="211"/>
      <c r="CO143" s="211"/>
      <c r="CP143" s="211"/>
      <c r="CQ143" s="211"/>
      <c r="CR143" s="211"/>
      <c r="CS143" s="211"/>
      <c r="CT143" s="211"/>
      <c r="CU143" s="211"/>
      <c r="CV143" s="211"/>
      <c r="CW143" s="211"/>
      <c r="CX143" s="211"/>
      <c r="CY143" s="211"/>
      <c r="CZ143" s="211"/>
      <c r="DA143" s="211"/>
      <c r="DB143" s="211"/>
      <c r="DC143" s="211"/>
      <c r="DD143" s="211"/>
      <c r="DE143" s="211"/>
      <c r="DF143" s="211"/>
      <c r="DG143" s="211"/>
      <c r="DH143" s="211"/>
      <c r="DI143" s="211"/>
      <c r="DJ143" s="211"/>
      <c r="DK143" s="211"/>
      <c r="DL143" s="211"/>
      <c r="DM143" s="211"/>
      <c r="DN143" s="211"/>
      <c r="DO143" s="211"/>
      <c r="DP143" s="211"/>
      <c r="DQ143" s="211"/>
      <c r="DR143" s="211"/>
    </row>
    <row r="144" spans="1:122" s="194" customFormat="1" ht="39.75" customHeight="1" x14ac:dyDescent="0.25">
      <c r="A144" s="337" t="s">
        <v>473</v>
      </c>
      <c r="B144" s="338"/>
      <c r="C144" s="338"/>
      <c r="D144" s="415" t="s">
        <v>472</v>
      </c>
      <c r="E144" s="695">
        <f>SUM(E145:E151)</f>
        <v>227348</v>
      </c>
      <c r="F144" s="695">
        <f t="shared" ref="F144:O144" si="41">SUM(F145:F151)</f>
        <v>227348</v>
      </c>
      <c r="G144" s="695">
        <f t="shared" si="41"/>
        <v>86050</v>
      </c>
      <c r="H144" s="695">
        <f t="shared" si="41"/>
        <v>0</v>
      </c>
      <c r="I144" s="695">
        <f t="shared" si="41"/>
        <v>0</v>
      </c>
      <c r="J144" s="695">
        <f t="shared" si="41"/>
        <v>0</v>
      </c>
      <c r="K144" s="695">
        <f t="shared" si="41"/>
        <v>0</v>
      </c>
      <c r="L144" s="695">
        <f t="shared" si="41"/>
        <v>0</v>
      </c>
      <c r="M144" s="695">
        <f t="shared" si="41"/>
        <v>0</v>
      </c>
      <c r="N144" s="695">
        <f t="shared" si="41"/>
        <v>0</v>
      </c>
      <c r="O144" s="695">
        <f t="shared" si="41"/>
        <v>0</v>
      </c>
      <c r="P144" s="709">
        <f t="shared" ref="P144:Q144" si="42">SUM(P145:P150)</f>
        <v>0</v>
      </c>
      <c r="Q144" s="709">
        <f t="shared" si="42"/>
        <v>0</v>
      </c>
      <c r="R144" s="696">
        <f>SUM(R145:R151)</f>
        <v>227348</v>
      </c>
      <c r="T144" s="602">
        <f>SUM(E144,J144)</f>
        <v>227348</v>
      </c>
    </row>
    <row r="145" spans="1:220" s="194" customFormat="1" ht="51" hidden="1" customHeight="1" x14ac:dyDescent="0.25">
      <c r="A145" s="340" t="s">
        <v>474</v>
      </c>
      <c r="B145" s="341" t="s">
        <v>318</v>
      </c>
      <c r="C145" s="341" t="s">
        <v>187</v>
      </c>
      <c r="D145" s="343" t="s">
        <v>319</v>
      </c>
      <c r="E145" s="670">
        <f t="shared" ref="E145:E153" si="43">SUM(F145,I145)</f>
        <v>0</v>
      </c>
      <c r="F145" s="650"/>
      <c r="G145" s="654"/>
      <c r="H145" s="654"/>
      <c r="I145" s="654"/>
      <c r="J145" s="655">
        <f t="shared" ref="J145:J153" si="44">SUM(L145,O145)</f>
        <v>0</v>
      </c>
      <c r="K145" s="655"/>
      <c r="L145" s="654"/>
      <c r="M145" s="654"/>
      <c r="N145" s="654"/>
      <c r="O145" s="654"/>
      <c r="P145" s="654"/>
      <c r="Q145" s="651"/>
      <c r="R145" s="381">
        <f>SUM(J145,E145)</f>
        <v>0</v>
      </c>
    </row>
    <row r="146" spans="1:220" s="204" customFormat="1" ht="48" customHeight="1" x14ac:dyDescent="0.25">
      <c r="A146" s="357" t="s">
        <v>475</v>
      </c>
      <c r="B146" s="358" t="s">
        <v>476</v>
      </c>
      <c r="C146" s="358" t="s">
        <v>373</v>
      </c>
      <c r="D146" s="390" t="s">
        <v>477</v>
      </c>
      <c r="E146" s="670">
        <f>SUM(F146,I146)</f>
        <v>104981</v>
      </c>
      <c r="F146" s="650">
        <v>104981</v>
      </c>
      <c r="G146" s="653">
        <v>86050</v>
      </c>
      <c r="H146" s="653"/>
      <c r="I146" s="701"/>
      <c r="J146" s="650">
        <f>SUM(L146,O146)</f>
        <v>0</v>
      </c>
      <c r="K146" s="650"/>
      <c r="L146" s="670"/>
      <c r="M146" s="670"/>
      <c r="N146" s="670"/>
      <c r="O146" s="670"/>
      <c r="P146" s="670"/>
      <c r="Q146" s="670"/>
      <c r="R146" s="385">
        <f>SUM(J146,E146)</f>
        <v>104981</v>
      </c>
    </row>
    <row r="147" spans="1:220" s="193" customFormat="1" ht="32.25" hidden="1" customHeight="1" x14ac:dyDescent="0.25">
      <c r="A147" s="357" t="s">
        <v>478</v>
      </c>
      <c r="B147" s="358" t="s">
        <v>479</v>
      </c>
      <c r="C147" s="358" t="s">
        <v>480</v>
      </c>
      <c r="D147" s="390" t="s">
        <v>481</v>
      </c>
      <c r="E147" s="670">
        <f t="shared" si="43"/>
        <v>0</v>
      </c>
      <c r="F147" s="650"/>
      <c r="G147" s="653"/>
      <c r="H147" s="653"/>
      <c r="I147" s="653"/>
      <c r="J147" s="655">
        <f t="shared" si="44"/>
        <v>0</v>
      </c>
      <c r="K147" s="655"/>
      <c r="L147" s="653"/>
      <c r="M147" s="653"/>
      <c r="N147" s="653"/>
      <c r="O147" s="653"/>
      <c r="P147" s="653"/>
      <c r="Q147" s="653"/>
      <c r="R147" s="381">
        <f t="shared" ref="R147:R153" si="45">SUM(J147,E147)</f>
        <v>0</v>
      </c>
    </row>
    <row r="148" spans="1:220" s="193" customFormat="1" ht="34.5" customHeight="1" x14ac:dyDescent="0.25">
      <c r="A148" s="357" t="s">
        <v>482</v>
      </c>
      <c r="B148" s="358" t="s">
        <v>323</v>
      </c>
      <c r="C148" s="358" t="s">
        <v>324</v>
      </c>
      <c r="D148" s="347" t="s">
        <v>325</v>
      </c>
      <c r="E148" s="670">
        <f t="shared" si="43"/>
        <v>122367</v>
      </c>
      <c r="F148" s="650">
        <v>122367</v>
      </c>
      <c r="G148" s="653"/>
      <c r="H148" s="653"/>
      <c r="I148" s="653"/>
      <c r="J148" s="655">
        <f t="shared" si="44"/>
        <v>0</v>
      </c>
      <c r="K148" s="655"/>
      <c r="L148" s="653"/>
      <c r="M148" s="653"/>
      <c r="N148" s="653"/>
      <c r="O148" s="653"/>
      <c r="P148" s="653"/>
      <c r="Q148" s="653"/>
      <c r="R148" s="381">
        <f t="shared" si="45"/>
        <v>122367</v>
      </c>
    </row>
    <row r="149" spans="1:220" s="193" customFormat="1" ht="32.25" hidden="1" customHeight="1" x14ac:dyDescent="0.25">
      <c r="A149" s="363" t="s">
        <v>483</v>
      </c>
      <c r="B149" s="364" t="s">
        <v>484</v>
      </c>
      <c r="C149" s="364" t="s">
        <v>485</v>
      </c>
      <c r="D149" s="416" t="s">
        <v>486</v>
      </c>
      <c r="E149" s="650">
        <f t="shared" si="43"/>
        <v>0</v>
      </c>
      <c r="F149" s="650"/>
      <c r="G149" s="655"/>
      <c r="H149" s="655"/>
      <c r="I149" s="655"/>
      <c r="J149" s="655">
        <f t="shared" si="44"/>
        <v>0</v>
      </c>
      <c r="K149" s="655"/>
      <c r="L149" s="655"/>
      <c r="M149" s="655"/>
      <c r="N149" s="655"/>
      <c r="O149" s="655"/>
      <c r="P149" s="655"/>
      <c r="Q149" s="653"/>
      <c r="R149" s="381">
        <f t="shared" si="45"/>
        <v>0</v>
      </c>
    </row>
    <row r="150" spans="1:220" s="193" customFormat="1" ht="27.75" hidden="1" customHeight="1" x14ac:dyDescent="0.25">
      <c r="A150" s="363" t="s">
        <v>487</v>
      </c>
      <c r="B150" s="364" t="s">
        <v>488</v>
      </c>
      <c r="C150" s="364" t="s">
        <v>485</v>
      </c>
      <c r="D150" s="417" t="s">
        <v>489</v>
      </c>
      <c r="E150" s="670">
        <f t="shared" si="43"/>
        <v>0</v>
      </c>
      <c r="F150" s="650"/>
      <c r="G150" s="653"/>
      <c r="H150" s="653"/>
      <c r="I150" s="653"/>
      <c r="J150" s="655">
        <f t="shared" si="44"/>
        <v>0</v>
      </c>
      <c r="K150" s="655"/>
      <c r="L150" s="653"/>
      <c r="M150" s="653"/>
      <c r="N150" s="653"/>
      <c r="O150" s="653"/>
      <c r="P150" s="653"/>
      <c r="Q150" s="653"/>
      <c r="R150" s="381">
        <f t="shared" si="45"/>
        <v>0</v>
      </c>
    </row>
    <row r="151" spans="1:220" s="193" customFormat="1" ht="48" hidden="1" customHeight="1" x14ac:dyDescent="0.25">
      <c r="A151" s="340" t="s">
        <v>490</v>
      </c>
      <c r="B151" s="341" t="s">
        <v>305</v>
      </c>
      <c r="C151" s="341" t="s">
        <v>291</v>
      </c>
      <c r="D151" s="354" t="s">
        <v>306</v>
      </c>
      <c r="E151" s="670">
        <f t="shared" si="43"/>
        <v>0</v>
      </c>
      <c r="F151" s="650"/>
      <c r="G151" s="653"/>
      <c r="H151" s="653"/>
      <c r="I151" s="653"/>
      <c r="J151" s="655">
        <f t="shared" si="44"/>
        <v>0</v>
      </c>
      <c r="K151" s="655"/>
      <c r="L151" s="653"/>
      <c r="M151" s="653"/>
      <c r="N151" s="653"/>
      <c r="O151" s="655"/>
      <c r="P151" s="653"/>
      <c r="Q151" s="653"/>
      <c r="R151" s="381">
        <f t="shared" si="45"/>
        <v>0</v>
      </c>
    </row>
    <row r="152" spans="1:220" s="216" customFormat="1" ht="48" hidden="1" customHeight="1" x14ac:dyDescent="0.25">
      <c r="A152" s="344"/>
      <c r="B152" s="345"/>
      <c r="C152" s="345"/>
      <c r="D152" s="418" t="s">
        <v>403</v>
      </c>
      <c r="E152" s="719">
        <f t="shared" si="43"/>
        <v>0</v>
      </c>
      <c r="F152" s="656"/>
      <c r="G152" s="658"/>
      <c r="H152" s="658"/>
      <c r="I152" s="658"/>
      <c r="J152" s="659">
        <f t="shared" si="44"/>
        <v>0</v>
      </c>
      <c r="K152" s="659"/>
      <c r="L152" s="658"/>
      <c r="M152" s="658"/>
      <c r="N152" s="658"/>
      <c r="O152" s="659"/>
      <c r="P152" s="658"/>
      <c r="Q152" s="658"/>
      <c r="R152" s="661">
        <f t="shared" si="45"/>
        <v>0</v>
      </c>
    </row>
    <row r="153" spans="1:220" s="216" customFormat="1" ht="48" hidden="1" customHeight="1" x14ac:dyDescent="0.25">
      <c r="A153" s="344"/>
      <c r="B153" s="345"/>
      <c r="C153" s="345"/>
      <c r="D153" s="418" t="s">
        <v>470</v>
      </c>
      <c r="E153" s="719">
        <f t="shared" si="43"/>
        <v>0</v>
      </c>
      <c r="F153" s="656"/>
      <c r="G153" s="658"/>
      <c r="H153" s="658"/>
      <c r="I153" s="658"/>
      <c r="J153" s="659">
        <f t="shared" si="44"/>
        <v>0</v>
      </c>
      <c r="K153" s="659"/>
      <c r="L153" s="658"/>
      <c r="M153" s="658"/>
      <c r="N153" s="658"/>
      <c r="O153" s="659"/>
      <c r="P153" s="658"/>
      <c r="Q153" s="658"/>
      <c r="R153" s="661">
        <f t="shared" si="45"/>
        <v>0</v>
      </c>
    </row>
    <row r="154" spans="1:220" ht="37.5" customHeight="1" x14ac:dyDescent="0.25">
      <c r="A154" s="337" t="s">
        <v>491</v>
      </c>
      <c r="B154" s="338"/>
      <c r="C154" s="338"/>
      <c r="D154" s="391" t="s">
        <v>492</v>
      </c>
      <c r="E154" s="695">
        <f>SUM(E155)</f>
        <v>0</v>
      </c>
      <c r="F154" s="709">
        <f t="shared" ref="F154:R155" si="46">SUM(F155)</f>
        <v>0</v>
      </c>
      <c r="G154" s="709">
        <f t="shared" si="46"/>
        <v>0</v>
      </c>
      <c r="H154" s="709">
        <f t="shared" si="46"/>
        <v>0</v>
      </c>
      <c r="I154" s="709">
        <f t="shared" si="46"/>
        <v>0</v>
      </c>
      <c r="J154" s="709">
        <f t="shared" si="46"/>
        <v>13400</v>
      </c>
      <c r="K154" s="709">
        <f t="shared" si="46"/>
        <v>13400</v>
      </c>
      <c r="L154" s="709">
        <f t="shared" si="46"/>
        <v>0</v>
      </c>
      <c r="M154" s="709">
        <f t="shared" si="46"/>
        <v>0</v>
      </c>
      <c r="N154" s="709">
        <f t="shared" si="46"/>
        <v>0</v>
      </c>
      <c r="O154" s="709">
        <f t="shared" si="46"/>
        <v>13400</v>
      </c>
      <c r="P154" s="709">
        <f t="shared" si="46"/>
        <v>0</v>
      </c>
      <c r="Q154" s="709">
        <f t="shared" si="46"/>
        <v>0</v>
      </c>
      <c r="R154" s="710">
        <f t="shared" si="46"/>
        <v>13400</v>
      </c>
    </row>
    <row r="155" spans="1:220" ht="36.75" customHeight="1" x14ac:dyDescent="0.25">
      <c r="A155" s="337" t="s">
        <v>493</v>
      </c>
      <c r="B155" s="338"/>
      <c r="C155" s="338"/>
      <c r="D155" s="391" t="s">
        <v>492</v>
      </c>
      <c r="E155" s="695">
        <f>SUM(E156:E160)</f>
        <v>0</v>
      </c>
      <c r="F155" s="709">
        <f t="shared" ref="F155:P155" si="47">SUM(F156:F160)</f>
        <v>0</v>
      </c>
      <c r="G155" s="709">
        <f t="shared" si="47"/>
        <v>0</v>
      </c>
      <c r="H155" s="709">
        <f t="shared" si="47"/>
        <v>0</v>
      </c>
      <c r="I155" s="709">
        <f t="shared" si="47"/>
        <v>0</v>
      </c>
      <c r="J155" s="709">
        <f t="shared" si="47"/>
        <v>13400</v>
      </c>
      <c r="K155" s="709">
        <f t="shared" si="47"/>
        <v>13400</v>
      </c>
      <c r="L155" s="709">
        <f t="shared" si="47"/>
        <v>0</v>
      </c>
      <c r="M155" s="709">
        <f t="shared" si="47"/>
        <v>0</v>
      </c>
      <c r="N155" s="709">
        <f t="shared" si="47"/>
        <v>0</v>
      </c>
      <c r="O155" s="709">
        <f t="shared" si="47"/>
        <v>13400</v>
      </c>
      <c r="P155" s="709">
        <f t="shared" si="47"/>
        <v>0</v>
      </c>
      <c r="Q155" s="709">
        <f t="shared" si="46"/>
        <v>0</v>
      </c>
      <c r="R155" s="710">
        <f t="shared" ref="R155:R159" si="48">SUM(E155,J155)</f>
        <v>13400</v>
      </c>
      <c r="T155" s="602">
        <f>SUM(E155,J155)</f>
        <v>13400</v>
      </c>
    </row>
    <row r="156" spans="1:220" ht="50.25" customHeight="1" x14ac:dyDescent="0.25">
      <c r="A156" s="340" t="s">
        <v>494</v>
      </c>
      <c r="B156" s="341" t="s">
        <v>318</v>
      </c>
      <c r="C156" s="341" t="s">
        <v>187</v>
      </c>
      <c r="D156" s="343" t="s">
        <v>319</v>
      </c>
      <c r="E156" s="653">
        <f>SUM(F156,I156)</f>
        <v>0</v>
      </c>
      <c r="F156" s="655"/>
      <c r="G156" s="653"/>
      <c r="H156" s="653"/>
      <c r="I156" s="653"/>
      <c r="J156" s="699">
        <f t="shared" ref="J156:J159" si="49">SUM(L156,O156)</f>
        <v>13400</v>
      </c>
      <c r="K156" s="670">
        <v>13400</v>
      </c>
      <c r="L156" s="653"/>
      <c r="M156" s="653"/>
      <c r="N156" s="653"/>
      <c r="O156" s="653">
        <v>13400</v>
      </c>
      <c r="P156" s="653"/>
      <c r="Q156" s="653"/>
      <c r="R156" s="698">
        <f>SUM(E156,J156)</f>
        <v>13400</v>
      </c>
    </row>
    <row r="157" spans="1:220" s="217" customFormat="1" ht="26.25" hidden="1" customHeight="1" x14ac:dyDescent="0.25">
      <c r="A157" s="357" t="s">
        <v>495</v>
      </c>
      <c r="B157" s="358" t="s">
        <v>496</v>
      </c>
      <c r="C157" s="358" t="s">
        <v>191</v>
      </c>
      <c r="D157" s="390" t="s">
        <v>497</v>
      </c>
      <c r="E157" s="653"/>
      <c r="F157" s="655"/>
      <c r="G157" s="653"/>
      <c r="H157" s="653"/>
      <c r="I157" s="653"/>
      <c r="J157" s="699">
        <f t="shared" si="49"/>
        <v>0</v>
      </c>
      <c r="K157" s="699"/>
      <c r="L157" s="653"/>
      <c r="M157" s="653"/>
      <c r="N157" s="653"/>
      <c r="O157" s="653"/>
      <c r="P157" s="653"/>
      <c r="Q157" s="653"/>
      <c r="R157" s="698">
        <f t="shared" si="48"/>
        <v>0</v>
      </c>
      <c r="S157" s="191"/>
      <c r="T157" s="191"/>
      <c r="U157" s="191"/>
      <c r="V157" s="191"/>
      <c r="W157" s="191"/>
      <c r="X157" s="191"/>
      <c r="Y157" s="191"/>
      <c r="Z157" s="191"/>
      <c r="AA157" s="191"/>
      <c r="AB157" s="191"/>
      <c r="AC157" s="191"/>
      <c r="AD157" s="191"/>
      <c r="AE157" s="191"/>
      <c r="AF157" s="191"/>
      <c r="AG157" s="191"/>
      <c r="AH157" s="191"/>
      <c r="AI157" s="191"/>
      <c r="AJ157" s="191"/>
      <c r="AK157" s="191"/>
      <c r="AL157" s="191"/>
      <c r="AM157" s="191"/>
      <c r="AN157" s="191"/>
      <c r="AO157" s="191"/>
      <c r="AP157" s="191"/>
      <c r="AQ157" s="191"/>
      <c r="AR157" s="191"/>
      <c r="AS157" s="191"/>
      <c r="AT157" s="191"/>
      <c r="AU157" s="191"/>
      <c r="AV157" s="191"/>
      <c r="AW157" s="191"/>
      <c r="AX157" s="191"/>
      <c r="AY157" s="191"/>
      <c r="AZ157" s="191"/>
      <c r="BA157" s="191"/>
      <c r="BB157" s="191"/>
      <c r="BC157" s="191"/>
      <c r="BD157" s="191"/>
      <c r="BE157" s="191"/>
      <c r="BF157" s="191"/>
      <c r="BG157" s="191"/>
      <c r="BH157" s="191"/>
      <c r="BI157" s="191"/>
      <c r="BJ157" s="191"/>
      <c r="BK157" s="191"/>
      <c r="BL157" s="191"/>
      <c r="BM157" s="191"/>
      <c r="BN157" s="191"/>
      <c r="BO157" s="191"/>
      <c r="BP157" s="191"/>
      <c r="BQ157" s="191"/>
      <c r="BR157" s="191"/>
      <c r="BS157" s="191"/>
      <c r="BT157" s="191"/>
      <c r="BU157" s="191"/>
      <c r="BV157" s="191"/>
      <c r="BW157" s="191"/>
      <c r="BX157" s="191"/>
      <c r="BY157" s="191"/>
      <c r="BZ157" s="191"/>
      <c r="CA157" s="191"/>
      <c r="CB157" s="191"/>
      <c r="CC157" s="191"/>
      <c r="CD157" s="191"/>
      <c r="CE157" s="191"/>
      <c r="CF157" s="191"/>
      <c r="CG157" s="191"/>
      <c r="CH157" s="191"/>
      <c r="CI157" s="191"/>
      <c r="CJ157" s="191"/>
      <c r="CK157" s="191"/>
      <c r="CL157" s="191"/>
      <c r="CM157" s="191"/>
      <c r="CN157" s="191"/>
      <c r="CO157" s="191"/>
      <c r="CP157" s="191"/>
      <c r="CQ157" s="191"/>
      <c r="CR157" s="191"/>
      <c r="CS157" s="191"/>
      <c r="CT157" s="191"/>
      <c r="CU157" s="191"/>
      <c r="CV157" s="191"/>
      <c r="CW157" s="191"/>
      <c r="CX157" s="191"/>
      <c r="CY157" s="191"/>
      <c r="CZ157" s="191"/>
      <c r="DA157" s="191"/>
      <c r="DB157" s="191"/>
      <c r="DC157" s="191"/>
      <c r="DD157" s="191"/>
      <c r="DE157" s="191"/>
      <c r="DF157" s="191"/>
      <c r="DG157" s="191"/>
      <c r="DH157" s="191"/>
      <c r="DI157" s="191"/>
      <c r="DJ157" s="191"/>
      <c r="DK157" s="191"/>
      <c r="DL157" s="191"/>
      <c r="DM157" s="191"/>
      <c r="DN157" s="191"/>
      <c r="DO157" s="191"/>
      <c r="DP157" s="191"/>
      <c r="DQ157" s="191"/>
      <c r="DR157" s="191"/>
      <c r="DS157" s="191"/>
      <c r="DT157" s="191"/>
      <c r="DU157" s="191"/>
      <c r="DV157" s="191"/>
      <c r="DW157" s="191"/>
      <c r="DX157" s="191"/>
      <c r="DY157" s="191"/>
      <c r="DZ157" s="191"/>
      <c r="EA157" s="191"/>
      <c r="EB157" s="191"/>
      <c r="EC157" s="191"/>
      <c r="ED157" s="191"/>
      <c r="EE157" s="191"/>
      <c r="EF157" s="191"/>
      <c r="EG157" s="191"/>
      <c r="EH157" s="191"/>
      <c r="EI157" s="191"/>
      <c r="EJ157" s="191"/>
      <c r="EK157" s="191"/>
      <c r="EL157" s="191"/>
      <c r="EM157" s="191"/>
      <c r="EN157" s="191"/>
      <c r="EO157" s="191"/>
      <c r="EP157" s="191"/>
      <c r="EQ157" s="191"/>
      <c r="ER157" s="191"/>
      <c r="ES157" s="191"/>
      <c r="ET157" s="191"/>
      <c r="EU157" s="191"/>
      <c r="EV157" s="191"/>
      <c r="EW157" s="191"/>
      <c r="EX157" s="191"/>
      <c r="EY157" s="191"/>
      <c r="EZ157" s="191"/>
      <c r="FA157" s="191"/>
      <c r="FB157" s="191"/>
      <c r="FC157" s="191"/>
      <c r="FD157" s="191"/>
      <c r="FE157" s="191"/>
      <c r="FF157" s="191"/>
      <c r="FG157" s="191"/>
      <c r="FH157" s="191"/>
      <c r="FI157" s="191"/>
      <c r="FJ157" s="191"/>
      <c r="FK157" s="191"/>
      <c r="FL157" s="191"/>
      <c r="FM157" s="191"/>
      <c r="FN157" s="191"/>
      <c r="FO157" s="191"/>
      <c r="FP157" s="191"/>
      <c r="FQ157" s="191"/>
      <c r="FR157" s="191"/>
      <c r="FS157" s="191"/>
      <c r="FT157" s="191"/>
      <c r="FU157" s="191"/>
      <c r="FV157" s="191"/>
      <c r="FW157" s="191"/>
      <c r="FX157" s="191"/>
      <c r="FY157" s="191"/>
      <c r="FZ157" s="191"/>
      <c r="GA157" s="191"/>
      <c r="GB157" s="191"/>
      <c r="GC157" s="191"/>
      <c r="GD157" s="191"/>
      <c r="GE157" s="191"/>
      <c r="GF157" s="191"/>
      <c r="GG157" s="191"/>
      <c r="GH157" s="191"/>
      <c r="GI157" s="191"/>
      <c r="GJ157" s="191"/>
      <c r="GK157" s="191"/>
      <c r="GL157" s="191"/>
      <c r="GM157" s="191"/>
      <c r="GN157" s="191"/>
      <c r="GO157" s="191"/>
      <c r="GP157" s="191"/>
      <c r="GQ157" s="191"/>
      <c r="GR157" s="191"/>
      <c r="GS157" s="191"/>
      <c r="GT157" s="191"/>
      <c r="GU157" s="191"/>
      <c r="GV157" s="191"/>
      <c r="GW157" s="191"/>
      <c r="GX157" s="191"/>
      <c r="GY157" s="191"/>
      <c r="GZ157" s="191"/>
      <c r="HA157" s="191"/>
      <c r="HB157" s="191"/>
      <c r="HC157" s="191"/>
      <c r="HD157" s="191"/>
      <c r="HE157" s="191"/>
      <c r="HF157" s="191"/>
      <c r="HG157" s="191"/>
      <c r="HH157" s="191"/>
      <c r="HI157" s="191"/>
      <c r="HJ157" s="191"/>
      <c r="HK157" s="191"/>
      <c r="HL157" s="191"/>
    </row>
    <row r="158" spans="1:220" s="217" customFormat="1" ht="27" hidden="1" customHeight="1" x14ac:dyDescent="0.25">
      <c r="A158" s="357" t="s">
        <v>498</v>
      </c>
      <c r="B158" s="358" t="s">
        <v>499</v>
      </c>
      <c r="C158" s="358" t="s">
        <v>500</v>
      </c>
      <c r="D158" s="343" t="s">
        <v>501</v>
      </c>
      <c r="E158" s="653">
        <f>SUM(F158,I158)</f>
        <v>0</v>
      </c>
      <c r="F158" s="655"/>
      <c r="G158" s="653"/>
      <c r="H158" s="653"/>
      <c r="I158" s="653"/>
      <c r="J158" s="699">
        <f t="shared" si="49"/>
        <v>0</v>
      </c>
      <c r="K158" s="699"/>
      <c r="L158" s="653"/>
      <c r="M158" s="653"/>
      <c r="N158" s="653"/>
      <c r="O158" s="653"/>
      <c r="P158" s="653"/>
      <c r="Q158" s="653"/>
      <c r="R158" s="698">
        <f t="shared" si="48"/>
        <v>0</v>
      </c>
      <c r="S158" s="191"/>
      <c r="T158" s="191"/>
      <c r="U158" s="191"/>
      <c r="V158" s="191"/>
      <c r="W158" s="191"/>
      <c r="X158" s="191"/>
      <c r="Y158" s="191"/>
      <c r="Z158" s="191"/>
      <c r="AA158" s="191"/>
      <c r="AB158" s="191"/>
      <c r="AC158" s="191"/>
      <c r="AD158" s="191"/>
      <c r="AE158" s="191"/>
      <c r="AF158" s="191"/>
      <c r="AG158" s="191"/>
      <c r="AH158" s="191"/>
      <c r="AI158" s="191"/>
      <c r="AJ158" s="191"/>
      <c r="AK158" s="191"/>
      <c r="AL158" s="191"/>
      <c r="AM158" s="191"/>
      <c r="AN158" s="191"/>
      <c r="AO158" s="191"/>
      <c r="AP158" s="191"/>
      <c r="AQ158" s="191"/>
      <c r="AR158" s="191"/>
      <c r="AS158" s="191"/>
      <c r="AT158" s="191"/>
      <c r="AU158" s="191"/>
      <c r="AV158" s="191"/>
      <c r="AW158" s="191"/>
      <c r="AX158" s="191"/>
      <c r="AY158" s="191"/>
      <c r="AZ158" s="191"/>
      <c r="BA158" s="191"/>
      <c r="BB158" s="191"/>
      <c r="BC158" s="191"/>
      <c r="BD158" s="191"/>
      <c r="BE158" s="191"/>
      <c r="BF158" s="191"/>
      <c r="BG158" s="191"/>
      <c r="BH158" s="191"/>
      <c r="BI158" s="191"/>
      <c r="BJ158" s="191"/>
      <c r="BK158" s="191"/>
      <c r="BL158" s="191"/>
      <c r="BM158" s="191"/>
      <c r="BN158" s="191"/>
      <c r="BO158" s="191"/>
      <c r="BP158" s="191"/>
      <c r="BQ158" s="191"/>
      <c r="BR158" s="191"/>
      <c r="BS158" s="191"/>
      <c r="BT158" s="191"/>
      <c r="BU158" s="191"/>
      <c r="BV158" s="191"/>
      <c r="BW158" s="191"/>
      <c r="BX158" s="191"/>
      <c r="BY158" s="191"/>
      <c r="BZ158" s="191"/>
      <c r="CA158" s="191"/>
      <c r="CB158" s="191"/>
      <c r="CC158" s="191"/>
      <c r="CD158" s="191"/>
      <c r="CE158" s="191"/>
      <c r="CF158" s="191"/>
      <c r="CG158" s="191"/>
      <c r="CH158" s="191"/>
      <c r="CI158" s="191"/>
      <c r="CJ158" s="191"/>
      <c r="CK158" s="191"/>
      <c r="CL158" s="191"/>
      <c r="CM158" s="191"/>
      <c r="CN158" s="191"/>
      <c r="CO158" s="191"/>
      <c r="CP158" s="191"/>
      <c r="CQ158" s="191"/>
      <c r="CR158" s="191"/>
      <c r="CS158" s="191"/>
      <c r="CT158" s="191"/>
      <c r="CU158" s="191"/>
      <c r="CV158" s="191"/>
      <c r="CW158" s="191"/>
      <c r="CX158" s="191"/>
      <c r="CY158" s="191"/>
      <c r="CZ158" s="191"/>
      <c r="DA158" s="191"/>
      <c r="DB158" s="191"/>
      <c r="DC158" s="191"/>
      <c r="DD158" s="191"/>
      <c r="DE158" s="191"/>
      <c r="DF158" s="191"/>
      <c r="DG158" s="191"/>
      <c r="DH158" s="191"/>
      <c r="DI158" s="191"/>
      <c r="DJ158" s="191"/>
      <c r="DK158" s="191"/>
      <c r="DL158" s="191"/>
      <c r="DM158" s="191"/>
      <c r="DN158" s="191"/>
      <c r="DO158" s="191"/>
      <c r="DP158" s="191"/>
      <c r="DQ158" s="191"/>
      <c r="DR158" s="191"/>
      <c r="DS158" s="191"/>
      <c r="DT158" s="191"/>
      <c r="DU158" s="191"/>
      <c r="DV158" s="191"/>
      <c r="DW158" s="191"/>
      <c r="DX158" s="191"/>
      <c r="DY158" s="191"/>
      <c r="DZ158" s="191"/>
      <c r="EA158" s="191"/>
      <c r="EB158" s="191"/>
      <c r="EC158" s="191"/>
      <c r="ED158" s="191"/>
      <c r="EE158" s="191"/>
      <c r="EF158" s="191"/>
      <c r="EG158" s="191"/>
      <c r="EH158" s="191"/>
      <c r="EI158" s="191"/>
      <c r="EJ158" s="191"/>
      <c r="EK158" s="191"/>
      <c r="EL158" s="191"/>
      <c r="EM158" s="191"/>
      <c r="EN158" s="191"/>
      <c r="EO158" s="191"/>
      <c r="EP158" s="191"/>
      <c r="EQ158" s="191"/>
      <c r="ER158" s="191"/>
      <c r="ES158" s="191"/>
      <c r="ET158" s="191"/>
      <c r="EU158" s="191"/>
      <c r="EV158" s="191"/>
      <c r="EW158" s="191"/>
      <c r="EX158" s="191"/>
      <c r="EY158" s="191"/>
      <c r="EZ158" s="191"/>
      <c r="FA158" s="191"/>
      <c r="FB158" s="191"/>
      <c r="FC158" s="191"/>
      <c r="FD158" s="191"/>
      <c r="FE158" s="191"/>
      <c r="FF158" s="191"/>
      <c r="FG158" s="191"/>
      <c r="FH158" s="191"/>
      <c r="FI158" s="191"/>
      <c r="FJ158" s="191"/>
      <c r="FK158" s="191"/>
      <c r="FL158" s="191"/>
      <c r="FM158" s="191"/>
      <c r="FN158" s="191"/>
      <c r="FO158" s="191"/>
      <c r="FP158" s="191"/>
      <c r="FQ158" s="191"/>
      <c r="FR158" s="191"/>
      <c r="FS158" s="191"/>
      <c r="FT158" s="191"/>
      <c r="FU158" s="191"/>
      <c r="FV158" s="191"/>
      <c r="FW158" s="191"/>
      <c r="FX158" s="191"/>
      <c r="FY158" s="191"/>
      <c r="FZ158" s="191"/>
      <c r="GA158" s="191"/>
      <c r="GB158" s="191"/>
      <c r="GC158" s="191"/>
      <c r="GD158" s="191"/>
      <c r="GE158" s="191"/>
      <c r="GF158" s="191"/>
      <c r="GG158" s="191"/>
      <c r="GH158" s="191"/>
      <c r="GI158" s="191"/>
      <c r="GJ158" s="191"/>
      <c r="GK158" s="191"/>
      <c r="GL158" s="191"/>
      <c r="GM158" s="191"/>
      <c r="GN158" s="191"/>
      <c r="GO158" s="191"/>
      <c r="GP158" s="191"/>
      <c r="GQ158" s="191"/>
      <c r="GR158" s="191"/>
      <c r="GS158" s="191"/>
      <c r="GT158" s="191"/>
      <c r="GU158" s="191"/>
      <c r="GV158" s="191"/>
      <c r="GW158" s="191"/>
      <c r="GX158" s="191"/>
      <c r="GY158" s="191"/>
      <c r="GZ158" s="191"/>
      <c r="HA158" s="191"/>
      <c r="HB158" s="191"/>
      <c r="HC158" s="191"/>
      <c r="HD158" s="191"/>
      <c r="HE158" s="191"/>
      <c r="HF158" s="191"/>
      <c r="HG158" s="191"/>
      <c r="HH158" s="191"/>
      <c r="HI158" s="191"/>
      <c r="HJ158" s="191"/>
      <c r="HK158" s="191"/>
      <c r="HL158" s="191"/>
    </row>
    <row r="159" spans="1:220" ht="28.5" hidden="1" customHeight="1" x14ac:dyDescent="0.25">
      <c r="A159" s="357" t="s">
        <v>502</v>
      </c>
      <c r="B159" s="358" t="s">
        <v>503</v>
      </c>
      <c r="C159" s="358" t="s">
        <v>191</v>
      </c>
      <c r="D159" s="343" t="s">
        <v>504</v>
      </c>
      <c r="E159" s="653"/>
      <c r="F159" s="655"/>
      <c r="G159" s="653"/>
      <c r="H159" s="653"/>
      <c r="I159" s="653"/>
      <c r="J159" s="699">
        <f t="shared" si="49"/>
        <v>0</v>
      </c>
      <c r="K159" s="699"/>
      <c r="L159" s="653"/>
      <c r="M159" s="653"/>
      <c r="N159" s="653"/>
      <c r="O159" s="653"/>
      <c r="P159" s="653"/>
      <c r="Q159" s="653"/>
      <c r="R159" s="698">
        <f t="shared" si="48"/>
        <v>0</v>
      </c>
    </row>
    <row r="160" spans="1:220" ht="25.5" hidden="1" customHeight="1" x14ac:dyDescent="0.25">
      <c r="A160" s="357" t="s">
        <v>505</v>
      </c>
      <c r="B160" s="358" t="s">
        <v>506</v>
      </c>
      <c r="C160" s="358" t="s">
        <v>190</v>
      </c>
      <c r="D160" s="390" t="s">
        <v>507</v>
      </c>
      <c r="E160" s="653">
        <f>SUM(F160,I160)</f>
        <v>0</v>
      </c>
      <c r="F160" s="653"/>
      <c r="G160" s="658"/>
      <c r="H160" s="658"/>
      <c r="I160" s="658"/>
      <c r="J160" s="699">
        <f>SUM(L160,O160)</f>
        <v>0</v>
      </c>
      <c r="K160" s="699"/>
      <c r="L160" s="658"/>
      <c r="M160" s="658"/>
      <c r="N160" s="658"/>
      <c r="O160" s="658"/>
      <c r="P160" s="658"/>
      <c r="Q160" s="658"/>
      <c r="R160" s="698">
        <f>SUM(E160,J160)</f>
        <v>0</v>
      </c>
    </row>
    <row r="161" spans="1:21" s="194" customFormat="1" ht="34.5" customHeight="1" x14ac:dyDescent="0.25">
      <c r="A161" s="419"/>
      <c r="B161" s="420"/>
      <c r="C161" s="420"/>
      <c r="D161" s="421" t="s">
        <v>508</v>
      </c>
      <c r="E161" s="720">
        <f t="shared" ref="E161:R161" si="50">SUM(E11,E61,E81,E110,E144,E155)</f>
        <v>5374398</v>
      </c>
      <c r="F161" s="721">
        <f t="shared" si="50"/>
        <v>5374398</v>
      </c>
      <c r="G161" s="721">
        <f t="shared" si="50"/>
        <v>34782</v>
      </c>
      <c r="H161" s="721">
        <f t="shared" si="50"/>
        <v>-350000</v>
      </c>
      <c r="I161" s="721">
        <f t="shared" si="50"/>
        <v>0</v>
      </c>
      <c r="J161" s="721">
        <f t="shared" si="50"/>
        <v>14965251.939999999</v>
      </c>
      <c r="K161" s="721">
        <f t="shared" si="50"/>
        <v>14965251.939999999</v>
      </c>
      <c r="L161" s="721">
        <f t="shared" si="50"/>
        <v>0</v>
      </c>
      <c r="M161" s="721">
        <f t="shared" si="50"/>
        <v>0</v>
      </c>
      <c r="N161" s="721">
        <f t="shared" si="50"/>
        <v>0</v>
      </c>
      <c r="O161" s="721">
        <f t="shared" si="50"/>
        <v>14965251.939999999</v>
      </c>
      <c r="P161" s="721">
        <f t="shared" si="50"/>
        <v>0</v>
      </c>
      <c r="Q161" s="721">
        <f t="shared" si="50"/>
        <v>0</v>
      </c>
      <c r="R161" s="722">
        <f t="shared" si="50"/>
        <v>20339649.940000001</v>
      </c>
      <c r="S161" s="218"/>
      <c r="T161" s="627">
        <f>SUM(T11,T61,T81,T110,T144,T155)</f>
        <v>20339649.940000001</v>
      </c>
      <c r="U161" s="602">
        <f>SUM(E161,J161)</f>
        <v>20339649.939999998</v>
      </c>
    </row>
    <row r="162" spans="1:21" x14ac:dyDescent="0.2">
      <c r="C162" s="219"/>
      <c r="D162" s="220"/>
      <c r="E162" s="221"/>
      <c r="F162" s="222"/>
      <c r="G162" s="223"/>
      <c r="H162" s="223"/>
      <c r="I162" s="223"/>
      <c r="J162" s="224"/>
      <c r="K162" s="224"/>
      <c r="L162" s="223"/>
      <c r="M162" s="223"/>
      <c r="N162" s="223"/>
      <c r="O162" s="223"/>
      <c r="P162" s="223"/>
      <c r="Q162" s="223"/>
      <c r="R162" s="222"/>
    </row>
    <row r="163" spans="1:21" ht="15.75" customHeight="1" x14ac:dyDescent="0.2">
      <c r="C163" s="219"/>
      <c r="D163" s="220"/>
      <c r="M163" s="223"/>
      <c r="O163" s="223"/>
      <c r="P163" s="223"/>
      <c r="Q163" s="223"/>
      <c r="R163" s="222"/>
    </row>
    <row r="164" spans="1:21" ht="93.75" customHeight="1" x14ac:dyDescent="0.2">
      <c r="C164" s="225"/>
      <c r="D164" s="220"/>
      <c r="Q164" s="223"/>
      <c r="R164" s="222"/>
    </row>
    <row r="165" spans="1:21" x14ac:dyDescent="0.2">
      <c r="C165" s="219"/>
      <c r="D165" s="220"/>
      <c r="O165" s="223"/>
      <c r="P165" s="223"/>
    </row>
    <row r="166" spans="1:21" x14ac:dyDescent="0.2">
      <c r="C166" s="219"/>
    </row>
    <row r="167" spans="1:21" x14ac:dyDescent="0.2">
      <c r="C167" s="219"/>
    </row>
    <row r="168" spans="1:21" x14ac:dyDescent="0.2">
      <c r="C168" s="219"/>
    </row>
    <row r="169" spans="1:21" ht="12.75" customHeight="1" x14ac:dyDescent="0.2">
      <c r="C169" s="219"/>
    </row>
    <row r="170" spans="1:21" x14ac:dyDescent="0.2">
      <c r="C170" s="219"/>
    </row>
    <row r="171" spans="1:21" x14ac:dyDescent="0.2">
      <c r="C171" s="219"/>
    </row>
    <row r="172" spans="1:21" x14ac:dyDescent="0.2">
      <c r="C172" s="219"/>
    </row>
    <row r="173" spans="1:21" ht="12.75" customHeight="1" x14ac:dyDescent="0.2">
      <c r="C173" s="219"/>
    </row>
    <row r="174" spans="1:21" x14ac:dyDescent="0.2">
      <c r="C174" s="219"/>
    </row>
    <row r="175" spans="1:21" x14ac:dyDescent="0.2">
      <c r="C175" s="219"/>
    </row>
    <row r="176" spans="1:21" x14ac:dyDescent="0.2">
      <c r="C176" s="219"/>
    </row>
    <row r="177" spans="3:3" ht="12.75" customHeight="1" x14ac:dyDescent="0.2">
      <c r="C177" s="219"/>
    </row>
    <row r="178" spans="3:3" x14ac:dyDescent="0.2">
      <c r="C178" s="219"/>
    </row>
    <row r="179" spans="3:3" x14ac:dyDescent="0.2">
      <c r="C179" s="219"/>
    </row>
    <row r="180" spans="3:3" x14ac:dyDescent="0.2">
      <c r="C180" s="219"/>
    </row>
    <row r="181" spans="3:3" ht="12.75" customHeight="1" x14ac:dyDescent="0.2">
      <c r="C181" s="219"/>
    </row>
    <row r="182" spans="3:3" x14ac:dyDescent="0.2">
      <c r="C182" s="219"/>
    </row>
    <row r="183" spans="3:3" x14ac:dyDescent="0.2">
      <c r="C183" s="219"/>
    </row>
    <row r="184" spans="3:3" x14ac:dyDescent="0.2">
      <c r="C184" s="219"/>
    </row>
    <row r="185" spans="3:3" ht="12.75" customHeight="1" x14ac:dyDescent="0.2">
      <c r="C185" s="219"/>
    </row>
    <row r="186" spans="3:3" x14ac:dyDescent="0.2">
      <c r="C186" s="219"/>
    </row>
    <row r="187" spans="3:3" x14ac:dyDescent="0.2">
      <c r="C187" s="219"/>
    </row>
    <row r="188" spans="3:3" x14ac:dyDescent="0.2">
      <c r="C188" s="219"/>
    </row>
    <row r="189" spans="3:3" ht="12.75" customHeight="1" x14ac:dyDescent="0.2">
      <c r="C189" s="219"/>
    </row>
    <row r="190" spans="3:3" x14ac:dyDescent="0.2">
      <c r="C190" s="219"/>
    </row>
    <row r="191" spans="3:3" x14ac:dyDescent="0.2">
      <c r="C191" s="219"/>
    </row>
    <row r="192" spans="3:3" x14ac:dyDescent="0.2">
      <c r="C192" s="219"/>
    </row>
    <row r="193" spans="3:3" ht="12.75" customHeight="1" x14ac:dyDescent="0.2">
      <c r="C193" s="219"/>
    </row>
    <row r="194" spans="3:3" x14ac:dyDescent="0.2">
      <c r="C194" s="219"/>
    </row>
    <row r="195" spans="3:3" x14ac:dyDescent="0.2">
      <c r="C195" s="219"/>
    </row>
    <row r="196" spans="3:3" x14ac:dyDescent="0.2">
      <c r="C196" s="219"/>
    </row>
    <row r="197" spans="3:3" ht="12.75" customHeight="1" x14ac:dyDescent="0.2">
      <c r="C197" s="219"/>
    </row>
    <row r="198" spans="3:3" x14ac:dyDescent="0.2">
      <c r="C198" s="219"/>
    </row>
    <row r="199" spans="3:3" x14ac:dyDescent="0.2">
      <c r="C199" s="219"/>
    </row>
    <row r="200" spans="3:3" x14ac:dyDescent="0.2">
      <c r="C200" s="219"/>
    </row>
    <row r="201" spans="3:3" ht="12.75" customHeight="1" x14ac:dyDescent="0.2">
      <c r="C201" s="219"/>
    </row>
    <row r="202" spans="3:3" x14ac:dyDescent="0.2">
      <c r="C202" s="219"/>
    </row>
    <row r="203" spans="3:3" x14ac:dyDescent="0.2">
      <c r="C203" s="219"/>
    </row>
    <row r="204" spans="3:3" x14ac:dyDescent="0.2">
      <c r="C204" s="219"/>
    </row>
    <row r="205" spans="3:3" ht="12.75" customHeight="1" x14ac:dyDescent="0.2">
      <c r="C205" s="219"/>
    </row>
    <row r="206" spans="3:3" x14ac:dyDescent="0.2">
      <c r="C206" s="219"/>
    </row>
    <row r="207" spans="3:3" x14ac:dyDescent="0.2">
      <c r="C207" s="219"/>
    </row>
    <row r="208" spans="3:3" x14ac:dyDescent="0.2">
      <c r="C208" s="219"/>
    </row>
    <row r="209" spans="3:3" ht="12.75" customHeight="1" x14ac:dyDescent="0.2">
      <c r="C209" s="219"/>
    </row>
    <row r="210" spans="3:3" x14ac:dyDescent="0.2">
      <c r="C210" s="219"/>
    </row>
    <row r="211" spans="3:3" x14ac:dyDescent="0.2">
      <c r="C211" s="219"/>
    </row>
    <row r="212" spans="3:3" x14ac:dyDescent="0.2">
      <c r="C212" s="219"/>
    </row>
    <row r="213" spans="3:3" ht="12.75" customHeight="1" x14ac:dyDescent="0.2">
      <c r="C213" s="219"/>
    </row>
    <row r="214" spans="3:3" x14ac:dyDescent="0.2">
      <c r="C214" s="219"/>
    </row>
    <row r="215" spans="3:3" x14ac:dyDescent="0.2">
      <c r="C215" s="219"/>
    </row>
    <row r="216" spans="3:3" x14ac:dyDescent="0.2">
      <c r="C216" s="219"/>
    </row>
    <row r="217" spans="3:3" ht="12.75" customHeight="1" x14ac:dyDescent="0.2">
      <c r="C217" s="219"/>
    </row>
    <row r="218" spans="3:3" x14ac:dyDescent="0.2">
      <c r="C218" s="219"/>
    </row>
    <row r="219" spans="3:3" x14ac:dyDescent="0.2">
      <c r="C219" s="219"/>
    </row>
    <row r="220" spans="3:3" x14ac:dyDescent="0.2">
      <c r="C220" s="219"/>
    </row>
    <row r="221" spans="3:3" ht="12.75" customHeight="1" x14ac:dyDescent="0.2">
      <c r="C221" s="219"/>
    </row>
    <row r="222" spans="3:3" x14ac:dyDescent="0.2">
      <c r="C222" s="219"/>
    </row>
    <row r="223" spans="3:3" x14ac:dyDescent="0.2">
      <c r="C223" s="219"/>
    </row>
    <row r="224" spans="3:3" x14ac:dyDescent="0.2">
      <c r="C224" s="219"/>
    </row>
    <row r="225" spans="3:3" ht="12.75" customHeight="1" x14ac:dyDescent="0.2">
      <c r="C225" s="219"/>
    </row>
    <row r="226" spans="3:3" x14ac:dyDescent="0.2">
      <c r="C226" s="219"/>
    </row>
    <row r="227" spans="3:3" x14ac:dyDescent="0.2">
      <c r="C227" s="219"/>
    </row>
    <row r="228" spans="3:3" x14ac:dyDescent="0.2">
      <c r="C228" s="219"/>
    </row>
    <row r="229" spans="3:3" ht="12.75" customHeight="1" x14ac:dyDescent="0.2">
      <c r="C229" s="219"/>
    </row>
    <row r="230" spans="3:3" x14ac:dyDescent="0.2">
      <c r="C230" s="219"/>
    </row>
    <row r="231" spans="3:3" x14ac:dyDescent="0.2">
      <c r="C231" s="219"/>
    </row>
    <row r="232" spans="3:3" x14ac:dyDescent="0.2">
      <c r="C232" s="219"/>
    </row>
    <row r="233" spans="3:3" ht="12.75" customHeight="1" x14ac:dyDescent="0.2">
      <c r="C233" s="219"/>
    </row>
    <row r="234" spans="3:3" x14ac:dyDescent="0.2">
      <c r="C234" s="219"/>
    </row>
    <row r="235" spans="3:3" x14ac:dyDescent="0.2">
      <c r="C235" s="219"/>
    </row>
    <row r="236" spans="3:3" x14ac:dyDescent="0.2">
      <c r="C236" s="219"/>
    </row>
    <row r="237" spans="3:3" ht="12.75" customHeight="1" x14ac:dyDescent="0.2">
      <c r="C237" s="219"/>
    </row>
    <row r="238" spans="3:3" x14ac:dyDescent="0.2">
      <c r="C238" s="219"/>
    </row>
    <row r="239" spans="3:3" x14ac:dyDescent="0.2">
      <c r="C239" s="219"/>
    </row>
    <row r="240" spans="3:3" x14ac:dyDescent="0.2">
      <c r="C240" s="219"/>
    </row>
    <row r="241" spans="3:3" ht="12.75" customHeight="1" x14ac:dyDescent="0.2">
      <c r="C241" s="219"/>
    </row>
    <row r="242" spans="3:3" x14ac:dyDescent="0.2">
      <c r="C242" s="219"/>
    </row>
    <row r="243" spans="3:3" x14ac:dyDescent="0.2">
      <c r="C243" s="219"/>
    </row>
    <row r="244" spans="3:3" x14ac:dyDescent="0.2">
      <c r="C244" s="219"/>
    </row>
    <row r="245" spans="3:3" ht="12.75" customHeight="1" x14ac:dyDescent="0.2">
      <c r="C245" s="219"/>
    </row>
    <row r="246" spans="3:3" x14ac:dyDescent="0.2">
      <c r="C246" s="219"/>
    </row>
    <row r="247" spans="3:3" x14ac:dyDescent="0.2">
      <c r="C247" s="219"/>
    </row>
    <row r="248" spans="3:3" x14ac:dyDescent="0.2">
      <c r="C248" s="219"/>
    </row>
    <row r="249" spans="3:3" ht="12.75" customHeight="1" x14ac:dyDescent="0.2">
      <c r="C249" s="219"/>
    </row>
    <row r="250" spans="3:3" x14ac:dyDescent="0.2">
      <c r="C250" s="219"/>
    </row>
    <row r="251" spans="3:3" x14ac:dyDescent="0.2">
      <c r="C251" s="219"/>
    </row>
    <row r="252" spans="3:3" x14ac:dyDescent="0.2">
      <c r="C252" s="219"/>
    </row>
    <row r="253" spans="3:3" ht="12.75" customHeight="1" x14ac:dyDescent="0.2">
      <c r="C253" s="219"/>
    </row>
    <row r="254" spans="3:3" x14ac:dyDescent="0.2">
      <c r="C254" s="219"/>
    </row>
    <row r="255" spans="3:3" x14ac:dyDescent="0.2">
      <c r="C255" s="219"/>
    </row>
    <row r="256" spans="3:3" x14ac:dyDescent="0.2">
      <c r="C256" s="219"/>
    </row>
    <row r="257" spans="3:3" ht="12.75" customHeight="1" x14ac:dyDescent="0.2">
      <c r="C257" s="219"/>
    </row>
    <row r="258" spans="3:3" x14ac:dyDescent="0.2">
      <c r="C258" s="219"/>
    </row>
    <row r="259" spans="3:3" x14ac:dyDescent="0.2">
      <c r="C259" s="219"/>
    </row>
    <row r="260" spans="3:3" x14ac:dyDescent="0.2">
      <c r="C260" s="219"/>
    </row>
    <row r="261" spans="3:3" ht="12.75" customHeight="1" x14ac:dyDescent="0.2">
      <c r="C261" s="219"/>
    </row>
    <row r="262" spans="3:3" x14ac:dyDescent="0.2">
      <c r="C262" s="219"/>
    </row>
    <row r="263" spans="3:3" x14ac:dyDescent="0.2">
      <c r="C263" s="219"/>
    </row>
    <row r="264" spans="3:3" x14ac:dyDescent="0.2">
      <c r="C264" s="219"/>
    </row>
    <row r="265" spans="3:3" ht="12.75" customHeight="1" x14ac:dyDescent="0.2">
      <c r="C265" s="219"/>
    </row>
    <row r="266" spans="3:3" x14ac:dyDescent="0.2">
      <c r="C266" s="219"/>
    </row>
    <row r="267" spans="3:3" x14ac:dyDescent="0.2">
      <c r="C267" s="219"/>
    </row>
    <row r="268" spans="3:3" x14ac:dyDescent="0.2">
      <c r="C268" s="219"/>
    </row>
    <row r="269" spans="3:3" ht="12.75" customHeight="1" x14ac:dyDescent="0.2">
      <c r="C269" s="219"/>
    </row>
    <row r="270" spans="3:3" x14ac:dyDescent="0.2">
      <c r="C270" s="219"/>
    </row>
    <row r="271" spans="3:3" x14ac:dyDescent="0.2">
      <c r="C271" s="219"/>
    </row>
    <row r="272" spans="3:3" x14ac:dyDescent="0.2">
      <c r="C272" s="219"/>
    </row>
    <row r="273" spans="3:3" ht="12.75" customHeight="1" x14ac:dyDescent="0.2">
      <c r="C273" s="219"/>
    </row>
    <row r="274" spans="3:3" x14ac:dyDescent="0.2">
      <c r="C274" s="219"/>
    </row>
    <row r="275" spans="3:3" x14ac:dyDescent="0.2">
      <c r="C275" s="219"/>
    </row>
    <row r="276" spans="3:3" x14ac:dyDescent="0.2">
      <c r="C276" s="219"/>
    </row>
    <row r="277" spans="3:3" ht="12.75" customHeight="1" x14ac:dyDescent="0.2">
      <c r="C277" s="219"/>
    </row>
    <row r="278" spans="3:3" x14ac:dyDescent="0.2">
      <c r="C278" s="219"/>
    </row>
    <row r="279" spans="3:3" x14ac:dyDescent="0.2">
      <c r="C279" s="219"/>
    </row>
    <row r="280" spans="3:3" x14ac:dyDescent="0.2">
      <c r="C280" s="219"/>
    </row>
    <row r="281" spans="3:3" ht="12.75" customHeight="1" x14ac:dyDescent="0.2">
      <c r="C281" s="219"/>
    </row>
    <row r="282" spans="3:3" x14ac:dyDescent="0.2">
      <c r="C282" s="219"/>
    </row>
    <row r="283" spans="3:3" x14ac:dyDescent="0.2">
      <c r="C283" s="219"/>
    </row>
    <row r="284" spans="3:3" x14ac:dyDescent="0.2">
      <c r="C284" s="219"/>
    </row>
    <row r="285" spans="3:3" ht="12.75" customHeight="1" x14ac:dyDescent="0.2">
      <c r="C285" s="219"/>
    </row>
    <row r="286" spans="3:3" x14ac:dyDescent="0.2">
      <c r="C286" s="219"/>
    </row>
    <row r="287" spans="3:3" x14ac:dyDescent="0.2">
      <c r="C287" s="219"/>
    </row>
    <row r="288" spans="3:3" x14ac:dyDescent="0.2">
      <c r="C288" s="219"/>
    </row>
    <row r="289" spans="3:3" ht="12.75" customHeight="1" x14ac:dyDescent="0.2">
      <c r="C289" s="219"/>
    </row>
    <row r="290" spans="3:3" x14ac:dyDescent="0.2">
      <c r="C290" s="219"/>
    </row>
    <row r="291" spans="3:3" x14ac:dyDescent="0.2">
      <c r="C291" s="219"/>
    </row>
    <row r="292" spans="3:3" x14ac:dyDescent="0.2">
      <c r="C292" s="219"/>
    </row>
    <row r="293" spans="3:3" ht="12.75" customHeight="1" x14ac:dyDescent="0.2">
      <c r="C293" s="219"/>
    </row>
    <row r="294" spans="3:3" x14ac:dyDescent="0.2">
      <c r="C294" s="219"/>
    </row>
    <row r="295" spans="3:3" x14ac:dyDescent="0.2">
      <c r="C295" s="219"/>
    </row>
    <row r="296" spans="3:3" x14ac:dyDescent="0.2">
      <c r="C296" s="219"/>
    </row>
    <row r="297" spans="3:3" ht="12.75" customHeight="1" x14ac:dyDescent="0.2">
      <c r="C297" s="219"/>
    </row>
    <row r="298" spans="3:3" x14ac:dyDescent="0.2">
      <c r="C298" s="219"/>
    </row>
    <row r="299" spans="3:3" x14ac:dyDescent="0.2">
      <c r="C299" s="219"/>
    </row>
    <row r="300" spans="3:3" x14ac:dyDescent="0.2">
      <c r="C300" s="219"/>
    </row>
    <row r="301" spans="3:3" ht="12.75" customHeight="1" x14ac:dyDescent="0.2">
      <c r="C301" s="219"/>
    </row>
    <row r="302" spans="3:3" x14ac:dyDescent="0.2">
      <c r="C302" s="219"/>
    </row>
  </sheetData>
  <mergeCells count="22">
    <mergeCell ref="A5:A8"/>
    <mergeCell ref="B5:B8"/>
    <mergeCell ref="C5:C8"/>
    <mergeCell ref="D5:D8"/>
    <mergeCell ref="E5:I5"/>
    <mergeCell ref="G7:G8"/>
    <mergeCell ref="H7:H8"/>
    <mergeCell ref="N7:N8"/>
    <mergeCell ref="P7:P8"/>
    <mergeCell ref="R5:R8"/>
    <mergeCell ref="E6:E8"/>
    <mergeCell ref="F6:F8"/>
    <mergeCell ref="G6:H6"/>
    <mergeCell ref="I6:I8"/>
    <mergeCell ref="J6:J8"/>
    <mergeCell ref="K6:K8"/>
    <mergeCell ref="L6:L8"/>
    <mergeCell ref="M6:N6"/>
    <mergeCell ref="O6:O8"/>
    <mergeCell ref="J5:Q5"/>
    <mergeCell ref="P6:Q6"/>
    <mergeCell ref="M7:M8"/>
  </mergeCells>
  <pageMargins left="0.39370078740157483" right="0.19685039370078741" top="0.78740157480314965" bottom="0.78740157480314965" header="0" footer="0"/>
  <pageSetup paperSize="9" scale="59" fitToHeight="6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5"/>
  <sheetViews>
    <sheetView showGridLines="0" showZeros="0" view="pageBreakPreview" topLeftCell="D14" zoomScale="90" zoomScaleNormal="100" zoomScaleSheetLayoutView="90" workbookViewId="0">
      <selection activeCell="G9" sqref="G9:G13"/>
    </sheetView>
  </sheetViews>
  <sheetFormatPr defaultColWidth="7.85546875" defaultRowHeight="12.75" x14ac:dyDescent="0.2"/>
  <cols>
    <col min="1" max="1" width="0.28515625" style="228" hidden="1" customWidth="1"/>
    <col min="2" max="2" width="3.7109375" style="228" hidden="1" customWidth="1"/>
    <col min="3" max="3" width="1" style="228" hidden="1" customWidth="1"/>
    <col min="4" max="4" width="24" style="228" customWidth="1"/>
    <col min="5" max="5" width="35" style="228" customWidth="1"/>
    <col min="6" max="6" width="60.42578125" style="230" customWidth="1"/>
    <col min="7" max="7" width="48.42578125" style="230" customWidth="1"/>
    <col min="8" max="8" width="40.5703125" style="230" customWidth="1"/>
    <col min="9" max="9" width="0.7109375" style="230" hidden="1" customWidth="1"/>
    <col min="10" max="10" width="16.140625" style="228" hidden="1" customWidth="1"/>
    <col min="11" max="11" width="23.5703125" style="228" customWidth="1"/>
    <col min="12" max="12" width="15.7109375" style="228" customWidth="1"/>
    <col min="13" max="13" width="18.28515625" style="228" customWidth="1"/>
    <col min="14" max="14" width="21" style="228" customWidth="1"/>
    <col min="15" max="15" width="18.28515625" style="228" customWidth="1"/>
    <col min="16" max="16" width="16.42578125" style="228" customWidth="1"/>
    <col min="17" max="17" width="16.5703125" style="228" customWidth="1"/>
    <col min="18" max="18" width="18.5703125" style="228" customWidth="1"/>
    <col min="19" max="19" width="16.5703125" style="228" customWidth="1"/>
    <col min="20" max="20" width="22.42578125" style="228" customWidth="1"/>
    <col min="21" max="21" width="32" style="228" customWidth="1"/>
    <col min="22" max="22" width="14.7109375" style="228" customWidth="1"/>
    <col min="23" max="23" width="17.28515625" style="228" customWidth="1"/>
    <col min="24" max="246" width="7.85546875" style="228"/>
    <col min="247" max="249" width="0" style="228" hidden="1" customWidth="1"/>
    <col min="250" max="250" width="15" style="228" customWidth="1"/>
    <col min="251" max="251" width="21.85546875" style="228" customWidth="1"/>
    <col min="252" max="252" width="24.5703125" style="228" customWidth="1"/>
    <col min="253" max="253" width="43.42578125" style="228" customWidth="1"/>
    <col min="254" max="254" width="38.42578125" style="228" customWidth="1"/>
    <col min="255" max="255" width="43.7109375" style="228" customWidth="1"/>
    <col min="256" max="256" width="17.140625" style="228" customWidth="1"/>
    <col min="257" max="257" width="18.85546875" style="228" customWidth="1"/>
    <col min="258" max="258" width="13.42578125" style="228" customWidth="1"/>
    <col min="259" max="259" width="15.7109375" style="228" customWidth="1"/>
    <col min="260" max="260" width="15" style="228" customWidth="1"/>
    <col min="261" max="261" width="13.42578125" style="228" customWidth="1"/>
    <col min="262" max="262" width="15.42578125" style="228" customWidth="1"/>
    <col min="263" max="263" width="20.5703125" style="228" customWidth="1"/>
    <col min="264" max="264" width="14" style="228" customWidth="1"/>
    <col min="265" max="265" width="11.140625" style="228" customWidth="1"/>
    <col min="266" max="266" width="20.140625" style="228" customWidth="1"/>
    <col min="267" max="267" width="15.85546875" style="228" customWidth="1"/>
    <col min="268" max="268" width="15.7109375" style="228" customWidth="1"/>
    <col min="269" max="269" width="18.28515625" style="228" customWidth="1"/>
    <col min="270" max="270" width="21" style="228" customWidth="1"/>
    <col min="271" max="271" width="18.28515625" style="228" customWidth="1"/>
    <col min="272" max="272" width="16.42578125" style="228" customWidth="1"/>
    <col min="273" max="273" width="16.5703125" style="228" customWidth="1"/>
    <col min="274" max="274" width="18.5703125" style="228" customWidth="1"/>
    <col min="275" max="275" width="16.5703125" style="228" customWidth="1"/>
    <col min="276" max="276" width="22.42578125" style="228" customWidth="1"/>
    <col min="277" max="277" width="32" style="228" customWidth="1"/>
    <col min="278" max="278" width="14.7109375" style="228" customWidth="1"/>
    <col min="279" max="279" width="17.28515625" style="228" customWidth="1"/>
    <col min="280" max="502" width="7.85546875" style="228"/>
    <col min="503" max="505" width="0" style="228" hidden="1" customWidth="1"/>
    <col min="506" max="506" width="15" style="228" customWidth="1"/>
    <col min="507" max="507" width="21.85546875" style="228" customWidth="1"/>
    <col min="508" max="508" width="24.5703125" style="228" customWidth="1"/>
    <col min="509" max="509" width="43.42578125" style="228" customWidth="1"/>
    <col min="510" max="510" width="38.42578125" style="228" customWidth="1"/>
    <col min="511" max="511" width="43.7109375" style="228" customWidth="1"/>
    <col min="512" max="512" width="17.140625" style="228" customWidth="1"/>
    <col min="513" max="513" width="18.85546875" style="228" customWidth="1"/>
    <col min="514" max="514" width="13.42578125" style="228" customWidth="1"/>
    <col min="515" max="515" width="15.7109375" style="228" customWidth="1"/>
    <col min="516" max="516" width="15" style="228" customWidth="1"/>
    <col min="517" max="517" width="13.42578125" style="228" customWidth="1"/>
    <col min="518" max="518" width="15.42578125" style="228" customWidth="1"/>
    <col min="519" max="519" width="20.5703125" style="228" customWidth="1"/>
    <col min="520" max="520" width="14" style="228" customWidth="1"/>
    <col min="521" max="521" width="11.140625" style="228" customWidth="1"/>
    <col min="522" max="522" width="20.140625" style="228" customWidth="1"/>
    <col min="523" max="523" width="15.85546875" style="228" customWidth="1"/>
    <col min="524" max="524" width="15.7109375" style="228" customWidth="1"/>
    <col min="525" max="525" width="18.28515625" style="228" customWidth="1"/>
    <col min="526" max="526" width="21" style="228" customWidth="1"/>
    <col min="527" max="527" width="18.28515625" style="228" customWidth="1"/>
    <col min="528" max="528" width="16.42578125" style="228" customWidth="1"/>
    <col min="529" max="529" width="16.5703125" style="228" customWidth="1"/>
    <col min="530" max="530" width="18.5703125" style="228" customWidth="1"/>
    <col min="531" max="531" width="16.5703125" style="228" customWidth="1"/>
    <col min="532" max="532" width="22.42578125" style="228" customWidth="1"/>
    <col min="533" max="533" width="32" style="228" customWidth="1"/>
    <col min="534" max="534" width="14.7109375" style="228" customWidth="1"/>
    <col min="535" max="535" width="17.28515625" style="228" customWidth="1"/>
    <col min="536" max="758" width="7.85546875" style="228"/>
    <col min="759" max="761" width="0" style="228" hidden="1" customWidth="1"/>
    <col min="762" max="762" width="15" style="228" customWidth="1"/>
    <col min="763" max="763" width="21.85546875" style="228" customWidth="1"/>
    <col min="764" max="764" width="24.5703125" style="228" customWidth="1"/>
    <col min="765" max="765" width="43.42578125" style="228" customWidth="1"/>
    <col min="766" max="766" width="38.42578125" style="228" customWidth="1"/>
    <col min="767" max="767" width="43.7109375" style="228" customWidth="1"/>
    <col min="768" max="768" width="17.140625" style="228" customWidth="1"/>
    <col min="769" max="769" width="18.85546875" style="228" customWidth="1"/>
    <col min="770" max="770" width="13.42578125" style="228" customWidth="1"/>
    <col min="771" max="771" width="15.7109375" style="228" customWidth="1"/>
    <col min="772" max="772" width="15" style="228" customWidth="1"/>
    <col min="773" max="773" width="13.42578125" style="228" customWidth="1"/>
    <col min="774" max="774" width="15.42578125" style="228" customWidth="1"/>
    <col min="775" max="775" width="20.5703125" style="228" customWidth="1"/>
    <col min="776" max="776" width="14" style="228" customWidth="1"/>
    <col min="777" max="777" width="11.140625" style="228" customWidth="1"/>
    <col min="778" max="778" width="20.140625" style="228" customWidth="1"/>
    <col min="779" max="779" width="15.85546875" style="228" customWidth="1"/>
    <col min="780" max="780" width="15.7109375" style="228" customWidth="1"/>
    <col min="781" max="781" width="18.28515625" style="228" customWidth="1"/>
    <col min="782" max="782" width="21" style="228" customWidth="1"/>
    <col min="783" max="783" width="18.28515625" style="228" customWidth="1"/>
    <col min="784" max="784" width="16.42578125" style="228" customWidth="1"/>
    <col min="785" max="785" width="16.5703125" style="228" customWidth="1"/>
    <col min="786" max="786" width="18.5703125" style="228" customWidth="1"/>
    <col min="787" max="787" width="16.5703125" style="228" customWidth="1"/>
    <col min="788" max="788" width="22.42578125" style="228" customWidth="1"/>
    <col min="789" max="789" width="32" style="228" customWidth="1"/>
    <col min="790" max="790" width="14.7109375" style="228" customWidth="1"/>
    <col min="791" max="791" width="17.28515625" style="228" customWidth="1"/>
    <col min="792" max="1014" width="7.85546875" style="228"/>
    <col min="1015" max="1017" width="0" style="228" hidden="1" customWidth="1"/>
    <col min="1018" max="1018" width="15" style="228" customWidth="1"/>
    <col min="1019" max="1019" width="21.85546875" style="228" customWidth="1"/>
    <col min="1020" max="1020" width="24.5703125" style="228" customWidth="1"/>
    <col min="1021" max="1021" width="43.42578125" style="228" customWidth="1"/>
    <col min="1022" max="1022" width="38.42578125" style="228" customWidth="1"/>
    <col min="1023" max="1023" width="43.7109375" style="228" customWidth="1"/>
    <col min="1024" max="1024" width="17.140625" style="228" customWidth="1"/>
    <col min="1025" max="1025" width="18.85546875" style="228" customWidth="1"/>
    <col min="1026" max="1026" width="13.42578125" style="228" customWidth="1"/>
    <col min="1027" max="1027" width="15.7109375" style="228" customWidth="1"/>
    <col min="1028" max="1028" width="15" style="228" customWidth="1"/>
    <col min="1029" max="1029" width="13.42578125" style="228" customWidth="1"/>
    <col min="1030" max="1030" width="15.42578125" style="228" customWidth="1"/>
    <col min="1031" max="1031" width="20.5703125" style="228" customWidth="1"/>
    <col min="1032" max="1032" width="14" style="228" customWidth="1"/>
    <col min="1033" max="1033" width="11.140625" style="228" customWidth="1"/>
    <col min="1034" max="1034" width="20.140625" style="228" customWidth="1"/>
    <col min="1035" max="1035" width="15.85546875" style="228" customWidth="1"/>
    <col min="1036" max="1036" width="15.7109375" style="228" customWidth="1"/>
    <col min="1037" max="1037" width="18.28515625" style="228" customWidth="1"/>
    <col min="1038" max="1038" width="21" style="228" customWidth="1"/>
    <col min="1039" max="1039" width="18.28515625" style="228" customWidth="1"/>
    <col min="1040" max="1040" width="16.42578125" style="228" customWidth="1"/>
    <col min="1041" max="1041" width="16.5703125" style="228" customWidth="1"/>
    <col min="1042" max="1042" width="18.5703125" style="228" customWidth="1"/>
    <col min="1043" max="1043" width="16.5703125" style="228" customWidth="1"/>
    <col min="1044" max="1044" width="22.42578125" style="228" customWidth="1"/>
    <col min="1045" max="1045" width="32" style="228" customWidth="1"/>
    <col min="1046" max="1046" width="14.7109375" style="228" customWidth="1"/>
    <col min="1047" max="1047" width="17.28515625" style="228" customWidth="1"/>
    <col min="1048" max="1270" width="7.85546875" style="228"/>
    <col min="1271" max="1273" width="0" style="228" hidden="1" customWidth="1"/>
    <col min="1274" max="1274" width="15" style="228" customWidth="1"/>
    <col min="1275" max="1275" width="21.85546875" style="228" customWidth="1"/>
    <col min="1276" max="1276" width="24.5703125" style="228" customWidth="1"/>
    <col min="1277" max="1277" width="43.42578125" style="228" customWidth="1"/>
    <col min="1278" max="1278" width="38.42578125" style="228" customWidth="1"/>
    <col min="1279" max="1279" width="43.7109375" style="228" customWidth="1"/>
    <col min="1280" max="1280" width="17.140625" style="228" customWidth="1"/>
    <col min="1281" max="1281" width="18.85546875" style="228" customWidth="1"/>
    <col min="1282" max="1282" width="13.42578125" style="228" customWidth="1"/>
    <col min="1283" max="1283" width="15.7109375" style="228" customWidth="1"/>
    <col min="1284" max="1284" width="15" style="228" customWidth="1"/>
    <col min="1285" max="1285" width="13.42578125" style="228" customWidth="1"/>
    <col min="1286" max="1286" width="15.42578125" style="228" customWidth="1"/>
    <col min="1287" max="1287" width="20.5703125" style="228" customWidth="1"/>
    <col min="1288" max="1288" width="14" style="228" customWidth="1"/>
    <col min="1289" max="1289" width="11.140625" style="228" customWidth="1"/>
    <col min="1290" max="1290" width="20.140625" style="228" customWidth="1"/>
    <col min="1291" max="1291" width="15.85546875" style="228" customWidth="1"/>
    <col min="1292" max="1292" width="15.7109375" style="228" customWidth="1"/>
    <col min="1293" max="1293" width="18.28515625" style="228" customWidth="1"/>
    <col min="1294" max="1294" width="21" style="228" customWidth="1"/>
    <col min="1295" max="1295" width="18.28515625" style="228" customWidth="1"/>
    <col min="1296" max="1296" width="16.42578125" style="228" customWidth="1"/>
    <col min="1297" max="1297" width="16.5703125" style="228" customWidth="1"/>
    <col min="1298" max="1298" width="18.5703125" style="228" customWidth="1"/>
    <col min="1299" max="1299" width="16.5703125" style="228" customWidth="1"/>
    <col min="1300" max="1300" width="22.42578125" style="228" customWidth="1"/>
    <col min="1301" max="1301" width="32" style="228" customWidth="1"/>
    <col min="1302" max="1302" width="14.7109375" style="228" customWidth="1"/>
    <col min="1303" max="1303" width="17.28515625" style="228" customWidth="1"/>
    <col min="1304" max="1526" width="7.85546875" style="228"/>
    <col min="1527" max="1529" width="0" style="228" hidden="1" customWidth="1"/>
    <col min="1530" max="1530" width="15" style="228" customWidth="1"/>
    <col min="1531" max="1531" width="21.85546875" style="228" customWidth="1"/>
    <col min="1532" max="1532" width="24.5703125" style="228" customWidth="1"/>
    <col min="1533" max="1533" width="43.42578125" style="228" customWidth="1"/>
    <col min="1534" max="1534" width="38.42578125" style="228" customWidth="1"/>
    <col min="1535" max="1535" width="43.7109375" style="228" customWidth="1"/>
    <col min="1536" max="1536" width="17.140625" style="228" customWidth="1"/>
    <col min="1537" max="1537" width="18.85546875" style="228" customWidth="1"/>
    <col min="1538" max="1538" width="13.42578125" style="228" customWidth="1"/>
    <col min="1539" max="1539" width="15.7109375" style="228" customWidth="1"/>
    <col min="1540" max="1540" width="15" style="228" customWidth="1"/>
    <col min="1541" max="1541" width="13.42578125" style="228" customWidth="1"/>
    <col min="1542" max="1542" width="15.42578125" style="228" customWidth="1"/>
    <col min="1543" max="1543" width="20.5703125" style="228" customWidth="1"/>
    <col min="1544" max="1544" width="14" style="228" customWidth="1"/>
    <col min="1545" max="1545" width="11.140625" style="228" customWidth="1"/>
    <col min="1546" max="1546" width="20.140625" style="228" customWidth="1"/>
    <col min="1547" max="1547" width="15.85546875" style="228" customWidth="1"/>
    <col min="1548" max="1548" width="15.7109375" style="228" customWidth="1"/>
    <col min="1549" max="1549" width="18.28515625" style="228" customWidth="1"/>
    <col min="1550" max="1550" width="21" style="228" customWidth="1"/>
    <col min="1551" max="1551" width="18.28515625" style="228" customWidth="1"/>
    <col min="1552" max="1552" width="16.42578125" style="228" customWidth="1"/>
    <col min="1553" max="1553" width="16.5703125" style="228" customWidth="1"/>
    <col min="1554" max="1554" width="18.5703125" style="228" customWidth="1"/>
    <col min="1555" max="1555" width="16.5703125" style="228" customWidth="1"/>
    <col min="1556" max="1556" width="22.42578125" style="228" customWidth="1"/>
    <col min="1557" max="1557" width="32" style="228" customWidth="1"/>
    <col min="1558" max="1558" width="14.7109375" style="228" customWidth="1"/>
    <col min="1559" max="1559" width="17.28515625" style="228" customWidth="1"/>
    <col min="1560" max="1782" width="7.85546875" style="228"/>
    <col min="1783" max="1785" width="0" style="228" hidden="1" customWidth="1"/>
    <col min="1786" max="1786" width="15" style="228" customWidth="1"/>
    <col min="1787" max="1787" width="21.85546875" style="228" customWidth="1"/>
    <col min="1788" max="1788" width="24.5703125" style="228" customWidth="1"/>
    <col min="1789" max="1789" width="43.42578125" style="228" customWidth="1"/>
    <col min="1790" max="1790" width="38.42578125" style="228" customWidth="1"/>
    <col min="1791" max="1791" width="43.7109375" style="228" customWidth="1"/>
    <col min="1792" max="1792" width="17.140625" style="228" customWidth="1"/>
    <col min="1793" max="1793" width="18.85546875" style="228" customWidth="1"/>
    <col min="1794" max="1794" width="13.42578125" style="228" customWidth="1"/>
    <col min="1795" max="1795" width="15.7109375" style="228" customWidth="1"/>
    <col min="1796" max="1796" width="15" style="228" customWidth="1"/>
    <col min="1797" max="1797" width="13.42578125" style="228" customWidth="1"/>
    <col min="1798" max="1798" width="15.42578125" style="228" customWidth="1"/>
    <col min="1799" max="1799" width="20.5703125" style="228" customWidth="1"/>
    <col min="1800" max="1800" width="14" style="228" customWidth="1"/>
    <col min="1801" max="1801" width="11.140625" style="228" customWidth="1"/>
    <col min="1802" max="1802" width="20.140625" style="228" customWidth="1"/>
    <col min="1803" max="1803" width="15.85546875" style="228" customWidth="1"/>
    <col min="1804" max="1804" width="15.7109375" style="228" customWidth="1"/>
    <col min="1805" max="1805" width="18.28515625" style="228" customWidth="1"/>
    <col min="1806" max="1806" width="21" style="228" customWidth="1"/>
    <col min="1807" max="1807" width="18.28515625" style="228" customWidth="1"/>
    <col min="1808" max="1808" width="16.42578125" style="228" customWidth="1"/>
    <col min="1809" max="1809" width="16.5703125" style="228" customWidth="1"/>
    <col min="1810" max="1810" width="18.5703125" style="228" customWidth="1"/>
    <col min="1811" max="1811" width="16.5703125" style="228" customWidth="1"/>
    <col min="1812" max="1812" width="22.42578125" style="228" customWidth="1"/>
    <col min="1813" max="1813" width="32" style="228" customWidth="1"/>
    <col min="1814" max="1814" width="14.7109375" style="228" customWidth="1"/>
    <col min="1815" max="1815" width="17.28515625" style="228" customWidth="1"/>
    <col min="1816" max="2038" width="7.85546875" style="228"/>
    <col min="2039" max="2041" width="0" style="228" hidden="1" customWidth="1"/>
    <col min="2042" max="2042" width="15" style="228" customWidth="1"/>
    <col min="2043" max="2043" width="21.85546875" style="228" customWidth="1"/>
    <col min="2044" max="2044" width="24.5703125" style="228" customWidth="1"/>
    <col min="2045" max="2045" width="43.42578125" style="228" customWidth="1"/>
    <col min="2046" max="2046" width="38.42578125" style="228" customWidth="1"/>
    <col min="2047" max="2047" width="43.7109375" style="228" customWidth="1"/>
    <col min="2048" max="2048" width="17.140625" style="228" customWidth="1"/>
    <col min="2049" max="2049" width="18.85546875" style="228" customWidth="1"/>
    <col min="2050" max="2050" width="13.42578125" style="228" customWidth="1"/>
    <col min="2051" max="2051" width="15.7109375" style="228" customWidth="1"/>
    <col min="2052" max="2052" width="15" style="228" customWidth="1"/>
    <col min="2053" max="2053" width="13.42578125" style="228" customWidth="1"/>
    <col min="2054" max="2054" width="15.42578125" style="228" customWidth="1"/>
    <col min="2055" max="2055" width="20.5703125" style="228" customWidth="1"/>
    <col min="2056" max="2056" width="14" style="228" customWidth="1"/>
    <col min="2057" max="2057" width="11.140625" style="228" customWidth="1"/>
    <col min="2058" max="2058" width="20.140625" style="228" customWidth="1"/>
    <col min="2059" max="2059" width="15.85546875" style="228" customWidth="1"/>
    <col min="2060" max="2060" width="15.7109375" style="228" customWidth="1"/>
    <col min="2061" max="2061" width="18.28515625" style="228" customWidth="1"/>
    <col min="2062" max="2062" width="21" style="228" customWidth="1"/>
    <col min="2063" max="2063" width="18.28515625" style="228" customWidth="1"/>
    <col min="2064" max="2064" width="16.42578125" style="228" customWidth="1"/>
    <col min="2065" max="2065" width="16.5703125" style="228" customWidth="1"/>
    <col min="2066" max="2066" width="18.5703125" style="228" customWidth="1"/>
    <col min="2067" max="2067" width="16.5703125" style="228" customWidth="1"/>
    <col min="2068" max="2068" width="22.42578125" style="228" customWidth="1"/>
    <col min="2069" max="2069" width="32" style="228" customWidth="1"/>
    <col min="2070" max="2070" width="14.7109375" style="228" customWidth="1"/>
    <col min="2071" max="2071" width="17.28515625" style="228" customWidth="1"/>
    <col min="2072" max="2294" width="7.85546875" style="228"/>
    <col min="2295" max="2297" width="0" style="228" hidden="1" customWidth="1"/>
    <col min="2298" max="2298" width="15" style="228" customWidth="1"/>
    <col min="2299" max="2299" width="21.85546875" style="228" customWidth="1"/>
    <col min="2300" max="2300" width="24.5703125" style="228" customWidth="1"/>
    <col min="2301" max="2301" width="43.42578125" style="228" customWidth="1"/>
    <col min="2302" max="2302" width="38.42578125" style="228" customWidth="1"/>
    <col min="2303" max="2303" width="43.7109375" style="228" customWidth="1"/>
    <col min="2304" max="2304" width="17.140625" style="228" customWidth="1"/>
    <col min="2305" max="2305" width="18.85546875" style="228" customWidth="1"/>
    <col min="2306" max="2306" width="13.42578125" style="228" customWidth="1"/>
    <col min="2307" max="2307" width="15.7109375" style="228" customWidth="1"/>
    <col min="2308" max="2308" width="15" style="228" customWidth="1"/>
    <col min="2309" max="2309" width="13.42578125" style="228" customWidth="1"/>
    <col min="2310" max="2310" width="15.42578125" style="228" customWidth="1"/>
    <col min="2311" max="2311" width="20.5703125" style="228" customWidth="1"/>
    <col min="2312" max="2312" width="14" style="228" customWidth="1"/>
    <col min="2313" max="2313" width="11.140625" style="228" customWidth="1"/>
    <col min="2314" max="2314" width="20.140625" style="228" customWidth="1"/>
    <col min="2315" max="2315" width="15.85546875" style="228" customWidth="1"/>
    <col min="2316" max="2316" width="15.7109375" style="228" customWidth="1"/>
    <col min="2317" max="2317" width="18.28515625" style="228" customWidth="1"/>
    <col min="2318" max="2318" width="21" style="228" customWidth="1"/>
    <col min="2319" max="2319" width="18.28515625" style="228" customWidth="1"/>
    <col min="2320" max="2320" width="16.42578125" style="228" customWidth="1"/>
    <col min="2321" max="2321" width="16.5703125" style="228" customWidth="1"/>
    <col min="2322" max="2322" width="18.5703125" style="228" customWidth="1"/>
    <col min="2323" max="2323" width="16.5703125" style="228" customWidth="1"/>
    <col min="2324" max="2324" width="22.42578125" style="228" customWidth="1"/>
    <col min="2325" max="2325" width="32" style="228" customWidth="1"/>
    <col min="2326" max="2326" width="14.7109375" style="228" customWidth="1"/>
    <col min="2327" max="2327" width="17.28515625" style="228" customWidth="1"/>
    <col min="2328" max="2550" width="7.85546875" style="228"/>
    <col min="2551" max="2553" width="0" style="228" hidden="1" customWidth="1"/>
    <col min="2554" max="2554" width="15" style="228" customWidth="1"/>
    <col min="2555" max="2555" width="21.85546875" style="228" customWidth="1"/>
    <col min="2556" max="2556" width="24.5703125" style="228" customWidth="1"/>
    <col min="2557" max="2557" width="43.42578125" style="228" customWidth="1"/>
    <col min="2558" max="2558" width="38.42578125" style="228" customWidth="1"/>
    <col min="2559" max="2559" width="43.7109375" style="228" customWidth="1"/>
    <col min="2560" max="2560" width="17.140625" style="228" customWidth="1"/>
    <col min="2561" max="2561" width="18.85546875" style="228" customWidth="1"/>
    <col min="2562" max="2562" width="13.42578125" style="228" customWidth="1"/>
    <col min="2563" max="2563" width="15.7109375" style="228" customWidth="1"/>
    <col min="2564" max="2564" width="15" style="228" customWidth="1"/>
    <col min="2565" max="2565" width="13.42578125" style="228" customWidth="1"/>
    <col min="2566" max="2566" width="15.42578125" style="228" customWidth="1"/>
    <col min="2567" max="2567" width="20.5703125" style="228" customWidth="1"/>
    <col min="2568" max="2568" width="14" style="228" customWidth="1"/>
    <col min="2569" max="2569" width="11.140625" style="228" customWidth="1"/>
    <col min="2570" max="2570" width="20.140625" style="228" customWidth="1"/>
    <col min="2571" max="2571" width="15.85546875" style="228" customWidth="1"/>
    <col min="2572" max="2572" width="15.7109375" style="228" customWidth="1"/>
    <col min="2573" max="2573" width="18.28515625" style="228" customWidth="1"/>
    <col min="2574" max="2574" width="21" style="228" customWidth="1"/>
    <col min="2575" max="2575" width="18.28515625" style="228" customWidth="1"/>
    <col min="2576" max="2576" width="16.42578125" style="228" customWidth="1"/>
    <col min="2577" max="2577" width="16.5703125" style="228" customWidth="1"/>
    <col min="2578" max="2578" width="18.5703125" style="228" customWidth="1"/>
    <col min="2579" max="2579" width="16.5703125" style="228" customWidth="1"/>
    <col min="2580" max="2580" width="22.42578125" style="228" customWidth="1"/>
    <col min="2581" max="2581" width="32" style="228" customWidth="1"/>
    <col min="2582" max="2582" width="14.7109375" style="228" customWidth="1"/>
    <col min="2583" max="2583" width="17.28515625" style="228" customWidth="1"/>
    <col min="2584" max="2806" width="7.85546875" style="228"/>
    <col min="2807" max="2809" width="0" style="228" hidden="1" customWidth="1"/>
    <col min="2810" max="2810" width="15" style="228" customWidth="1"/>
    <col min="2811" max="2811" width="21.85546875" style="228" customWidth="1"/>
    <col min="2812" max="2812" width="24.5703125" style="228" customWidth="1"/>
    <col min="2813" max="2813" width="43.42578125" style="228" customWidth="1"/>
    <col min="2814" max="2814" width="38.42578125" style="228" customWidth="1"/>
    <col min="2815" max="2815" width="43.7109375" style="228" customWidth="1"/>
    <col min="2816" max="2816" width="17.140625" style="228" customWidth="1"/>
    <col min="2817" max="2817" width="18.85546875" style="228" customWidth="1"/>
    <col min="2818" max="2818" width="13.42578125" style="228" customWidth="1"/>
    <col min="2819" max="2819" width="15.7109375" style="228" customWidth="1"/>
    <col min="2820" max="2820" width="15" style="228" customWidth="1"/>
    <col min="2821" max="2821" width="13.42578125" style="228" customWidth="1"/>
    <col min="2822" max="2822" width="15.42578125" style="228" customWidth="1"/>
    <col min="2823" max="2823" width="20.5703125" style="228" customWidth="1"/>
    <col min="2824" max="2824" width="14" style="228" customWidth="1"/>
    <col min="2825" max="2825" width="11.140625" style="228" customWidth="1"/>
    <col min="2826" max="2826" width="20.140625" style="228" customWidth="1"/>
    <col min="2827" max="2827" width="15.85546875" style="228" customWidth="1"/>
    <col min="2828" max="2828" width="15.7109375" style="228" customWidth="1"/>
    <col min="2829" max="2829" width="18.28515625" style="228" customWidth="1"/>
    <col min="2830" max="2830" width="21" style="228" customWidth="1"/>
    <col min="2831" max="2831" width="18.28515625" style="228" customWidth="1"/>
    <col min="2832" max="2832" width="16.42578125" style="228" customWidth="1"/>
    <col min="2833" max="2833" width="16.5703125" style="228" customWidth="1"/>
    <col min="2834" max="2834" width="18.5703125" style="228" customWidth="1"/>
    <col min="2835" max="2835" width="16.5703125" style="228" customWidth="1"/>
    <col min="2836" max="2836" width="22.42578125" style="228" customWidth="1"/>
    <col min="2837" max="2837" width="32" style="228" customWidth="1"/>
    <col min="2838" max="2838" width="14.7109375" style="228" customWidth="1"/>
    <col min="2839" max="2839" width="17.28515625" style="228" customWidth="1"/>
    <col min="2840" max="3062" width="7.85546875" style="228"/>
    <col min="3063" max="3065" width="0" style="228" hidden="1" customWidth="1"/>
    <col min="3066" max="3066" width="15" style="228" customWidth="1"/>
    <col min="3067" max="3067" width="21.85546875" style="228" customWidth="1"/>
    <col min="3068" max="3068" width="24.5703125" style="228" customWidth="1"/>
    <col min="3069" max="3069" width="43.42578125" style="228" customWidth="1"/>
    <col min="3070" max="3070" width="38.42578125" style="228" customWidth="1"/>
    <col min="3071" max="3071" width="43.7109375" style="228" customWidth="1"/>
    <col min="3072" max="3072" width="17.140625" style="228" customWidth="1"/>
    <col min="3073" max="3073" width="18.85546875" style="228" customWidth="1"/>
    <col min="3074" max="3074" width="13.42578125" style="228" customWidth="1"/>
    <col min="3075" max="3075" width="15.7109375" style="228" customWidth="1"/>
    <col min="3076" max="3076" width="15" style="228" customWidth="1"/>
    <col min="3077" max="3077" width="13.42578125" style="228" customWidth="1"/>
    <col min="3078" max="3078" width="15.42578125" style="228" customWidth="1"/>
    <col min="3079" max="3079" width="20.5703125" style="228" customWidth="1"/>
    <col min="3080" max="3080" width="14" style="228" customWidth="1"/>
    <col min="3081" max="3081" width="11.140625" style="228" customWidth="1"/>
    <col min="3082" max="3082" width="20.140625" style="228" customWidth="1"/>
    <col min="3083" max="3083" width="15.85546875" style="228" customWidth="1"/>
    <col min="3084" max="3084" width="15.7109375" style="228" customWidth="1"/>
    <col min="3085" max="3085" width="18.28515625" style="228" customWidth="1"/>
    <col min="3086" max="3086" width="21" style="228" customWidth="1"/>
    <col min="3087" max="3087" width="18.28515625" style="228" customWidth="1"/>
    <col min="3088" max="3088" width="16.42578125" style="228" customWidth="1"/>
    <col min="3089" max="3089" width="16.5703125" style="228" customWidth="1"/>
    <col min="3090" max="3090" width="18.5703125" style="228" customWidth="1"/>
    <col min="3091" max="3091" width="16.5703125" style="228" customWidth="1"/>
    <col min="3092" max="3092" width="22.42578125" style="228" customWidth="1"/>
    <col min="3093" max="3093" width="32" style="228" customWidth="1"/>
    <col min="3094" max="3094" width="14.7109375" style="228" customWidth="1"/>
    <col min="3095" max="3095" width="17.28515625" style="228" customWidth="1"/>
    <col min="3096" max="3318" width="7.85546875" style="228"/>
    <col min="3319" max="3321" width="0" style="228" hidden="1" customWidth="1"/>
    <col min="3322" max="3322" width="15" style="228" customWidth="1"/>
    <col min="3323" max="3323" width="21.85546875" style="228" customWidth="1"/>
    <col min="3324" max="3324" width="24.5703125" style="228" customWidth="1"/>
    <col min="3325" max="3325" width="43.42578125" style="228" customWidth="1"/>
    <col min="3326" max="3326" width="38.42578125" style="228" customWidth="1"/>
    <col min="3327" max="3327" width="43.7109375" style="228" customWidth="1"/>
    <col min="3328" max="3328" width="17.140625" style="228" customWidth="1"/>
    <col min="3329" max="3329" width="18.85546875" style="228" customWidth="1"/>
    <col min="3330" max="3330" width="13.42578125" style="228" customWidth="1"/>
    <col min="3331" max="3331" width="15.7109375" style="228" customWidth="1"/>
    <col min="3332" max="3332" width="15" style="228" customWidth="1"/>
    <col min="3333" max="3333" width="13.42578125" style="228" customWidth="1"/>
    <col min="3334" max="3334" width="15.42578125" style="228" customWidth="1"/>
    <col min="3335" max="3335" width="20.5703125" style="228" customWidth="1"/>
    <col min="3336" max="3336" width="14" style="228" customWidth="1"/>
    <col min="3337" max="3337" width="11.140625" style="228" customWidth="1"/>
    <col min="3338" max="3338" width="20.140625" style="228" customWidth="1"/>
    <col min="3339" max="3339" width="15.85546875" style="228" customWidth="1"/>
    <col min="3340" max="3340" width="15.7109375" style="228" customWidth="1"/>
    <col min="3341" max="3341" width="18.28515625" style="228" customWidth="1"/>
    <col min="3342" max="3342" width="21" style="228" customWidth="1"/>
    <col min="3343" max="3343" width="18.28515625" style="228" customWidth="1"/>
    <col min="3344" max="3344" width="16.42578125" style="228" customWidth="1"/>
    <col min="3345" max="3345" width="16.5703125" style="228" customWidth="1"/>
    <col min="3346" max="3346" width="18.5703125" style="228" customWidth="1"/>
    <col min="3347" max="3347" width="16.5703125" style="228" customWidth="1"/>
    <col min="3348" max="3348" width="22.42578125" style="228" customWidth="1"/>
    <col min="3349" max="3349" width="32" style="228" customWidth="1"/>
    <col min="3350" max="3350" width="14.7109375" style="228" customWidth="1"/>
    <col min="3351" max="3351" width="17.28515625" style="228" customWidth="1"/>
    <col min="3352" max="3574" width="7.85546875" style="228"/>
    <col min="3575" max="3577" width="0" style="228" hidden="1" customWidth="1"/>
    <col min="3578" max="3578" width="15" style="228" customWidth="1"/>
    <col min="3579" max="3579" width="21.85546875" style="228" customWidth="1"/>
    <col min="3580" max="3580" width="24.5703125" style="228" customWidth="1"/>
    <col min="3581" max="3581" width="43.42578125" style="228" customWidth="1"/>
    <col min="3582" max="3582" width="38.42578125" style="228" customWidth="1"/>
    <col min="3583" max="3583" width="43.7109375" style="228" customWidth="1"/>
    <col min="3584" max="3584" width="17.140625" style="228" customWidth="1"/>
    <col min="3585" max="3585" width="18.85546875" style="228" customWidth="1"/>
    <col min="3586" max="3586" width="13.42578125" style="228" customWidth="1"/>
    <col min="3587" max="3587" width="15.7109375" style="228" customWidth="1"/>
    <col min="3588" max="3588" width="15" style="228" customWidth="1"/>
    <col min="3589" max="3589" width="13.42578125" style="228" customWidth="1"/>
    <col min="3590" max="3590" width="15.42578125" style="228" customWidth="1"/>
    <col min="3591" max="3591" width="20.5703125" style="228" customWidth="1"/>
    <col min="3592" max="3592" width="14" style="228" customWidth="1"/>
    <col min="3593" max="3593" width="11.140625" style="228" customWidth="1"/>
    <col min="3594" max="3594" width="20.140625" style="228" customWidth="1"/>
    <col min="3595" max="3595" width="15.85546875" style="228" customWidth="1"/>
    <col min="3596" max="3596" width="15.7109375" style="228" customWidth="1"/>
    <col min="3597" max="3597" width="18.28515625" style="228" customWidth="1"/>
    <col min="3598" max="3598" width="21" style="228" customWidth="1"/>
    <col min="3599" max="3599" width="18.28515625" style="228" customWidth="1"/>
    <col min="3600" max="3600" width="16.42578125" style="228" customWidth="1"/>
    <col min="3601" max="3601" width="16.5703125" style="228" customWidth="1"/>
    <col min="3602" max="3602" width="18.5703125" style="228" customWidth="1"/>
    <col min="3603" max="3603" width="16.5703125" style="228" customWidth="1"/>
    <col min="3604" max="3604" width="22.42578125" style="228" customWidth="1"/>
    <col min="3605" max="3605" width="32" style="228" customWidth="1"/>
    <col min="3606" max="3606" width="14.7109375" style="228" customWidth="1"/>
    <col min="3607" max="3607" width="17.28515625" style="228" customWidth="1"/>
    <col min="3608" max="3830" width="7.85546875" style="228"/>
    <col min="3831" max="3833" width="0" style="228" hidden="1" customWidth="1"/>
    <col min="3834" max="3834" width="15" style="228" customWidth="1"/>
    <col min="3835" max="3835" width="21.85546875" style="228" customWidth="1"/>
    <col min="3836" max="3836" width="24.5703125" style="228" customWidth="1"/>
    <col min="3837" max="3837" width="43.42578125" style="228" customWidth="1"/>
    <col min="3838" max="3838" width="38.42578125" style="228" customWidth="1"/>
    <col min="3839" max="3839" width="43.7109375" style="228" customWidth="1"/>
    <col min="3840" max="3840" width="17.140625" style="228" customWidth="1"/>
    <col min="3841" max="3841" width="18.85546875" style="228" customWidth="1"/>
    <col min="3842" max="3842" width="13.42578125" style="228" customWidth="1"/>
    <col min="3843" max="3843" width="15.7109375" style="228" customWidth="1"/>
    <col min="3844" max="3844" width="15" style="228" customWidth="1"/>
    <col min="3845" max="3845" width="13.42578125" style="228" customWidth="1"/>
    <col min="3846" max="3846" width="15.42578125" style="228" customWidth="1"/>
    <col min="3847" max="3847" width="20.5703125" style="228" customWidth="1"/>
    <col min="3848" max="3848" width="14" style="228" customWidth="1"/>
    <col min="3849" max="3849" width="11.140625" style="228" customWidth="1"/>
    <col min="3850" max="3850" width="20.140625" style="228" customWidth="1"/>
    <col min="3851" max="3851" width="15.85546875" style="228" customWidth="1"/>
    <col min="3852" max="3852" width="15.7109375" style="228" customWidth="1"/>
    <col min="3853" max="3853" width="18.28515625" style="228" customWidth="1"/>
    <col min="3854" max="3854" width="21" style="228" customWidth="1"/>
    <col min="3855" max="3855" width="18.28515625" style="228" customWidth="1"/>
    <col min="3856" max="3856" width="16.42578125" style="228" customWidth="1"/>
    <col min="3857" max="3857" width="16.5703125" style="228" customWidth="1"/>
    <col min="3858" max="3858" width="18.5703125" style="228" customWidth="1"/>
    <col min="3859" max="3859" width="16.5703125" style="228" customWidth="1"/>
    <col min="3860" max="3860" width="22.42578125" style="228" customWidth="1"/>
    <col min="3861" max="3861" width="32" style="228" customWidth="1"/>
    <col min="3862" max="3862" width="14.7109375" style="228" customWidth="1"/>
    <col min="3863" max="3863" width="17.28515625" style="228" customWidth="1"/>
    <col min="3864" max="4086" width="7.85546875" style="228"/>
    <col min="4087" max="4089" width="0" style="228" hidden="1" customWidth="1"/>
    <col min="4090" max="4090" width="15" style="228" customWidth="1"/>
    <col min="4091" max="4091" width="21.85546875" style="228" customWidth="1"/>
    <col min="4092" max="4092" width="24.5703125" style="228" customWidth="1"/>
    <col min="4093" max="4093" width="43.42578125" style="228" customWidth="1"/>
    <col min="4094" max="4094" width="38.42578125" style="228" customWidth="1"/>
    <col min="4095" max="4095" width="43.7109375" style="228" customWidth="1"/>
    <col min="4096" max="4096" width="17.140625" style="228" customWidth="1"/>
    <col min="4097" max="4097" width="18.85546875" style="228" customWidth="1"/>
    <col min="4098" max="4098" width="13.42578125" style="228" customWidth="1"/>
    <col min="4099" max="4099" width="15.7109375" style="228" customWidth="1"/>
    <col min="4100" max="4100" width="15" style="228" customWidth="1"/>
    <col min="4101" max="4101" width="13.42578125" style="228" customWidth="1"/>
    <col min="4102" max="4102" width="15.42578125" style="228" customWidth="1"/>
    <col min="4103" max="4103" width="20.5703125" style="228" customWidth="1"/>
    <col min="4104" max="4104" width="14" style="228" customWidth="1"/>
    <col min="4105" max="4105" width="11.140625" style="228" customWidth="1"/>
    <col min="4106" max="4106" width="20.140625" style="228" customWidth="1"/>
    <col min="4107" max="4107" width="15.85546875" style="228" customWidth="1"/>
    <col min="4108" max="4108" width="15.7109375" style="228" customWidth="1"/>
    <col min="4109" max="4109" width="18.28515625" style="228" customWidth="1"/>
    <col min="4110" max="4110" width="21" style="228" customWidth="1"/>
    <col min="4111" max="4111" width="18.28515625" style="228" customWidth="1"/>
    <col min="4112" max="4112" width="16.42578125" style="228" customWidth="1"/>
    <col min="4113" max="4113" width="16.5703125" style="228" customWidth="1"/>
    <col min="4114" max="4114" width="18.5703125" style="228" customWidth="1"/>
    <col min="4115" max="4115" width="16.5703125" style="228" customWidth="1"/>
    <col min="4116" max="4116" width="22.42578125" style="228" customWidth="1"/>
    <col min="4117" max="4117" width="32" style="228" customWidth="1"/>
    <col min="4118" max="4118" width="14.7109375" style="228" customWidth="1"/>
    <col min="4119" max="4119" width="17.28515625" style="228" customWidth="1"/>
    <col min="4120" max="4342" width="7.85546875" style="228"/>
    <col min="4343" max="4345" width="0" style="228" hidden="1" customWidth="1"/>
    <col min="4346" max="4346" width="15" style="228" customWidth="1"/>
    <col min="4347" max="4347" width="21.85546875" style="228" customWidth="1"/>
    <col min="4348" max="4348" width="24.5703125" style="228" customWidth="1"/>
    <col min="4349" max="4349" width="43.42578125" style="228" customWidth="1"/>
    <col min="4350" max="4350" width="38.42578125" style="228" customWidth="1"/>
    <col min="4351" max="4351" width="43.7109375" style="228" customWidth="1"/>
    <col min="4352" max="4352" width="17.140625" style="228" customWidth="1"/>
    <col min="4353" max="4353" width="18.85546875" style="228" customWidth="1"/>
    <col min="4354" max="4354" width="13.42578125" style="228" customWidth="1"/>
    <col min="4355" max="4355" width="15.7109375" style="228" customWidth="1"/>
    <col min="4356" max="4356" width="15" style="228" customWidth="1"/>
    <col min="4357" max="4357" width="13.42578125" style="228" customWidth="1"/>
    <col min="4358" max="4358" width="15.42578125" style="228" customWidth="1"/>
    <col min="4359" max="4359" width="20.5703125" style="228" customWidth="1"/>
    <col min="4360" max="4360" width="14" style="228" customWidth="1"/>
    <col min="4361" max="4361" width="11.140625" style="228" customWidth="1"/>
    <col min="4362" max="4362" width="20.140625" style="228" customWidth="1"/>
    <col min="4363" max="4363" width="15.85546875" style="228" customWidth="1"/>
    <col min="4364" max="4364" width="15.7109375" style="228" customWidth="1"/>
    <col min="4365" max="4365" width="18.28515625" style="228" customWidth="1"/>
    <col min="4366" max="4366" width="21" style="228" customWidth="1"/>
    <col min="4367" max="4367" width="18.28515625" style="228" customWidth="1"/>
    <col min="4368" max="4368" width="16.42578125" style="228" customWidth="1"/>
    <col min="4369" max="4369" width="16.5703125" style="228" customWidth="1"/>
    <col min="4370" max="4370" width="18.5703125" style="228" customWidth="1"/>
    <col min="4371" max="4371" width="16.5703125" style="228" customWidth="1"/>
    <col min="4372" max="4372" width="22.42578125" style="228" customWidth="1"/>
    <col min="4373" max="4373" width="32" style="228" customWidth="1"/>
    <col min="4374" max="4374" width="14.7109375" style="228" customWidth="1"/>
    <col min="4375" max="4375" width="17.28515625" style="228" customWidth="1"/>
    <col min="4376" max="4598" width="7.85546875" style="228"/>
    <col min="4599" max="4601" width="0" style="228" hidden="1" customWidth="1"/>
    <col min="4602" max="4602" width="15" style="228" customWidth="1"/>
    <col min="4603" max="4603" width="21.85546875" style="228" customWidth="1"/>
    <col min="4604" max="4604" width="24.5703125" style="228" customWidth="1"/>
    <col min="4605" max="4605" width="43.42578125" style="228" customWidth="1"/>
    <col min="4606" max="4606" width="38.42578125" style="228" customWidth="1"/>
    <col min="4607" max="4607" width="43.7109375" style="228" customWidth="1"/>
    <col min="4608" max="4608" width="17.140625" style="228" customWidth="1"/>
    <col min="4609" max="4609" width="18.85546875" style="228" customWidth="1"/>
    <col min="4610" max="4610" width="13.42578125" style="228" customWidth="1"/>
    <col min="4611" max="4611" width="15.7109375" style="228" customWidth="1"/>
    <col min="4612" max="4612" width="15" style="228" customWidth="1"/>
    <col min="4613" max="4613" width="13.42578125" style="228" customWidth="1"/>
    <col min="4614" max="4614" width="15.42578125" style="228" customWidth="1"/>
    <col min="4615" max="4615" width="20.5703125" style="228" customWidth="1"/>
    <col min="4616" max="4616" width="14" style="228" customWidth="1"/>
    <col min="4617" max="4617" width="11.140625" style="228" customWidth="1"/>
    <col min="4618" max="4618" width="20.140625" style="228" customWidth="1"/>
    <col min="4619" max="4619" width="15.85546875" style="228" customWidth="1"/>
    <col min="4620" max="4620" width="15.7109375" style="228" customWidth="1"/>
    <col min="4621" max="4621" width="18.28515625" style="228" customWidth="1"/>
    <col min="4622" max="4622" width="21" style="228" customWidth="1"/>
    <col min="4623" max="4623" width="18.28515625" style="228" customWidth="1"/>
    <col min="4624" max="4624" width="16.42578125" style="228" customWidth="1"/>
    <col min="4625" max="4625" width="16.5703125" style="228" customWidth="1"/>
    <col min="4626" max="4626" width="18.5703125" style="228" customWidth="1"/>
    <col min="4627" max="4627" width="16.5703125" style="228" customWidth="1"/>
    <col min="4628" max="4628" width="22.42578125" style="228" customWidth="1"/>
    <col min="4629" max="4629" width="32" style="228" customWidth="1"/>
    <col min="4630" max="4630" width="14.7109375" style="228" customWidth="1"/>
    <col min="4631" max="4631" width="17.28515625" style="228" customWidth="1"/>
    <col min="4632" max="4854" width="7.85546875" style="228"/>
    <col min="4855" max="4857" width="0" style="228" hidden="1" customWidth="1"/>
    <col min="4858" max="4858" width="15" style="228" customWidth="1"/>
    <col min="4859" max="4859" width="21.85546875" style="228" customWidth="1"/>
    <col min="4860" max="4860" width="24.5703125" style="228" customWidth="1"/>
    <col min="4861" max="4861" width="43.42578125" style="228" customWidth="1"/>
    <col min="4862" max="4862" width="38.42578125" style="228" customWidth="1"/>
    <col min="4863" max="4863" width="43.7109375" style="228" customWidth="1"/>
    <col min="4864" max="4864" width="17.140625" style="228" customWidth="1"/>
    <col min="4865" max="4865" width="18.85546875" style="228" customWidth="1"/>
    <col min="4866" max="4866" width="13.42578125" style="228" customWidth="1"/>
    <col min="4867" max="4867" width="15.7109375" style="228" customWidth="1"/>
    <col min="4868" max="4868" width="15" style="228" customWidth="1"/>
    <col min="4869" max="4869" width="13.42578125" style="228" customWidth="1"/>
    <col min="4870" max="4870" width="15.42578125" style="228" customWidth="1"/>
    <col min="4871" max="4871" width="20.5703125" style="228" customWidth="1"/>
    <col min="4872" max="4872" width="14" style="228" customWidth="1"/>
    <col min="4873" max="4873" width="11.140625" style="228" customWidth="1"/>
    <col min="4874" max="4874" width="20.140625" style="228" customWidth="1"/>
    <col min="4875" max="4875" width="15.85546875" style="228" customWidth="1"/>
    <col min="4876" max="4876" width="15.7109375" style="228" customWidth="1"/>
    <col min="4877" max="4877" width="18.28515625" style="228" customWidth="1"/>
    <col min="4878" max="4878" width="21" style="228" customWidth="1"/>
    <col min="4879" max="4879" width="18.28515625" style="228" customWidth="1"/>
    <col min="4880" max="4880" width="16.42578125" style="228" customWidth="1"/>
    <col min="4881" max="4881" width="16.5703125" style="228" customWidth="1"/>
    <col min="4882" max="4882" width="18.5703125" style="228" customWidth="1"/>
    <col min="4883" max="4883" width="16.5703125" style="228" customWidth="1"/>
    <col min="4884" max="4884" width="22.42578125" style="228" customWidth="1"/>
    <col min="4885" max="4885" width="32" style="228" customWidth="1"/>
    <col min="4886" max="4886" width="14.7109375" style="228" customWidth="1"/>
    <col min="4887" max="4887" width="17.28515625" style="228" customWidth="1"/>
    <col min="4888" max="5110" width="7.85546875" style="228"/>
    <col min="5111" max="5113" width="0" style="228" hidden="1" customWidth="1"/>
    <col min="5114" max="5114" width="15" style="228" customWidth="1"/>
    <col min="5115" max="5115" width="21.85546875" style="228" customWidth="1"/>
    <col min="5116" max="5116" width="24.5703125" style="228" customWidth="1"/>
    <col min="5117" max="5117" width="43.42578125" style="228" customWidth="1"/>
    <col min="5118" max="5118" width="38.42578125" style="228" customWidth="1"/>
    <col min="5119" max="5119" width="43.7109375" style="228" customWidth="1"/>
    <col min="5120" max="5120" width="17.140625" style="228" customWidth="1"/>
    <col min="5121" max="5121" width="18.85546875" style="228" customWidth="1"/>
    <col min="5122" max="5122" width="13.42578125" style="228" customWidth="1"/>
    <col min="5123" max="5123" width="15.7109375" style="228" customWidth="1"/>
    <col min="5124" max="5124" width="15" style="228" customWidth="1"/>
    <col min="5125" max="5125" width="13.42578125" style="228" customWidth="1"/>
    <col min="5126" max="5126" width="15.42578125" style="228" customWidth="1"/>
    <col min="5127" max="5127" width="20.5703125" style="228" customWidth="1"/>
    <col min="5128" max="5128" width="14" style="228" customWidth="1"/>
    <col min="5129" max="5129" width="11.140625" style="228" customWidth="1"/>
    <col min="5130" max="5130" width="20.140625" style="228" customWidth="1"/>
    <col min="5131" max="5131" width="15.85546875" style="228" customWidth="1"/>
    <col min="5132" max="5132" width="15.7109375" style="228" customWidth="1"/>
    <col min="5133" max="5133" width="18.28515625" style="228" customWidth="1"/>
    <col min="5134" max="5134" width="21" style="228" customWidth="1"/>
    <col min="5135" max="5135" width="18.28515625" style="228" customWidth="1"/>
    <col min="5136" max="5136" width="16.42578125" style="228" customWidth="1"/>
    <col min="5137" max="5137" width="16.5703125" style="228" customWidth="1"/>
    <col min="5138" max="5138" width="18.5703125" style="228" customWidth="1"/>
    <col min="5139" max="5139" width="16.5703125" style="228" customWidth="1"/>
    <col min="5140" max="5140" width="22.42578125" style="228" customWidth="1"/>
    <col min="5141" max="5141" width="32" style="228" customWidth="1"/>
    <col min="5142" max="5142" width="14.7109375" style="228" customWidth="1"/>
    <col min="5143" max="5143" width="17.28515625" style="228" customWidth="1"/>
    <col min="5144" max="5366" width="7.85546875" style="228"/>
    <col min="5367" max="5369" width="0" style="228" hidden="1" customWidth="1"/>
    <col min="5370" max="5370" width="15" style="228" customWidth="1"/>
    <col min="5371" max="5371" width="21.85546875" style="228" customWidth="1"/>
    <col min="5372" max="5372" width="24.5703125" style="228" customWidth="1"/>
    <col min="5373" max="5373" width="43.42578125" style="228" customWidth="1"/>
    <col min="5374" max="5374" width="38.42578125" style="228" customWidth="1"/>
    <col min="5375" max="5375" width="43.7109375" style="228" customWidth="1"/>
    <col min="5376" max="5376" width="17.140625" style="228" customWidth="1"/>
    <col min="5377" max="5377" width="18.85546875" style="228" customWidth="1"/>
    <col min="5378" max="5378" width="13.42578125" style="228" customWidth="1"/>
    <col min="5379" max="5379" width="15.7109375" style="228" customWidth="1"/>
    <col min="5380" max="5380" width="15" style="228" customWidth="1"/>
    <col min="5381" max="5381" width="13.42578125" style="228" customWidth="1"/>
    <col min="5382" max="5382" width="15.42578125" style="228" customWidth="1"/>
    <col min="5383" max="5383" width="20.5703125" style="228" customWidth="1"/>
    <col min="5384" max="5384" width="14" style="228" customWidth="1"/>
    <col min="5385" max="5385" width="11.140625" style="228" customWidth="1"/>
    <col min="5386" max="5386" width="20.140625" style="228" customWidth="1"/>
    <col min="5387" max="5387" width="15.85546875" style="228" customWidth="1"/>
    <col min="5388" max="5388" width="15.7109375" style="228" customWidth="1"/>
    <col min="5389" max="5389" width="18.28515625" style="228" customWidth="1"/>
    <col min="5390" max="5390" width="21" style="228" customWidth="1"/>
    <col min="5391" max="5391" width="18.28515625" style="228" customWidth="1"/>
    <col min="5392" max="5392" width="16.42578125" style="228" customWidth="1"/>
    <col min="5393" max="5393" width="16.5703125" style="228" customWidth="1"/>
    <col min="5394" max="5394" width="18.5703125" style="228" customWidth="1"/>
    <col min="5395" max="5395" width="16.5703125" style="228" customWidth="1"/>
    <col min="5396" max="5396" width="22.42578125" style="228" customWidth="1"/>
    <col min="5397" max="5397" width="32" style="228" customWidth="1"/>
    <col min="5398" max="5398" width="14.7109375" style="228" customWidth="1"/>
    <col min="5399" max="5399" width="17.28515625" style="228" customWidth="1"/>
    <col min="5400" max="5622" width="7.85546875" style="228"/>
    <col min="5623" max="5625" width="0" style="228" hidden="1" customWidth="1"/>
    <col min="5626" max="5626" width="15" style="228" customWidth="1"/>
    <col min="5627" max="5627" width="21.85546875" style="228" customWidth="1"/>
    <col min="5628" max="5628" width="24.5703125" style="228" customWidth="1"/>
    <col min="5629" max="5629" width="43.42578125" style="228" customWidth="1"/>
    <col min="5630" max="5630" width="38.42578125" style="228" customWidth="1"/>
    <col min="5631" max="5631" width="43.7109375" style="228" customWidth="1"/>
    <col min="5632" max="5632" width="17.140625" style="228" customWidth="1"/>
    <col min="5633" max="5633" width="18.85546875" style="228" customWidth="1"/>
    <col min="5634" max="5634" width="13.42578125" style="228" customWidth="1"/>
    <col min="5635" max="5635" width="15.7109375" style="228" customWidth="1"/>
    <col min="5636" max="5636" width="15" style="228" customWidth="1"/>
    <col min="5637" max="5637" width="13.42578125" style="228" customWidth="1"/>
    <col min="5638" max="5638" width="15.42578125" style="228" customWidth="1"/>
    <col min="5639" max="5639" width="20.5703125" style="228" customWidth="1"/>
    <col min="5640" max="5640" width="14" style="228" customWidth="1"/>
    <col min="5641" max="5641" width="11.140625" style="228" customWidth="1"/>
    <col min="5642" max="5642" width="20.140625" style="228" customWidth="1"/>
    <col min="5643" max="5643" width="15.85546875" style="228" customWidth="1"/>
    <col min="5644" max="5644" width="15.7109375" style="228" customWidth="1"/>
    <col min="5645" max="5645" width="18.28515625" style="228" customWidth="1"/>
    <col min="5646" max="5646" width="21" style="228" customWidth="1"/>
    <col min="5647" max="5647" width="18.28515625" style="228" customWidth="1"/>
    <col min="5648" max="5648" width="16.42578125" style="228" customWidth="1"/>
    <col min="5649" max="5649" width="16.5703125" style="228" customWidth="1"/>
    <col min="5650" max="5650" width="18.5703125" style="228" customWidth="1"/>
    <col min="5651" max="5651" width="16.5703125" style="228" customWidth="1"/>
    <col min="5652" max="5652" width="22.42578125" style="228" customWidth="1"/>
    <col min="5653" max="5653" width="32" style="228" customWidth="1"/>
    <col min="5654" max="5654" width="14.7109375" style="228" customWidth="1"/>
    <col min="5655" max="5655" width="17.28515625" style="228" customWidth="1"/>
    <col min="5656" max="5878" width="7.85546875" style="228"/>
    <col min="5879" max="5881" width="0" style="228" hidden="1" customWidth="1"/>
    <col min="5882" max="5882" width="15" style="228" customWidth="1"/>
    <col min="5883" max="5883" width="21.85546875" style="228" customWidth="1"/>
    <col min="5884" max="5884" width="24.5703125" style="228" customWidth="1"/>
    <col min="5885" max="5885" width="43.42578125" style="228" customWidth="1"/>
    <col min="5886" max="5886" width="38.42578125" style="228" customWidth="1"/>
    <col min="5887" max="5887" width="43.7109375" style="228" customWidth="1"/>
    <col min="5888" max="5888" width="17.140625" style="228" customWidth="1"/>
    <col min="5889" max="5889" width="18.85546875" style="228" customWidth="1"/>
    <col min="5890" max="5890" width="13.42578125" style="228" customWidth="1"/>
    <col min="5891" max="5891" width="15.7109375" style="228" customWidth="1"/>
    <col min="5892" max="5892" width="15" style="228" customWidth="1"/>
    <col min="5893" max="5893" width="13.42578125" style="228" customWidth="1"/>
    <col min="5894" max="5894" width="15.42578125" style="228" customWidth="1"/>
    <col min="5895" max="5895" width="20.5703125" style="228" customWidth="1"/>
    <col min="5896" max="5896" width="14" style="228" customWidth="1"/>
    <col min="5897" max="5897" width="11.140625" style="228" customWidth="1"/>
    <col min="5898" max="5898" width="20.140625" style="228" customWidth="1"/>
    <col min="5899" max="5899" width="15.85546875" style="228" customWidth="1"/>
    <col min="5900" max="5900" width="15.7109375" style="228" customWidth="1"/>
    <col min="5901" max="5901" width="18.28515625" style="228" customWidth="1"/>
    <col min="5902" max="5902" width="21" style="228" customWidth="1"/>
    <col min="5903" max="5903" width="18.28515625" style="228" customWidth="1"/>
    <col min="5904" max="5904" width="16.42578125" style="228" customWidth="1"/>
    <col min="5905" max="5905" width="16.5703125" style="228" customWidth="1"/>
    <col min="5906" max="5906" width="18.5703125" style="228" customWidth="1"/>
    <col min="5907" max="5907" width="16.5703125" style="228" customWidth="1"/>
    <col min="5908" max="5908" width="22.42578125" style="228" customWidth="1"/>
    <col min="5909" max="5909" width="32" style="228" customWidth="1"/>
    <col min="5910" max="5910" width="14.7109375" style="228" customWidth="1"/>
    <col min="5911" max="5911" width="17.28515625" style="228" customWidth="1"/>
    <col min="5912" max="6134" width="7.85546875" style="228"/>
    <col min="6135" max="6137" width="0" style="228" hidden="1" customWidth="1"/>
    <col min="6138" max="6138" width="15" style="228" customWidth="1"/>
    <col min="6139" max="6139" width="21.85546875" style="228" customWidth="1"/>
    <col min="6140" max="6140" width="24.5703125" style="228" customWidth="1"/>
    <col min="6141" max="6141" width="43.42578125" style="228" customWidth="1"/>
    <col min="6142" max="6142" width="38.42578125" style="228" customWidth="1"/>
    <col min="6143" max="6143" width="43.7109375" style="228" customWidth="1"/>
    <col min="6144" max="6144" width="17.140625" style="228" customWidth="1"/>
    <col min="6145" max="6145" width="18.85546875" style="228" customWidth="1"/>
    <col min="6146" max="6146" width="13.42578125" style="228" customWidth="1"/>
    <col min="6147" max="6147" width="15.7109375" style="228" customWidth="1"/>
    <col min="6148" max="6148" width="15" style="228" customWidth="1"/>
    <col min="6149" max="6149" width="13.42578125" style="228" customWidth="1"/>
    <col min="6150" max="6150" width="15.42578125" style="228" customWidth="1"/>
    <col min="6151" max="6151" width="20.5703125" style="228" customWidth="1"/>
    <col min="6152" max="6152" width="14" style="228" customWidth="1"/>
    <col min="6153" max="6153" width="11.140625" style="228" customWidth="1"/>
    <col min="6154" max="6154" width="20.140625" style="228" customWidth="1"/>
    <col min="6155" max="6155" width="15.85546875" style="228" customWidth="1"/>
    <col min="6156" max="6156" width="15.7109375" style="228" customWidth="1"/>
    <col min="6157" max="6157" width="18.28515625" style="228" customWidth="1"/>
    <col min="6158" max="6158" width="21" style="228" customWidth="1"/>
    <col min="6159" max="6159" width="18.28515625" style="228" customWidth="1"/>
    <col min="6160" max="6160" width="16.42578125" style="228" customWidth="1"/>
    <col min="6161" max="6161" width="16.5703125" style="228" customWidth="1"/>
    <col min="6162" max="6162" width="18.5703125" style="228" customWidth="1"/>
    <col min="6163" max="6163" width="16.5703125" style="228" customWidth="1"/>
    <col min="6164" max="6164" width="22.42578125" style="228" customWidth="1"/>
    <col min="6165" max="6165" width="32" style="228" customWidth="1"/>
    <col min="6166" max="6166" width="14.7109375" style="228" customWidth="1"/>
    <col min="6167" max="6167" width="17.28515625" style="228" customWidth="1"/>
    <col min="6168" max="6390" width="7.85546875" style="228"/>
    <col min="6391" max="6393" width="0" style="228" hidden="1" customWidth="1"/>
    <col min="6394" max="6394" width="15" style="228" customWidth="1"/>
    <col min="6395" max="6395" width="21.85546875" style="228" customWidth="1"/>
    <col min="6396" max="6396" width="24.5703125" style="228" customWidth="1"/>
    <col min="6397" max="6397" width="43.42578125" style="228" customWidth="1"/>
    <col min="6398" max="6398" width="38.42578125" style="228" customWidth="1"/>
    <col min="6399" max="6399" width="43.7109375" style="228" customWidth="1"/>
    <col min="6400" max="6400" width="17.140625" style="228" customWidth="1"/>
    <col min="6401" max="6401" width="18.85546875" style="228" customWidth="1"/>
    <col min="6402" max="6402" width="13.42578125" style="228" customWidth="1"/>
    <col min="6403" max="6403" width="15.7109375" style="228" customWidth="1"/>
    <col min="6404" max="6404" width="15" style="228" customWidth="1"/>
    <col min="6405" max="6405" width="13.42578125" style="228" customWidth="1"/>
    <col min="6406" max="6406" width="15.42578125" style="228" customWidth="1"/>
    <col min="6407" max="6407" width="20.5703125" style="228" customWidth="1"/>
    <col min="6408" max="6408" width="14" style="228" customWidth="1"/>
    <col min="6409" max="6409" width="11.140625" style="228" customWidth="1"/>
    <col min="6410" max="6410" width="20.140625" style="228" customWidth="1"/>
    <col min="6411" max="6411" width="15.85546875" style="228" customWidth="1"/>
    <col min="6412" max="6412" width="15.7109375" style="228" customWidth="1"/>
    <col min="6413" max="6413" width="18.28515625" style="228" customWidth="1"/>
    <col min="6414" max="6414" width="21" style="228" customWidth="1"/>
    <col min="6415" max="6415" width="18.28515625" style="228" customWidth="1"/>
    <col min="6416" max="6416" width="16.42578125" style="228" customWidth="1"/>
    <col min="6417" max="6417" width="16.5703125" style="228" customWidth="1"/>
    <col min="6418" max="6418" width="18.5703125" style="228" customWidth="1"/>
    <col min="6419" max="6419" width="16.5703125" style="228" customWidth="1"/>
    <col min="6420" max="6420" width="22.42578125" style="228" customWidth="1"/>
    <col min="6421" max="6421" width="32" style="228" customWidth="1"/>
    <col min="6422" max="6422" width="14.7109375" style="228" customWidth="1"/>
    <col min="6423" max="6423" width="17.28515625" style="228" customWidth="1"/>
    <col min="6424" max="6646" width="7.85546875" style="228"/>
    <col min="6647" max="6649" width="0" style="228" hidden="1" customWidth="1"/>
    <col min="6650" max="6650" width="15" style="228" customWidth="1"/>
    <col min="6651" max="6651" width="21.85546875" style="228" customWidth="1"/>
    <col min="6652" max="6652" width="24.5703125" style="228" customWidth="1"/>
    <col min="6653" max="6653" width="43.42578125" style="228" customWidth="1"/>
    <col min="6654" max="6654" width="38.42578125" style="228" customWidth="1"/>
    <col min="6655" max="6655" width="43.7109375" style="228" customWidth="1"/>
    <col min="6656" max="6656" width="17.140625" style="228" customWidth="1"/>
    <col min="6657" max="6657" width="18.85546875" style="228" customWidth="1"/>
    <col min="6658" max="6658" width="13.42578125" style="228" customWidth="1"/>
    <col min="6659" max="6659" width="15.7109375" style="228" customWidth="1"/>
    <col min="6660" max="6660" width="15" style="228" customWidth="1"/>
    <col min="6661" max="6661" width="13.42578125" style="228" customWidth="1"/>
    <col min="6662" max="6662" width="15.42578125" style="228" customWidth="1"/>
    <col min="6663" max="6663" width="20.5703125" style="228" customWidth="1"/>
    <col min="6664" max="6664" width="14" style="228" customWidth="1"/>
    <col min="6665" max="6665" width="11.140625" style="228" customWidth="1"/>
    <col min="6666" max="6666" width="20.140625" style="228" customWidth="1"/>
    <col min="6667" max="6667" width="15.85546875" style="228" customWidth="1"/>
    <col min="6668" max="6668" width="15.7109375" style="228" customWidth="1"/>
    <col min="6669" max="6669" width="18.28515625" style="228" customWidth="1"/>
    <col min="6670" max="6670" width="21" style="228" customWidth="1"/>
    <col min="6671" max="6671" width="18.28515625" style="228" customWidth="1"/>
    <col min="6672" max="6672" width="16.42578125" style="228" customWidth="1"/>
    <col min="6673" max="6673" width="16.5703125" style="228" customWidth="1"/>
    <col min="6674" max="6674" width="18.5703125" style="228" customWidth="1"/>
    <col min="6675" max="6675" width="16.5703125" style="228" customWidth="1"/>
    <col min="6676" max="6676" width="22.42578125" style="228" customWidth="1"/>
    <col min="6677" max="6677" width="32" style="228" customWidth="1"/>
    <col min="6678" max="6678" width="14.7109375" style="228" customWidth="1"/>
    <col min="6679" max="6679" width="17.28515625" style="228" customWidth="1"/>
    <col min="6680" max="6902" width="7.85546875" style="228"/>
    <col min="6903" max="6905" width="0" style="228" hidden="1" customWidth="1"/>
    <col min="6906" max="6906" width="15" style="228" customWidth="1"/>
    <col min="6907" max="6907" width="21.85546875" style="228" customWidth="1"/>
    <col min="6908" max="6908" width="24.5703125" style="228" customWidth="1"/>
    <col min="6909" max="6909" width="43.42578125" style="228" customWidth="1"/>
    <col min="6910" max="6910" width="38.42578125" style="228" customWidth="1"/>
    <col min="6911" max="6911" width="43.7109375" style="228" customWidth="1"/>
    <col min="6912" max="6912" width="17.140625" style="228" customWidth="1"/>
    <col min="6913" max="6913" width="18.85546875" style="228" customWidth="1"/>
    <col min="6914" max="6914" width="13.42578125" style="228" customWidth="1"/>
    <col min="6915" max="6915" width="15.7109375" style="228" customWidth="1"/>
    <col min="6916" max="6916" width="15" style="228" customWidth="1"/>
    <col min="6917" max="6917" width="13.42578125" style="228" customWidth="1"/>
    <col min="6918" max="6918" width="15.42578125" style="228" customWidth="1"/>
    <col min="6919" max="6919" width="20.5703125" style="228" customWidth="1"/>
    <col min="6920" max="6920" width="14" style="228" customWidth="1"/>
    <col min="6921" max="6921" width="11.140625" style="228" customWidth="1"/>
    <col min="6922" max="6922" width="20.140625" style="228" customWidth="1"/>
    <col min="6923" max="6923" width="15.85546875" style="228" customWidth="1"/>
    <col min="6924" max="6924" width="15.7109375" style="228" customWidth="1"/>
    <col min="6925" max="6925" width="18.28515625" style="228" customWidth="1"/>
    <col min="6926" max="6926" width="21" style="228" customWidth="1"/>
    <col min="6927" max="6927" width="18.28515625" style="228" customWidth="1"/>
    <col min="6928" max="6928" width="16.42578125" style="228" customWidth="1"/>
    <col min="6929" max="6929" width="16.5703125" style="228" customWidth="1"/>
    <col min="6930" max="6930" width="18.5703125" style="228" customWidth="1"/>
    <col min="6931" max="6931" width="16.5703125" style="228" customWidth="1"/>
    <col min="6932" max="6932" width="22.42578125" style="228" customWidth="1"/>
    <col min="6933" max="6933" width="32" style="228" customWidth="1"/>
    <col min="6934" max="6934" width="14.7109375" style="228" customWidth="1"/>
    <col min="6935" max="6935" width="17.28515625" style="228" customWidth="1"/>
    <col min="6936" max="7158" width="7.85546875" style="228"/>
    <col min="7159" max="7161" width="0" style="228" hidden="1" customWidth="1"/>
    <col min="7162" max="7162" width="15" style="228" customWidth="1"/>
    <col min="7163" max="7163" width="21.85546875" style="228" customWidth="1"/>
    <col min="7164" max="7164" width="24.5703125" style="228" customWidth="1"/>
    <col min="7165" max="7165" width="43.42578125" style="228" customWidth="1"/>
    <col min="7166" max="7166" width="38.42578125" style="228" customWidth="1"/>
    <col min="7167" max="7167" width="43.7109375" style="228" customWidth="1"/>
    <col min="7168" max="7168" width="17.140625" style="228" customWidth="1"/>
    <col min="7169" max="7169" width="18.85546875" style="228" customWidth="1"/>
    <col min="7170" max="7170" width="13.42578125" style="228" customWidth="1"/>
    <col min="7171" max="7171" width="15.7109375" style="228" customWidth="1"/>
    <col min="7172" max="7172" width="15" style="228" customWidth="1"/>
    <col min="7173" max="7173" width="13.42578125" style="228" customWidth="1"/>
    <col min="7174" max="7174" width="15.42578125" style="228" customWidth="1"/>
    <col min="7175" max="7175" width="20.5703125" style="228" customWidth="1"/>
    <col min="7176" max="7176" width="14" style="228" customWidth="1"/>
    <col min="7177" max="7177" width="11.140625" style="228" customWidth="1"/>
    <col min="7178" max="7178" width="20.140625" style="228" customWidth="1"/>
    <col min="7179" max="7179" width="15.85546875" style="228" customWidth="1"/>
    <col min="7180" max="7180" width="15.7109375" style="228" customWidth="1"/>
    <col min="7181" max="7181" width="18.28515625" style="228" customWidth="1"/>
    <col min="7182" max="7182" width="21" style="228" customWidth="1"/>
    <col min="7183" max="7183" width="18.28515625" style="228" customWidth="1"/>
    <col min="7184" max="7184" width="16.42578125" style="228" customWidth="1"/>
    <col min="7185" max="7185" width="16.5703125" style="228" customWidth="1"/>
    <col min="7186" max="7186" width="18.5703125" style="228" customWidth="1"/>
    <col min="7187" max="7187" width="16.5703125" style="228" customWidth="1"/>
    <col min="7188" max="7188" width="22.42578125" style="228" customWidth="1"/>
    <col min="7189" max="7189" width="32" style="228" customWidth="1"/>
    <col min="7190" max="7190" width="14.7109375" style="228" customWidth="1"/>
    <col min="7191" max="7191" width="17.28515625" style="228" customWidth="1"/>
    <col min="7192" max="7414" width="7.85546875" style="228"/>
    <col min="7415" max="7417" width="0" style="228" hidden="1" customWidth="1"/>
    <col min="7418" max="7418" width="15" style="228" customWidth="1"/>
    <col min="7419" max="7419" width="21.85546875" style="228" customWidth="1"/>
    <col min="7420" max="7420" width="24.5703125" style="228" customWidth="1"/>
    <col min="7421" max="7421" width="43.42578125" style="228" customWidth="1"/>
    <col min="7422" max="7422" width="38.42578125" style="228" customWidth="1"/>
    <col min="7423" max="7423" width="43.7109375" style="228" customWidth="1"/>
    <col min="7424" max="7424" width="17.140625" style="228" customWidth="1"/>
    <col min="7425" max="7425" width="18.85546875" style="228" customWidth="1"/>
    <col min="7426" max="7426" width="13.42578125" style="228" customWidth="1"/>
    <col min="7427" max="7427" width="15.7109375" style="228" customWidth="1"/>
    <col min="7428" max="7428" width="15" style="228" customWidth="1"/>
    <col min="7429" max="7429" width="13.42578125" style="228" customWidth="1"/>
    <col min="7430" max="7430" width="15.42578125" style="228" customWidth="1"/>
    <col min="7431" max="7431" width="20.5703125" style="228" customWidth="1"/>
    <col min="7432" max="7432" width="14" style="228" customWidth="1"/>
    <col min="7433" max="7433" width="11.140625" style="228" customWidth="1"/>
    <col min="7434" max="7434" width="20.140625" style="228" customWidth="1"/>
    <col min="7435" max="7435" width="15.85546875" style="228" customWidth="1"/>
    <col min="7436" max="7436" width="15.7109375" style="228" customWidth="1"/>
    <col min="7437" max="7437" width="18.28515625" style="228" customWidth="1"/>
    <col min="7438" max="7438" width="21" style="228" customWidth="1"/>
    <col min="7439" max="7439" width="18.28515625" style="228" customWidth="1"/>
    <col min="7440" max="7440" width="16.42578125" style="228" customWidth="1"/>
    <col min="7441" max="7441" width="16.5703125" style="228" customWidth="1"/>
    <col min="7442" max="7442" width="18.5703125" style="228" customWidth="1"/>
    <col min="7443" max="7443" width="16.5703125" style="228" customWidth="1"/>
    <col min="7444" max="7444" width="22.42578125" style="228" customWidth="1"/>
    <col min="7445" max="7445" width="32" style="228" customWidth="1"/>
    <col min="7446" max="7446" width="14.7109375" style="228" customWidth="1"/>
    <col min="7447" max="7447" width="17.28515625" style="228" customWidth="1"/>
    <col min="7448" max="7670" width="7.85546875" style="228"/>
    <col min="7671" max="7673" width="0" style="228" hidden="1" customWidth="1"/>
    <col min="7674" max="7674" width="15" style="228" customWidth="1"/>
    <col min="7675" max="7675" width="21.85546875" style="228" customWidth="1"/>
    <col min="7676" max="7676" width="24.5703125" style="228" customWidth="1"/>
    <col min="7677" max="7677" width="43.42578125" style="228" customWidth="1"/>
    <col min="7678" max="7678" width="38.42578125" style="228" customWidth="1"/>
    <col min="7679" max="7679" width="43.7109375" style="228" customWidth="1"/>
    <col min="7680" max="7680" width="17.140625" style="228" customWidth="1"/>
    <col min="7681" max="7681" width="18.85546875" style="228" customWidth="1"/>
    <col min="7682" max="7682" width="13.42578125" style="228" customWidth="1"/>
    <col min="7683" max="7683" width="15.7109375" style="228" customWidth="1"/>
    <col min="7684" max="7684" width="15" style="228" customWidth="1"/>
    <col min="7685" max="7685" width="13.42578125" style="228" customWidth="1"/>
    <col min="7686" max="7686" width="15.42578125" style="228" customWidth="1"/>
    <col min="7687" max="7687" width="20.5703125" style="228" customWidth="1"/>
    <col min="7688" max="7688" width="14" style="228" customWidth="1"/>
    <col min="7689" max="7689" width="11.140625" style="228" customWidth="1"/>
    <col min="7690" max="7690" width="20.140625" style="228" customWidth="1"/>
    <col min="7691" max="7691" width="15.85546875" style="228" customWidth="1"/>
    <col min="7692" max="7692" width="15.7109375" style="228" customWidth="1"/>
    <col min="7693" max="7693" width="18.28515625" style="228" customWidth="1"/>
    <col min="7694" max="7694" width="21" style="228" customWidth="1"/>
    <col min="7695" max="7695" width="18.28515625" style="228" customWidth="1"/>
    <col min="7696" max="7696" width="16.42578125" style="228" customWidth="1"/>
    <col min="7697" max="7697" width="16.5703125" style="228" customWidth="1"/>
    <col min="7698" max="7698" width="18.5703125" style="228" customWidth="1"/>
    <col min="7699" max="7699" width="16.5703125" style="228" customWidth="1"/>
    <col min="7700" max="7700" width="22.42578125" style="228" customWidth="1"/>
    <col min="7701" max="7701" width="32" style="228" customWidth="1"/>
    <col min="7702" max="7702" width="14.7109375" style="228" customWidth="1"/>
    <col min="7703" max="7703" width="17.28515625" style="228" customWidth="1"/>
    <col min="7704" max="7926" width="7.85546875" style="228"/>
    <col min="7927" max="7929" width="0" style="228" hidden="1" customWidth="1"/>
    <col min="7930" max="7930" width="15" style="228" customWidth="1"/>
    <col min="7931" max="7931" width="21.85546875" style="228" customWidth="1"/>
    <col min="7932" max="7932" width="24.5703125" style="228" customWidth="1"/>
    <col min="7933" max="7933" width="43.42578125" style="228" customWidth="1"/>
    <col min="7934" max="7934" width="38.42578125" style="228" customWidth="1"/>
    <col min="7935" max="7935" width="43.7109375" style="228" customWidth="1"/>
    <col min="7936" max="7936" width="17.140625" style="228" customWidth="1"/>
    <col min="7937" max="7937" width="18.85546875" style="228" customWidth="1"/>
    <col min="7938" max="7938" width="13.42578125" style="228" customWidth="1"/>
    <col min="7939" max="7939" width="15.7109375" style="228" customWidth="1"/>
    <col min="7940" max="7940" width="15" style="228" customWidth="1"/>
    <col min="7941" max="7941" width="13.42578125" style="228" customWidth="1"/>
    <col min="7942" max="7942" width="15.42578125" style="228" customWidth="1"/>
    <col min="7943" max="7943" width="20.5703125" style="228" customWidth="1"/>
    <col min="7944" max="7944" width="14" style="228" customWidth="1"/>
    <col min="7945" max="7945" width="11.140625" style="228" customWidth="1"/>
    <col min="7946" max="7946" width="20.140625" style="228" customWidth="1"/>
    <col min="7947" max="7947" width="15.85546875" style="228" customWidth="1"/>
    <col min="7948" max="7948" width="15.7109375" style="228" customWidth="1"/>
    <col min="7949" max="7949" width="18.28515625" style="228" customWidth="1"/>
    <col min="7950" max="7950" width="21" style="228" customWidth="1"/>
    <col min="7951" max="7951" width="18.28515625" style="228" customWidth="1"/>
    <col min="7952" max="7952" width="16.42578125" style="228" customWidth="1"/>
    <col min="7953" max="7953" width="16.5703125" style="228" customWidth="1"/>
    <col min="7954" max="7954" width="18.5703125" style="228" customWidth="1"/>
    <col min="7955" max="7955" width="16.5703125" style="228" customWidth="1"/>
    <col min="7956" max="7956" width="22.42578125" style="228" customWidth="1"/>
    <col min="7957" max="7957" width="32" style="228" customWidth="1"/>
    <col min="7958" max="7958" width="14.7109375" style="228" customWidth="1"/>
    <col min="7959" max="7959" width="17.28515625" style="228" customWidth="1"/>
    <col min="7960" max="8182" width="7.85546875" style="228"/>
    <col min="8183" max="8185" width="0" style="228" hidden="1" customWidth="1"/>
    <col min="8186" max="8186" width="15" style="228" customWidth="1"/>
    <col min="8187" max="8187" width="21.85546875" style="228" customWidth="1"/>
    <col min="8188" max="8188" width="24.5703125" style="228" customWidth="1"/>
    <col min="8189" max="8189" width="43.42578125" style="228" customWidth="1"/>
    <col min="8190" max="8190" width="38.42578125" style="228" customWidth="1"/>
    <col min="8191" max="8191" width="43.7109375" style="228" customWidth="1"/>
    <col min="8192" max="8192" width="17.140625" style="228" customWidth="1"/>
    <col min="8193" max="8193" width="18.85546875" style="228" customWidth="1"/>
    <col min="8194" max="8194" width="13.42578125" style="228" customWidth="1"/>
    <col min="8195" max="8195" width="15.7109375" style="228" customWidth="1"/>
    <col min="8196" max="8196" width="15" style="228" customWidth="1"/>
    <col min="8197" max="8197" width="13.42578125" style="228" customWidth="1"/>
    <col min="8198" max="8198" width="15.42578125" style="228" customWidth="1"/>
    <col min="8199" max="8199" width="20.5703125" style="228" customWidth="1"/>
    <col min="8200" max="8200" width="14" style="228" customWidth="1"/>
    <col min="8201" max="8201" width="11.140625" style="228" customWidth="1"/>
    <col min="8202" max="8202" width="20.140625" style="228" customWidth="1"/>
    <col min="8203" max="8203" width="15.85546875" style="228" customWidth="1"/>
    <col min="8204" max="8204" width="15.7109375" style="228" customWidth="1"/>
    <col min="8205" max="8205" width="18.28515625" style="228" customWidth="1"/>
    <col min="8206" max="8206" width="21" style="228" customWidth="1"/>
    <col min="8207" max="8207" width="18.28515625" style="228" customWidth="1"/>
    <col min="8208" max="8208" width="16.42578125" style="228" customWidth="1"/>
    <col min="8209" max="8209" width="16.5703125" style="228" customWidth="1"/>
    <col min="8210" max="8210" width="18.5703125" style="228" customWidth="1"/>
    <col min="8211" max="8211" width="16.5703125" style="228" customWidth="1"/>
    <col min="8212" max="8212" width="22.42578125" style="228" customWidth="1"/>
    <col min="8213" max="8213" width="32" style="228" customWidth="1"/>
    <col min="8214" max="8214" width="14.7109375" style="228" customWidth="1"/>
    <col min="8215" max="8215" width="17.28515625" style="228" customWidth="1"/>
    <col min="8216" max="8438" width="7.85546875" style="228"/>
    <col min="8439" max="8441" width="0" style="228" hidden="1" customWidth="1"/>
    <col min="8442" max="8442" width="15" style="228" customWidth="1"/>
    <col min="8443" max="8443" width="21.85546875" style="228" customWidth="1"/>
    <col min="8444" max="8444" width="24.5703125" style="228" customWidth="1"/>
    <col min="8445" max="8445" width="43.42578125" style="228" customWidth="1"/>
    <col min="8446" max="8446" width="38.42578125" style="228" customWidth="1"/>
    <col min="8447" max="8447" width="43.7109375" style="228" customWidth="1"/>
    <col min="8448" max="8448" width="17.140625" style="228" customWidth="1"/>
    <col min="8449" max="8449" width="18.85546875" style="228" customWidth="1"/>
    <col min="8450" max="8450" width="13.42578125" style="228" customWidth="1"/>
    <col min="8451" max="8451" width="15.7109375" style="228" customWidth="1"/>
    <col min="8452" max="8452" width="15" style="228" customWidth="1"/>
    <col min="8453" max="8453" width="13.42578125" style="228" customWidth="1"/>
    <col min="8454" max="8454" width="15.42578125" style="228" customWidth="1"/>
    <col min="8455" max="8455" width="20.5703125" style="228" customWidth="1"/>
    <col min="8456" max="8456" width="14" style="228" customWidth="1"/>
    <col min="8457" max="8457" width="11.140625" style="228" customWidth="1"/>
    <col min="8458" max="8458" width="20.140625" style="228" customWidth="1"/>
    <col min="8459" max="8459" width="15.85546875" style="228" customWidth="1"/>
    <col min="8460" max="8460" width="15.7109375" style="228" customWidth="1"/>
    <col min="8461" max="8461" width="18.28515625" style="228" customWidth="1"/>
    <col min="8462" max="8462" width="21" style="228" customWidth="1"/>
    <col min="8463" max="8463" width="18.28515625" style="228" customWidth="1"/>
    <col min="8464" max="8464" width="16.42578125" style="228" customWidth="1"/>
    <col min="8465" max="8465" width="16.5703125" style="228" customWidth="1"/>
    <col min="8466" max="8466" width="18.5703125" style="228" customWidth="1"/>
    <col min="8467" max="8467" width="16.5703125" style="228" customWidth="1"/>
    <col min="8468" max="8468" width="22.42578125" style="228" customWidth="1"/>
    <col min="8469" max="8469" width="32" style="228" customWidth="1"/>
    <col min="8470" max="8470" width="14.7109375" style="228" customWidth="1"/>
    <col min="8471" max="8471" width="17.28515625" style="228" customWidth="1"/>
    <col min="8472" max="8694" width="7.85546875" style="228"/>
    <col min="8695" max="8697" width="0" style="228" hidden="1" customWidth="1"/>
    <col min="8698" max="8698" width="15" style="228" customWidth="1"/>
    <col min="8699" max="8699" width="21.85546875" style="228" customWidth="1"/>
    <col min="8700" max="8700" width="24.5703125" style="228" customWidth="1"/>
    <col min="8701" max="8701" width="43.42578125" style="228" customWidth="1"/>
    <col min="8702" max="8702" width="38.42578125" style="228" customWidth="1"/>
    <col min="8703" max="8703" width="43.7109375" style="228" customWidth="1"/>
    <col min="8704" max="8704" width="17.140625" style="228" customWidth="1"/>
    <col min="8705" max="8705" width="18.85546875" style="228" customWidth="1"/>
    <col min="8706" max="8706" width="13.42578125" style="228" customWidth="1"/>
    <col min="8707" max="8707" width="15.7109375" style="228" customWidth="1"/>
    <col min="8708" max="8708" width="15" style="228" customWidth="1"/>
    <col min="8709" max="8709" width="13.42578125" style="228" customWidth="1"/>
    <col min="8710" max="8710" width="15.42578125" style="228" customWidth="1"/>
    <col min="8711" max="8711" width="20.5703125" style="228" customWidth="1"/>
    <col min="8712" max="8712" width="14" style="228" customWidth="1"/>
    <col min="8713" max="8713" width="11.140625" style="228" customWidth="1"/>
    <col min="8714" max="8714" width="20.140625" style="228" customWidth="1"/>
    <col min="8715" max="8715" width="15.85546875" style="228" customWidth="1"/>
    <col min="8716" max="8716" width="15.7109375" style="228" customWidth="1"/>
    <col min="8717" max="8717" width="18.28515625" style="228" customWidth="1"/>
    <col min="8718" max="8718" width="21" style="228" customWidth="1"/>
    <col min="8719" max="8719" width="18.28515625" style="228" customWidth="1"/>
    <col min="8720" max="8720" width="16.42578125" style="228" customWidth="1"/>
    <col min="8721" max="8721" width="16.5703125" style="228" customWidth="1"/>
    <col min="8722" max="8722" width="18.5703125" style="228" customWidth="1"/>
    <col min="8723" max="8723" width="16.5703125" style="228" customWidth="1"/>
    <col min="8724" max="8724" width="22.42578125" style="228" customWidth="1"/>
    <col min="8725" max="8725" width="32" style="228" customWidth="1"/>
    <col min="8726" max="8726" width="14.7109375" style="228" customWidth="1"/>
    <col min="8727" max="8727" width="17.28515625" style="228" customWidth="1"/>
    <col min="8728" max="8950" width="7.85546875" style="228"/>
    <col min="8951" max="8953" width="0" style="228" hidden="1" customWidth="1"/>
    <col min="8954" max="8954" width="15" style="228" customWidth="1"/>
    <col min="8955" max="8955" width="21.85546875" style="228" customWidth="1"/>
    <col min="8956" max="8956" width="24.5703125" style="228" customWidth="1"/>
    <col min="8957" max="8957" width="43.42578125" style="228" customWidth="1"/>
    <col min="8958" max="8958" width="38.42578125" style="228" customWidth="1"/>
    <col min="8959" max="8959" width="43.7109375" style="228" customWidth="1"/>
    <col min="8960" max="8960" width="17.140625" style="228" customWidth="1"/>
    <col min="8961" max="8961" width="18.85546875" style="228" customWidth="1"/>
    <col min="8962" max="8962" width="13.42578125" style="228" customWidth="1"/>
    <col min="8963" max="8963" width="15.7109375" style="228" customWidth="1"/>
    <col min="8964" max="8964" width="15" style="228" customWidth="1"/>
    <col min="8965" max="8965" width="13.42578125" style="228" customWidth="1"/>
    <col min="8966" max="8966" width="15.42578125" style="228" customWidth="1"/>
    <col min="8967" max="8967" width="20.5703125" style="228" customWidth="1"/>
    <col min="8968" max="8968" width="14" style="228" customWidth="1"/>
    <col min="8969" max="8969" width="11.140625" style="228" customWidth="1"/>
    <col min="8970" max="8970" width="20.140625" style="228" customWidth="1"/>
    <col min="8971" max="8971" width="15.85546875" style="228" customWidth="1"/>
    <col min="8972" max="8972" width="15.7109375" style="228" customWidth="1"/>
    <col min="8973" max="8973" width="18.28515625" style="228" customWidth="1"/>
    <col min="8974" max="8974" width="21" style="228" customWidth="1"/>
    <col min="8975" max="8975" width="18.28515625" style="228" customWidth="1"/>
    <col min="8976" max="8976" width="16.42578125" style="228" customWidth="1"/>
    <col min="8977" max="8977" width="16.5703125" style="228" customWidth="1"/>
    <col min="8978" max="8978" width="18.5703125" style="228" customWidth="1"/>
    <col min="8979" max="8979" width="16.5703125" style="228" customWidth="1"/>
    <col min="8980" max="8980" width="22.42578125" style="228" customWidth="1"/>
    <col min="8981" max="8981" width="32" style="228" customWidth="1"/>
    <col min="8982" max="8982" width="14.7109375" style="228" customWidth="1"/>
    <col min="8983" max="8983" width="17.28515625" style="228" customWidth="1"/>
    <col min="8984" max="9206" width="7.85546875" style="228"/>
    <col min="9207" max="9209" width="0" style="228" hidden="1" customWidth="1"/>
    <col min="9210" max="9210" width="15" style="228" customWidth="1"/>
    <col min="9211" max="9211" width="21.85546875" style="228" customWidth="1"/>
    <col min="9212" max="9212" width="24.5703125" style="228" customWidth="1"/>
    <col min="9213" max="9213" width="43.42578125" style="228" customWidth="1"/>
    <col min="9214" max="9214" width="38.42578125" style="228" customWidth="1"/>
    <col min="9215" max="9215" width="43.7109375" style="228" customWidth="1"/>
    <col min="9216" max="9216" width="17.140625" style="228" customWidth="1"/>
    <col min="9217" max="9217" width="18.85546875" style="228" customWidth="1"/>
    <col min="9218" max="9218" width="13.42578125" style="228" customWidth="1"/>
    <col min="9219" max="9219" width="15.7109375" style="228" customWidth="1"/>
    <col min="9220" max="9220" width="15" style="228" customWidth="1"/>
    <col min="9221" max="9221" width="13.42578125" style="228" customWidth="1"/>
    <col min="9222" max="9222" width="15.42578125" style="228" customWidth="1"/>
    <col min="9223" max="9223" width="20.5703125" style="228" customWidth="1"/>
    <col min="9224" max="9224" width="14" style="228" customWidth="1"/>
    <col min="9225" max="9225" width="11.140625" style="228" customWidth="1"/>
    <col min="9226" max="9226" width="20.140625" style="228" customWidth="1"/>
    <col min="9227" max="9227" width="15.85546875" style="228" customWidth="1"/>
    <col min="9228" max="9228" width="15.7109375" style="228" customWidth="1"/>
    <col min="9229" max="9229" width="18.28515625" style="228" customWidth="1"/>
    <col min="9230" max="9230" width="21" style="228" customWidth="1"/>
    <col min="9231" max="9231" width="18.28515625" style="228" customWidth="1"/>
    <col min="9232" max="9232" width="16.42578125" style="228" customWidth="1"/>
    <col min="9233" max="9233" width="16.5703125" style="228" customWidth="1"/>
    <col min="9234" max="9234" width="18.5703125" style="228" customWidth="1"/>
    <col min="9235" max="9235" width="16.5703125" style="228" customWidth="1"/>
    <col min="9236" max="9236" width="22.42578125" style="228" customWidth="1"/>
    <col min="9237" max="9237" width="32" style="228" customWidth="1"/>
    <col min="9238" max="9238" width="14.7109375" style="228" customWidth="1"/>
    <col min="9239" max="9239" width="17.28515625" style="228" customWidth="1"/>
    <col min="9240" max="9462" width="7.85546875" style="228"/>
    <col min="9463" max="9465" width="0" style="228" hidden="1" customWidth="1"/>
    <col min="9466" max="9466" width="15" style="228" customWidth="1"/>
    <col min="9467" max="9467" width="21.85546875" style="228" customWidth="1"/>
    <col min="9468" max="9468" width="24.5703125" style="228" customWidth="1"/>
    <col min="9469" max="9469" width="43.42578125" style="228" customWidth="1"/>
    <col min="9470" max="9470" width="38.42578125" style="228" customWidth="1"/>
    <col min="9471" max="9471" width="43.7109375" style="228" customWidth="1"/>
    <col min="9472" max="9472" width="17.140625" style="228" customWidth="1"/>
    <col min="9473" max="9473" width="18.85546875" style="228" customWidth="1"/>
    <col min="9474" max="9474" width="13.42578125" style="228" customWidth="1"/>
    <col min="9475" max="9475" width="15.7109375" style="228" customWidth="1"/>
    <col min="9476" max="9476" width="15" style="228" customWidth="1"/>
    <col min="9477" max="9477" width="13.42578125" style="228" customWidth="1"/>
    <col min="9478" max="9478" width="15.42578125" style="228" customWidth="1"/>
    <col min="9479" max="9479" width="20.5703125" style="228" customWidth="1"/>
    <col min="9480" max="9480" width="14" style="228" customWidth="1"/>
    <col min="9481" max="9481" width="11.140625" style="228" customWidth="1"/>
    <col min="9482" max="9482" width="20.140625" style="228" customWidth="1"/>
    <col min="9483" max="9483" width="15.85546875" style="228" customWidth="1"/>
    <col min="9484" max="9484" width="15.7109375" style="228" customWidth="1"/>
    <col min="9485" max="9485" width="18.28515625" style="228" customWidth="1"/>
    <col min="9486" max="9486" width="21" style="228" customWidth="1"/>
    <col min="9487" max="9487" width="18.28515625" style="228" customWidth="1"/>
    <col min="9488" max="9488" width="16.42578125" style="228" customWidth="1"/>
    <col min="9489" max="9489" width="16.5703125" style="228" customWidth="1"/>
    <col min="9490" max="9490" width="18.5703125" style="228" customWidth="1"/>
    <col min="9491" max="9491" width="16.5703125" style="228" customWidth="1"/>
    <col min="9492" max="9492" width="22.42578125" style="228" customWidth="1"/>
    <col min="9493" max="9493" width="32" style="228" customWidth="1"/>
    <col min="9494" max="9494" width="14.7109375" style="228" customWidth="1"/>
    <col min="9495" max="9495" width="17.28515625" style="228" customWidth="1"/>
    <col min="9496" max="9718" width="7.85546875" style="228"/>
    <col min="9719" max="9721" width="0" style="228" hidden="1" customWidth="1"/>
    <col min="9722" max="9722" width="15" style="228" customWidth="1"/>
    <col min="9723" max="9723" width="21.85546875" style="228" customWidth="1"/>
    <col min="9724" max="9724" width="24.5703125" style="228" customWidth="1"/>
    <col min="9725" max="9725" width="43.42578125" style="228" customWidth="1"/>
    <col min="9726" max="9726" width="38.42578125" style="228" customWidth="1"/>
    <col min="9727" max="9727" width="43.7109375" style="228" customWidth="1"/>
    <col min="9728" max="9728" width="17.140625" style="228" customWidth="1"/>
    <col min="9729" max="9729" width="18.85546875" style="228" customWidth="1"/>
    <col min="9730" max="9730" width="13.42578125" style="228" customWidth="1"/>
    <col min="9731" max="9731" width="15.7109375" style="228" customWidth="1"/>
    <col min="9732" max="9732" width="15" style="228" customWidth="1"/>
    <col min="9733" max="9733" width="13.42578125" style="228" customWidth="1"/>
    <col min="9734" max="9734" width="15.42578125" style="228" customWidth="1"/>
    <col min="9735" max="9735" width="20.5703125" style="228" customWidth="1"/>
    <col min="9736" max="9736" width="14" style="228" customWidth="1"/>
    <col min="9737" max="9737" width="11.140625" style="228" customWidth="1"/>
    <col min="9738" max="9738" width="20.140625" style="228" customWidth="1"/>
    <col min="9739" max="9739" width="15.85546875" style="228" customWidth="1"/>
    <col min="9740" max="9740" width="15.7109375" style="228" customWidth="1"/>
    <col min="9741" max="9741" width="18.28515625" style="228" customWidth="1"/>
    <col min="9742" max="9742" width="21" style="228" customWidth="1"/>
    <col min="9743" max="9743" width="18.28515625" style="228" customWidth="1"/>
    <col min="9744" max="9744" width="16.42578125" style="228" customWidth="1"/>
    <col min="9745" max="9745" width="16.5703125" style="228" customWidth="1"/>
    <col min="9746" max="9746" width="18.5703125" style="228" customWidth="1"/>
    <col min="9747" max="9747" width="16.5703125" style="228" customWidth="1"/>
    <col min="9748" max="9748" width="22.42578125" style="228" customWidth="1"/>
    <col min="9749" max="9749" width="32" style="228" customWidth="1"/>
    <col min="9750" max="9750" width="14.7109375" style="228" customWidth="1"/>
    <col min="9751" max="9751" width="17.28515625" style="228" customWidth="1"/>
    <col min="9752" max="9974" width="7.85546875" style="228"/>
    <col min="9975" max="9977" width="0" style="228" hidden="1" customWidth="1"/>
    <col min="9978" max="9978" width="15" style="228" customWidth="1"/>
    <col min="9979" max="9979" width="21.85546875" style="228" customWidth="1"/>
    <col min="9980" max="9980" width="24.5703125" style="228" customWidth="1"/>
    <col min="9981" max="9981" width="43.42578125" style="228" customWidth="1"/>
    <col min="9982" max="9982" width="38.42578125" style="228" customWidth="1"/>
    <col min="9983" max="9983" width="43.7109375" style="228" customWidth="1"/>
    <col min="9984" max="9984" width="17.140625" style="228" customWidth="1"/>
    <col min="9985" max="9985" width="18.85546875" style="228" customWidth="1"/>
    <col min="9986" max="9986" width="13.42578125" style="228" customWidth="1"/>
    <col min="9987" max="9987" width="15.7109375" style="228" customWidth="1"/>
    <col min="9988" max="9988" width="15" style="228" customWidth="1"/>
    <col min="9989" max="9989" width="13.42578125" style="228" customWidth="1"/>
    <col min="9990" max="9990" width="15.42578125" style="228" customWidth="1"/>
    <col min="9991" max="9991" width="20.5703125" style="228" customWidth="1"/>
    <col min="9992" max="9992" width="14" style="228" customWidth="1"/>
    <col min="9993" max="9993" width="11.140625" style="228" customWidth="1"/>
    <col min="9994" max="9994" width="20.140625" style="228" customWidth="1"/>
    <col min="9995" max="9995" width="15.85546875" style="228" customWidth="1"/>
    <col min="9996" max="9996" width="15.7109375" style="228" customWidth="1"/>
    <col min="9997" max="9997" width="18.28515625" style="228" customWidth="1"/>
    <col min="9998" max="9998" width="21" style="228" customWidth="1"/>
    <col min="9999" max="9999" width="18.28515625" style="228" customWidth="1"/>
    <col min="10000" max="10000" width="16.42578125" style="228" customWidth="1"/>
    <col min="10001" max="10001" width="16.5703125" style="228" customWidth="1"/>
    <col min="10002" max="10002" width="18.5703125" style="228" customWidth="1"/>
    <col min="10003" max="10003" width="16.5703125" style="228" customWidth="1"/>
    <col min="10004" max="10004" width="22.42578125" style="228" customWidth="1"/>
    <col min="10005" max="10005" width="32" style="228" customWidth="1"/>
    <col min="10006" max="10006" width="14.7109375" style="228" customWidth="1"/>
    <col min="10007" max="10007" width="17.28515625" style="228" customWidth="1"/>
    <col min="10008" max="10230" width="7.85546875" style="228"/>
    <col min="10231" max="10233" width="0" style="228" hidden="1" customWidth="1"/>
    <col min="10234" max="10234" width="15" style="228" customWidth="1"/>
    <col min="10235" max="10235" width="21.85546875" style="228" customWidth="1"/>
    <col min="10236" max="10236" width="24.5703125" style="228" customWidth="1"/>
    <col min="10237" max="10237" width="43.42578125" style="228" customWidth="1"/>
    <col min="10238" max="10238" width="38.42578125" style="228" customWidth="1"/>
    <col min="10239" max="10239" width="43.7109375" style="228" customWidth="1"/>
    <col min="10240" max="10240" width="17.140625" style="228" customWidth="1"/>
    <col min="10241" max="10241" width="18.85546875" style="228" customWidth="1"/>
    <col min="10242" max="10242" width="13.42578125" style="228" customWidth="1"/>
    <col min="10243" max="10243" width="15.7109375" style="228" customWidth="1"/>
    <col min="10244" max="10244" width="15" style="228" customWidth="1"/>
    <col min="10245" max="10245" width="13.42578125" style="228" customWidth="1"/>
    <col min="10246" max="10246" width="15.42578125" style="228" customWidth="1"/>
    <col min="10247" max="10247" width="20.5703125" style="228" customWidth="1"/>
    <col min="10248" max="10248" width="14" style="228" customWidth="1"/>
    <col min="10249" max="10249" width="11.140625" style="228" customWidth="1"/>
    <col min="10250" max="10250" width="20.140625" style="228" customWidth="1"/>
    <col min="10251" max="10251" width="15.85546875" style="228" customWidth="1"/>
    <col min="10252" max="10252" width="15.7109375" style="228" customWidth="1"/>
    <col min="10253" max="10253" width="18.28515625" style="228" customWidth="1"/>
    <col min="10254" max="10254" width="21" style="228" customWidth="1"/>
    <col min="10255" max="10255" width="18.28515625" style="228" customWidth="1"/>
    <col min="10256" max="10256" width="16.42578125" style="228" customWidth="1"/>
    <col min="10257" max="10257" width="16.5703125" style="228" customWidth="1"/>
    <col min="10258" max="10258" width="18.5703125" style="228" customWidth="1"/>
    <col min="10259" max="10259" width="16.5703125" style="228" customWidth="1"/>
    <col min="10260" max="10260" width="22.42578125" style="228" customWidth="1"/>
    <col min="10261" max="10261" width="32" style="228" customWidth="1"/>
    <col min="10262" max="10262" width="14.7109375" style="228" customWidth="1"/>
    <col min="10263" max="10263" width="17.28515625" style="228" customWidth="1"/>
    <col min="10264" max="10486" width="7.85546875" style="228"/>
    <col min="10487" max="10489" width="0" style="228" hidden="1" customWidth="1"/>
    <col min="10490" max="10490" width="15" style="228" customWidth="1"/>
    <col min="10491" max="10491" width="21.85546875" style="228" customWidth="1"/>
    <col min="10492" max="10492" width="24.5703125" style="228" customWidth="1"/>
    <col min="10493" max="10493" width="43.42578125" style="228" customWidth="1"/>
    <col min="10494" max="10494" width="38.42578125" style="228" customWidth="1"/>
    <col min="10495" max="10495" width="43.7109375" style="228" customWidth="1"/>
    <col min="10496" max="10496" width="17.140625" style="228" customWidth="1"/>
    <col min="10497" max="10497" width="18.85546875" style="228" customWidth="1"/>
    <col min="10498" max="10498" width="13.42578125" style="228" customWidth="1"/>
    <col min="10499" max="10499" width="15.7109375" style="228" customWidth="1"/>
    <col min="10500" max="10500" width="15" style="228" customWidth="1"/>
    <col min="10501" max="10501" width="13.42578125" style="228" customWidth="1"/>
    <col min="10502" max="10502" width="15.42578125" style="228" customWidth="1"/>
    <col min="10503" max="10503" width="20.5703125" style="228" customWidth="1"/>
    <col min="10504" max="10504" width="14" style="228" customWidth="1"/>
    <col min="10505" max="10505" width="11.140625" style="228" customWidth="1"/>
    <col min="10506" max="10506" width="20.140625" style="228" customWidth="1"/>
    <col min="10507" max="10507" width="15.85546875" style="228" customWidth="1"/>
    <col min="10508" max="10508" width="15.7109375" style="228" customWidth="1"/>
    <col min="10509" max="10509" width="18.28515625" style="228" customWidth="1"/>
    <col min="10510" max="10510" width="21" style="228" customWidth="1"/>
    <col min="10511" max="10511" width="18.28515625" style="228" customWidth="1"/>
    <col min="10512" max="10512" width="16.42578125" style="228" customWidth="1"/>
    <col min="10513" max="10513" width="16.5703125" style="228" customWidth="1"/>
    <col min="10514" max="10514" width="18.5703125" style="228" customWidth="1"/>
    <col min="10515" max="10515" width="16.5703125" style="228" customWidth="1"/>
    <col min="10516" max="10516" width="22.42578125" style="228" customWidth="1"/>
    <col min="10517" max="10517" width="32" style="228" customWidth="1"/>
    <col min="10518" max="10518" width="14.7109375" style="228" customWidth="1"/>
    <col min="10519" max="10519" width="17.28515625" style="228" customWidth="1"/>
    <col min="10520" max="10742" width="7.85546875" style="228"/>
    <col min="10743" max="10745" width="0" style="228" hidden="1" customWidth="1"/>
    <col min="10746" max="10746" width="15" style="228" customWidth="1"/>
    <col min="10747" max="10747" width="21.85546875" style="228" customWidth="1"/>
    <col min="10748" max="10748" width="24.5703125" style="228" customWidth="1"/>
    <col min="10749" max="10749" width="43.42578125" style="228" customWidth="1"/>
    <col min="10750" max="10750" width="38.42578125" style="228" customWidth="1"/>
    <col min="10751" max="10751" width="43.7109375" style="228" customWidth="1"/>
    <col min="10752" max="10752" width="17.140625" style="228" customWidth="1"/>
    <col min="10753" max="10753" width="18.85546875" style="228" customWidth="1"/>
    <col min="10754" max="10754" width="13.42578125" style="228" customWidth="1"/>
    <col min="10755" max="10755" width="15.7109375" style="228" customWidth="1"/>
    <col min="10756" max="10756" width="15" style="228" customWidth="1"/>
    <col min="10757" max="10757" width="13.42578125" style="228" customWidth="1"/>
    <col min="10758" max="10758" width="15.42578125" style="228" customWidth="1"/>
    <col min="10759" max="10759" width="20.5703125" style="228" customWidth="1"/>
    <col min="10760" max="10760" width="14" style="228" customWidth="1"/>
    <col min="10761" max="10761" width="11.140625" style="228" customWidth="1"/>
    <col min="10762" max="10762" width="20.140625" style="228" customWidth="1"/>
    <col min="10763" max="10763" width="15.85546875" style="228" customWidth="1"/>
    <col min="10764" max="10764" width="15.7109375" style="228" customWidth="1"/>
    <col min="10765" max="10765" width="18.28515625" style="228" customWidth="1"/>
    <col min="10766" max="10766" width="21" style="228" customWidth="1"/>
    <col min="10767" max="10767" width="18.28515625" style="228" customWidth="1"/>
    <col min="10768" max="10768" width="16.42578125" style="228" customWidth="1"/>
    <col min="10769" max="10769" width="16.5703125" style="228" customWidth="1"/>
    <col min="10770" max="10770" width="18.5703125" style="228" customWidth="1"/>
    <col min="10771" max="10771" width="16.5703125" style="228" customWidth="1"/>
    <col min="10772" max="10772" width="22.42578125" style="228" customWidth="1"/>
    <col min="10773" max="10773" width="32" style="228" customWidth="1"/>
    <col min="10774" max="10774" width="14.7109375" style="228" customWidth="1"/>
    <col min="10775" max="10775" width="17.28515625" style="228" customWidth="1"/>
    <col min="10776" max="10998" width="7.85546875" style="228"/>
    <col min="10999" max="11001" width="0" style="228" hidden="1" customWidth="1"/>
    <col min="11002" max="11002" width="15" style="228" customWidth="1"/>
    <col min="11003" max="11003" width="21.85546875" style="228" customWidth="1"/>
    <col min="11004" max="11004" width="24.5703125" style="228" customWidth="1"/>
    <col min="11005" max="11005" width="43.42578125" style="228" customWidth="1"/>
    <col min="11006" max="11006" width="38.42578125" style="228" customWidth="1"/>
    <col min="11007" max="11007" width="43.7109375" style="228" customWidth="1"/>
    <col min="11008" max="11008" width="17.140625" style="228" customWidth="1"/>
    <col min="11009" max="11009" width="18.85546875" style="228" customWidth="1"/>
    <col min="11010" max="11010" width="13.42578125" style="228" customWidth="1"/>
    <col min="11011" max="11011" width="15.7109375" style="228" customWidth="1"/>
    <col min="11012" max="11012" width="15" style="228" customWidth="1"/>
    <col min="11013" max="11013" width="13.42578125" style="228" customWidth="1"/>
    <col min="11014" max="11014" width="15.42578125" style="228" customWidth="1"/>
    <col min="11015" max="11015" width="20.5703125" style="228" customWidth="1"/>
    <col min="11016" max="11016" width="14" style="228" customWidth="1"/>
    <col min="11017" max="11017" width="11.140625" style="228" customWidth="1"/>
    <col min="11018" max="11018" width="20.140625" style="228" customWidth="1"/>
    <col min="11019" max="11019" width="15.85546875" style="228" customWidth="1"/>
    <col min="11020" max="11020" width="15.7109375" style="228" customWidth="1"/>
    <col min="11021" max="11021" width="18.28515625" style="228" customWidth="1"/>
    <col min="11022" max="11022" width="21" style="228" customWidth="1"/>
    <col min="11023" max="11023" width="18.28515625" style="228" customWidth="1"/>
    <col min="11024" max="11024" width="16.42578125" style="228" customWidth="1"/>
    <col min="11025" max="11025" width="16.5703125" style="228" customWidth="1"/>
    <col min="11026" max="11026" width="18.5703125" style="228" customWidth="1"/>
    <col min="11027" max="11027" width="16.5703125" style="228" customWidth="1"/>
    <col min="11028" max="11028" width="22.42578125" style="228" customWidth="1"/>
    <col min="11029" max="11029" width="32" style="228" customWidth="1"/>
    <col min="11030" max="11030" width="14.7109375" style="228" customWidth="1"/>
    <col min="11031" max="11031" width="17.28515625" style="228" customWidth="1"/>
    <col min="11032" max="11254" width="7.85546875" style="228"/>
    <col min="11255" max="11257" width="0" style="228" hidden="1" customWidth="1"/>
    <col min="11258" max="11258" width="15" style="228" customWidth="1"/>
    <col min="11259" max="11259" width="21.85546875" style="228" customWidth="1"/>
    <col min="11260" max="11260" width="24.5703125" style="228" customWidth="1"/>
    <col min="11261" max="11261" width="43.42578125" style="228" customWidth="1"/>
    <col min="11262" max="11262" width="38.42578125" style="228" customWidth="1"/>
    <col min="11263" max="11263" width="43.7109375" style="228" customWidth="1"/>
    <col min="11264" max="11264" width="17.140625" style="228" customWidth="1"/>
    <col min="11265" max="11265" width="18.85546875" style="228" customWidth="1"/>
    <col min="11266" max="11266" width="13.42578125" style="228" customWidth="1"/>
    <col min="11267" max="11267" width="15.7109375" style="228" customWidth="1"/>
    <col min="11268" max="11268" width="15" style="228" customWidth="1"/>
    <col min="11269" max="11269" width="13.42578125" style="228" customWidth="1"/>
    <col min="11270" max="11270" width="15.42578125" style="228" customWidth="1"/>
    <col min="11271" max="11271" width="20.5703125" style="228" customWidth="1"/>
    <col min="11272" max="11272" width="14" style="228" customWidth="1"/>
    <col min="11273" max="11273" width="11.140625" style="228" customWidth="1"/>
    <col min="11274" max="11274" width="20.140625" style="228" customWidth="1"/>
    <col min="11275" max="11275" width="15.85546875" style="228" customWidth="1"/>
    <col min="11276" max="11276" width="15.7109375" style="228" customWidth="1"/>
    <col min="11277" max="11277" width="18.28515625" style="228" customWidth="1"/>
    <col min="11278" max="11278" width="21" style="228" customWidth="1"/>
    <col min="11279" max="11279" width="18.28515625" style="228" customWidth="1"/>
    <col min="11280" max="11280" width="16.42578125" style="228" customWidth="1"/>
    <col min="11281" max="11281" width="16.5703125" style="228" customWidth="1"/>
    <col min="11282" max="11282" width="18.5703125" style="228" customWidth="1"/>
    <col min="11283" max="11283" width="16.5703125" style="228" customWidth="1"/>
    <col min="11284" max="11284" width="22.42578125" style="228" customWidth="1"/>
    <col min="11285" max="11285" width="32" style="228" customWidth="1"/>
    <col min="11286" max="11286" width="14.7109375" style="228" customWidth="1"/>
    <col min="11287" max="11287" width="17.28515625" style="228" customWidth="1"/>
    <col min="11288" max="11510" width="7.85546875" style="228"/>
    <col min="11511" max="11513" width="0" style="228" hidden="1" customWidth="1"/>
    <col min="11514" max="11514" width="15" style="228" customWidth="1"/>
    <col min="11515" max="11515" width="21.85546875" style="228" customWidth="1"/>
    <col min="11516" max="11516" width="24.5703125" style="228" customWidth="1"/>
    <col min="11517" max="11517" width="43.42578125" style="228" customWidth="1"/>
    <col min="11518" max="11518" width="38.42578125" style="228" customWidth="1"/>
    <col min="11519" max="11519" width="43.7109375" style="228" customWidth="1"/>
    <col min="11520" max="11520" width="17.140625" style="228" customWidth="1"/>
    <col min="11521" max="11521" width="18.85546875" style="228" customWidth="1"/>
    <col min="11522" max="11522" width="13.42578125" style="228" customWidth="1"/>
    <col min="11523" max="11523" width="15.7109375" style="228" customWidth="1"/>
    <col min="11524" max="11524" width="15" style="228" customWidth="1"/>
    <col min="11525" max="11525" width="13.42578125" style="228" customWidth="1"/>
    <col min="11526" max="11526" width="15.42578125" style="228" customWidth="1"/>
    <col min="11527" max="11527" width="20.5703125" style="228" customWidth="1"/>
    <col min="11528" max="11528" width="14" style="228" customWidth="1"/>
    <col min="11529" max="11529" width="11.140625" style="228" customWidth="1"/>
    <col min="11530" max="11530" width="20.140625" style="228" customWidth="1"/>
    <col min="11531" max="11531" width="15.85546875" style="228" customWidth="1"/>
    <col min="11532" max="11532" width="15.7109375" style="228" customWidth="1"/>
    <col min="11533" max="11533" width="18.28515625" style="228" customWidth="1"/>
    <col min="11534" max="11534" width="21" style="228" customWidth="1"/>
    <col min="11535" max="11535" width="18.28515625" style="228" customWidth="1"/>
    <col min="11536" max="11536" width="16.42578125" style="228" customWidth="1"/>
    <col min="11537" max="11537" width="16.5703125" style="228" customWidth="1"/>
    <col min="11538" max="11538" width="18.5703125" style="228" customWidth="1"/>
    <col min="11539" max="11539" width="16.5703125" style="228" customWidth="1"/>
    <col min="11540" max="11540" width="22.42578125" style="228" customWidth="1"/>
    <col min="11541" max="11541" width="32" style="228" customWidth="1"/>
    <col min="11542" max="11542" width="14.7109375" style="228" customWidth="1"/>
    <col min="11543" max="11543" width="17.28515625" style="228" customWidth="1"/>
    <col min="11544" max="11766" width="7.85546875" style="228"/>
    <col min="11767" max="11769" width="0" style="228" hidden="1" customWidth="1"/>
    <col min="11770" max="11770" width="15" style="228" customWidth="1"/>
    <col min="11771" max="11771" width="21.85546875" style="228" customWidth="1"/>
    <col min="11772" max="11772" width="24.5703125" style="228" customWidth="1"/>
    <col min="11773" max="11773" width="43.42578125" style="228" customWidth="1"/>
    <col min="11774" max="11774" width="38.42578125" style="228" customWidth="1"/>
    <col min="11775" max="11775" width="43.7109375" style="228" customWidth="1"/>
    <col min="11776" max="11776" width="17.140625" style="228" customWidth="1"/>
    <col min="11777" max="11777" width="18.85546875" style="228" customWidth="1"/>
    <col min="11778" max="11778" width="13.42578125" style="228" customWidth="1"/>
    <col min="11779" max="11779" width="15.7109375" style="228" customWidth="1"/>
    <col min="11780" max="11780" width="15" style="228" customWidth="1"/>
    <col min="11781" max="11781" width="13.42578125" style="228" customWidth="1"/>
    <col min="11782" max="11782" width="15.42578125" style="228" customWidth="1"/>
    <col min="11783" max="11783" width="20.5703125" style="228" customWidth="1"/>
    <col min="11784" max="11784" width="14" style="228" customWidth="1"/>
    <col min="11785" max="11785" width="11.140625" style="228" customWidth="1"/>
    <col min="11786" max="11786" width="20.140625" style="228" customWidth="1"/>
    <col min="11787" max="11787" width="15.85546875" style="228" customWidth="1"/>
    <col min="11788" max="11788" width="15.7109375" style="228" customWidth="1"/>
    <col min="11789" max="11789" width="18.28515625" style="228" customWidth="1"/>
    <col min="11790" max="11790" width="21" style="228" customWidth="1"/>
    <col min="11791" max="11791" width="18.28515625" style="228" customWidth="1"/>
    <col min="11792" max="11792" width="16.42578125" style="228" customWidth="1"/>
    <col min="11793" max="11793" width="16.5703125" style="228" customWidth="1"/>
    <col min="11794" max="11794" width="18.5703125" style="228" customWidth="1"/>
    <col min="11795" max="11795" width="16.5703125" style="228" customWidth="1"/>
    <col min="11796" max="11796" width="22.42578125" style="228" customWidth="1"/>
    <col min="11797" max="11797" width="32" style="228" customWidth="1"/>
    <col min="11798" max="11798" width="14.7109375" style="228" customWidth="1"/>
    <col min="11799" max="11799" width="17.28515625" style="228" customWidth="1"/>
    <col min="11800" max="12022" width="7.85546875" style="228"/>
    <col min="12023" max="12025" width="0" style="228" hidden="1" customWidth="1"/>
    <col min="12026" max="12026" width="15" style="228" customWidth="1"/>
    <col min="12027" max="12027" width="21.85546875" style="228" customWidth="1"/>
    <col min="12028" max="12028" width="24.5703125" style="228" customWidth="1"/>
    <col min="12029" max="12029" width="43.42578125" style="228" customWidth="1"/>
    <col min="12030" max="12030" width="38.42578125" style="228" customWidth="1"/>
    <col min="12031" max="12031" width="43.7109375" style="228" customWidth="1"/>
    <col min="12032" max="12032" width="17.140625" style="228" customWidth="1"/>
    <col min="12033" max="12033" width="18.85546875" style="228" customWidth="1"/>
    <col min="12034" max="12034" width="13.42578125" style="228" customWidth="1"/>
    <col min="12035" max="12035" width="15.7109375" style="228" customWidth="1"/>
    <col min="12036" max="12036" width="15" style="228" customWidth="1"/>
    <col min="12037" max="12037" width="13.42578125" style="228" customWidth="1"/>
    <col min="12038" max="12038" width="15.42578125" style="228" customWidth="1"/>
    <col min="12039" max="12039" width="20.5703125" style="228" customWidth="1"/>
    <col min="12040" max="12040" width="14" style="228" customWidth="1"/>
    <col min="12041" max="12041" width="11.140625" style="228" customWidth="1"/>
    <col min="12042" max="12042" width="20.140625" style="228" customWidth="1"/>
    <col min="12043" max="12043" width="15.85546875" style="228" customWidth="1"/>
    <col min="12044" max="12044" width="15.7109375" style="228" customWidth="1"/>
    <col min="12045" max="12045" width="18.28515625" style="228" customWidth="1"/>
    <col min="12046" max="12046" width="21" style="228" customWidth="1"/>
    <col min="12047" max="12047" width="18.28515625" style="228" customWidth="1"/>
    <col min="12048" max="12048" width="16.42578125" style="228" customWidth="1"/>
    <col min="12049" max="12049" width="16.5703125" style="228" customWidth="1"/>
    <col min="12050" max="12050" width="18.5703125" style="228" customWidth="1"/>
    <col min="12051" max="12051" width="16.5703125" style="228" customWidth="1"/>
    <col min="12052" max="12052" width="22.42578125" style="228" customWidth="1"/>
    <col min="12053" max="12053" width="32" style="228" customWidth="1"/>
    <col min="12054" max="12054" width="14.7109375" style="228" customWidth="1"/>
    <col min="12055" max="12055" width="17.28515625" style="228" customWidth="1"/>
    <col min="12056" max="12278" width="7.85546875" style="228"/>
    <col min="12279" max="12281" width="0" style="228" hidden="1" customWidth="1"/>
    <col min="12282" max="12282" width="15" style="228" customWidth="1"/>
    <col min="12283" max="12283" width="21.85546875" style="228" customWidth="1"/>
    <col min="12284" max="12284" width="24.5703125" style="228" customWidth="1"/>
    <col min="12285" max="12285" width="43.42578125" style="228" customWidth="1"/>
    <col min="12286" max="12286" width="38.42578125" style="228" customWidth="1"/>
    <col min="12287" max="12287" width="43.7109375" style="228" customWidth="1"/>
    <col min="12288" max="12288" width="17.140625" style="228" customWidth="1"/>
    <col min="12289" max="12289" width="18.85546875" style="228" customWidth="1"/>
    <col min="12290" max="12290" width="13.42578125" style="228" customWidth="1"/>
    <col min="12291" max="12291" width="15.7109375" style="228" customWidth="1"/>
    <col min="12292" max="12292" width="15" style="228" customWidth="1"/>
    <col min="12293" max="12293" width="13.42578125" style="228" customWidth="1"/>
    <col min="12294" max="12294" width="15.42578125" style="228" customWidth="1"/>
    <col min="12295" max="12295" width="20.5703125" style="228" customWidth="1"/>
    <col min="12296" max="12296" width="14" style="228" customWidth="1"/>
    <col min="12297" max="12297" width="11.140625" style="228" customWidth="1"/>
    <col min="12298" max="12298" width="20.140625" style="228" customWidth="1"/>
    <col min="12299" max="12299" width="15.85546875" style="228" customWidth="1"/>
    <col min="12300" max="12300" width="15.7109375" style="228" customWidth="1"/>
    <col min="12301" max="12301" width="18.28515625" style="228" customWidth="1"/>
    <col min="12302" max="12302" width="21" style="228" customWidth="1"/>
    <col min="12303" max="12303" width="18.28515625" style="228" customWidth="1"/>
    <col min="12304" max="12304" width="16.42578125" style="228" customWidth="1"/>
    <col min="12305" max="12305" width="16.5703125" style="228" customWidth="1"/>
    <col min="12306" max="12306" width="18.5703125" style="228" customWidth="1"/>
    <col min="12307" max="12307" width="16.5703125" style="228" customWidth="1"/>
    <col min="12308" max="12308" width="22.42578125" style="228" customWidth="1"/>
    <col min="12309" max="12309" width="32" style="228" customWidth="1"/>
    <col min="12310" max="12310" width="14.7109375" style="228" customWidth="1"/>
    <col min="12311" max="12311" width="17.28515625" style="228" customWidth="1"/>
    <col min="12312" max="12534" width="7.85546875" style="228"/>
    <col min="12535" max="12537" width="0" style="228" hidden="1" customWidth="1"/>
    <col min="12538" max="12538" width="15" style="228" customWidth="1"/>
    <col min="12539" max="12539" width="21.85546875" style="228" customWidth="1"/>
    <col min="12540" max="12540" width="24.5703125" style="228" customWidth="1"/>
    <col min="12541" max="12541" width="43.42578125" style="228" customWidth="1"/>
    <col min="12542" max="12542" width="38.42578125" style="228" customWidth="1"/>
    <col min="12543" max="12543" width="43.7109375" style="228" customWidth="1"/>
    <col min="12544" max="12544" width="17.140625" style="228" customWidth="1"/>
    <col min="12545" max="12545" width="18.85546875" style="228" customWidth="1"/>
    <col min="12546" max="12546" width="13.42578125" style="228" customWidth="1"/>
    <col min="12547" max="12547" width="15.7109375" style="228" customWidth="1"/>
    <col min="12548" max="12548" width="15" style="228" customWidth="1"/>
    <col min="12549" max="12549" width="13.42578125" style="228" customWidth="1"/>
    <col min="12550" max="12550" width="15.42578125" style="228" customWidth="1"/>
    <col min="12551" max="12551" width="20.5703125" style="228" customWidth="1"/>
    <col min="12552" max="12552" width="14" style="228" customWidth="1"/>
    <col min="12553" max="12553" width="11.140625" style="228" customWidth="1"/>
    <col min="12554" max="12554" width="20.140625" style="228" customWidth="1"/>
    <col min="12555" max="12555" width="15.85546875" style="228" customWidth="1"/>
    <col min="12556" max="12556" width="15.7109375" style="228" customWidth="1"/>
    <col min="12557" max="12557" width="18.28515625" style="228" customWidth="1"/>
    <col min="12558" max="12558" width="21" style="228" customWidth="1"/>
    <col min="12559" max="12559" width="18.28515625" style="228" customWidth="1"/>
    <col min="12560" max="12560" width="16.42578125" style="228" customWidth="1"/>
    <col min="12561" max="12561" width="16.5703125" style="228" customWidth="1"/>
    <col min="12562" max="12562" width="18.5703125" style="228" customWidth="1"/>
    <col min="12563" max="12563" width="16.5703125" style="228" customWidth="1"/>
    <col min="12564" max="12564" width="22.42578125" style="228" customWidth="1"/>
    <col min="12565" max="12565" width="32" style="228" customWidth="1"/>
    <col min="12566" max="12566" width="14.7109375" style="228" customWidth="1"/>
    <col min="12567" max="12567" width="17.28515625" style="228" customWidth="1"/>
    <col min="12568" max="12790" width="7.85546875" style="228"/>
    <col min="12791" max="12793" width="0" style="228" hidden="1" customWidth="1"/>
    <col min="12794" max="12794" width="15" style="228" customWidth="1"/>
    <col min="12795" max="12795" width="21.85546875" style="228" customWidth="1"/>
    <col min="12796" max="12796" width="24.5703125" style="228" customWidth="1"/>
    <col min="12797" max="12797" width="43.42578125" style="228" customWidth="1"/>
    <col min="12798" max="12798" width="38.42578125" style="228" customWidth="1"/>
    <col min="12799" max="12799" width="43.7109375" style="228" customWidth="1"/>
    <col min="12800" max="12800" width="17.140625" style="228" customWidth="1"/>
    <col min="12801" max="12801" width="18.85546875" style="228" customWidth="1"/>
    <col min="12802" max="12802" width="13.42578125" style="228" customWidth="1"/>
    <col min="12803" max="12803" width="15.7109375" style="228" customWidth="1"/>
    <col min="12804" max="12804" width="15" style="228" customWidth="1"/>
    <col min="12805" max="12805" width="13.42578125" style="228" customWidth="1"/>
    <col min="12806" max="12806" width="15.42578125" style="228" customWidth="1"/>
    <col min="12807" max="12807" width="20.5703125" style="228" customWidth="1"/>
    <col min="12808" max="12808" width="14" style="228" customWidth="1"/>
    <col min="12809" max="12809" width="11.140625" style="228" customWidth="1"/>
    <col min="12810" max="12810" width="20.140625" style="228" customWidth="1"/>
    <col min="12811" max="12811" width="15.85546875" style="228" customWidth="1"/>
    <col min="12812" max="12812" width="15.7109375" style="228" customWidth="1"/>
    <col min="12813" max="12813" width="18.28515625" style="228" customWidth="1"/>
    <col min="12814" max="12814" width="21" style="228" customWidth="1"/>
    <col min="12815" max="12815" width="18.28515625" style="228" customWidth="1"/>
    <col min="12816" max="12816" width="16.42578125" style="228" customWidth="1"/>
    <col min="12817" max="12817" width="16.5703125" style="228" customWidth="1"/>
    <col min="12818" max="12818" width="18.5703125" style="228" customWidth="1"/>
    <col min="12819" max="12819" width="16.5703125" style="228" customWidth="1"/>
    <col min="12820" max="12820" width="22.42578125" style="228" customWidth="1"/>
    <col min="12821" max="12821" width="32" style="228" customWidth="1"/>
    <col min="12822" max="12822" width="14.7109375" style="228" customWidth="1"/>
    <col min="12823" max="12823" width="17.28515625" style="228" customWidth="1"/>
    <col min="12824" max="13046" width="7.85546875" style="228"/>
    <col min="13047" max="13049" width="0" style="228" hidden="1" customWidth="1"/>
    <col min="13050" max="13050" width="15" style="228" customWidth="1"/>
    <col min="13051" max="13051" width="21.85546875" style="228" customWidth="1"/>
    <col min="13052" max="13052" width="24.5703125" style="228" customWidth="1"/>
    <col min="13053" max="13053" width="43.42578125" style="228" customWidth="1"/>
    <col min="13054" max="13054" width="38.42578125" style="228" customWidth="1"/>
    <col min="13055" max="13055" width="43.7109375" style="228" customWidth="1"/>
    <col min="13056" max="13056" width="17.140625" style="228" customWidth="1"/>
    <col min="13057" max="13057" width="18.85546875" style="228" customWidth="1"/>
    <col min="13058" max="13058" width="13.42578125" style="228" customWidth="1"/>
    <col min="13059" max="13059" width="15.7109375" style="228" customWidth="1"/>
    <col min="13060" max="13060" width="15" style="228" customWidth="1"/>
    <col min="13061" max="13061" width="13.42578125" style="228" customWidth="1"/>
    <col min="13062" max="13062" width="15.42578125" style="228" customWidth="1"/>
    <col min="13063" max="13063" width="20.5703125" style="228" customWidth="1"/>
    <col min="13064" max="13064" width="14" style="228" customWidth="1"/>
    <col min="13065" max="13065" width="11.140625" style="228" customWidth="1"/>
    <col min="13066" max="13066" width="20.140625" style="228" customWidth="1"/>
    <col min="13067" max="13067" width="15.85546875" style="228" customWidth="1"/>
    <col min="13068" max="13068" width="15.7109375" style="228" customWidth="1"/>
    <col min="13069" max="13069" width="18.28515625" style="228" customWidth="1"/>
    <col min="13070" max="13070" width="21" style="228" customWidth="1"/>
    <col min="13071" max="13071" width="18.28515625" style="228" customWidth="1"/>
    <col min="13072" max="13072" width="16.42578125" style="228" customWidth="1"/>
    <col min="13073" max="13073" width="16.5703125" style="228" customWidth="1"/>
    <col min="13074" max="13074" width="18.5703125" style="228" customWidth="1"/>
    <col min="13075" max="13075" width="16.5703125" style="228" customWidth="1"/>
    <col min="13076" max="13076" width="22.42578125" style="228" customWidth="1"/>
    <col min="13077" max="13077" width="32" style="228" customWidth="1"/>
    <col min="13078" max="13078" width="14.7109375" style="228" customWidth="1"/>
    <col min="13079" max="13079" width="17.28515625" style="228" customWidth="1"/>
    <col min="13080" max="13302" width="7.85546875" style="228"/>
    <col min="13303" max="13305" width="0" style="228" hidden="1" customWidth="1"/>
    <col min="13306" max="13306" width="15" style="228" customWidth="1"/>
    <col min="13307" max="13307" width="21.85546875" style="228" customWidth="1"/>
    <col min="13308" max="13308" width="24.5703125" style="228" customWidth="1"/>
    <col min="13309" max="13309" width="43.42578125" style="228" customWidth="1"/>
    <col min="13310" max="13310" width="38.42578125" style="228" customWidth="1"/>
    <col min="13311" max="13311" width="43.7109375" style="228" customWidth="1"/>
    <col min="13312" max="13312" width="17.140625" style="228" customWidth="1"/>
    <col min="13313" max="13313" width="18.85546875" style="228" customWidth="1"/>
    <col min="13314" max="13314" width="13.42578125" style="228" customWidth="1"/>
    <col min="13315" max="13315" width="15.7109375" style="228" customWidth="1"/>
    <col min="13316" max="13316" width="15" style="228" customWidth="1"/>
    <col min="13317" max="13317" width="13.42578125" style="228" customWidth="1"/>
    <col min="13318" max="13318" width="15.42578125" style="228" customWidth="1"/>
    <col min="13319" max="13319" width="20.5703125" style="228" customWidth="1"/>
    <col min="13320" max="13320" width="14" style="228" customWidth="1"/>
    <col min="13321" max="13321" width="11.140625" style="228" customWidth="1"/>
    <col min="13322" max="13322" width="20.140625" style="228" customWidth="1"/>
    <col min="13323" max="13323" width="15.85546875" style="228" customWidth="1"/>
    <col min="13324" max="13324" width="15.7109375" style="228" customWidth="1"/>
    <col min="13325" max="13325" width="18.28515625" style="228" customWidth="1"/>
    <col min="13326" max="13326" width="21" style="228" customWidth="1"/>
    <col min="13327" max="13327" width="18.28515625" style="228" customWidth="1"/>
    <col min="13328" max="13328" width="16.42578125" style="228" customWidth="1"/>
    <col min="13329" max="13329" width="16.5703125" style="228" customWidth="1"/>
    <col min="13330" max="13330" width="18.5703125" style="228" customWidth="1"/>
    <col min="13331" max="13331" width="16.5703125" style="228" customWidth="1"/>
    <col min="13332" max="13332" width="22.42578125" style="228" customWidth="1"/>
    <col min="13333" max="13333" width="32" style="228" customWidth="1"/>
    <col min="13334" max="13334" width="14.7109375" style="228" customWidth="1"/>
    <col min="13335" max="13335" width="17.28515625" style="228" customWidth="1"/>
    <col min="13336" max="13558" width="7.85546875" style="228"/>
    <col min="13559" max="13561" width="0" style="228" hidden="1" customWidth="1"/>
    <col min="13562" max="13562" width="15" style="228" customWidth="1"/>
    <col min="13563" max="13563" width="21.85546875" style="228" customWidth="1"/>
    <col min="13564" max="13564" width="24.5703125" style="228" customWidth="1"/>
    <col min="13565" max="13565" width="43.42578125" style="228" customWidth="1"/>
    <col min="13566" max="13566" width="38.42578125" style="228" customWidth="1"/>
    <col min="13567" max="13567" width="43.7109375" style="228" customWidth="1"/>
    <col min="13568" max="13568" width="17.140625" style="228" customWidth="1"/>
    <col min="13569" max="13569" width="18.85546875" style="228" customWidth="1"/>
    <col min="13570" max="13570" width="13.42578125" style="228" customWidth="1"/>
    <col min="13571" max="13571" width="15.7109375" style="228" customWidth="1"/>
    <col min="13572" max="13572" width="15" style="228" customWidth="1"/>
    <col min="13573" max="13573" width="13.42578125" style="228" customWidth="1"/>
    <col min="13574" max="13574" width="15.42578125" style="228" customWidth="1"/>
    <col min="13575" max="13575" width="20.5703125" style="228" customWidth="1"/>
    <col min="13576" max="13576" width="14" style="228" customWidth="1"/>
    <col min="13577" max="13577" width="11.140625" style="228" customWidth="1"/>
    <col min="13578" max="13578" width="20.140625" style="228" customWidth="1"/>
    <col min="13579" max="13579" width="15.85546875" style="228" customWidth="1"/>
    <col min="13580" max="13580" width="15.7109375" style="228" customWidth="1"/>
    <col min="13581" max="13581" width="18.28515625" style="228" customWidth="1"/>
    <col min="13582" max="13582" width="21" style="228" customWidth="1"/>
    <col min="13583" max="13583" width="18.28515625" style="228" customWidth="1"/>
    <col min="13584" max="13584" width="16.42578125" style="228" customWidth="1"/>
    <col min="13585" max="13585" width="16.5703125" style="228" customWidth="1"/>
    <col min="13586" max="13586" width="18.5703125" style="228" customWidth="1"/>
    <col min="13587" max="13587" width="16.5703125" style="228" customWidth="1"/>
    <col min="13588" max="13588" width="22.42578125" style="228" customWidth="1"/>
    <col min="13589" max="13589" width="32" style="228" customWidth="1"/>
    <col min="13590" max="13590" width="14.7109375" style="228" customWidth="1"/>
    <col min="13591" max="13591" width="17.28515625" style="228" customWidth="1"/>
    <col min="13592" max="13814" width="7.85546875" style="228"/>
    <col min="13815" max="13817" width="0" style="228" hidden="1" customWidth="1"/>
    <col min="13818" max="13818" width="15" style="228" customWidth="1"/>
    <col min="13819" max="13819" width="21.85546875" style="228" customWidth="1"/>
    <col min="13820" max="13820" width="24.5703125" style="228" customWidth="1"/>
    <col min="13821" max="13821" width="43.42578125" style="228" customWidth="1"/>
    <col min="13822" max="13822" width="38.42578125" style="228" customWidth="1"/>
    <col min="13823" max="13823" width="43.7109375" style="228" customWidth="1"/>
    <col min="13824" max="13824" width="17.140625" style="228" customWidth="1"/>
    <col min="13825" max="13825" width="18.85546875" style="228" customWidth="1"/>
    <col min="13826" max="13826" width="13.42578125" style="228" customWidth="1"/>
    <col min="13827" max="13827" width="15.7109375" style="228" customWidth="1"/>
    <col min="13828" max="13828" width="15" style="228" customWidth="1"/>
    <col min="13829" max="13829" width="13.42578125" style="228" customWidth="1"/>
    <col min="13830" max="13830" width="15.42578125" style="228" customWidth="1"/>
    <col min="13831" max="13831" width="20.5703125" style="228" customWidth="1"/>
    <col min="13832" max="13832" width="14" style="228" customWidth="1"/>
    <col min="13833" max="13833" width="11.140625" style="228" customWidth="1"/>
    <col min="13834" max="13834" width="20.140625" style="228" customWidth="1"/>
    <col min="13835" max="13835" width="15.85546875" style="228" customWidth="1"/>
    <col min="13836" max="13836" width="15.7109375" style="228" customWidth="1"/>
    <col min="13837" max="13837" width="18.28515625" style="228" customWidth="1"/>
    <col min="13838" max="13838" width="21" style="228" customWidth="1"/>
    <col min="13839" max="13839" width="18.28515625" style="228" customWidth="1"/>
    <col min="13840" max="13840" width="16.42578125" style="228" customWidth="1"/>
    <col min="13841" max="13841" width="16.5703125" style="228" customWidth="1"/>
    <col min="13842" max="13842" width="18.5703125" style="228" customWidth="1"/>
    <col min="13843" max="13843" width="16.5703125" style="228" customWidth="1"/>
    <col min="13844" max="13844" width="22.42578125" style="228" customWidth="1"/>
    <col min="13845" max="13845" width="32" style="228" customWidth="1"/>
    <col min="13846" max="13846" width="14.7109375" style="228" customWidth="1"/>
    <col min="13847" max="13847" width="17.28515625" style="228" customWidth="1"/>
    <col min="13848" max="14070" width="7.85546875" style="228"/>
    <col min="14071" max="14073" width="0" style="228" hidden="1" customWidth="1"/>
    <col min="14074" max="14074" width="15" style="228" customWidth="1"/>
    <col min="14075" max="14075" width="21.85546875" style="228" customWidth="1"/>
    <col min="14076" max="14076" width="24.5703125" style="228" customWidth="1"/>
    <col min="14077" max="14077" width="43.42578125" style="228" customWidth="1"/>
    <col min="14078" max="14078" width="38.42578125" style="228" customWidth="1"/>
    <col min="14079" max="14079" width="43.7109375" style="228" customWidth="1"/>
    <col min="14080" max="14080" width="17.140625" style="228" customWidth="1"/>
    <col min="14081" max="14081" width="18.85546875" style="228" customWidth="1"/>
    <col min="14082" max="14082" width="13.42578125" style="228" customWidth="1"/>
    <col min="14083" max="14083" width="15.7109375" style="228" customWidth="1"/>
    <col min="14084" max="14084" width="15" style="228" customWidth="1"/>
    <col min="14085" max="14085" width="13.42578125" style="228" customWidth="1"/>
    <col min="14086" max="14086" width="15.42578125" style="228" customWidth="1"/>
    <col min="14087" max="14087" width="20.5703125" style="228" customWidth="1"/>
    <col min="14088" max="14088" width="14" style="228" customWidth="1"/>
    <col min="14089" max="14089" width="11.140625" style="228" customWidth="1"/>
    <col min="14090" max="14090" width="20.140625" style="228" customWidth="1"/>
    <col min="14091" max="14091" width="15.85546875" style="228" customWidth="1"/>
    <col min="14092" max="14092" width="15.7109375" style="228" customWidth="1"/>
    <col min="14093" max="14093" width="18.28515625" style="228" customWidth="1"/>
    <col min="14094" max="14094" width="21" style="228" customWidth="1"/>
    <col min="14095" max="14095" width="18.28515625" style="228" customWidth="1"/>
    <col min="14096" max="14096" width="16.42578125" style="228" customWidth="1"/>
    <col min="14097" max="14097" width="16.5703125" style="228" customWidth="1"/>
    <col min="14098" max="14098" width="18.5703125" style="228" customWidth="1"/>
    <col min="14099" max="14099" width="16.5703125" style="228" customWidth="1"/>
    <col min="14100" max="14100" width="22.42578125" style="228" customWidth="1"/>
    <col min="14101" max="14101" width="32" style="228" customWidth="1"/>
    <col min="14102" max="14102" width="14.7109375" style="228" customWidth="1"/>
    <col min="14103" max="14103" width="17.28515625" style="228" customWidth="1"/>
    <col min="14104" max="14326" width="7.85546875" style="228"/>
    <col min="14327" max="14329" width="0" style="228" hidden="1" customWidth="1"/>
    <col min="14330" max="14330" width="15" style="228" customWidth="1"/>
    <col min="14331" max="14331" width="21.85546875" style="228" customWidth="1"/>
    <col min="14332" max="14332" width="24.5703125" style="228" customWidth="1"/>
    <col min="14333" max="14333" width="43.42578125" style="228" customWidth="1"/>
    <col min="14334" max="14334" width="38.42578125" style="228" customWidth="1"/>
    <col min="14335" max="14335" width="43.7109375" style="228" customWidth="1"/>
    <col min="14336" max="14336" width="17.140625" style="228" customWidth="1"/>
    <col min="14337" max="14337" width="18.85546875" style="228" customWidth="1"/>
    <col min="14338" max="14338" width="13.42578125" style="228" customWidth="1"/>
    <col min="14339" max="14339" width="15.7109375" style="228" customWidth="1"/>
    <col min="14340" max="14340" width="15" style="228" customWidth="1"/>
    <col min="14341" max="14341" width="13.42578125" style="228" customWidth="1"/>
    <col min="14342" max="14342" width="15.42578125" style="228" customWidth="1"/>
    <col min="14343" max="14343" width="20.5703125" style="228" customWidth="1"/>
    <col min="14344" max="14344" width="14" style="228" customWidth="1"/>
    <col min="14345" max="14345" width="11.140625" style="228" customWidth="1"/>
    <col min="14346" max="14346" width="20.140625" style="228" customWidth="1"/>
    <col min="14347" max="14347" width="15.85546875" style="228" customWidth="1"/>
    <col min="14348" max="14348" width="15.7109375" style="228" customWidth="1"/>
    <col min="14349" max="14349" width="18.28515625" style="228" customWidth="1"/>
    <col min="14350" max="14350" width="21" style="228" customWidth="1"/>
    <col min="14351" max="14351" width="18.28515625" style="228" customWidth="1"/>
    <col min="14352" max="14352" width="16.42578125" style="228" customWidth="1"/>
    <col min="14353" max="14353" width="16.5703125" style="228" customWidth="1"/>
    <col min="14354" max="14354" width="18.5703125" style="228" customWidth="1"/>
    <col min="14355" max="14355" width="16.5703125" style="228" customWidth="1"/>
    <col min="14356" max="14356" width="22.42578125" style="228" customWidth="1"/>
    <col min="14357" max="14357" width="32" style="228" customWidth="1"/>
    <col min="14358" max="14358" width="14.7109375" style="228" customWidth="1"/>
    <col min="14359" max="14359" width="17.28515625" style="228" customWidth="1"/>
    <col min="14360" max="14582" width="7.85546875" style="228"/>
    <col min="14583" max="14585" width="0" style="228" hidden="1" customWidth="1"/>
    <col min="14586" max="14586" width="15" style="228" customWidth="1"/>
    <col min="14587" max="14587" width="21.85546875" style="228" customWidth="1"/>
    <col min="14588" max="14588" width="24.5703125" style="228" customWidth="1"/>
    <col min="14589" max="14589" width="43.42578125" style="228" customWidth="1"/>
    <col min="14590" max="14590" width="38.42578125" style="228" customWidth="1"/>
    <col min="14591" max="14591" width="43.7109375" style="228" customWidth="1"/>
    <col min="14592" max="14592" width="17.140625" style="228" customWidth="1"/>
    <col min="14593" max="14593" width="18.85546875" style="228" customWidth="1"/>
    <col min="14594" max="14594" width="13.42578125" style="228" customWidth="1"/>
    <col min="14595" max="14595" width="15.7109375" style="228" customWidth="1"/>
    <col min="14596" max="14596" width="15" style="228" customWidth="1"/>
    <col min="14597" max="14597" width="13.42578125" style="228" customWidth="1"/>
    <col min="14598" max="14598" width="15.42578125" style="228" customWidth="1"/>
    <col min="14599" max="14599" width="20.5703125" style="228" customWidth="1"/>
    <col min="14600" max="14600" width="14" style="228" customWidth="1"/>
    <col min="14601" max="14601" width="11.140625" style="228" customWidth="1"/>
    <col min="14602" max="14602" width="20.140625" style="228" customWidth="1"/>
    <col min="14603" max="14603" width="15.85546875" style="228" customWidth="1"/>
    <col min="14604" max="14604" width="15.7109375" style="228" customWidth="1"/>
    <col min="14605" max="14605" width="18.28515625" style="228" customWidth="1"/>
    <col min="14606" max="14606" width="21" style="228" customWidth="1"/>
    <col min="14607" max="14607" width="18.28515625" style="228" customWidth="1"/>
    <col min="14608" max="14608" width="16.42578125" style="228" customWidth="1"/>
    <col min="14609" max="14609" width="16.5703125" style="228" customWidth="1"/>
    <col min="14610" max="14610" width="18.5703125" style="228" customWidth="1"/>
    <col min="14611" max="14611" width="16.5703125" style="228" customWidth="1"/>
    <col min="14612" max="14612" width="22.42578125" style="228" customWidth="1"/>
    <col min="14613" max="14613" width="32" style="228" customWidth="1"/>
    <col min="14614" max="14614" width="14.7109375" style="228" customWidth="1"/>
    <col min="14615" max="14615" width="17.28515625" style="228" customWidth="1"/>
    <col min="14616" max="14838" width="7.85546875" style="228"/>
    <col min="14839" max="14841" width="0" style="228" hidden="1" customWidth="1"/>
    <col min="14842" max="14842" width="15" style="228" customWidth="1"/>
    <col min="14843" max="14843" width="21.85546875" style="228" customWidth="1"/>
    <col min="14844" max="14844" width="24.5703125" style="228" customWidth="1"/>
    <col min="14845" max="14845" width="43.42578125" style="228" customWidth="1"/>
    <col min="14846" max="14846" width="38.42578125" style="228" customWidth="1"/>
    <col min="14847" max="14847" width="43.7109375" style="228" customWidth="1"/>
    <col min="14848" max="14848" width="17.140625" style="228" customWidth="1"/>
    <col min="14849" max="14849" width="18.85546875" style="228" customWidth="1"/>
    <col min="14850" max="14850" width="13.42578125" style="228" customWidth="1"/>
    <col min="14851" max="14851" width="15.7109375" style="228" customWidth="1"/>
    <col min="14852" max="14852" width="15" style="228" customWidth="1"/>
    <col min="14853" max="14853" width="13.42578125" style="228" customWidth="1"/>
    <col min="14854" max="14854" width="15.42578125" style="228" customWidth="1"/>
    <col min="14855" max="14855" width="20.5703125" style="228" customWidth="1"/>
    <col min="14856" max="14856" width="14" style="228" customWidth="1"/>
    <col min="14857" max="14857" width="11.140625" style="228" customWidth="1"/>
    <col min="14858" max="14858" width="20.140625" style="228" customWidth="1"/>
    <col min="14859" max="14859" width="15.85546875" style="228" customWidth="1"/>
    <col min="14860" max="14860" width="15.7109375" style="228" customWidth="1"/>
    <col min="14861" max="14861" width="18.28515625" style="228" customWidth="1"/>
    <col min="14862" max="14862" width="21" style="228" customWidth="1"/>
    <col min="14863" max="14863" width="18.28515625" style="228" customWidth="1"/>
    <col min="14864" max="14864" width="16.42578125" style="228" customWidth="1"/>
    <col min="14865" max="14865" width="16.5703125" style="228" customWidth="1"/>
    <col min="14866" max="14866" width="18.5703125" style="228" customWidth="1"/>
    <col min="14867" max="14867" width="16.5703125" style="228" customWidth="1"/>
    <col min="14868" max="14868" width="22.42578125" style="228" customWidth="1"/>
    <col min="14869" max="14869" width="32" style="228" customWidth="1"/>
    <col min="14870" max="14870" width="14.7109375" style="228" customWidth="1"/>
    <col min="14871" max="14871" width="17.28515625" style="228" customWidth="1"/>
    <col min="14872" max="15094" width="7.85546875" style="228"/>
    <col min="15095" max="15097" width="0" style="228" hidden="1" customWidth="1"/>
    <col min="15098" max="15098" width="15" style="228" customWidth="1"/>
    <col min="15099" max="15099" width="21.85546875" style="228" customWidth="1"/>
    <col min="15100" max="15100" width="24.5703125" style="228" customWidth="1"/>
    <col min="15101" max="15101" width="43.42578125" style="228" customWidth="1"/>
    <col min="15102" max="15102" width="38.42578125" style="228" customWidth="1"/>
    <col min="15103" max="15103" width="43.7109375" style="228" customWidth="1"/>
    <col min="15104" max="15104" width="17.140625" style="228" customWidth="1"/>
    <col min="15105" max="15105" width="18.85546875" style="228" customWidth="1"/>
    <col min="15106" max="15106" width="13.42578125" style="228" customWidth="1"/>
    <col min="15107" max="15107" width="15.7109375" style="228" customWidth="1"/>
    <col min="15108" max="15108" width="15" style="228" customWidth="1"/>
    <col min="15109" max="15109" width="13.42578125" style="228" customWidth="1"/>
    <col min="15110" max="15110" width="15.42578125" style="228" customWidth="1"/>
    <col min="15111" max="15111" width="20.5703125" style="228" customWidth="1"/>
    <col min="15112" max="15112" width="14" style="228" customWidth="1"/>
    <col min="15113" max="15113" width="11.140625" style="228" customWidth="1"/>
    <col min="15114" max="15114" width="20.140625" style="228" customWidth="1"/>
    <col min="15115" max="15115" width="15.85546875" style="228" customWidth="1"/>
    <col min="15116" max="15116" width="15.7109375" style="228" customWidth="1"/>
    <col min="15117" max="15117" width="18.28515625" style="228" customWidth="1"/>
    <col min="15118" max="15118" width="21" style="228" customWidth="1"/>
    <col min="15119" max="15119" width="18.28515625" style="228" customWidth="1"/>
    <col min="15120" max="15120" width="16.42578125" style="228" customWidth="1"/>
    <col min="15121" max="15121" width="16.5703125" style="228" customWidth="1"/>
    <col min="15122" max="15122" width="18.5703125" style="228" customWidth="1"/>
    <col min="15123" max="15123" width="16.5703125" style="228" customWidth="1"/>
    <col min="15124" max="15124" width="22.42578125" style="228" customWidth="1"/>
    <col min="15125" max="15125" width="32" style="228" customWidth="1"/>
    <col min="15126" max="15126" width="14.7109375" style="228" customWidth="1"/>
    <col min="15127" max="15127" width="17.28515625" style="228" customWidth="1"/>
    <col min="15128" max="15350" width="7.85546875" style="228"/>
    <col min="15351" max="15353" width="0" style="228" hidden="1" customWidth="1"/>
    <col min="15354" max="15354" width="15" style="228" customWidth="1"/>
    <col min="15355" max="15355" width="21.85546875" style="228" customWidth="1"/>
    <col min="15356" max="15356" width="24.5703125" style="228" customWidth="1"/>
    <col min="15357" max="15357" width="43.42578125" style="228" customWidth="1"/>
    <col min="15358" max="15358" width="38.42578125" style="228" customWidth="1"/>
    <col min="15359" max="15359" width="43.7109375" style="228" customWidth="1"/>
    <col min="15360" max="15360" width="17.140625" style="228" customWidth="1"/>
    <col min="15361" max="15361" width="18.85546875" style="228" customWidth="1"/>
    <col min="15362" max="15362" width="13.42578125" style="228" customWidth="1"/>
    <col min="15363" max="15363" width="15.7109375" style="228" customWidth="1"/>
    <col min="15364" max="15364" width="15" style="228" customWidth="1"/>
    <col min="15365" max="15365" width="13.42578125" style="228" customWidth="1"/>
    <col min="15366" max="15366" width="15.42578125" style="228" customWidth="1"/>
    <col min="15367" max="15367" width="20.5703125" style="228" customWidth="1"/>
    <col min="15368" max="15368" width="14" style="228" customWidth="1"/>
    <col min="15369" max="15369" width="11.140625" style="228" customWidth="1"/>
    <col min="15370" max="15370" width="20.140625" style="228" customWidth="1"/>
    <col min="15371" max="15371" width="15.85546875" style="228" customWidth="1"/>
    <col min="15372" max="15372" width="15.7109375" style="228" customWidth="1"/>
    <col min="15373" max="15373" width="18.28515625" style="228" customWidth="1"/>
    <col min="15374" max="15374" width="21" style="228" customWidth="1"/>
    <col min="15375" max="15375" width="18.28515625" style="228" customWidth="1"/>
    <col min="15376" max="15376" width="16.42578125" style="228" customWidth="1"/>
    <col min="15377" max="15377" width="16.5703125" style="228" customWidth="1"/>
    <col min="15378" max="15378" width="18.5703125" style="228" customWidth="1"/>
    <col min="15379" max="15379" width="16.5703125" style="228" customWidth="1"/>
    <col min="15380" max="15380" width="22.42578125" style="228" customWidth="1"/>
    <col min="15381" max="15381" width="32" style="228" customWidth="1"/>
    <col min="15382" max="15382" width="14.7109375" style="228" customWidth="1"/>
    <col min="15383" max="15383" width="17.28515625" style="228" customWidth="1"/>
    <col min="15384" max="15606" width="7.85546875" style="228"/>
    <col min="15607" max="15609" width="0" style="228" hidden="1" customWidth="1"/>
    <col min="15610" max="15610" width="15" style="228" customWidth="1"/>
    <col min="15611" max="15611" width="21.85546875" style="228" customWidth="1"/>
    <col min="15612" max="15612" width="24.5703125" style="228" customWidth="1"/>
    <col min="15613" max="15613" width="43.42578125" style="228" customWidth="1"/>
    <col min="15614" max="15614" width="38.42578125" style="228" customWidth="1"/>
    <col min="15615" max="15615" width="43.7109375" style="228" customWidth="1"/>
    <col min="15616" max="15616" width="17.140625" style="228" customWidth="1"/>
    <col min="15617" max="15617" width="18.85546875" style="228" customWidth="1"/>
    <col min="15618" max="15618" width="13.42578125" style="228" customWidth="1"/>
    <col min="15619" max="15619" width="15.7109375" style="228" customWidth="1"/>
    <col min="15620" max="15620" width="15" style="228" customWidth="1"/>
    <col min="15621" max="15621" width="13.42578125" style="228" customWidth="1"/>
    <col min="15622" max="15622" width="15.42578125" style="228" customWidth="1"/>
    <col min="15623" max="15623" width="20.5703125" style="228" customWidth="1"/>
    <col min="15624" max="15624" width="14" style="228" customWidth="1"/>
    <col min="15625" max="15625" width="11.140625" style="228" customWidth="1"/>
    <col min="15626" max="15626" width="20.140625" style="228" customWidth="1"/>
    <col min="15627" max="15627" width="15.85546875" style="228" customWidth="1"/>
    <col min="15628" max="15628" width="15.7109375" style="228" customWidth="1"/>
    <col min="15629" max="15629" width="18.28515625" style="228" customWidth="1"/>
    <col min="15630" max="15630" width="21" style="228" customWidth="1"/>
    <col min="15631" max="15631" width="18.28515625" style="228" customWidth="1"/>
    <col min="15632" max="15632" width="16.42578125" style="228" customWidth="1"/>
    <col min="15633" max="15633" width="16.5703125" style="228" customWidth="1"/>
    <col min="15634" max="15634" width="18.5703125" style="228" customWidth="1"/>
    <col min="15635" max="15635" width="16.5703125" style="228" customWidth="1"/>
    <col min="15636" max="15636" width="22.42578125" style="228" customWidth="1"/>
    <col min="15637" max="15637" width="32" style="228" customWidth="1"/>
    <col min="15638" max="15638" width="14.7109375" style="228" customWidth="1"/>
    <col min="15639" max="15639" width="17.28515625" style="228" customWidth="1"/>
    <col min="15640" max="15862" width="7.85546875" style="228"/>
    <col min="15863" max="15865" width="0" style="228" hidden="1" customWidth="1"/>
    <col min="15866" max="15866" width="15" style="228" customWidth="1"/>
    <col min="15867" max="15867" width="21.85546875" style="228" customWidth="1"/>
    <col min="15868" max="15868" width="24.5703125" style="228" customWidth="1"/>
    <col min="15869" max="15869" width="43.42578125" style="228" customWidth="1"/>
    <col min="15870" max="15870" width="38.42578125" style="228" customWidth="1"/>
    <col min="15871" max="15871" width="43.7109375" style="228" customWidth="1"/>
    <col min="15872" max="15872" width="17.140625" style="228" customWidth="1"/>
    <col min="15873" max="15873" width="18.85546875" style="228" customWidth="1"/>
    <col min="15874" max="15874" width="13.42578125" style="228" customWidth="1"/>
    <col min="15875" max="15875" width="15.7109375" style="228" customWidth="1"/>
    <col min="15876" max="15876" width="15" style="228" customWidth="1"/>
    <col min="15877" max="15877" width="13.42578125" style="228" customWidth="1"/>
    <col min="15878" max="15878" width="15.42578125" style="228" customWidth="1"/>
    <col min="15879" max="15879" width="20.5703125" style="228" customWidth="1"/>
    <col min="15880" max="15880" width="14" style="228" customWidth="1"/>
    <col min="15881" max="15881" width="11.140625" style="228" customWidth="1"/>
    <col min="15882" max="15882" width="20.140625" style="228" customWidth="1"/>
    <col min="15883" max="15883" width="15.85546875" style="228" customWidth="1"/>
    <col min="15884" max="15884" width="15.7109375" style="228" customWidth="1"/>
    <col min="15885" max="15885" width="18.28515625" style="228" customWidth="1"/>
    <col min="15886" max="15886" width="21" style="228" customWidth="1"/>
    <col min="15887" max="15887" width="18.28515625" style="228" customWidth="1"/>
    <col min="15888" max="15888" width="16.42578125" style="228" customWidth="1"/>
    <col min="15889" max="15889" width="16.5703125" style="228" customWidth="1"/>
    <col min="15890" max="15890" width="18.5703125" style="228" customWidth="1"/>
    <col min="15891" max="15891" width="16.5703125" style="228" customWidth="1"/>
    <col min="15892" max="15892" width="22.42578125" style="228" customWidth="1"/>
    <col min="15893" max="15893" width="32" style="228" customWidth="1"/>
    <col min="15894" max="15894" width="14.7109375" style="228" customWidth="1"/>
    <col min="15895" max="15895" width="17.28515625" style="228" customWidth="1"/>
    <col min="15896" max="16118" width="7.85546875" style="228"/>
    <col min="16119" max="16121" width="0" style="228" hidden="1" customWidth="1"/>
    <col min="16122" max="16122" width="15" style="228" customWidth="1"/>
    <col min="16123" max="16123" width="21.85546875" style="228" customWidth="1"/>
    <col min="16124" max="16124" width="24.5703125" style="228" customWidth="1"/>
    <col min="16125" max="16125" width="43.42578125" style="228" customWidth="1"/>
    <col min="16126" max="16126" width="38.42578125" style="228" customWidth="1"/>
    <col min="16127" max="16127" width="43.7109375" style="228" customWidth="1"/>
    <col min="16128" max="16128" width="17.140625" style="228" customWidth="1"/>
    <col min="16129" max="16129" width="18.85546875" style="228" customWidth="1"/>
    <col min="16130" max="16130" width="13.42578125" style="228" customWidth="1"/>
    <col min="16131" max="16131" width="15.7109375" style="228" customWidth="1"/>
    <col min="16132" max="16132" width="15" style="228" customWidth="1"/>
    <col min="16133" max="16133" width="13.42578125" style="228" customWidth="1"/>
    <col min="16134" max="16134" width="15.42578125" style="228" customWidth="1"/>
    <col min="16135" max="16135" width="20.5703125" style="228" customWidth="1"/>
    <col min="16136" max="16136" width="14" style="228" customWidth="1"/>
    <col min="16137" max="16137" width="11.140625" style="228" customWidth="1"/>
    <col min="16138" max="16138" width="20.140625" style="228" customWidth="1"/>
    <col min="16139" max="16139" width="15.85546875" style="228" customWidth="1"/>
    <col min="16140" max="16140" width="15.7109375" style="228" customWidth="1"/>
    <col min="16141" max="16141" width="18.28515625" style="228" customWidth="1"/>
    <col min="16142" max="16142" width="21" style="228" customWidth="1"/>
    <col min="16143" max="16143" width="18.28515625" style="228" customWidth="1"/>
    <col min="16144" max="16144" width="16.42578125" style="228" customWidth="1"/>
    <col min="16145" max="16145" width="16.5703125" style="228" customWidth="1"/>
    <col min="16146" max="16146" width="18.5703125" style="228" customWidth="1"/>
    <col min="16147" max="16147" width="16.5703125" style="228" customWidth="1"/>
    <col min="16148" max="16148" width="22.42578125" style="228" customWidth="1"/>
    <col min="16149" max="16149" width="32" style="228" customWidth="1"/>
    <col min="16150" max="16150" width="14.7109375" style="228" customWidth="1"/>
    <col min="16151" max="16151" width="17.28515625" style="228" customWidth="1"/>
    <col min="16152" max="16384" width="7.85546875" style="228"/>
  </cols>
  <sheetData>
    <row r="1" spans="1:11" ht="28.5" customHeight="1" x14ac:dyDescent="0.4">
      <c r="E1" s="229"/>
      <c r="F1" s="859" t="s">
        <v>645</v>
      </c>
      <c r="G1" s="824"/>
      <c r="H1" s="824"/>
      <c r="I1" s="824"/>
      <c r="J1" s="824"/>
      <c r="K1" s="824"/>
    </row>
    <row r="2" spans="1:11" ht="22.5" customHeight="1" x14ac:dyDescent="0.4">
      <c r="E2" s="637"/>
      <c r="F2" s="794"/>
      <c r="G2" s="862" t="s">
        <v>646</v>
      </c>
      <c r="H2" s="861"/>
      <c r="I2" s="861"/>
      <c r="J2" s="861"/>
      <c r="K2" s="861"/>
    </row>
    <row r="3" spans="1:11" ht="26.25" customHeight="1" x14ac:dyDescent="0.4">
      <c r="A3" s="231"/>
      <c r="B3" s="231"/>
      <c r="C3" s="231"/>
      <c r="D3" s="638"/>
      <c r="E3" s="638"/>
      <c r="F3" s="795"/>
      <c r="G3" s="860" t="s">
        <v>647</v>
      </c>
      <c r="H3" s="861"/>
      <c r="I3" s="861"/>
      <c r="J3" s="861"/>
      <c r="K3" s="861"/>
    </row>
    <row r="4" spans="1:11" ht="85.5" customHeight="1" x14ac:dyDescent="0.4">
      <c r="A4" s="231"/>
      <c r="B4" s="231"/>
      <c r="C4" s="231"/>
      <c r="D4" s="867" t="s">
        <v>644</v>
      </c>
      <c r="E4" s="868"/>
      <c r="F4" s="868"/>
      <c r="G4" s="868"/>
      <c r="H4" s="868"/>
      <c r="I4" s="868"/>
      <c r="J4" s="868"/>
      <c r="K4" s="868"/>
    </row>
    <row r="5" spans="1:11" ht="26.25" customHeight="1" x14ac:dyDescent="0.2">
      <c r="A5" s="231"/>
      <c r="B5" s="231"/>
      <c r="C5" s="231"/>
      <c r="D5" s="639"/>
      <c r="F5" s="640"/>
      <c r="G5" s="863" t="s">
        <v>0</v>
      </c>
      <c r="H5" s="863"/>
      <c r="I5" s="863"/>
      <c r="J5" s="863"/>
      <c r="K5" s="863"/>
    </row>
    <row r="6" spans="1:11" s="235" customFormat="1" ht="44.25" customHeight="1" x14ac:dyDescent="0.25">
      <c r="A6" s="232" t="s">
        <v>509</v>
      </c>
      <c r="B6" s="233" t="s">
        <v>510</v>
      </c>
      <c r="C6" s="234">
        <v>0</v>
      </c>
      <c r="D6" s="849" t="s">
        <v>9</v>
      </c>
      <c r="E6" s="851" t="s">
        <v>511</v>
      </c>
      <c r="F6" s="853" t="s">
        <v>637</v>
      </c>
      <c r="G6" s="854"/>
      <c r="H6" s="854"/>
      <c r="I6" s="854"/>
      <c r="J6" s="854"/>
      <c r="K6" s="855"/>
    </row>
    <row r="7" spans="1:11" s="235" customFormat="1" ht="26.25" customHeight="1" x14ac:dyDescent="0.25">
      <c r="A7" s="232"/>
      <c r="B7" s="233"/>
      <c r="C7" s="234"/>
      <c r="D7" s="850"/>
      <c r="E7" s="852"/>
      <c r="F7" s="856" t="s">
        <v>512</v>
      </c>
      <c r="G7" s="857"/>
      <c r="H7" s="857"/>
      <c r="I7" s="857"/>
      <c r="J7" s="858"/>
      <c r="K7" s="865" t="s">
        <v>3</v>
      </c>
    </row>
    <row r="8" spans="1:11" s="235" customFormat="1" ht="36.75" customHeight="1" x14ac:dyDescent="0.25">
      <c r="A8" s="232" t="s">
        <v>513</v>
      </c>
      <c r="B8" s="233" t="s">
        <v>510</v>
      </c>
      <c r="C8" s="234">
        <v>0</v>
      </c>
      <c r="D8" s="850"/>
      <c r="E8" s="852"/>
      <c r="F8" s="856" t="s">
        <v>514</v>
      </c>
      <c r="G8" s="857"/>
      <c r="H8" s="857"/>
      <c r="I8" s="857"/>
      <c r="J8" s="858"/>
      <c r="K8" s="866"/>
    </row>
    <row r="9" spans="1:11" s="235" customFormat="1" ht="54.75" customHeight="1" x14ac:dyDescent="0.25">
      <c r="A9" s="232" t="s">
        <v>515</v>
      </c>
      <c r="B9" s="233" t="s">
        <v>510</v>
      </c>
      <c r="C9" s="234">
        <v>0</v>
      </c>
      <c r="D9" s="850"/>
      <c r="E9" s="852"/>
      <c r="F9" s="852" t="s">
        <v>638</v>
      </c>
      <c r="G9" s="852" t="s">
        <v>630</v>
      </c>
      <c r="H9" s="852" t="s">
        <v>660</v>
      </c>
      <c r="I9" s="864"/>
      <c r="J9" s="864" t="s">
        <v>516</v>
      </c>
      <c r="K9" s="866"/>
    </row>
    <row r="10" spans="1:11" s="235" customFormat="1" ht="48" customHeight="1" x14ac:dyDescent="0.25">
      <c r="A10" s="232"/>
      <c r="B10" s="233"/>
      <c r="C10" s="234"/>
      <c r="D10" s="850"/>
      <c r="E10" s="852"/>
      <c r="F10" s="852"/>
      <c r="G10" s="852"/>
      <c r="H10" s="852"/>
      <c r="I10" s="864"/>
      <c r="J10" s="864"/>
      <c r="K10" s="866"/>
    </row>
    <row r="11" spans="1:11" s="235" customFormat="1" ht="62.25" hidden="1" customHeight="1" x14ac:dyDescent="0.25">
      <c r="A11" s="232"/>
      <c r="B11" s="233"/>
      <c r="C11" s="234"/>
      <c r="D11" s="850"/>
      <c r="E11" s="852"/>
      <c r="F11" s="852"/>
      <c r="G11" s="852"/>
      <c r="H11" s="852"/>
      <c r="I11" s="864"/>
      <c r="J11" s="864"/>
      <c r="K11" s="866"/>
    </row>
    <row r="12" spans="1:11" s="235" customFormat="1" ht="195.75" customHeight="1" x14ac:dyDescent="0.25">
      <c r="A12" s="232"/>
      <c r="B12" s="233"/>
      <c r="C12" s="234"/>
      <c r="D12" s="850"/>
      <c r="E12" s="852"/>
      <c r="F12" s="852"/>
      <c r="G12" s="852"/>
      <c r="H12" s="852"/>
      <c r="I12" s="864"/>
      <c r="J12" s="864"/>
      <c r="K12" s="866"/>
    </row>
    <row r="13" spans="1:11" s="235" customFormat="1" ht="64.5" hidden="1" customHeight="1" x14ac:dyDescent="0.25">
      <c r="A13" s="232"/>
      <c r="B13" s="233"/>
      <c r="C13" s="234"/>
      <c r="D13" s="850"/>
      <c r="E13" s="852"/>
      <c r="F13" s="852"/>
      <c r="G13" s="852"/>
      <c r="H13" s="852"/>
      <c r="I13" s="864"/>
      <c r="J13" s="864"/>
      <c r="K13" s="866"/>
    </row>
    <row r="14" spans="1:11" s="239" customFormat="1" ht="21" customHeight="1" x14ac:dyDescent="0.25">
      <c r="A14" s="236"/>
      <c r="B14" s="237"/>
      <c r="C14" s="238"/>
      <c r="D14" s="643">
        <v>1</v>
      </c>
      <c r="E14" s="644">
        <v>2</v>
      </c>
      <c r="F14" s="644">
        <v>3</v>
      </c>
      <c r="G14" s="644">
        <v>4</v>
      </c>
      <c r="H14" s="644">
        <v>5</v>
      </c>
      <c r="I14" s="644"/>
      <c r="J14" s="644">
        <v>7</v>
      </c>
      <c r="K14" s="645">
        <v>6</v>
      </c>
    </row>
    <row r="15" spans="1:11" s="242" customFormat="1" ht="41.25" customHeight="1" x14ac:dyDescent="0.4">
      <c r="A15" s="240" t="s">
        <v>517</v>
      </c>
      <c r="B15" s="241" t="s">
        <v>510</v>
      </c>
      <c r="C15" s="234">
        <v>0</v>
      </c>
      <c r="D15" s="596" t="s">
        <v>518</v>
      </c>
      <c r="E15" s="597" t="s">
        <v>519</v>
      </c>
      <c r="F15" s="635">
        <v>360778</v>
      </c>
      <c r="G15" s="641">
        <v>1038286</v>
      </c>
      <c r="H15" s="641">
        <v>-62547</v>
      </c>
      <c r="I15" s="628"/>
      <c r="J15" s="628"/>
      <c r="K15" s="629">
        <f>SUM(F15:H15)</f>
        <v>1336517</v>
      </c>
    </row>
    <row r="16" spans="1:11" s="242" customFormat="1" ht="60" hidden="1" customHeight="1" x14ac:dyDescent="0.4">
      <c r="A16" s="240"/>
      <c r="B16" s="241"/>
      <c r="C16" s="234"/>
      <c r="D16" s="598">
        <v>17100000000</v>
      </c>
      <c r="E16" s="599" t="s">
        <v>520</v>
      </c>
      <c r="F16" s="630"/>
      <c r="G16" s="631"/>
      <c r="H16" s="631"/>
      <c r="I16" s="631"/>
      <c r="J16" s="631"/>
      <c r="K16" s="632">
        <f>SUM(G16:J16)</f>
        <v>0</v>
      </c>
    </row>
    <row r="17" spans="1:11" s="242" customFormat="1" ht="47.25" customHeight="1" x14ac:dyDescent="0.4">
      <c r="A17" s="243"/>
      <c r="B17" s="244"/>
      <c r="C17" s="244"/>
      <c r="D17" s="600" t="s">
        <v>521</v>
      </c>
      <c r="E17" s="601" t="s">
        <v>128</v>
      </c>
      <c r="F17" s="636">
        <f>SUM(F15)</f>
        <v>360778</v>
      </c>
      <c r="G17" s="642">
        <v>1038286</v>
      </c>
      <c r="H17" s="642">
        <f>SUM(H15)</f>
        <v>-62547</v>
      </c>
      <c r="I17" s="633"/>
      <c r="J17" s="633"/>
      <c r="K17" s="634">
        <f>SUM(K15)</f>
        <v>1336517</v>
      </c>
    </row>
    <row r="18" spans="1:11" ht="18" customHeight="1" x14ac:dyDescent="0.2">
      <c r="A18" s="245"/>
      <c r="B18" s="246"/>
      <c r="C18" s="246"/>
    </row>
    <row r="19" spans="1:11" ht="127.5" customHeight="1" x14ac:dyDescent="0.45">
      <c r="A19" s="245"/>
      <c r="B19" s="246"/>
      <c r="C19" s="246"/>
      <c r="D19" s="848" t="s">
        <v>658</v>
      </c>
      <c r="E19" s="797"/>
      <c r="F19" s="797"/>
      <c r="G19" s="797"/>
    </row>
    <row r="20" spans="1:11" ht="18" hidden="1" customHeight="1" x14ac:dyDescent="0.2">
      <c r="A20" s="245"/>
      <c r="B20" s="246"/>
      <c r="C20" s="246"/>
    </row>
    <row r="21" spans="1:11" hidden="1" x14ac:dyDescent="0.2">
      <c r="A21" s="245"/>
      <c r="B21" s="246"/>
      <c r="C21" s="246"/>
    </row>
    <row r="22" spans="1:11" x14ac:dyDescent="0.2">
      <c r="A22" s="245"/>
      <c r="B22" s="246"/>
      <c r="C22" s="246"/>
    </row>
    <row r="23" spans="1:11" ht="12" customHeight="1" x14ac:dyDescent="0.2">
      <c r="A23" s="245"/>
      <c r="B23" s="246"/>
      <c r="C23" s="246"/>
    </row>
    <row r="24" spans="1:11" ht="12.75" hidden="1" customHeight="1" x14ac:dyDescent="0.2">
      <c r="A24" s="245"/>
      <c r="B24" s="246"/>
      <c r="C24" s="246"/>
    </row>
    <row r="25" spans="1:11" ht="49.5" customHeight="1" x14ac:dyDescent="0.2">
      <c r="A25" s="245"/>
      <c r="B25" s="246"/>
      <c r="C25" s="246"/>
    </row>
    <row r="26" spans="1:11" x14ac:dyDescent="0.2">
      <c r="A26" s="245"/>
      <c r="B26" s="246"/>
      <c r="C26" s="246"/>
    </row>
    <row r="27" spans="1:11" x14ac:dyDescent="0.2">
      <c r="A27" s="245"/>
      <c r="B27" s="246"/>
      <c r="C27" s="246"/>
    </row>
    <row r="28" spans="1:11" x14ac:dyDescent="0.2">
      <c r="A28" s="245"/>
      <c r="B28" s="246"/>
      <c r="C28" s="246"/>
    </row>
    <row r="29" spans="1:11" x14ac:dyDescent="0.2">
      <c r="A29" s="245"/>
      <c r="B29" s="246"/>
      <c r="C29" s="246"/>
    </row>
    <row r="30" spans="1:11" x14ac:dyDescent="0.2">
      <c r="A30" s="245"/>
    </row>
    <row r="31" spans="1:11" x14ac:dyDescent="0.2">
      <c r="A31" s="245"/>
    </row>
    <row r="32" spans="1:11" ht="44.25" customHeight="1" x14ac:dyDescent="0.2">
      <c r="A32" s="245"/>
    </row>
    <row r="33" spans="3:3" ht="16.5" thickBot="1" x14ac:dyDescent="0.3">
      <c r="C33" s="247"/>
    </row>
    <row r="45" spans="3:3" ht="45.75" customHeight="1" x14ac:dyDescent="0.2"/>
  </sheetData>
  <mergeCells count="17">
    <mergeCell ref="F1:K1"/>
    <mergeCell ref="G3:K3"/>
    <mergeCell ref="G2:K2"/>
    <mergeCell ref="G5:K5"/>
    <mergeCell ref="I9:I13"/>
    <mergeCell ref="J9:J13"/>
    <mergeCell ref="K7:K13"/>
    <mergeCell ref="D4:K4"/>
    <mergeCell ref="H9:H13"/>
    <mergeCell ref="D19:G19"/>
    <mergeCell ref="D6:D13"/>
    <mergeCell ref="E6:E13"/>
    <mergeCell ref="F9:F13"/>
    <mergeCell ref="G9:G13"/>
    <mergeCell ref="F6:K6"/>
    <mergeCell ref="F7:J7"/>
    <mergeCell ref="F8:J8"/>
  </mergeCells>
  <printOptions horizontalCentered="1"/>
  <pageMargins left="1.1811023622047245" right="0.39370078740157483" top="0.78740157480314965" bottom="0.78740157480314965" header="0.23622047244094491" footer="0.19685039370078741"/>
  <pageSetup paperSize="9" scale="55" fitToHeight="0" orientation="landscape" r:id="rId1"/>
  <headerFooter differentFirst="1" alignWithMargins="0">
    <oddHeader>&amp;C&amp;P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8"/>
  <sheetViews>
    <sheetView tabSelected="1" view="pageBreakPreview" topLeftCell="D84" zoomScale="86" zoomScaleNormal="75" zoomScaleSheetLayoutView="86" workbookViewId="0">
      <selection activeCell="E95" sqref="E95"/>
    </sheetView>
  </sheetViews>
  <sheetFormatPr defaultRowHeight="15" x14ac:dyDescent="0.2"/>
  <cols>
    <col min="1" max="1" width="14.140625" style="249" customWidth="1"/>
    <col min="2" max="2" width="14.7109375" style="249" customWidth="1"/>
    <col min="3" max="3" width="13.85546875" style="249" customWidth="1"/>
    <col min="4" max="4" width="87" style="249" customWidth="1"/>
    <col min="5" max="5" width="68" style="249" customWidth="1"/>
    <col min="6" max="6" width="13.140625" style="249" customWidth="1"/>
    <col min="7" max="7" width="11" style="249" customWidth="1"/>
    <col min="8" max="8" width="19.140625" style="249" customWidth="1"/>
    <col min="9" max="9" width="15.28515625" style="249" customWidth="1"/>
    <col min="10" max="10" width="15.140625" style="249" hidden="1" customWidth="1"/>
    <col min="11" max="14" width="9.140625" style="249"/>
    <col min="15" max="15" width="15.28515625" style="249" customWidth="1"/>
    <col min="16" max="16384" width="9.140625" style="249"/>
  </cols>
  <sheetData>
    <row r="1" spans="1:10" ht="15.75" x14ac:dyDescent="0.25">
      <c r="A1" s="248"/>
      <c r="B1" s="248"/>
      <c r="C1" s="248"/>
      <c r="D1" s="248"/>
      <c r="E1" s="248"/>
      <c r="F1" s="248"/>
      <c r="G1" s="248"/>
    </row>
    <row r="2" spans="1:10" ht="15.75" x14ac:dyDescent="0.25">
      <c r="A2" s="248"/>
      <c r="B2" s="248"/>
      <c r="C2" s="248"/>
      <c r="D2" s="248"/>
      <c r="E2" s="248"/>
      <c r="F2" s="248"/>
      <c r="G2" s="248"/>
    </row>
    <row r="3" spans="1:10" ht="15.75" x14ac:dyDescent="0.25">
      <c r="A3" s="248"/>
      <c r="B3" s="248"/>
      <c r="C3" s="248"/>
      <c r="D3" s="248"/>
      <c r="E3" s="248"/>
      <c r="F3" s="248"/>
      <c r="G3" s="248"/>
    </row>
    <row r="4" spans="1:10" ht="18.75" x14ac:dyDescent="0.3">
      <c r="A4" s="248"/>
      <c r="B4" s="248"/>
      <c r="C4" s="248"/>
      <c r="D4" s="248"/>
      <c r="E4" s="248"/>
      <c r="F4" s="248"/>
      <c r="G4" s="248"/>
      <c r="H4" s="250"/>
      <c r="I4" s="250"/>
      <c r="J4" s="248"/>
    </row>
    <row r="5" spans="1:10" ht="18.75" x14ac:dyDescent="0.3">
      <c r="A5" s="248"/>
      <c r="B5" s="248"/>
      <c r="C5" s="248"/>
      <c r="D5" s="248"/>
      <c r="E5" s="248"/>
      <c r="F5" s="248"/>
      <c r="G5" s="248"/>
      <c r="H5" s="250"/>
      <c r="I5" s="250"/>
      <c r="J5" s="248"/>
    </row>
    <row r="7" spans="1:10" ht="28.5" customHeight="1" thickBot="1" x14ac:dyDescent="0.35">
      <c r="A7" s="250"/>
      <c r="B7" s="250"/>
      <c r="C7" s="250"/>
      <c r="D7" s="250"/>
      <c r="E7" s="250"/>
      <c r="F7" s="250"/>
      <c r="G7" s="250"/>
      <c r="H7" s="250"/>
      <c r="I7" s="250" t="s">
        <v>0</v>
      </c>
    </row>
    <row r="8" spans="1:10" s="252" customFormat="1" ht="141.75" customHeight="1" x14ac:dyDescent="0.2">
      <c r="A8" s="426" t="s">
        <v>166</v>
      </c>
      <c r="B8" s="427" t="s">
        <v>167</v>
      </c>
      <c r="C8" s="427" t="s">
        <v>168</v>
      </c>
      <c r="D8" s="427" t="s">
        <v>169</v>
      </c>
      <c r="E8" s="427" t="s">
        <v>522</v>
      </c>
      <c r="F8" s="427" t="s">
        <v>523</v>
      </c>
      <c r="G8" s="427" t="s">
        <v>524</v>
      </c>
      <c r="H8" s="427" t="s">
        <v>525</v>
      </c>
      <c r="I8" s="428" t="s">
        <v>526</v>
      </c>
      <c r="J8" s="251" t="s">
        <v>527</v>
      </c>
    </row>
    <row r="9" spans="1:10" s="254" customFormat="1" ht="19.5" customHeight="1" x14ac:dyDescent="0.2">
      <c r="A9" s="429">
        <v>1</v>
      </c>
      <c r="B9" s="430">
        <v>2</v>
      </c>
      <c r="C9" s="430">
        <v>3</v>
      </c>
      <c r="D9" s="430">
        <v>4</v>
      </c>
      <c r="E9" s="430">
        <v>5</v>
      </c>
      <c r="F9" s="430">
        <v>6</v>
      </c>
      <c r="G9" s="430">
        <v>7</v>
      </c>
      <c r="H9" s="430">
        <v>8</v>
      </c>
      <c r="I9" s="431">
        <v>9</v>
      </c>
      <c r="J9" s="253">
        <v>8</v>
      </c>
    </row>
    <row r="10" spans="1:10" s="252" customFormat="1" ht="36" customHeight="1" x14ac:dyDescent="0.3">
      <c r="A10" s="432" t="s">
        <v>182</v>
      </c>
      <c r="B10" s="433"/>
      <c r="C10" s="433"/>
      <c r="D10" s="434" t="s">
        <v>183</v>
      </c>
      <c r="E10" s="435"/>
      <c r="F10" s="436"/>
      <c r="G10" s="436"/>
      <c r="H10" s="723">
        <f>SUM(H11)</f>
        <v>2671130</v>
      </c>
      <c r="I10" s="437"/>
      <c r="J10" s="255"/>
    </row>
    <row r="11" spans="1:10" s="257" customFormat="1" ht="34.5" customHeight="1" x14ac:dyDescent="0.3">
      <c r="A11" s="432" t="s">
        <v>184</v>
      </c>
      <c r="B11" s="433"/>
      <c r="C11" s="433"/>
      <c r="D11" s="434" t="s">
        <v>183</v>
      </c>
      <c r="E11" s="435"/>
      <c r="F11" s="436"/>
      <c r="G11" s="436"/>
      <c r="H11" s="723">
        <f>SUM(H13:H20)</f>
        <v>2671130</v>
      </c>
      <c r="I11" s="437"/>
      <c r="J11" s="256" t="e">
        <f>SUM(#REF!)</f>
        <v>#REF!</v>
      </c>
    </row>
    <row r="12" spans="1:10" s="257" customFormat="1" ht="64.5" hidden="1" customHeight="1" x14ac:dyDescent="0.3">
      <c r="A12" s="438" t="s">
        <v>289</v>
      </c>
      <c r="B12" s="439" t="s">
        <v>290</v>
      </c>
      <c r="C12" s="440" t="s">
        <v>291</v>
      </c>
      <c r="D12" s="441" t="s">
        <v>292</v>
      </c>
      <c r="E12" s="442" t="s">
        <v>528</v>
      </c>
      <c r="F12" s="443"/>
      <c r="G12" s="443"/>
      <c r="H12" s="449"/>
      <c r="I12" s="444"/>
      <c r="J12" s="256"/>
    </row>
    <row r="13" spans="1:10" s="257" customFormat="1" ht="36" customHeight="1" x14ac:dyDescent="0.3">
      <c r="A13" s="438" t="s">
        <v>289</v>
      </c>
      <c r="B13" s="439" t="s">
        <v>290</v>
      </c>
      <c r="C13" s="440" t="s">
        <v>291</v>
      </c>
      <c r="D13" s="441" t="s">
        <v>292</v>
      </c>
      <c r="E13" s="442" t="s">
        <v>648</v>
      </c>
      <c r="F13" s="443"/>
      <c r="G13" s="443"/>
      <c r="H13" s="449">
        <v>2500000</v>
      </c>
      <c r="I13" s="444"/>
      <c r="J13" s="256"/>
    </row>
    <row r="14" spans="1:10" s="257" customFormat="1" ht="39.75" customHeight="1" x14ac:dyDescent="0.3">
      <c r="A14" s="445" t="s">
        <v>549</v>
      </c>
      <c r="B14" s="446" t="s">
        <v>550</v>
      </c>
      <c r="C14" s="446" t="s">
        <v>291</v>
      </c>
      <c r="D14" s="447" t="s">
        <v>551</v>
      </c>
      <c r="E14" s="442" t="s">
        <v>629</v>
      </c>
      <c r="F14" s="443"/>
      <c r="G14" s="443"/>
      <c r="H14" s="449">
        <v>150000</v>
      </c>
      <c r="I14" s="444"/>
      <c r="J14" s="256"/>
    </row>
    <row r="15" spans="1:10" s="257" customFormat="1" ht="39.75" customHeight="1" x14ac:dyDescent="0.3">
      <c r="A15" s="781" t="s">
        <v>293</v>
      </c>
      <c r="B15" s="782" t="s">
        <v>294</v>
      </c>
      <c r="C15" s="782" t="s">
        <v>295</v>
      </c>
      <c r="D15" s="783" t="s">
        <v>296</v>
      </c>
      <c r="E15" s="442"/>
      <c r="F15" s="443"/>
      <c r="G15" s="443"/>
      <c r="H15" s="449">
        <v>21130</v>
      </c>
      <c r="I15" s="444"/>
      <c r="J15" s="256"/>
    </row>
    <row r="16" spans="1:10" s="257" customFormat="1" ht="44.25" hidden="1" customHeight="1" x14ac:dyDescent="0.3">
      <c r="A16" s="445" t="s">
        <v>529</v>
      </c>
      <c r="B16" s="446" t="s">
        <v>318</v>
      </c>
      <c r="C16" s="446" t="s">
        <v>187</v>
      </c>
      <c r="D16" s="447" t="s">
        <v>319</v>
      </c>
      <c r="E16" s="442"/>
      <c r="F16" s="443"/>
      <c r="G16" s="443"/>
      <c r="H16" s="449"/>
      <c r="I16" s="444"/>
      <c r="J16" s="256"/>
    </row>
    <row r="17" spans="1:16" s="257" customFormat="1" ht="30" hidden="1" customHeight="1" x14ac:dyDescent="0.3">
      <c r="A17" s="445" t="s">
        <v>198</v>
      </c>
      <c r="B17" s="446" t="s">
        <v>199</v>
      </c>
      <c r="C17" s="446" t="s">
        <v>200</v>
      </c>
      <c r="D17" s="448" t="s">
        <v>201</v>
      </c>
      <c r="E17" s="442"/>
      <c r="F17" s="443"/>
      <c r="G17" s="449"/>
      <c r="H17" s="449"/>
      <c r="I17" s="450"/>
      <c r="J17" s="256"/>
    </row>
    <row r="18" spans="1:16" s="257" customFormat="1" ht="30" hidden="1" customHeight="1" x14ac:dyDescent="0.3">
      <c r="A18" s="451" t="s">
        <v>255</v>
      </c>
      <c r="B18" s="452" t="s">
        <v>256</v>
      </c>
      <c r="C18" s="452" t="s">
        <v>257</v>
      </c>
      <c r="D18" s="453" t="s">
        <v>258</v>
      </c>
      <c r="E18" s="442"/>
      <c r="F18" s="443"/>
      <c r="G18" s="443"/>
      <c r="H18" s="449"/>
      <c r="I18" s="454"/>
      <c r="J18" s="256"/>
    </row>
    <row r="19" spans="1:16" s="257" customFormat="1" ht="39.75" hidden="1" customHeight="1" x14ac:dyDescent="0.3">
      <c r="A19" s="445" t="s">
        <v>275</v>
      </c>
      <c r="B19" s="446" t="s">
        <v>276</v>
      </c>
      <c r="C19" s="446" t="s">
        <v>257</v>
      </c>
      <c r="D19" s="447" t="s">
        <v>277</v>
      </c>
      <c r="E19" s="442"/>
      <c r="F19" s="443"/>
      <c r="G19" s="449"/>
      <c r="H19" s="724"/>
      <c r="I19" s="454"/>
      <c r="J19" s="256"/>
    </row>
    <row r="20" spans="1:16" s="257" customFormat="1" ht="40.5" hidden="1" customHeight="1" x14ac:dyDescent="0.3">
      <c r="A20" s="445" t="s">
        <v>304</v>
      </c>
      <c r="B20" s="446" t="s">
        <v>305</v>
      </c>
      <c r="C20" s="446" t="s">
        <v>291</v>
      </c>
      <c r="D20" s="455" t="s">
        <v>306</v>
      </c>
      <c r="E20" s="442"/>
      <c r="F20" s="443"/>
      <c r="G20" s="449"/>
      <c r="H20" s="724"/>
      <c r="I20" s="454"/>
      <c r="J20" s="256"/>
    </row>
    <row r="21" spans="1:16" s="252" customFormat="1" ht="50.25" hidden="1" customHeight="1" x14ac:dyDescent="0.25">
      <c r="A21" s="340"/>
      <c r="B21" s="341"/>
      <c r="C21" s="341"/>
      <c r="D21" s="418" t="s">
        <v>307</v>
      </c>
      <c r="E21" s="456"/>
      <c r="F21" s="457"/>
      <c r="G21" s="458"/>
      <c r="H21" s="725"/>
      <c r="I21" s="459"/>
      <c r="J21" s="258"/>
    </row>
    <row r="22" spans="1:16" s="252" customFormat="1" ht="24.75" hidden="1" customHeight="1" x14ac:dyDescent="0.25">
      <c r="A22" s="340"/>
      <c r="B22" s="341"/>
      <c r="C22" s="341"/>
      <c r="D22" s="418" t="s">
        <v>404</v>
      </c>
      <c r="E22" s="456"/>
      <c r="F22" s="457"/>
      <c r="G22" s="458"/>
      <c r="H22" s="725"/>
      <c r="I22" s="459"/>
      <c r="J22" s="258"/>
    </row>
    <row r="23" spans="1:16" s="257" customFormat="1" ht="46.5" customHeight="1" x14ac:dyDescent="0.3">
      <c r="A23" s="432" t="s">
        <v>314</v>
      </c>
      <c r="B23" s="433"/>
      <c r="C23" s="433"/>
      <c r="D23" s="434" t="s">
        <v>315</v>
      </c>
      <c r="E23" s="435"/>
      <c r="F23" s="436"/>
      <c r="G23" s="436"/>
      <c r="H23" s="723">
        <f>SUM(H24)</f>
        <v>9833549</v>
      </c>
      <c r="I23" s="460"/>
      <c r="J23" s="256"/>
    </row>
    <row r="24" spans="1:16" s="257" customFormat="1" ht="47.25" customHeight="1" x14ac:dyDescent="0.3">
      <c r="A24" s="432" t="s">
        <v>316</v>
      </c>
      <c r="B24" s="433"/>
      <c r="C24" s="433"/>
      <c r="D24" s="434" t="s">
        <v>315</v>
      </c>
      <c r="E24" s="435"/>
      <c r="F24" s="436"/>
      <c r="G24" s="436"/>
      <c r="H24" s="723">
        <f>SUM(H25:H30,H33:H38)</f>
        <v>9833549</v>
      </c>
      <c r="I24" s="460"/>
      <c r="J24" s="256"/>
    </row>
    <row r="25" spans="1:16" s="257" customFormat="1" ht="56.25" customHeight="1" x14ac:dyDescent="0.3">
      <c r="A25" s="445" t="s">
        <v>334</v>
      </c>
      <c r="B25" s="446" t="s">
        <v>335</v>
      </c>
      <c r="C25" s="446" t="s">
        <v>336</v>
      </c>
      <c r="D25" s="461" t="s">
        <v>337</v>
      </c>
      <c r="E25" s="471" t="s">
        <v>634</v>
      </c>
      <c r="F25" s="463"/>
      <c r="G25" s="463"/>
      <c r="H25" s="726">
        <v>356880</v>
      </c>
      <c r="I25" s="464"/>
      <c r="J25" s="256"/>
    </row>
    <row r="26" spans="1:16" s="257" customFormat="1" ht="49.5" hidden="1" customHeight="1" x14ac:dyDescent="0.3">
      <c r="A26" s="445" t="s">
        <v>334</v>
      </c>
      <c r="B26" s="446" t="s">
        <v>335</v>
      </c>
      <c r="C26" s="446" t="s">
        <v>336</v>
      </c>
      <c r="D26" s="461" t="s">
        <v>337</v>
      </c>
      <c r="E26" s="462" t="s">
        <v>530</v>
      </c>
      <c r="F26" s="463"/>
      <c r="G26" s="463"/>
      <c r="H26" s="726"/>
      <c r="I26" s="464"/>
      <c r="J26" s="256"/>
    </row>
    <row r="27" spans="1:16" s="257" customFormat="1" ht="52.5" hidden="1" customHeight="1" x14ac:dyDescent="0.3">
      <c r="A27" s="465" t="s">
        <v>338</v>
      </c>
      <c r="B27" s="466" t="s">
        <v>339</v>
      </c>
      <c r="C27" s="466" t="s">
        <v>336</v>
      </c>
      <c r="D27" s="448" t="s">
        <v>340</v>
      </c>
      <c r="E27" s="462" t="s">
        <v>531</v>
      </c>
      <c r="F27" s="467"/>
      <c r="G27" s="467"/>
      <c r="H27" s="726"/>
      <c r="I27" s="464"/>
      <c r="J27" s="256"/>
    </row>
    <row r="28" spans="1:16" s="257" customFormat="1" ht="54" hidden="1" customHeight="1" x14ac:dyDescent="0.3">
      <c r="A28" s="465" t="s">
        <v>341</v>
      </c>
      <c r="B28" s="466" t="s">
        <v>342</v>
      </c>
      <c r="C28" s="466" t="s">
        <v>336</v>
      </c>
      <c r="D28" s="448" t="s">
        <v>343</v>
      </c>
      <c r="E28" s="462" t="s">
        <v>532</v>
      </c>
      <c r="F28" s="467"/>
      <c r="G28" s="467"/>
      <c r="H28" s="726"/>
      <c r="I28" s="454"/>
      <c r="J28" s="256"/>
      <c r="L28" s="259"/>
      <c r="M28" s="259"/>
      <c r="N28" s="259"/>
      <c r="O28" s="260"/>
      <c r="P28" s="261"/>
    </row>
    <row r="29" spans="1:16" s="257" customFormat="1" ht="53.25" hidden="1" customHeight="1" x14ac:dyDescent="0.3">
      <c r="A29" s="465" t="s">
        <v>341</v>
      </c>
      <c r="B29" s="466" t="s">
        <v>342</v>
      </c>
      <c r="C29" s="466" t="s">
        <v>336</v>
      </c>
      <c r="D29" s="448" t="s">
        <v>343</v>
      </c>
      <c r="E29" s="462" t="s">
        <v>533</v>
      </c>
      <c r="F29" s="467"/>
      <c r="G29" s="467"/>
      <c r="H29" s="726"/>
      <c r="I29" s="454"/>
      <c r="J29" s="256"/>
      <c r="L29" s="259"/>
      <c r="M29" s="259"/>
      <c r="N29" s="259"/>
      <c r="O29" s="260"/>
      <c r="P29" s="261"/>
    </row>
    <row r="30" spans="1:16" s="257" customFormat="1" ht="75" customHeight="1" x14ac:dyDescent="0.3">
      <c r="A30" s="465" t="s">
        <v>552</v>
      </c>
      <c r="B30" s="466" t="s">
        <v>553</v>
      </c>
      <c r="C30" s="466" t="s">
        <v>247</v>
      </c>
      <c r="D30" s="448" t="s">
        <v>554</v>
      </c>
      <c r="E30" s="448" t="s">
        <v>628</v>
      </c>
      <c r="F30" s="467"/>
      <c r="G30" s="467"/>
      <c r="H30" s="726">
        <v>2165894</v>
      </c>
      <c r="I30" s="454"/>
      <c r="J30" s="256"/>
      <c r="L30" s="259"/>
      <c r="M30" s="259"/>
      <c r="N30" s="259"/>
      <c r="O30" s="260"/>
      <c r="P30" s="261"/>
    </row>
    <row r="31" spans="1:16" s="252" customFormat="1" ht="45" customHeight="1" x14ac:dyDescent="0.25">
      <c r="A31" s="423"/>
      <c r="B31" s="345"/>
      <c r="C31" s="424"/>
      <c r="D31" s="346" t="s">
        <v>627</v>
      </c>
      <c r="E31" s="462"/>
      <c r="F31" s="468"/>
      <c r="G31" s="468"/>
      <c r="H31" s="727">
        <v>1038286</v>
      </c>
      <c r="I31" s="459"/>
      <c r="J31" s="258"/>
      <c r="L31" s="287"/>
      <c r="M31" s="287"/>
      <c r="N31" s="287"/>
      <c r="O31" s="288"/>
      <c r="P31" s="289"/>
    </row>
    <row r="32" spans="1:16" s="257" customFormat="1" ht="42.75" hidden="1" customHeight="1" x14ac:dyDescent="0.3">
      <c r="A32" s="469" t="s">
        <v>322</v>
      </c>
      <c r="B32" s="470" t="s">
        <v>323</v>
      </c>
      <c r="C32" s="470" t="s">
        <v>324</v>
      </c>
      <c r="D32" s="448" t="s">
        <v>325</v>
      </c>
      <c r="E32" s="471"/>
      <c r="F32" s="467"/>
      <c r="G32" s="467"/>
      <c r="H32" s="726"/>
      <c r="I32" s="454"/>
      <c r="J32" s="256"/>
      <c r="L32" s="259"/>
      <c r="M32" s="259"/>
      <c r="N32" s="259"/>
      <c r="O32" s="260"/>
      <c r="P32" s="261"/>
    </row>
    <row r="33" spans="1:16" s="257" customFormat="1" ht="27.75" customHeight="1" x14ac:dyDescent="0.3">
      <c r="A33" s="451" t="s">
        <v>326</v>
      </c>
      <c r="B33" s="452" t="s">
        <v>256</v>
      </c>
      <c r="C33" s="452" t="s">
        <v>257</v>
      </c>
      <c r="D33" s="453" t="s">
        <v>258</v>
      </c>
      <c r="E33" s="471"/>
      <c r="F33" s="467"/>
      <c r="G33" s="467"/>
      <c r="H33" s="726">
        <v>1868793</v>
      </c>
      <c r="I33" s="454"/>
      <c r="J33" s="256"/>
      <c r="L33" s="262"/>
      <c r="M33" s="262"/>
      <c r="N33" s="262"/>
      <c r="O33" s="263"/>
      <c r="P33" s="261"/>
    </row>
    <row r="34" spans="1:16" s="257" customFormat="1" ht="29.25" hidden="1" customHeight="1" x14ac:dyDescent="0.3">
      <c r="A34" s="451" t="s">
        <v>327</v>
      </c>
      <c r="B34" s="452" t="s">
        <v>264</v>
      </c>
      <c r="C34" s="452" t="s">
        <v>261</v>
      </c>
      <c r="D34" s="453" t="s">
        <v>265</v>
      </c>
      <c r="E34" s="471"/>
      <c r="F34" s="467"/>
      <c r="G34" s="467"/>
      <c r="H34" s="726"/>
      <c r="I34" s="454"/>
      <c r="J34" s="256"/>
      <c r="L34" s="262"/>
      <c r="M34" s="262"/>
      <c r="N34" s="262"/>
      <c r="O34" s="263"/>
      <c r="P34" s="261"/>
    </row>
    <row r="35" spans="1:16" s="257" customFormat="1" ht="29.25" hidden="1" customHeight="1" x14ac:dyDescent="0.3">
      <c r="A35" s="451" t="s">
        <v>328</v>
      </c>
      <c r="B35" s="452" t="s">
        <v>329</v>
      </c>
      <c r="C35" s="452" t="s">
        <v>261</v>
      </c>
      <c r="D35" s="453" t="s">
        <v>330</v>
      </c>
      <c r="E35" s="471"/>
      <c r="F35" s="467"/>
      <c r="G35" s="467"/>
      <c r="H35" s="726"/>
      <c r="I35" s="454"/>
      <c r="J35" s="256"/>
      <c r="L35" s="262"/>
      <c r="M35" s="262"/>
      <c r="N35" s="262"/>
      <c r="O35" s="263"/>
      <c r="P35" s="261"/>
    </row>
    <row r="36" spans="1:16" s="265" customFormat="1" ht="39.75" customHeight="1" x14ac:dyDescent="0.3">
      <c r="A36" s="445" t="s">
        <v>331</v>
      </c>
      <c r="B36" s="446" t="s">
        <v>332</v>
      </c>
      <c r="C36" s="446" t="s">
        <v>261</v>
      </c>
      <c r="D36" s="447" t="s">
        <v>333</v>
      </c>
      <c r="E36" s="472"/>
      <c r="F36" s="473"/>
      <c r="G36" s="473"/>
      <c r="H36" s="726">
        <v>5143120</v>
      </c>
      <c r="I36" s="474"/>
      <c r="J36" s="264"/>
      <c r="L36" s="266"/>
      <c r="M36" s="266"/>
      <c r="N36" s="266"/>
      <c r="O36" s="267"/>
      <c r="P36" s="268"/>
    </row>
    <row r="37" spans="1:16" s="265" customFormat="1" ht="30" hidden="1" customHeight="1" x14ac:dyDescent="0.3">
      <c r="A37" s="465" t="s">
        <v>334</v>
      </c>
      <c r="B37" s="466" t="s">
        <v>335</v>
      </c>
      <c r="C37" s="466" t="s">
        <v>336</v>
      </c>
      <c r="D37" s="448" t="s">
        <v>337</v>
      </c>
      <c r="E37" s="472"/>
      <c r="F37" s="473"/>
      <c r="G37" s="473"/>
      <c r="H37" s="726"/>
      <c r="I37" s="474"/>
      <c r="J37" s="264"/>
      <c r="L37" s="266"/>
      <c r="M37" s="266"/>
      <c r="N37" s="266"/>
      <c r="O37" s="267"/>
      <c r="P37" s="268"/>
    </row>
    <row r="38" spans="1:16" s="257" customFormat="1" ht="41.25" customHeight="1" x14ac:dyDescent="0.3">
      <c r="A38" s="465" t="s">
        <v>350</v>
      </c>
      <c r="B38" s="466" t="s">
        <v>286</v>
      </c>
      <c r="C38" s="446" t="s">
        <v>287</v>
      </c>
      <c r="D38" s="475" t="s">
        <v>288</v>
      </c>
      <c r="E38" s="442"/>
      <c r="F38" s="443"/>
      <c r="G38" s="443"/>
      <c r="H38" s="449">
        <v>298862</v>
      </c>
      <c r="I38" s="444"/>
      <c r="J38" s="256"/>
      <c r="L38" s="523"/>
      <c r="M38" s="523"/>
      <c r="N38" s="523"/>
      <c r="O38" s="524"/>
    </row>
    <row r="39" spans="1:16" s="257" customFormat="1" ht="29.25" hidden="1" customHeight="1" x14ac:dyDescent="0.3">
      <c r="A39" s="445" t="s">
        <v>351</v>
      </c>
      <c r="B39" s="446" t="s">
        <v>312</v>
      </c>
      <c r="C39" s="446" t="s">
        <v>190</v>
      </c>
      <c r="D39" s="455" t="s">
        <v>313</v>
      </c>
      <c r="E39" s="442"/>
      <c r="F39" s="443"/>
      <c r="G39" s="443"/>
      <c r="H39" s="449"/>
      <c r="I39" s="476"/>
      <c r="J39" s="256"/>
      <c r="L39" s="521" t="s">
        <v>344</v>
      </c>
      <c r="M39" s="521" t="s">
        <v>345</v>
      </c>
      <c r="N39" s="521" t="s">
        <v>336</v>
      </c>
      <c r="O39" s="522" t="s">
        <v>346</v>
      </c>
    </row>
    <row r="40" spans="1:16" s="257" customFormat="1" ht="33" customHeight="1" x14ac:dyDescent="0.3">
      <c r="A40" s="432" t="s">
        <v>352</v>
      </c>
      <c r="B40" s="433"/>
      <c r="C40" s="433"/>
      <c r="D40" s="477" t="s">
        <v>353</v>
      </c>
      <c r="E40" s="478"/>
      <c r="F40" s="478"/>
      <c r="G40" s="478"/>
      <c r="H40" s="728">
        <f>SUM(H41)</f>
        <v>2086394.94</v>
      </c>
      <c r="I40" s="479"/>
      <c r="J40" s="269"/>
    </row>
    <row r="41" spans="1:16" s="271" customFormat="1" ht="33" customHeight="1" x14ac:dyDescent="0.3">
      <c r="A41" s="432" t="s">
        <v>354</v>
      </c>
      <c r="B41" s="433"/>
      <c r="C41" s="433"/>
      <c r="D41" s="477" t="s">
        <v>353</v>
      </c>
      <c r="E41" s="478"/>
      <c r="F41" s="478"/>
      <c r="G41" s="478"/>
      <c r="H41" s="728">
        <f>SUM(H42,H50,H57,H69)</f>
        <v>2086394.94</v>
      </c>
      <c r="I41" s="479"/>
      <c r="J41" s="270"/>
    </row>
    <row r="42" spans="1:16" s="273" customFormat="1" ht="53.25" customHeight="1" x14ac:dyDescent="0.3">
      <c r="A42" s="469" t="s">
        <v>395</v>
      </c>
      <c r="B42" s="446" t="s">
        <v>396</v>
      </c>
      <c r="C42" s="446" t="s">
        <v>336</v>
      </c>
      <c r="D42" s="447" t="s">
        <v>397</v>
      </c>
      <c r="E42" s="480" t="s">
        <v>548</v>
      </c>
      <c r="F42" s="481"/>
      <c r="G42" s="481"/>
      <c r="H42" s="729">
        <v>845767</v>
      </c>
      <c r="I42" s="482"/>
      <c r="J42" s="272"/>
    </row>
    <row r="43" spans="1:16" s="275" customFormat="1" ht="55.5" hidden="1" customHeight="1" x14ac:dyDescent="0.25">
      <c r="A43" s="340"/>
      <c r="B43" s="341"/>
      <c r="C43" s="341"/>
      <c r="D43" s="346" t="s">
        <v>542</v>
      </c>
      <c r="E43" s="483"/>
      <c r="F43" s="484"/>
      <c r="G43" s="484"/>
      <c r="H43" s="730"/>
      <c r="I43" s="485"/>
      <c r="J43" s="274"/>
    </row>
    <row r="44" spans="1:16" s="273" customFormat="1" ht="40.5" hidden="1" customHeight="1" x14ac:dyDescent="0.3">
      <c r="A44" s="445"/>
      <c r="B44" s="446"/>
      <c r="C44" s="446"/>
      <c r="D44" s="418" t="s">
        <v>401</v>
      </c>
      <c r="E44" s="486"/>
      <c r="F44" s="481"/>
      <c r="G44" s="481"/>
      <c r="H44" s="730"/>
      <c r="I44" s="482"/>
      <c r="J44" s="272"/>
    </row>
    <row r="45" spans="1:16" s="273" customFormat="1" ht="42" hidden="1" customHeight="1" x14ac:dyDescent="0.3">
      <c r="A45" s="445" t="s">
        <v>402</v>
      </c>
      <c r="B45" s="446" t="s">
        <v>305</v>
      </c>
      <c r="C45" s="446" t="s">
        <v>291</v>
      </c>
      <c r="D45" s="455" t="s">
        <v>306</v>
      </c>
      <c r="E45" s="486"/>
      <c r="F45" s="481"/>
      <c r="G45" s="481"/>
      <c r="H45" s="731"/>
      <c r="I45" s="482"/>
      <c r="J45" s="272"/>
    </row>
    <row r="46" spans="1:16" s="273" customFormat="1" ht="35.25" hidden="1" customHeight="1" x14ac:dyDescent="0.3">
      <c r="A46" s="487"/>
      <c r="B46" s="488"/>
      <c r="C46" s="488"/>
      <c r="D46" s="418" t="s">
        <v>403</v>
      </c>
      <c r="E46" s="486"/>
      <c r="F46" s="481"/>
      <c r="G46" s="481"/>
      <c r="H46" s="730"/>
      <c r="I46" s="482"/>
      <c r="J46" s="272"/>
    </row>
    <row r="47" spans="1:16" s="273" customFormat="1" ht="39" hidden="1" customHeight="1" x14ac:dyDescent="0.3">
      <c r="A47" s="445"/>
      <c r="B47" s="446"/>
      <c r="C47" s="446"/>
      <c r="D47" s="418" t="s">
        <v>404</v>
      </c>
      <c r="E47" s="486"/>
      <c r="F47" s="481"/>
      <c r="G47" s="481"/>
      <c r="H47" s="730"/>
      <c r="I47" s="482"/>
      <c r="J47" s="272"/>
    </row>
    <row r="48" spans="1:16" s="271" customFormat="1" ht="29.25" hidden="1" customHeight="1" x14ac:dyDescent="0.3">
      <c r="A48" s="469" t="s">
        <v>356</v>
      </c>
      <c r="B48" s="470" t="s">
        <v>357</v>
      </c>
      <c r="C48" s="470" t="s">
        <v>358</v>
      </c>
      <c r="D48" s="489" t="s">
        <v>359</v>
      </c>
      <c r="E48" s="481"/>
      <c r="F48" s="481"/>
      <c r="G48" s="481"/>
      <c r="H48" s="729"/>
      <c r="I48" s="482"/>
      <c r="J48" s="270"/>
    </row>
    <row r="49" spans="1:10" s="271" customFormat="1" ht="53.25" hidden="1" customHeight="1" x14ac:dyDescent="0.3">
      <c r="A49" s="469"/>
      <c r="B49" s="470"/>
      <c r="C49" s="470"/>
      <c r="D49" s="346" t="s">
        <v>360</v>
      </c>
      <c r="E49" s="481"/>
      <c r="F49" s="481"/>
      <c r="G49" s="481"/>
      <c r="H49" s="730"/>
      <c r="I49" s="482"/>
      <c r="J49" s="270"/>
    </row>
    <row r="50" spans="1:10" s="273" customFormat="1" ht="58.5" customHeight="1" x14ac:dyDescent="0.3">
      <c r="A50" s="469" t="s">
        <v>361</v>
      </c>
      <c r="B50" s="470" t="s">
        <v>362</v>
      </c>
      <c r="C50" s="470" t="s">
        <v>363</v>
      </c>
      <c r="D50" s="489" t="s">
        <v>364</v>
      </c>
      <c r="E50" s="481"/>
      <c r="F50" s="481"/>
      <c r="G50" s="481"/>
      <c r="H50" s="729">
        <v>1065676</v>
      </c>
      <c r="I50" s="490"/>
      <c r="J50" s="272"/>
    </row>
    <row r="51" spans="1:10" s="275" customFormat="1" ht="51.75" hidden="1" customHeight="1" x14ac:dyDescent="0.25">
      <c r="A51" s="357"/>
      <c r="B51" s="358"/>
      <c r="C51" s="358"/>
      <c r="D51" s="491" t="s">
        <v>544</v>
      </c>
      <c r="E51" s="484"/>
      <c r="F51" s="484"/>
      <c r="G51" s="484"/>
      <c r="H51" s="730"/>
      <c r="I51" s="492"/>
      <c r="J51" s="274"/>
    </row>
    <row r="52" spans="1:10" s="275" customFormat="1" ht="51" hidden="1" customHeight="1" x14ac:dyDescent="0.25">
      <c r="A52" s="357"/>
      <c r="B52" s="358"/>
      <c r="C52" s="358"/>
      <c r="D52" s="422" t="s">
        <v>545</v>
      </c>
      <c r="E52" s="484"/>
      <c r="F52" s="484"/>
      <c r="G52" s="484"/>
      <c r="H52" s="730"/>
      <c r="I52" s="492"/>
      <c r="J52" s="274"/>
    </row>
    <row r="53" spans="1:10" s="275" customFormat="1" ht="48.75" hidden="1" customHeight="1" x14ac:dyDescent="0.25">
      <c r="A53" s="493"/>
      <c r="B53" s="494"/>
      <c r="C53" s="494"/>
      <c r="D53" s="346" t="s">
        <v>366</v>
      </c>
      <c r="E53" s="484"/>
      <c r="F53" s="484"/>
      <c r="G53" s="484"/>
      <c r="H53" s="730"/>
      <c r="I53" s="492"/>
      <c r="J53" s="274"/>
    </row>
    <row r="54" spans="1:10" s="273" customFormat="1" ht="31.5" hidden="1" customHeight="1" x14ac:dyDescent="0.3">
      <c r="A54" s="469" t="s">
        <v>379</v>
      </c>
      <c r="B54" s="470" t="s">
        <v>380</v>
      </c>
      <c r="C54" s="470" t="s">
        <v>377</v>
      </c>
      <c r="D54" s="489" t="s">
        <v>381</v>
      </c>
      <c r="E54" s="481"/>
      <c r="F54" s="481"/>
      <c r="G54" s="481"/>
      <c r="H54" s="729"/>
      <c r="I54" s="490"/>
      <c r="J54" s="272"/>
    </row>
    <row r="55" spans="1:10" s="273" customFormat="1" ht="57.75" hidden="1" customHeight="1" x14ac:dyDescent="0.3">
      <c r="A55" s="495"/>
      <c r="B55" s="496"/>
      <c r="C55" s="496"/>
      <c r="D55" s="497" t="s">
        <v>403</v>
      </c>
      <c r="E55" s="481"/>
      <c r="F55" s="481"/>
      <c r="G55" s="481"/>
      <c r="H55" s="732"/>
      <c r="I55" s="490"/>
      <c r="J55" s="272"/>
    </row>
    <row r="56" spans="1:10" s="273" customFormat="1" ht="39.75" hidden="1" customHeight="1" x14ac:dyDescent="0.3">
      <c r="A56" s="469" t="s">
        <v>392</v>
      </c>
      <c r="B56" s="470" t="s">
        <v>393</v>
      </c>
      <c r="C56" s="470" t="s">
        <v>247</v>
      </c>
      <c r="D56" s="489" t="s">
        <v>394</v>
      </c>
      <c r="E56" s="498"/>
      <c r="F56" s="481"/>
      <c r="G56" s="481"/>
      <c r="H56" s="729"/>
      <c r="I56" s="490"/>
      <c r="J56" s="272"/>
    </row>
    <row r="57" spans="1:10" s="273" customFormat="1" ht="47.25" hidden="1" customHeight="1" x14ac:dyDescent="0.3">
      <c r="A57" s="445" t="s">
        <v>402</v>
      </c>
      <c r="B57" s="446" t="s">
        <v>305</v>
      </c>
      <c r="C57" s="446" t="s">
        <v>291</v>
      </c>
      <c r="D57" s="455" t="s">
        <v>306</v>
      </c>
      <c r="E57" s="481"/>
      <c r="F57" s="481"/>
      <c r="G57" s="481"/>
      <c r="H57" s="729"/>
      <c r="I57" s="490"/>
      <c r="J57" s="272"/>
    </row>
    <row r="58" spans="1:10" s="273" customFormat="1" ht="40.5" hidden="1" customHeight="1" x14ac:dyDescent="0.3">
      <c r="A58" s="487"/>
      <c r="B58" s="488"/>
      <c r="C58" s="488"/>
      <c r="D58" s="418" t="s">
        <v>546</v>
      </c>
      <c r="E58" s="481"/>
      <c r="F58" s="481"/>
      <c r="G58" s="481"/>
      <c r="H58" s="730"/>
      <c r="I58" s="490"/>
      <c r="J58" s="272"/>
    </row>
    <row r="59" spans="1:10" s="273" customFormat="1" ht="84" hidden="1" customHeight="1" x14ac:dyDescent="0.3">
      <c r="A59" s="469" t="s">
        <v>367</v>
      </c>
      <c r="B59" s="470" t="s">
        <v>368</v>
      </c>
      <c r="C59" s="470" t="s">
        <v>369</v>
      </c>
      <c r="D59" s="475" t="s">
        <v>370</v>
      </c>
      <c r="E59" s="481"/>
      <c r="F59" s="481"/>
      <c r="G59" s="481"/>
      <c r="H59" s="729"/>
      <c r="I59" s="490"/>
      <c r="J59" s="272"/>
    </row>
    <row r="60" spans="1:10" s="273" customFormat="1" ht="52.5" hidden="1" customHeight="1" x14ac:dyDescent="0.3">
      <c r="A60" s="469"/>
      <c r="B60" s="470"/>
      <c r="C60" s="470"/>
      <c r="D60" s="346" t="s">
        <v>360</v>
      </c>
      <c r="E60" s="481"/>
      <c r="F60" s="481"/>
      <c r="G60" s="481"/>
      <c r="H60" s="732"/>
      <c r="I60" s="490"/>
      <c r="J60" s="272"/>
    </row>
    <row r="61" spans="1:10" s="273" customFormat="1" ht="43.5" hidden="1" customHeight="1" x14ac:dyDescent="0.3">
      <c r="A61" s="469" t="s">
        <v>372</v>
      </c>
      <c r="B61" s="470" t="s">
        <v>243</v>
      </c>
      <c r="C61" s="470" t="s">
        <v>373</v>
      </c>
      <c r="D61" s="475" t="s">
        <v>374</v>
      </c>
      <c r="E61" s="481"/>
      <c r="F61" s="481"/>
      <c r="G61" s="481"/>
      <c r="H61" s="729"/>
      <c r="I61" s="490"/>
      <c r="J61" s="272"/>
    </row>
    <row r="62" spans="1:10" s="273" customFormat="1" ht="37.5" hidden="1" customHeight="1" x14ac:dyDescent="0.3">
      <c r="A62" s="469" t="s">
        <v>534</v>
      </c>
      <c r="B62" s="470" t="s">
        <v>535</v>
      </c>
      <c r="C62" s="470" t="s">
        <v>536</v>
      </c>
      <c r="D62" s="499" t="s">
        <v>537</v>
      </c>
      <c r="E62" s="481"/>
      <c r="F62" s="481"/>
      <c r="G62" s="481"/>
      <c r="H62" s="729"/>
      <c r="I62" s="490"/>
      <c r="J62" s="272"/>
    </row>
    <row r="63" spans="1:10" s="273" customFormat="1" ht="37.5" hidden="1" customHeight="1" x14ac:dyDescent="0.3">
      <c r="A63" s="469" t="s">
        <v>375</v>
      </c>
      <c r="B63" s="470" t="s">
        <v>376</v>
      </c>
      <c r="C63" s="470" t="s">
        <v>377</v>
      </c>
      <c r="D63" s="499" t="s">
        <v>378</v>
      </c>
      <c r="E63" s="481"/>
      <c r="F63" s="481"/>
      <c r="G63" s="481"/>
      <c r="H63" s="729"/>
      <c r="I63" s="490"/>
      <c r="J63" s="272"/>
    </row>
    <row r="64" spans="1:10" s="273" customFormat="1" ht="26.25" hidden="1" customHeight="1" x14ac:dyDescent="0.3">
      <c r="A64" s="469" t="s">
        <v>379</v>
      </c>
      <c r="B64" s="470" t="s">
        <v>380</v>
      </c>
      <c r="C64" s="470" t="s">
        <v>377</v>
      </c>
      <c r="D64" s="499" t="s">
        <v>381</v>
      </c>
      <c r="E64" s="481"/>
      <c r="F64" s="481"/>
      <c r="G64" s="481"/>
      <c r="H64" s="729"/>
      <c r="I64" s="490"/>
      <c r="J64" s="272"/>
    </row>
    <row r="65" spans="1:10" s="273" customFormat="1" ht="141" hidden="1" customHeight="1" x14ac:dyDescent="0.3">
      <c r="A65" s="469" t="s">
        <v>389</v>
      </c>
      <c r="B65" s="470" t="s">
        <v>390</v>
      </c>
      <c r="C65" s="470" t="s">
        <v>224</v>
      </c>
      <c r="D65" s="475" t="s">
        <v>391</v>
      </c>
      <c r="E65" s="481"/>
      <c r="F65" s="481"/>
      <c r="G65" s="481"/>
      <c r="H65" s="729"/>
      <c r="I65" s="482"/>
      <c r="J65" s="272"/>
    </row>
    <row r="66" spans="1:10" s="273" customFormat="1" ht="28.5" hidden="1" customHeight="1" x14ac:dyDescent="0.3">
      <c r="A66" s="469" t="s">
        <v>538</v>
      </c>
      <c r="B66" s="470" t="s">
        <v>539</v>
      </c>
      <c r="C66" s="470"/>
      <c r="D66" s="499" t="s">
        <v>540</v>
      </c>
      <c r="E66" s="481"/>
      <c r="F66" s="481"/>
      <c r="G66" s="481"/>
      <c r="H66" s="729"/>
      <c r="I66" s="490"/>
      <c r="J66" s="272"/>
    </row>
    <row r="67" spans="1:10" s="273" customFormat="1" ht="42.75" hidden="1" customHeight="1" x14ac:dyDescent="0.3">
      <c r="A67" s="469" t="s">
        <v>392</v>
      </c>
      <c r="B67" s="470" t="s">
        <v>393</v>
      </c>
      <c r="C67" s="470" t="s">
        <v>247</v>
      </c>
      <c r="D67" s="499" t="s">
        <v>394</v>
      </c>
      <c r="E67" s="481"/>
      <c r="F67" s="481"/>
      <c r="G67" s="481"/>
      <c r="H67" s="729"/>
      <c r="I67" s="490"/>
      <c r="J67" s="272"/>
    </row>
    <row r="68" spans="1:10" s="273" customFormat="1" ht="32.25" hidden="1" customHeight="1" x14ac:dyDescent="0.3">
      <c r="A68" s="500"/>
      <c r="B68" s="501"/>
      <c r="C68" s="501"/>
      <c r="D68" s="501"/>
      <c r="E68" s="481"/>
      <c r="F68" s="481"/>
      <c r="G68" s="481"/>
      <c r="H68" s="729"/>
      <c r="I68" s="490"/>
      <c r="J68" s="272"/>
    </row>
    <row r="69" spans="1:10" s="273" customFormat="1" ht="42" customHeight="1" x14ac:dyDescent="0.3">
      <c r="A69" s="469" t="s">
        <v>605</v>
      </c>
      <c r="B69" s="446" t="s">
        <v>282</v>
      </c>
      <c r="C69" s="446" t="s">
        <v>283</v>
      </c>
      <c r="D69" s="447" t="s">
        <v>284</v>
      </c>
      <c r="E69" s="481"/>
      <c r="F69" s="481"/>
      <c r="G69" s="481"/>
      <c r="H69" s="729">
        <v>174951.94</v>
      </c>
      <c r="I69" s="490"/>
      <c r="J69" s="272"/>
    </row>
    <row r="70" spans="1:10" s="271" customFormat="1" ht="43.5" customHeight="1" x14ac:dyDescent="0.3">
      <c r="A70" s="432" t="s">
        <v>405</v>
      </c>
      <c r="B70" s="433"/>
      <c r="C70" s="433"/>
      <c r="D70" s="477" t="s">
        <v>406</v>
      </c>
      <c r="E70" s="478"/>
      <c r="F70" s="478"/>
      <c r="G70" s="478"/>
      <c r="H70" s="728">
        <f>SUM(H71)</f>
        <v>360778</v>
      </c>
      <c r="I70" s="479"/>
      <c r="J70" s="270"/>
    </row>
    <row r="71" spans="1:10" s="271" customFormat="1" ht="43.5" customHeight="1" x14ac:dyDescent="0.3">
      <c r="A71" s="432" t="s">
        <v>407</v>
      </c>
      <c r="B71" s="433"/>
      <c r="C71" s="433"/>
      <c r="D71" s="477" t="s">
        <v>406</v>
      </c>
      <c r="E71" s="478"/>
      <c r="F71" s="478"/>
      <c r="G71" s="478"/>
      <c r="H71" s="728">
        <f>SUM(H72:H74)</f>
        <v>360778</v>
      </c>
      <c r="I71" s="479"/>
      <c r="J71" s="270"/>
    </row>
    <row r="72" spans="1:10" s="271" customFormat="1" ht="46.5" hidden="1" customHeight="1" x14ac:dyDescent="0.3">
      <c r="A72" s="445" t="s">
        <v>408</v>
      </c>
      <c r="B72" s="446" t="s">
        <v>318</v>
      </c>
      <c r="C72" s="446" t="s">
        <v>187</v>
      </c>
      <c r="D72" s="447" t="s">
        <v>319</v>
      </c>
      <c r="E72" s="442"/>
      <c r="F72" s="443"/>
      <c r="G72" s="449"/>
      <c r="H72" s="449"/>
      <c r="I72" s="444"/>
      <c r="J72" s="270"/>
    </row>
    <row r="73" spans="1:10" s="271" customFormat="1" ht="64.5" hidden="1" customHeight="1" x14ac:dyDescent="0.3">
      <c r="A73" s="502" t="s">
        <v>456</v>
      </c>
      <c r="B73" s="503" t="s">
        <v>457</v>
      </c>
      <c r="C73" s="470" t="s">
        <v>362</v>
      </c>
      <c r="D73" s="499" t="s">
        <v>458</v>
      </c>
      <c r="E73" s="442"/>
      <c r="F73" s="443"/>
      <c r="G73" s="449"/>
      <c r="H73" s="449"/>
      <c r="I73" s="444"/>
      <c r="J73" s="270"/>
    </row>
    <row r="74" spans="1:10" s="271" customFormat="1" ht="79.5" customHeight="1" x14ac:dyDescent="0.3">
      <c r="A74" s="502" t="s">
        <v>631</v>
      </c>
      <c r="B74" s="503" t="s">
        <v>632</v>
      </c>
      <c r="C74" s="470" t="s">
        <v>257</v>
      </c>
      <c r="D74" s="610" t="s">
        <v>633</v>
      </c>
      <c r="E74" s="442"/>
      <c r="F74" s="443"/>
      <c r="G74" s="449"/>
      <c r="H74" s="449">
        <v>360778</v>
      </c>
      <c r="I74" s="444"/>
      <c r="J74" s="270"/>
    </row>
    <row r="75" spans="1:10" s="623" customFormat="1" ht="77.25" customHeight="1" x14ac:dyDescent="0.25">
      <c r="A75" s="616"/>
      <c r="B75" s="617"/>
      <c r="C75" s="356"/>
      <c r="D75" s="418" t="s">
        <v>636</v>
      </c>
      <c r="E75" s="618"/>
      <c r="F75" s="619"/>
      <c r="G75" s="620"/>
      <c r="H75" s="733">
        <v>360778</v>
      </c>
      <c r="I75" s="621"/>
      <c r="J75" s="622"/>
    </row>
    <row r="76" spans="1:10" s="277" customFormat="1" ht="37.5" hidden="1" customHeight="1" x14ac:dyDescent="0.25">
      <c r="A76" s="504"/>
      <c r="B76" s="505"/>
      <c r="C76" s="494"/>
      <c r="D76" s="418" t="s">
        <v>546</v>
      </c>
      <c r="E76" s="456"/>
      <c r="F76" s="457"/>
      <c r="G76" s="458"/>
      <c r="H76" s="733"/>
      <c r="I76" s="506"/>
      <c r="J76" s="276"/>
    </row>
    <row r="77" spans="1:10" s="271" customFormat="1" ht="46.5" hidden="1" customHeight="1" x14ac:dyDescent="0.3">
      <c r="A77" s="432" t="s">
        <v>471</v>
      </c>
      <c r="B77" s="433"/>
      <c r="C77" s="433"/>
      <c r="D77" s="507" t="s">
        <v>472</v>
      </c>
      <c r="E77" s="478"/>
      <c r="F77" s="478"/>
      <c r="G77" s="478"/>
      <c r="H77" s="728">
        <f>SUM(H78)</f>
        <v>0</v>
      </c>
      <c r="I77" s="479"/>
      <c r="J77" s="270"/>
    </row>
    <row r="78" spans="1:10" s="271" customFormat="1" ht="46.5" hidden="1" customHeight="1" x14ac:dyDescent="0.3">
      <c r="A78" s="432" t="s">
        <v>473</v>
      </c>
      <c r="B78" s="433"/>
      <c r="C78" s="433"/>
      <c r="D78" s="507" t="s">
        <v>472</v>
      </c>
      <c r="E78" s="478"/>
      <c r="F78" s="478"/>
      <c r="G78" s="478"/>
      <c r="H78" s="728">
        <f>SUM(H79,H82,H83)</f>
        <v>0</v>
      </c>
      <c r="I78" s="479"/>
      <c r="J78" s="270"/>
    </row>
    <row r="79" spans="1:10" s="271" customFormat="1" ht="42" hidden="1" customHeight="1" x14ac:dyDescent="0.3">
      <c r="A79" s="445" t="s">
        <v>490</v>
      </c>
      <c r="B79" s="446" t="s">
        <v>305</v>
      </c>
      <c r="C79" s="446" t="s">
        <v>291</v>
      </c>
      <c r="D79" s="455" t="s">
        <v>306</v>
      </c>
      <c r="E79" s="481"/>
      <c r="F79" s="481"/>
      <c r="G79" s="481"/>
      <c r="H79" s="734"/>
      <c r="I79" s="508"/>
      <c r="J79" s="270"/>
    </row>
    <row r="80" spans="1:10" s="271" customFormat="1" ht="36.75" hidden="1" customHeight="1" x14ac:dyDescent="0.3">
      <c r="A80" s="504"/>
      <c r="B80" s="505"/>
      <c r="C80" s="494"/>
      <c r="D80" s="418" t="s">
        <v>403</v>
      </c>
      <c r="E80" s="481"/>
      <c r="F80" s="481"/>
      <c r="G80" s="481"/>
      <c r="H80" s="656"/>
      <c r="I80" s="509"/>
      <c r="J80" s="270"/>
    </row>
    <row r="81" spans="1:10" s="271" customFormat="1" ht="39.75" hidden="1" customHeight="1" x14ac:dyDescent="0.3">
      <c r="A81" s="504"/>
      <c r="B81" s="505"/>
      <c r="C81" s="494"/>
      <c r="D81" s="418" t="s">
        <v>547</v>
      </c>
      <c r="E81" s="481"/>
      <c r="F81" s="481"/>
      <c r="G81" s="481"/>
      <c r="H81" s="656"/>
      <c r="I81" s="509"/>
      <c r="J81" s="270"/>
    </row>
    <row r="82" spans="1:10" s="271" customFormat="1" ht="42" hidden="1" customHeight="1" x14ac:dyDescent="0.3">
      <c r="A82" s="469" t="s">
        <v>482</v>
      </c>
      <c r="B82" s="470" t="s">
        <v>323</v>
      </c>
      <c r="C82" s="470" t="s">
        <v>324</v>
      </c>
      <c r="D82" s="448" t="s">
        <v>325</v>
      </c>
      <c r="E82" s="481"/>
      <c r="F82" s="481"/>
      <c r="G82" s="481"/>
      <c r="H82" s="734"/>
      <c r="I82" s="509"/>
      <c r="J82" s="270"/>
    </row>
    <row r="83" spans="1:10" s="271" customFormat="1" ht="44.25" hidden="1" customHeight="1" x14ac:dyDescent="0.3">
      <c r="A83" s="465" t="s">
        <v>483</v>
      </c>
      <c r="B83" s="466" t="s">
        <v>484</v>
      </c>
      <c r="C83" s="466" t="s">
        <v>485</v>
      </c>
      <c r="D83" s="510" t="s">
        <v>486</v>
      </c>
      <c r="E83" s="481"/>
      <c r="F83" s="481"/>
      <c r="G83" s="481"/>
      <c r="H83" s="734"/>
      <c r="I83" s="511"/>
      <c r="J83" s="270"/>
    </row>
    <row r="84" spans="1:10" s="271" customFormat="1" ht="33" customHeight="1" x14ac:dyDescent="0.3">
      <c r="A84" s="432" t="s">
        <v>491</v>
      </c>
      <c r="B84" s="433"/>
      <c r="C84" s="433"/>
      <c r="D84" s="477" t="s">
        <v>492</v>
      </c>
      <c r="E84" s="478"/>
      <c r="F84" s="478"/>
      <c r="G84" s="478"/>
      <c r="H84" s="728">
        <f>SUM(H85)</f>
        <v>13400</v>
      </c>
      <c r="I84" s="512"/>
      <c r="J84" s="270"/>
    </row>
    <row r="85" spans="1:10" s="271" customFormat="1" ht="32.25" customHeight="1" x14ac:dyDescent="0.3">
      <c r="A85" s="432" t="s">
        <v>493</v>
      </c>
      <c r="B85" s="433"/>
      <c r="C85" s="433"/>
      <c r="D85" s="477" t="s">
        <v>492</v>
      </c>
      <c r="E85" s="478"/>
      <c r="F85" s="478"/>
      <c r="G85" s="478"/>
      <c r="H85" s="728">
        <f>SUM(H86)</f>
        <v>13400</v>
      </c>
      <c r="I85" s="512"/>
      <c r="J85" s="270"/>
    </row>
    <row r="86" spans="1:10" s="271" customFormat="1" ht="41.25" customHeight="1" x14ac:dyDescent="0.3">
      <c r="A86" s="445" t="s">
        <v>494</v>
      </c>
      <c r="B86" s="446" t="s">
        <v>318</v>
      </c>
      <c r="C86" s="446" t="s">
        <v>187</v>
      </c>
      <c r="D86" s="447" t="s">
        <v>319</v>
      </c>
      <c r="E86" s="481"/>
      <c r="F86" s="481"/>
      <c r="G86" s="481"/>
      <c r="H86" s="729">
        <v>13400</v>
      </c>
      <c r="I86" s="513"/>
      <c r="J86" s="270"/>
    </row>
    <row r="87" spans="1:10" s="271" customFormat="1" ht="33" customHeight="1" x14ac:dyDescent="0.3">
      <c r="A87" s="514"/>
      <c r="B87" s="515"/>
      <c r="C87" s="516"/>
      <c r="D87" s="517" t="s">
        <v>541</v>
      </c>
      <c r="E87" s="518"/>
      <c r="F87" s="519"/>
      <c r="G87" s="518"/>
      <c r="H87" s="735">
        <f>SUM(H11,H24,H41,H71,H78,H85)</f>
        <v>14965251.939999999</v>
      </c>
      <c r="I87" s="520"/>
      <c r="J87" s="270"/>
    </row>
    <row r="88" spans="1:10" ht="69.75" customHeight="1" x14ac:dyDescent="0.3">
      <c r="A88" s="278"/>
      <c r="B88" s="278"/>
      <c r="C88" s="278"/>
      <c r="D88" s="250"/>
      <c r="E88" s="250"/>
      <c r="F88" s="250"/>
      <c r="G88" s="250"/>
      <c r="H88" s="250"/>
      <c r="I88" s="250"/>
      <c r="J88" s="250"/>
    </row>
    <row r="89" spans="1:10" ht="30.75" hidden="1" customHeight="1" x14ac:dyDescent="0.3">
      <c r="A89" s="278"/>
      <c r="B89" s="278"/>
      <c r="C89" s="278"/>
      <c r="D89" s="279"/>
      <c r="E89" s="279"/>
      <c r="F89" s="279"/>
      <c r="G89" s="279"/>
      <c r="H89" s="248"/>
      <c r="I89" s="248"/>
      <c r="J89" s="248"/>
    </row>
    <row r="90" spans="1:10" ht="18.75" x14ac:dyDescent="0.3">
      <c r="A90" s="278"/>
      <c r="B90" s="278"/>
      <c r="C90" s="278"/>
      <c r="D90" s="250"/>
      <c r="E90" s="250"/>
      <c r="F90" s="250"/>
      <c r="G90" s="250"/>
      <c r="H90" s="248"/>
      <c r="I90" s="248"/>
      <c r="J90" s="248"/>
    </row>
    <row r="91" spans="1:10" ht="20.25" x14ac:dyDescent="0.3">
      <c r="A91" s="280"/>
      <c r="B91" s="280"/>
      <c r="C91" s="280"/>
      <c r="D91" s="281"/>
      <c r="E91" s="281"/>
      <c r="F91" s="281"/>
      <c r="G91" s="281"/>
      <c r="H91" s="248"/>
      <c r="I91" s="248"/>
      <c r="J91" s="248"/>
    </row>
    <row r="92" spans="1:10" ht="15.75" x14ac:dyDescent="0.25">
      <c r="H92" s="248"/>
      <c r="I92" s="248"/>
      <c r="J92" s="248"/>
    </row>
    <row r="96" spans="1:10" ht="15.75" x14ac:dyDescent="0.2">
      <c r="E96" s="282"/>
      <c r="F96" s="283"/>
      <c r="G96" s="284"/>
    </row>
    <row r="97" spans="5:20" ht="20.25" x14ac:dyDescent="0.3">
      <c r="E97" s="282"/>
      <c r="F97" s="285"/>
      <c r="G97" s="284"/>
      <c r="M97" s="869"/>
      <c r="N97" s="869"/>
      <c r="O97" s="869"/>
      <c r="P97" s="869"/>
      <c r="Q97" s="869"/>
      <c r="R97" s="869"/>
      <c r="S97" s="869"/>
      <c r="T97" s="869"/>
    </row>
    <row r="98" spans="5:20" ht="20.25" x14ac:dyDescent="0.3">
      <c r="E98" s="284"/>
      <c r="F98" s="284"/>
      <c r="G98" s="284"/>
      <c r="M98" s="869"/>
      <c r="N98" s="869"/>
      <c r="O98" s="869"/>
      <c r="P98" s="869"/>
      <c r="Q98" s="869"/>
      <c r="R98" s="869"/>
      <c r="S98" s="869"/>
      <c r="T98" s="869"/>
    </row>
  </sheetData>
  <mergeCells count="2">
    <mergeCell ref="M97:T97"/>
    <mergeCell ref="M98:T98"/>
  </mergeCells>
  <pageMargins left="0.39370078740157483" right="0.39370078740157483" top="0.78740157480314965" bottom="0.78740157480314965" header="0" footer="0"/>
  <pageSetup paperSize="9" scale="55" fitToHeight="2" orientation="landscape" r:id="rId1"/>
  <headerFooter alignWithMargins="0"/>
  <rowBreaks count="1" manualBreakCount="1">
    <brk id="40" max="8" man="1"/>
  </rowBreaks>
  <colBreaks count="1" manualBreakCount="1">
    <brk id="9" max="106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M98"/>
  <sheetViews>
    <sheetView view="pageBreakPreview" topLeftCell="A10" zoomScale="90" zoomScaleNormal="91" zoomScaleSheetLayoutView="90" workbookViewId="0">
      <pane xSplit="6" ySplit="1" topLeftCell="H59" activePane="bottomRight" state="frozen"/>
      <selection activeCell="A10" sqref="A10"/>
      <selection pane="topRight" activeCell="G10" sqref="G10"/>
      <selection pane="bottomLeft" activeCell="A11" sqref="A11"/>
      <selection pane="bottomRight" activeCell="H90" sqref="H90"/>
    </sheetView>
  </sheetViews>
  <sheetFormatPr defaultRowHeight="12.75" x14ac:dyDescent="0.2"/>
  <cols>
    <col min="1" max="1" width="12.42578125" style="1" customWidth="1"/>
    <col min="2" max="2" width="12.140625" style="1" customWidth="1"/>
    <col min="3" max="3" width="14.5703125" style="1" customWidth="1"/>
    <col min="4" max="4" width="57" style="1" customWidth="1"/>
    <col min="5" max="5" width="51.7109375" style="1" customWidth="1"/>
    <col min="6" max="6" width="28.28515625" style="1" customWidth="1"/>
    <col min="7" max="7" width="18.85546875" style="291" customWidth="1"/>
    <col min="8" max="8" width="17.28515625" style="292" customWidth="1"/>
    <col min="9" max="9" width="17.42578125" style="1" customWidth="1"/>
    <col min="10" max="10" width="19" style="1" customWidth="1"/>
    <col min="11" max="11" width="18.28515625" style="1" customWidth="1"/>
    <col min="12" max="12" width="17.28515625" style="1" customWidth="1"/>
    <col min="13" max="13" width="16" style="1" customWidth="1"/>
    <col min="14" max="16384" width="9.140625" style="1"/>
  </cols>
  <sheetData>
    <row r="4" spans="1:13" ht="57" customHeight="1" x14ac:dyDescent="0.2"/>
    <row r="5" spans="1:13" ht="16.350000000000001" customHeight="1" x14ac:dyDescent="0.3">
      <c r="D5" s="872"/>
      <c r="E5" s="872"/>
      <c r="F5" s="872"/>
      <c r="G5" s="872"/>
      <c r="H5" s="872"/>
      <c r="I5" s="872"/>
    </row>
    <row r="6" spans="1:13" ht="18.75" x14ac:dyDescent="0.3">
      <c r="D6" s="873"/>
      <c r="E6" s="873"/>
      <c r="F6" s="873"/>
      <c r="G6" s="873"/>
      <c r="H6" s="873"/>
      <c r="I6" s="873"/>
      <c r="J6" s="873"/>
    </row>
    <row r="7" spans="1:13" ht="27" customHeight="1" x14ac:dyDescent="0.3">
      <c r="D7" s="293"/>
      <c r="E7" s="293"/>
      <c r="F7" s="293"/>
      <c r="G7" s="294"/>
      <c r="H7" s="293"/>
      <c r="I7" s="293"/>
      <c r="J7" s="293"/>
    </row>
    <row r="8" spans="1:13" ht="19.5" customHeight="1" x14ac:dyDescent="0.3">
      <c r="E8" s="295"/>
      <c r="F8" s="295"/>
      <c r="G8" s="294"/>
      <c r="H8" s="290"/>
      <c r="I8" s="296" t="s">
        <v>0</v>
      </c>
    </row>
    <row r="9" spans="1:13" s="297" customFormat="1" ht="27" customHeight="1" x14ac:dyDescent="0.2">
      <c r="A9" s="874" t="s">
        <v>166</v>
      </c>
      <c r="B9" s="876" t="s">
        <v>167</v>
      </c>
      <c r="C9" s="876" t="s">
        <v>168</v>
      </c>
      <c r="D9" s="877" t="s">
        <v>169</v>
      </c>
      <c r="E9" s="878" t="s">
        <v>555</v>
      </c>
      <c r="F9" s="878" t="s">
        <v>556</v>
      </c>
      <c r="G9" s="879" t="s">
        <v>3</v>
      </c>
      <c r="H9" s="870" t="s">
        <v>1</v>
      </c>
      <c r="I9" s="870" t="s">
        <v>2</v>
      </c>
      <c r="J9" s="871"/>
    </row>
    <row r="10" spans="1:13" s="297" customFormat="1" ht="86.25" customHeight="1" x14ac:dyDescent="0.2">
      <c r="A10" s="875"/>
      <c r="B10" s="846"/>
      <c r="C10" s="846"/>
      <c r="D10" s="846"/>
      <c r="E10" s="846"/>
      <c r="F10" s="846"/>
      <c r="G10" s="846"/>
      <c r="H10" s="846"/>
      <c r="I10" s="525" t="s">
        <v>129</v>
      </c>
      <c r="J10" s="526" t="s">
        <v>174</v>
      </c>
    </row>
    <row r="11" spans="1:13" s="298" customFormat="1" ht="15.75" customHeight="1" x14ac:dyDescent="0.2">
      <c r="A11" s="527">
        <v>1</v>
      </c>
      <c r="B11" s="528">
        <v>2</v>
      </c>
      <c r="C11" s="528">
        <v>3</v>
      </c>
      <c r="D11" s="528">
        <v>4</v>
      </c>
      <c r="E11" s="529">
        <v>5</v>
      </c>
      <c r="F11" s="529">
        <v>6</v>
      </c>
      <c r="G11" s="529">
        <v>7</v>
      </c>
      <c r="H11" s="529">
        <v>8</v>
      </c>
      <c r="I11" s="528">
        <v>9</v>
      </c>
      <c r="J11" s="530">
        <v>10</v>
      </c>
    </row>
    <row r="12" spans="1:13" ht="40.5" customHeight="1" x14ac:dyDescent="0.3">
      <c r="A12" s="531" t="s">
        <v>182</v>
      </c>
      <c r="B12" s="532"/>
      <c r="C12" s="532"/>
      <c r="D12" s="533" t="s">
        <v>183</v>
      </c>
      <c r="E12" s="534"/>
      <c r="F12" s="534"/>
      <c r="G12" s="737">
        <f>SUM(G13)</f>
        <v>8107550</v>
      </c>
      <c r="H12" s="737">
        <f t="shared" ref="H12:J12" si="0">SUM(H13)</f>
        <v>5436420</v>
      </c>
      <c r="I12" s="737">
        <f t="shared" si="0"/>
        <v>2671130</v>
      </c>
      <c r="J12" s="738">
        <f t="shared" si="0"/>
        <v>2671130</v>
      </c>
      <c r="L12" s="299"/>
      <c r="M12" s="299"/>
    </row>
    <row r="13" spans="1:13" ht="37.5" customHeight="1" x14ac:dyDescent="0.3">
      <c r="A13" s="531" t="s">
        <v>184</v>
      </c>
      <c r="B13" s="532"/>
      <c r="C13" s="532"/>
      <c r="D13" s="533" t="s">
        <v>183</v>
      </c>
      <c r="E13" s="534"/>
      <c r="F13" s="534"/>
      <c r="G13" s="737">
        <f>SUM(G14:G48)</f>
        <v>8107550</v>
      </c>
      <c r="H13" s="737">
        <f>SUM(H14:H48)</f>
        <v>5436420</v>
      </c>
      <c r="I13" s="737">
        <f t="shared" ref="I13:J13" si="1">SUM(I14:I48)</f>
        <v>2671130</v>
      </c>
      <c r="J13" s="738">
        <f t="shared" si="1"/>
        <v>2671130</v>
      </c>
      <c r="K13" s="300">
        <f>SUM(H12:I12)</f>
        <v>8107550</v>
      </c>
    </row>
    <row r="14" spans="1:13" s="302" customFormat="1" ht="78" customHeight="1" x14ac:dyDescent="0.3">
      <c r="A14" s="445" t="s">
        <v>189</v>
      </c>
      <c r="B14" s="446" t="s">
        <v>190</v>
      </c>
      <c r="C14" s="446" t="s">
        <v>191</v>
      </c>
      <c r="D14" s="447" t="s">
        <v>192</v>
      </c>
      <c r="E14" s="535" t="s">
        <v>557</v>
      </c>
      <c r="F14" s="536" t="s">
        <v>558</v>
      </c>
      <c r="G14" s="731">
        <f t="shared" ref="G14:G23" si="2">SUM(H14:I14)</f>
        <v>100000</v>
      </c>
      <c r="H14" s="739">
        <v>100000</v>
      </c>
      <c r="I14" s="740"/>
      <c r="J14" s="741"/>
      <c r="K14" s="301"/>
    </row>
    <row r="15" spans="1:13" s="304" customFormat="1" ht="59.25" hidden="1" customHeight="1" x14ac:dyDescent="0.3">
      <c r="A15" s="537" t="s">
        <v>193</v>
      </c>
      <c r="B15" s="538" t="s">
        <v>194</v>
      </c>
      <c r="C15" s="538" t="s">
        <v>195</v>
      </c>
      <c r="D15" s="539" t="s">
        <v>196</v>
      </c>
      <c r="E15" s="540" t="s">
        <v>559</v>
      </c>
      <c r="F15" s="540" t="s">
        <v>560</v>
      </c>
      <c r="G15" s="731">
        <f t="shared" si="2"/>
        <v>0</v>
      </c>
      <c r="H15" s="542"/>
      <c r="I15" s="742"/>
      <c r="J15" s="743"/>
      <c r="K15" s="303"/>
    </row>
    <row r="16" spans="1:13" s="305" customFormat="1" ht="42.75" customHeight="1" x14ac:dyDescent="0.3">
      <c r="A16" s="445" t="s">
        <v>198</v>
      </c>
      <c r="B16" s="446" t="s">
        <v>199</v>
      </c>
      <c r="C16" s="446" t="s">
        <v>200</v>
      </c>
      <c r="D16" s="776" t="s">
        <v>641</v>
      </c>
      <c r="E16" s="775" t="s">
        <v>559</v>
      </c>
      <c r="F16" s="774" t="s">
        <v>560</v>
      </c>
      <c r="G16" s="731">
        <f t="shared" ref="G16" si="3">SUM(H16:I16)</f>
        <v>1581000</v>
      </c>
      <c r="H16" s="751">
        <v>1581000</v>
      </c>
      <c r="I16" s="546"/>
      <c r="J16" s="744"/>
    </row>
    <row r="17" spans="1:10" s="793" customFormat="1" ht="43.5" customHeight="1" x14ac:dyDescent="0.3">
      <c r="A17" s="552" t="s">
        <v>203</v>
      </c>
      <c r="B17" s="553" t="s">
        <v>204</v>
      </c>
      <c r="C17" s="553" t="s">
        <v>205</v>
      </c>
      <c r="D17" s="447" t="s">
        <v>206</v>
      </c>
      <c r="E17" s="536" t="s">
        <v>559</v>
      </c>
      <c r="F17" s="536" t="s">
        <v>560</v>
      </c>
      <c r="G17" s="731">
        <f t="shared" si="2"/>
        <v>-15000</v>
      </c>
      <c r="H17" s="751">
        <v>-15000</v>
      </c>
      <c r="I17" s="791"/>
      <c r="J17" s="792"/>
    </row>
    <row r="18" spans="1:10" s="793" customFormat="1" ht="42.75" customHeight="1" x14ac:dyDescent="0.3">
      <c r="A18" s="552" t="s">
        <v>207</v>
      </c>
      <c r="B18" s="553" t="s">
        <v>208</v>
      </c>
      <c r="C18" s="553" t="s">
        <v>205</v>
      </c>
      <c r="D18" s="447" t="s">
        <v>209</v>
      </c>
      <c r="E18" s="536" t="s">
        <v>559</v>
      </c>
      <c r="F18" s="536" t="s">
        <v>560</v>
      </c>
      <c r="G18" s="731">
        <f t="shared" si="2"/>
        <v>130000</v>
      </c>
      <c r="H18" s="751">
        <v>130000</v>
      </c>
      <c r="I18" s="752"/>
      <c r="J18" s="792"/>
    </row>
    <row r="19" spans="1:10" s="209" customFormat="1" ht="42.75" customHeight="1" x14ac:dyDescent="0.3">
      <c r="A19" s="552" t="s">
        <v>211</v>
      </c>
      <c r="B19" s="553" t="s">
        <v>212</v>
      </c>
      <c r="C19" s="553" t="s">
        <v>205</v>
      </c>
      <c r="D19" s="557" t="s">
        <v>213</v>
      </c>
      <c r="E19" s="536" t="s">
        <v>559</v>
      </c>
      <c r="F19" s="536" t="s">
        <v>560</v>
      </c>
      <c r="G19" s="731">
        <f t="shared" si="2"/>
        <v>310000</v>
      </c>
      <c r="H19" s="751">
        <v>310000</v>
      </c>
      <c r="I19" s="752"/>
      <c r="J19" s="792"/>
    </row>
    <row r="20" spans="1:10" s="193" customFormat="1" ht="41.25" customHeight="1" x14ac:dyDescent="0.3">
      <c r="A20" s="552" t="s">
        <v>218</v>
      </c>
      <c r="B20" s="553" t="s">
        <v>219</v>
      </c>
      <c r="C20" s="553" t="s">
        <v>205</v>
      </c>
      <c r="D20" s="557" t="s">
        <v>220</v>
      </c>
      <c r="E20" s="536" t="s">
        <v>559</v>
      </c>
      <c r="F20" s="536" t="s">
        <v>560</v>
      </c>
      <c r="G20" s="731">
        <f t="shared" si="2"/>
        <v>-425000</v>
      </c>
      <c r="H20" s="731">
        <v>-425000</v>
      </c>
      <c r="I20" s="752"/>
      <c r="J20" s="766"/>
    </row>
    <row r="21" spans="1:10" s="205" customFormat="1" ht="43.5" hidden="1" customHeight="1" x14ac:dyDescent="0.3">
      <c r="A21" s="543" t="s">
        <v>222</v>
      </c>
      <c r="B21" s="544" t="s">
        <v>223</v>
      </c>
      <c r="C21" s="544" t="s">
        <v>224</v>
      </c>
      <c r="D21" s="547" t="s">
        <v>225</v>
      </c>
      <c r="E21" s="548" t="s">
        <v>561</v>
      </c>
      <c r="F21" s="540" t="s">
        <v>562</v>
      </c>
      <c r="G21" s="731">
        <f t="shared" si="2"/>
        <v>0</v>
      </c>
      <c r="H21" s="541"/>
      <c r="I21" s="546"/>
      <c r="J21" s="747"/>
    </row>
    <row r="22" spans="1:10" s="307" customFormat="1" ht="48" hidden="1" customHeight="1" x14ac:dyDescent="0.3">
      <c r="A22" s="537" t="s">
        <v>226</v>
      </c>
      <c r="B22" s="538" t="s">
        <v>227</v>
      </c>
      <c r="C22" s="538" t="s">
        <v>224</v>
      </c>
      <c r="D22" s="549" t="s">
        <v>228</v>
      </c>
      <c r="E22" s="548" t="s">
        <v>561</v>
      </c>
      <c r="F22" s="540" t="s">
        <v>562</v>
      </c>
      <c r="G22" s="731">
        <f t="shared" si="2"/>
        <v>0</v>
      </c>
      <c r="H22" s="541"/>
      <c r="I22" s="546"/>
      <c r="J22" s="748"/>
    </row>
    <row r="23" spans="1:10" s="305" customFormat="1" ht="45" hidden="1" customHeight="1" x14ac:dyDescent="0.3">
      <c r="A23" s="550" t="s">
        <v>229</v>
      </c>
      <c r="B23" s="544" t="s">
        <v>230</v>
      </c>
      <c r="C23" s="551" t="s">
        <v>224</v>
      </c>
      <c r="D23" s="545" t="s">
        <v>231</v>
      </c>
      <c r="E23" s="773" t="s">
        <v>561</v>
      </c>
      <c r="F23" s="736" t="s">
        <v>563</v>
      </c>
      <c r="G23" s="731">
        <f t="shared" si="2"/>
        <v>0</v>
      </c>
      <c r="H23" s="749"/>
      <c r="I23" s="750"/>
      <c r="J23" s="747"/>
    </row>
    <row r="24" spans="1:10" ht="45" hidden="1" customHeight="1" x14ac:dyDescent="0.3">
      <c r="A24" s="445"/>
      <c r="B24" s="446"/>
      <c r="C24" s="446"/>
      <c r="D24" s="776"/>
      <c r="E24" s="775"/>
      <c r="F24" s="774"/>
      <c r="G24" s="731"/>
      <c r="H24" s="751"/>
      <c r="I24" s="752"/>
      <c r="J24" s="766"/>
    </row>
    <row r="25" spans="1:10" ht="42" customHeight="1" x14ac:dyDescent="0.3">
      <c r="A25" s="552" t="s">
        <v>235</v>
      </c>
      <c r="B25" s="553" t="s">
        <v>236</v>
      </c>
      <c r="C25" s="553" t="s">
        <v>224</v>
      </c>
      <c r="D25" s="554" t="s">
        <v>237</v>
      </c>
      <c r="E25" s="771" t="s">
        <v>561</v>
      </c>
      <c r="F25" s="772" t="s">
        <v>562</v>
      </c>
      <c r="G25" s="731">
        <f t="shared" ref="G25:G48" si="4">SUM(H25:I25)</f>
        <v>48382</v>
      </c>
      <c r="H25" s="751">
        <v>48382</v>
      </c>
      <c r="I25" s="752"/>
      <c r="J25" s="753"/>
    </row>
    <row r="26" spans="1:10" ht="76.5" customHeight="1" x14ac:dyDescent="0.3">
      <c r="A26" s="555" t="s">
        <v>238</v>
      </c>
      <c r="B26" s="553" t="s">
        <v>239</v>
      </c>
      <c r="C26" s="556" t="s">
        <v>224</v>
      </c>
      <c r="D26" s="557" t="s">
        <v>240</v>
      </c>
      <c r="E26" s="535" t="s">
        <v>564</v>
      </c>
      <c r="F26" s="536" t="s">
        <v>563</v>
      </c>
      <c r="G26" s="731">
        <f t="shared" si="4"/>
        <v>21405</v>
      </c>
      <c r="H26" s="731">
        <v>21405</v>
      </c>
      <c r="I26" s="752"/>
      <c r="J26" s="753"/>
    </row>
    <row r="27" spans="1:10" s="305" customFormat="1" ht="50.25" hidden="1" customHeight="1" x14ac:dyDescent="0.3">
      <c r="A27" s="543" t="s">
        <v>241</v>
      </c>
      <c r="B27" s="544" t="s">
        <v>242</v>
      </c>
      <c r="C27" s="544" t="s">
        <v>243</v>
      </c>
      <c r="D27" s="545" t="s">
        <v>244</v>
      </c>
      <c r="E27" s="548" t="s">
        <v>561</v>
      </c>
      <c r="F27" s="540" t="s">
        <v>562</v>
      </c>
      <c r="G27" s="541">
        <f t="shared" si="4"/>
        <v>0</v>
      </c>
      <c r="H27" s="541"/>
      <c r="I27" s="546"/>
      <c r="J27" s="754"/>
    </row>
    <row r="28" spans="1:10" s="305" customFormat="1" ht="58.5" hidden="1" customHeight="1" x14ac:dyDescent="0.3">
      <c r="A28" s="543" t="s">
        <v>245</v>
      </c>
      <c r="B28" s="544" t="s">
        <v>246</v>
      </c>
      <c r="C28" s="544" t="s">
        <v>247</v>
      </c>
      <c r="D28" s="547" t="s">
        <v>248</v>
      </c>
      <c r="E28" s="540" t="s">
        <v>565</v>
      </c>
      <c r="F28" s="540" t="s">
        <v>566</v>
      </c>
      <c r="G28" s="541">
        <f t="shared" si="4"/>
        <v>0</v>
      </c>
      <c r="H28" s="745"/>
      <c r="I28" s="546"/>
      <c r="J28" s="747"/>
    </row>
    <row r="29" spans="1:10" s="306" customFormat="1" ht="62.25" hidden="1" customHeight="1" x14ac:dyDescent="0.3">
      <c r="A29" s="543" t="s">
        <v>249</v>
      </c>
      <c r="B29" s="544" t="s">
        <v>250</v>
      </c>
      <c r="C29" s="544" t="s">
        <v>247</v>
      </c>
      <c r="D29" s="547" t="s">
        <v>251</v>
      </c>
      <c r="E29" s="540" t="s">
        <v>565</v>
      </c>
      <c r="F29" s="540" t="s">
        <v>566</v>
      </c>
      <c r="G29" s="541">
        <f t="shared" si="4"/>
        <v>0</v>
      </c>
      <c r="H29" s="541"/>
      <c r="I29" s="546"/>
      <c r="J29" s="746"/>
    </row>
    <row r="30" spans="1:10" s="306" customFormat="1" ht="60.75" hidden="1" customHeight="1" x14ac:dyDescent="0.3">
      <c r="A30" s="537" t="s">
        <v>252</v>
      </c>
      <c r="B30" s="538" t="s">
        <v>253</v>
      </c>
      <c r="C30" s="538" t="s">
        <v>247</v>
      </c>
      <c r="D30" s="547" t="s">
        <v>254</v>
      </c>
      <c r="E30" s="540" t="s">
        <v>565</v>
      </c>
      <c r="F30" s="540" t="s">
        <v>566</v>
      </c>
      <c r="G30" s="541">
        <f t="shared" si="4"/>
        <v>0</v>
      </c>
      <c r="H30" s="541"/>
      <c r="I30" s="546"/>
      <c r="J30" s="746"/>
    </row>
    <row r="31" spans="1:10" s="306" customFormat="1" ht="58.5" hidden="1" customHeight="1" x14ac:dyDescent="0.3">
      <c r="A31" s="558" t="s">
        <v>255</v>
      </c>
      <c r="B31" s="559" t="s">
        <v>256</v>
      </c>
      <c r="C31" s="559" t="s">
        <v>257</v>
      </c>
      <c r="D31" s="560" t="s">
        <v>258</v>
      </c>
      <c r="E31" s="561" t="s">
        <v>567</v>
      </c>
      <c r="F31" s="540" t="s">
        <v>568</v>
      </c>
      <c r="G31" s="541">
        <f t="shared" si="4"/>
        <v>0</v>
      </c>
      <c r="H31" s="541"/>
      <c r="I31" s="541"/>
      <c r="J31" s="755"/>
    </row>
    <row r="32" spans="1:10" s="306" customFormat="1" ht="58.5" hidden="1" customHeight="1" x14ac:dyDescent="0.3">
      <c r="A32" s="558" t="s">
        <v>259</v>
      </c>
      <c r="B32" s="559" t="s">
        <v>260</v>
      </c>
      <c r="C32" s="559" t="s">
        <v>261</v>
      </c>
      <c r="D32" s="560" t="s">
        <v>262</v>
      </c>
      <c r="E32" s="561" t="s">
        <v>569</v>
      </c>
      <c r="F32" s="540" t="s">
        <v>570</v>
      </c>
      <c r="G32" s="541">
        <f t="shared" si="4"/>
        <v>0</v>
      </c>
      <c r="H32" s="541"/>
      <c r="I32" s="541"/>
      <c r="J32" s="755"/>
    </row>
    <row r="33" spans="1:10" s="306" customFormat="1" ht="44.25" hidden="1" customHeight="1" x14ac:dyDescent="0.3">
      <c r="A33" s="558" t="s">
        <v>263</v>
      </c>
      <c r="B33" s="559" t="s">
        <v>264</v>
      </c>
      <c r="C33" s="559" t="s">
        <v>261</v>
      </c>
      <c r="D33" s="560" t="s">
        <v>265</v>
      </c>
      <c r="E33" s="548" t="s">
        <v>571</v>
      </c>
      <c r="F33" s="548" t="s">
        <v>572</v>
      </c>
      <c r="G33" s="541">
        <f t="shared" si="4"/>
        <v>0</v>
      </c>
      <c r="H33" s="541"/>
      <c r="I33" s="541"/>
      <c r="J33" s="755"/>
    </row>
    <row r="34" spans="1:10" s="306" customFormat="1" ht="47.25" hidden="1" customHeight="1" x14ac:dyDescent="0.3">
      <c r="A34" s="558" t="s">
        <v>266</v>
      </c>
      <c r="B34" s="559" t="s">
        <v>267</v>
      </c>
      <c r="C34" s="559" t="s">
        <v>261</v>
      </c>
      <c r="D34" s="560" t="s">
        <v>268</v>
      </c>
      <c r="E34" s="540" t="s">
        <v>573</v>
      </c>
      <c r="F34" s="540" t="s">
        <v>574</v>
      </c>
      <c r="G34" s="541">
        <f t="shared" si="4"/>
        <v>0</v>
      </c>
      <c r="H34" s="541"/>
      <c r="I34" s="546"/>
      <c r="J34" s="756"/>
    </row>
    <row r="35" spans="1:10" s="306" customFormat="1" ht="69" hidden="1" customHeight="1" x14ac:dyDescent="0.3">
      <c r="A35" s="537" t="s">
        <v>269</v>
      </c>
      <c r="B35" s="538" t="s">
        <v>270</v>
      </c>
      <c r="C35" s="538" t="s">
        <v>261</v>
      </c>
      <c r="D35" s="547" t="s">
        <v>271</v>
      </c>
      <c r="E35" s="540" t="s">
        <v>575</v>
      </c>
      <c r="F35" s="540" t="s">
        <v>576</v>
      </c>
      <c r="G35" s="541">
        <f t="shared" si="4"/>
        <v>0</v>
      </c>
      <c r="H35" s="541"/>
      <c r="I35" s="546"/>
      <c r="J35" s="746"/>
    </row>
    <row r="36" spans="1:10" s="306" customFormat="1" ht="69" hidden="1" customHeight="1" x14ac:dyDescent="0.3">
      <c r="A36" s="537" t="s">
        <v>269</v>
      </c>
      <c r="B36" s="538" t="s">
        <v>270</v>
      </c>
      <c r="C36" s="538" t="s">
        <v>261</v>
      </c>
      <c r="D36" s="547" t="s">
        <v>271</v>
      </c>
      <c r="E36" s="548" t="s">
        <v>569</v>
      </c>
      <c r="F36" s="548" t="s">
        <v>570</v>
      </c>
      <c r="G36" s="541">
        <f t="shared" si="4"/>
        <v>0</v>
      </c>
      <c r="H36" s="541"/>
      <c r="I36" s="546"/>
      <c r="J36" s="746"/>
    </row>
    <row r="37" spans="1:10" s="308" customFormat="1" ht="42.75" customHeight="1" x14ac:dyDescent="0.3">
      <c r="A37" s="552" t="s">
        <v>272</v>
      </c>
      <c r="B37" s="553" t="s">
        <v>273</v>
      </c>
      <c r="C37" s="553" t="s">
        <v>261</v>
      </c>
      <c r="D37" s="447" t="s">
        <v>274</v>
      </c>
      <c r="E37" s="536" t="s">
        <v>577</v>
      </c>
      <c r="F37" s="535" t="s">
        <v>578</v>
      </c>
      <c r="G37" s="731">
        <f t="shared" si="4"/>
        <v>3368418</v>
      </c>
      <c r="H37" s="731">
        <v>3368418</v>
      </c>
      <c r="I37" s="752"/>
      <c r="J37" s="757"/>
    </row>
    <row r="38" spans="1:10" s="309" customFormat="1" ht="61.5" hidden="1" customHeight="1" x14ac:dyDescent="0.35">
      <c r="A38" s="543" t="s">
        <v>275</v>
      </c>
      <c r="B38" s="538" t="s">
        <v>276</v>
      </c>
      <c r="C38" s="538" t="s">
        <v>257</v>
      </c>
      <c r="D38" s="539" t="s">
        <v>277</v>
      </c>
      <c r="E38" s="562" t="s">
        <v>579</v>
      </c>
      <c r="F38" s="548" t="s">
        <v>580</v>
      </c>
      <c r="G38" s="541">
        <f t="shared" si="4"/>
        <v>0</v>
      </c>
      <c r="H38" s="541"/>
      <c r="I38" s="546"/>
      <c r="J38" s="756"/>
    </row>
    <row r="39" spans="1:10" s="323" customFormat="1" ht="43.5" customHeight="1" x14ac:dyDescent="0.35">
      <c r="A39" s="445" t="s">
        <v>549</v>
      </c>
      <c r="B39" s="446" t="s">
        <v>550</v>
      </c>
      <c r="C39" s="446" t="s">
        <v>291</v>
      </c>
      <c r="D39" s="447" t="s">
        <v>551</v>
      </c>
      <c r="E39" s="536" t="s">
        <v>591</v>
      </c>
      <c r="F39" s="535" t="s">
        <v>592</v>
      </c>
      <c r="G39" s="731">
        <f t="shared" si="4"/>
        <v>150000</v>
      </c>
      <c r="H39" s="731"/>
      <c r="I39" s="752">
        <v>150000</v>
      </c>
      <c r="J39" s="758">
        <v>150000</v>
      </c>
    </row>
    <row r="40" spans="1:10" s="305" customFormat="1" ht="63" hidden="1" customHeight="1" x14ac:dyDescent="0.3">
      <c r="A40" s="543" t="s">
        <v>278</v>
      </c>
      <c r="B40" s="544" t="s">
        <v>279</v>
      </c>
      <c r="C40" s="544" t="s">
        <v>280</v>
      </c>
      <c r="D40" s="539" t="s">
        <v>281</v>
      </c>
      <c r="E40" s="540" t="s">
        <v>581</v>
      </c>
      <c r="F40" s="548" t="s">
        <v>582</v>
      </c>
      <c r="G40" s="541">
        <f t="shared" si="4"/>
        <v>0</v>
      </c>
      <c r="H40" s="745"/>
      <c r="I40" s="546"/>
      <c r="J40" s="754"/>
    </row>
    <row r="41" spans="1:10" s="205" customFormat="1" ht="69.75" hidden="1" customHeight="1" x14ac:dyDescent="0.3">
      <c r="A41" s="537" t="s">
        <v>285</v>
      </c>
      <c r="B41" s="538" t="s">
        <v>286</v>
      </c>
      <c r="C41" s="538" t="s">
        <v>287</v>
      </c>
      <c r="D41" s="539" t="s">
        <v>288</v>
      </c>
      <c r="E41" s="540" t="s">
        <v>583</v>
      </c>
      <c r="F41" s="548" t="s">
        <v>584</v>
      </c>
      <c r="G41" s="541">
        <f t="shared" si="4"/>
        <v>0</v>
      </c>
      <c r="H41" s="745"/>
      <c r="I41" s="546"/>
      <c r="J41" s="747"/>
    </row>
    <row r="42" spans="1:10" s="205" customFormat="1" ht="60.75" hidden="1" customHeight="1" x14ac:dyDescent="0.3">
      <c r="A42" s="543" t="s">
        <v>289</v>
      </c>
      <c r="B42" s="544" t="s">
        <v>290</v>
      </c>
      <c r="C42" s="544" t="s">
        <v>291</v>
      </c>
      <c r="D42" s="563" t="s">
        <v>292</v>
      </c>
      <c r="E42" s="540" t="s">
        <v>573</v>
      </c>
      <c r="F42" s="548"/>
      <c r="G42" s="541">
        <f t="shared" si="4"/>
        <v>0</v>
      </c>
      <c r="H42" s="541"/>
      <c r="I42" s="546"/>
      <c r="J42" s="747"/>
    </row>
    <row r="43" spans="1:10" s="604" customFormat="1" ht="41.25" customHeight="1" x14ac:dyDescent="0.3">
      <c r="A43" s="552" t="s">
        <v>289</v>
      </c>
      <c r="B43" s="553" t="s">
        <v>290</v>
      </c>
      <c r="C43" s="553" t="s">
        <v>291</v>
      </c>
      <c r="D43" s="554" t="s">
        <v>292</v>
      </c>
      <c r="E43" s="489" t="s">
        <v>577</v>
      </c>
      <c r="F43" s="603" t="s">
        <v>578</v>
      </c>
      <c r="G43" s="731">
        <f t="shared" si="4"/>
        <v>2500000</v>
      </c>
      <c r="H43" s="731"/>
      <c r="I43" s="752">
        <v>2500000</v>
      </c>
      <c r="J43" s="758">
        <v>2500000</v>
      </c>
    </row>
    <row r="44" spans="1:10" ht="60" customHeight="1" x14ac:dyDescent="0.3">
      <c r="A44" s="552" t="s">
        <v>308</v>
      </c>
      <c r="B44" s="553" t="s">
        <v>309</v>
      </c>
      <c r="C44" s="553" t="s">
        <v>291</v>
      </c>
      <c r="D44" s="554" t="s">
        <v>310</v>
      </c>
      <c r="E44" s="536" t="s">
        <v>585</v>
      </c>
      <c r="F44" s="535" t="s">
        <v>586</v>
      </c>
      <c r="G44" s="731">
        <f t="shared" ref="G44" si="5">SUM(H44:I44)</f>
        <v>6715</v>
      </c>
      <c r="H44" s="752">
        <v>6715</v>
      </c>
      <c r="I44" s="752"/>
      <c r="J44" s="753"/>
    </row>
    <row r="45" spans="1:10" ht="46.5" customHeight="1" x14ac:dyDescent="0.3">
      <c r="A45" s="781" t="s">
        <v>293</v>
      </c>
      <c r="B45" s="782" t="s">
        <v>294</v>
      </c>
      <c r="C45" s="782" t="s">
        <v>295</v>
      </c>
      <c r="D45" s="783" t="s">
        <v>296</v>
      </c>
      <c r="E45" s="536" t="s">
        <v>642</v>
      </c>
      <c r="F45" s="535" t="s">
        <v>643</v>
      </c>
      <c r="G45" s="731">
        <f t="shared" si="4"/>
        <v>331630</v>
      </c>
      <c r="H45" s="752">
        <v>310500</v>
      </c>
      <c r="I45" s="752">
        <v>21130</v>
      </c>
      <c r="J45" s="758">
        <v>21130</v>
      </c>
    </row>
    <row r="46" spans="1:10" s="305" customFormat="1" ht="47.25" hidden="1" customHeight="1" x14ac:dyDescent="0.3">
      <c r="A46" s="564" t="s">
        <v>587</v>
      </c>
      <c r="B46" s="538" t="s">
        <v>588</v>
      </c>
      <c r="C46" s="565" t="s">
        <v>589</v>
      </c>
      <c r="D46" s="566" t="s">
        <v>590</v>
      </c>
      <c r="E46" s="540" t="s">
        <v>591</v>
      </c>
      <c r="F46" s="548" t="s">
        <v>592</v>
      </c>
      <c r="G46" s="541">
        <f t="shared" si="4"/>
        <v>0</v>
      </c>
      <c r="H46" s="745"/>
      <c r="I46" s="546"/>
      <c r="J46" s="754"/>
    </row>
    <row r="47" spans="1:10" s="305" customFormat="1" ht="72.75" hidden="1" customHeight="1" x14ac:dyDescent="0.3">
      <c r="A47" s="567" t="s">
        <v>301</v>
      </c>
      <c r="B47" s="538" t="s">
        <v>302</v>
      </c>
      <c r="C47" s="568" t="s">
        <v>299</v>
      </c>
      <c r="D47" s="569" t="s">
        <v>303</v>
      </c>
      <c r="E47" s="540" t="s">
        <v>593</v>
      </c>
      <c r="F47" s="548" t="s">
        <v>594</v>
      </c>
      <c r="G47" s="541">
        <f t="shared" si="4"/>
        <v>0</v>
      </c>
      <c r="H47" s="759"/>
      <c r="I47" s="546"/>
      <c r="J47" s="754"/>
    </row>
    <row r="48" spans="1:10" s="305" customFormat="1" ht="48" hidden="1" customHeight="1" x14ac:dyDescent="0.3">
      <c r="A48" s="543" t="s">
        <v>311</v>
      </c>
      <c r="B48" s="544" t="s">
        <v>312</v>
      </c>
      <c r="C48" s="544" t="s">
        <v>190</v>
      </c>
      <c r="D48" s="563" t="s">
        <v>313</v>
      </c>
      <c r="E48" s="548" t="s">
        <v>564</v>
      </c>
      <c r="F48" s="540" t="s">
        <v>563</v>
      </c>
      <c r="G48" s="541">
        <f t="shared" si="4"/>
        <v>0</v>
      </c>
      <c r="H48" s="745"/>
      <c r="I48" s="546"/>
      <c r="J48" s="754"/>
    </row>
    <row r="49" spans="1:11" s="311" customFormat="1" ht="58.5" customHeight="1" x14ac:dyDescent="0.3">
      <c r="A49" s="531" t="s">
        <v>314</v>
      </c>
      <c r="B49" s="532"/>
      <c r="C49" s="532"/>
      <c r="D49" s="533" t="s">
        <v>315</v>
      </c>
      <c r="E49" s="570"/>
      <c r="F49" s="570"/>
      <c r="G49" s="760">
        <f>SUM(G50)</f>
        <v>8795263</v>
      </c>
      <c r="H49" s="760">
        <f t="shared" ref="H49:J49" si="6">SUM(H50)</f>
        <v>0</v>
      </c>
      <c r="I49" s="760">
        <f t="shared" si="6"/>
        <v>8795263</v>
      </c>
      <c r="J49" s="761">
        <f t="shared" si="6"/>
        <v>8795263</v>
      </c>
    </row>
    <row r="50" spans="1:11" s="311" customFormat="1" ht="58.5" customHeight="1" x14ac:dyDescent="0.3">
      <c r="A50" s="531" t="s">
        <v>316</v>
      </c>
      <c r="B50" s="532"/>
      <c r="C50" s="532"/>
      <c r="D50" s="533" t="s">
        <v>315</v>
      </c>
      <c r="E50" s="570"/>
      <c r="F50" s="570"/>
      <c r="G50" s="760">
        <f>SUM(G51:G65)</f>
        <v>8795263</v>
      </c>
      <c r="H50" s="760">
        <f>SUM(H53:H64)</f>
        <v>0</v>
      </c>
      <c r="I50" s="760">
        <f>SUM(I51:I65)</f>
        <v>8795263</v>
      </c>
      <c r="J50" s="761">
        <f>SUM(J51:J65)</f>
        <v>8795263</v>
      </c>
      <c r="K50" s="299">
        <f>SUM(H49:I49)</f>
        <v>8795263</v>
      </c>
    </row>
    <row r="51" spans="1:11" s="312" customFormat="1" ht="78.75" hidden="1" customHeight="1" x14ac:dyDescent="0.3">
      <c r="A51" s="469" t="s">
        <v>320</v>
      </c>
      <c r="B51" s="446" t="s">
        <v>186</v>
      </c>
      <c r="C51" s="446" t="s">
        <v>187</v>
      </c>
      <c r="D51" s="489" t="s">
        <v>188</v>
      </c>
      <c r="E51" s="571" t="s">
        <v>595</v>
      </c>
      <c r="F51" s="535" t="s">
        <v>596</v>
      </c>
      <c r="G51" s="731">
        <f t="shared" ref="G51:G65" si="7">SUM(H51:I51)</f>
        <v>0</v>
      </c>
      <c r="H51" s="762"/>
      <c r="I51" s="751"/>
      <c r="J51" s="763"/>
      <c r="K51" s="301"/>
    </row>
    <row r="52" spans="1:11" s="312" customFormat="1" ht="63" hidden="1" customHeight="1" x14ac:dyDescent="0.3">
      <c r="A52" s="469" t="s">
        <v>321</v>
      </c>
      <c r="B52" s="446" t="s">
        <v>194</v>
      </c>
      <c r="C52" s="446" t="s">
        <v>195</v>
      </c>
      <c r="D52" s="447" t="s">
        <v>196</v>
      </c>
      <c r="E52" s="571" t="s">
        <v>595</v>
      </c>
      <c r="F52" s="535" t="s">
        <v>596</v>
      </c>
      <c r="G52" s="731">
        <f t="shared" si="7"/>
        <v>0</v>
      </c>
      <c r="H52" s="762"/>
      <c r="I52" s="751"/>
      <c r="J52" s="763"/>
      <c r="K52" s="301"/>
    </row>
    <row r="53" spans="1:11" s="312" customFormat="1" ht="48.75" hidden="1" customHeight="1" x14ac:dyDescent="0.3">
      <c r="A53" s="469" t="s">
        <v>322</v>
      </c>
      <c r="B53" s="470" t="s">
        <v>323</v>
      </c>
      <c r="C53" s="470" t="s">
        <v>324</v>
      </c>
      <c r="D53" s="448" t="s">
        <v>325</v>
      </c>
      <c r="E53" s="571" t="s">
        <v>595</v>
      </c>
      <c r="F53" s="535" t="s">
        <v>596</v>
      </c>
      <c r="G53" s="731">
        <f t="shared" si="7"/>
        <v>0</v>
      </c>
      <c r="H53" s="751"/>
      <c r="I53" s="751"/>
      <c r="J53" s="763"/>
      <c r="K53" s="313"/>
    </row>
    <row r="54" spans="1:11" s="312" customFormat="1" ht="40.5" customHeight="1" x14ac:dyDescent="0.3">
      <c r="A54" s="465" t="s">
        <v>552</v>
      </c>
      <c r="B54" s="466" t="s">
        <v>553</v>
      </c>
      <c r="C54" s="466" t="s">
        <v>247</v>
      </c>
      <c r="D54" s="448" t="s">
        <v>554</v>
      </c>
      <c r="E54" s="536" t="s">
        <v>577</v>
      </c>
      <c r="F54" s="535" t="s">
        <v>578</v>
      </c>
      <c r="G54" s="731">
        <f t="shared" si="7"/>
        <v>1127608</v>
      </c>
      <c r="H54" s="751"/>
      <c r="I54" s="751">
        <v>1127608</v>
      </c>
      <c r="J54" s="763">
        <v>1127608</v>
      </c>
      <c r="K54" s="313"/>
    </row>
    <row r="55" spans="1:11" ht="57" customHeight="1" x14ac:dyDescent="0.3">
      <c r="A55" s="451" t="s">
        <v>326</v>
      </c>
      <c r="B55" s="452" t="s">
        <v>256</v>
      </c>
      <c r="C55" s="452" t="s">
        <v>257</v>
      </c>
      <c r="D55" s="453" t="s">
        <v>258</v>
      </c>
      <c r="E55" s="535" t="s">
        <v>569</v>
      </c>
      <c r="F55" s="535" t="s">
        <v>570</v>
      </c>
      <c r="G55" s="731">
        <f t="shared" si="7"/>
        <v>1868793</v>
      </c>
      <c r="H55" s="751"/>
      <c r="I55" s="752">
        <v>1868793</v>
      </c>
      <c r="J55" s="758">
        <v>1868793</v>
      </c>
      <c r="K55" s="311"/>
    </row>
    <row r="56" spans="1:11" s="308" customFormat="1" ht="57" customHeight="1" x14ac:dyDescent="0.3">
      <c r="A56" s="465" t="s">
        <v>331</v>
      </c>
      <c r="B56" s="466" t="s">
        <v>332</v>
      </c>
      <c r="C56" s="466" t="s">
        <v>261</v>
      </c>
      <c r="D56" s="448" t="s">
        <v>333</v>
      </c>
      <c r="E56" s="535" t="s">
        <v>571</v>
      </c>
      <c r="F56" s="535" t="s">
        <v>572</v>
      </c>
      <c r="G56" s="731">
        <f t="shared" si="7"/>
        <v>-5353021</v>
      </c>
      <c r="H56" s="751"/>
      <c r="I56" s="752">
        <v>-5353021</v>
      </c>
      <c r="J56" s="758">
        <v>-5353021</v>
      </c>
      <c r="K56" s="314"/>
    </row>
    <row r="57" spans="1:11" s="308" customFormat="1" ht="7.5" hidden="1" customHeight="1" x14ac:dyDescent="0.3">
      <c r="A57" s="451" t="s">
        <v>328</v>
      </c>
      <c r="B57" s="452" t="s">
        <v>329</v>
      </c>
      <c r="C57" s="452" t="s">
        <v>261</v>
      </c>
      <c r="D57" s="453" t="s">
        <v>330</v>
      </c>
      <c r="E57" s="535" t="s">
        <v>569</v>
      </c>
      <c r="F57" s="535" t="s">
        <v>570</v>
      </c>
      <c r="G57" s="731">
        <f t="shared" si="7"/>
        <v>0</v>
      </c>
      <c r="H57" s="751"/>
      <c r="I57" s="752"/>
      <c r="J57" s="758"/>
      <c r="K57" s="314"/>
    </row>
    <row r="58" spans="1:11" s="308" customFormat="1" ht="57.75" customHeight="1" x14ac:dyDescent="0.3">
      <c r="A58" s="465" t="s">
        <v>331</v>
      </c>
      <c r="B58" s="466" t="s">
        <v>332</v>
      </c>
      <c r="C58" s="466" t="s">
        <v>261</v>
      </c>
      <c r="D58" s="448" t="s">
        <v>333</v>
      </c>
      <c r="E58" s="535" t="s">
        <v>569</v>
      </c>
      <c r="F58" s="535" t="s">
        <v>570</v>
      </c>
      <c r="G58" s="731">
        <f t="shared" si="7"/>
        <v>10496141</v>
      </c>
      <c r="H58" s="751"/>
      <c r="I58" s="739">
        <v>10496141</v>
      </c>
      <c r="J58" s="764">
        <v>10496141</v>
      </c>
      <c r="K58" s="779"/>
    </row>
    <row r="59" spans="1:11" s="308" customFormat="1" ht="58.5" customHeight="1" x14ac:dyDescent="0.3">
      <c r="A59" s="465" t="s">
        <v>334</v>
      </c>
      <c r="B59" s="466" t="s">
        <v>335</v>
      </c>
      <c r="C59" s="466" t="s">
        <v>336</v>
      </c>
      <c r="D59" s="448" t="s">
        <v>337</v>
      </c>
      <c r="E59" s="535" t="s">
        <v>569</v>
      </c>
      <c r="F59" s="535" t="s">
        <v>570</v>
      </c>
      <c r="G59" s="731">
        <f t="shared" si="7"/>
        <v>356880</v>
      </c>
      <c r="H59" s="751"/>
      <c r="I59" s="739">
        <v>356880</v>
      </c>
      <c r="J59" s="764">
        <v>356880</v>
      </c>
      <c r="K59" s="314"/>
    </row>
    <row r="60" spans="1:11" s="305" customFormat="1" ht="45.75" hidden="1" customHeight="1" x14ac:dyDescent="0.3">
      <c r="A60" s="465" t="s">
        <v>338</v>
      </c>
      <c r="B60" s="466" t="s">
        <v>339</v>
      </c>
      <c r="C60" s="466" t="s">
        <v>336</v>
      </c>
      <c r="D60" s="448" t="s">
        <v>340</v>
      </c>
      <c r="E60" s="571" t="s">
        <v>595</v>
      </c>
      <c r="F60" s="535" t="s">
        <v>596</v>
      </c>
      <c r="G60" s="731">
        <f t="shared" si="7"/>
        <v>0</v>
      </c>
      <c r="H60" s="751"/>
      <c r="I60" s="752"/>
      <c r="J60" s="758"/>
      <c r="K60" s="310"/>
    </row>
    <row r="61" spans="1:11" s="305" customFormat="1" ht="39" hidden="1" customHeight="1" x14ac:dyDescent="0.3">
      <c r="A61" s="537" t="s">
        <v>347</v>
      </c>
      <c r="B61" s="538" t="s">
        <v>348</v>
      </c>
      <c r="C61" s="538" t="s">
        <v>336</v>
      </c>
      <c r="D61" s="539" t="s">
        <v>349</v>
      </c>
      <c r="E61" s="572" t="s">
        <v>595</v>
      </c>
      <c r="F61" s="548" t="s">
        <v>596</v>
      </c>
      <c r="G61" s="541">
        <f t="shared" si="7"/>
        <v>0</v>
      </c>
      <c r="H61" s="745"/>
      <c r="I61" s="546"/>
      <c r="J61" s="756"/>
      <c r="K61" s="310"/>
    </row>
    <row r="62" spans="1:11" s="315" customFormat="1" ht="48" hidden="1" customHeight="1" x14ac:dyDescent="0.35">
      <c r="A62" s="465" t="s">
        <v>341</v>
      </c>
      <c r="B62" s="466" t="s">
        <v>342</v>
      </c>
      <c r="C62" s="466" t="s">
        <v>336</v>
      </c>
      <c r="D62" s="448" t="s">
        <v>343</v>
      </c>
      <c r="E62" s="536" t="s">
        <v>577</v>
      </c>
      <c r="F62" s="535" t="s">
        <v>578</v>
      </c>
      <c r="G62" s="731">
        <f t="shared" si="7"/>
        <v>0</v>
      </c>
      <c r="H62" s="752"/>
      <c r="I62" s="752"/>
      <c r="J62" s="758"/>
      <c r="K62" s="311"/>
    </row>
    <row r="63" spans="1:11" s="209" customFormat="1" ht="57" customHeight="1" x14ac:dyDescent="0.3">
      <c r="A63" s="552" t="s">
        <v>350</v>
      </c>
      <c r="B63" s="553" t="s">
        <v>286</v>
      </c>
      <c r="C63" s="553" t="s">
        <v>287</v>
      </c>
      <c r="D63" s="573" t="s">
        <v>288</v>
      </c>
      <c r="E63" s="536" t="s">
        <v>597</v>
      </c>
      <c r="F63" s="535" t="s">
        <v>584</v>
      </c>
      <c r="G63" s="731">
        <f t="shared" si="7"/>
        <v>298862</v>
      </c>
      <c r="H63" s="739"/>
      <c r="I63" s="739">
        <v>298862</v>
      </c>
      <c r="J63" s="764">
        <v>298862</v>
      </c>
    </row>
    <row r="64" spans="1:11" s="193" customFormat="1" ht="43.5" hidden="1" customHeight="1" x14ac:dyDescent="0.3">
      <c r="A64" s="574" t="s">
        <v>598</v>
      </c>
      <c r="B64" s="446" t="s">
        <v>302</v>
      </c>
      <c r="C64" s="575" t="s">
        <v>299</v>
      </c>
      <c r="D64" s="576" t="s">
        <v>303</v>
      </c>
      <c r="E64" s="536" t="s">
        <v>593</v>
      </c>
      <c r="F64" s="535" t="s">
        <v>594</v>
      </c>
      <c r="G64" s="731">
        <f t="shared" si="7"/>
        <v>0</v>
      </c>
      <c r="H64" s="765"/>
      <c r="I64" s="752"/>
      <c r="J64" s="758"/>
    </row>
    <row r="65" spans="1:11" s="193" customFormat="1" ht="64.5" hidden="1" customHeight="1" x14ac:dyDescent="0.3">
      <c r="A65" s="445" t="s">
        <v>351</v>
      </c>
      <c r="B65" s="446" t="s">
        <v>312</v>
      </c>
      <c r="C65" s="446" t="s">
        <v>190</v>
      </c>
      <c r="D65" s="455" t="s">
        <v>313</v>
      </c>
      <c r="E65" s="536" t="s">
        <v>597</v>
      </c>
      <c r="F65" s="535" t="s">
        <v>584</v>
      </c>
      <c r="G65" s="731">
        <f t="shared" si="7"/>
        <v>0</v>
      </c>
      <c r="H65" s="765"/>
      <c r="I65" s="752"/>
      <c r="J65" s="758"/>
    </row>
    <row r="66" spans="1:11" s="205" customFormat="1" ht="44.25" customHeight="1" x14ac:dyDescent="0.3">
      <c r="A66" s="432" t="s">
        <v>352</v>
      </c>
      <c r="B66" s="577"/>
      <c r="C66" s="577"/>
      <c r="D66" s="477" t="s">
        <v>353</v>
      </c>
      <c r="E66" s="578"/>
      <c r="F66" s="578"/>
      <c r="G66" s="760">
        <f>SUM(H66:I66)</f>
        <v>198951.94</v>
      </c>
      <c r="H66" s="737">
        <f>SUM(H67)</f>
        <v>24000</v>
      </c>
      <c r="I66" s="737">
        <f>SUM(J68,J69,I71,I72,I89)</f>
        <v>174951.94</v>
      </c>
      <c r="J66" s="738">
        <f>SUM(K68,K69,J71,J72,J89)</f>
        <v>174951.94</v>
      </c>
      <c r="K66" s="786"/>
    </row>
    <row r="67" spans="1:11" s="205" customFormat="1" ht="43.5" customHeight="1" x14ac:dyDescent="0.3">
      <c r="A67" s="432" t="s">
        <v>354</v>
      </c>
      <c r="B67" s="577"/>
      <c r="C67" s="577"/>
      <c r="D67" s="477" t="s">
        <v>353</v>
      </c>
      <c r="E67" s="578"/>
      <c r="F67" s="578"/>
      <c r="G67" s="737">
        <f>SUM(G68:G70,G71,G89)</f>
        <v>198951.94</v>
      </c>
      <c r="H67" s="737">
        <f>SUM(H68:H70,H71,H89)</f>
        <v>24000</v>
      </c>
      <c r="I67" s="737">
        <f t="shared" ref="I67:J67" si="8">SUM(I68:I70,I71,I89)</f>
        <v>174951.94</v>
      </c>
      <c r="J67" s="738">
        <f t="shared" si="8"/>
        <v>174951.94</v>
      </c>
      <c r="K67" s="787">
        <f>SUM(H67:I67)</f>
        <v>198951.94</v>
      </c>
    </row>
    <row r="68" spans="1:11" s="205" customFormat="1" ht="87" hidden="1" customHeight="1" x14ac:dyDescent="0.3">
      <c r="A68" s="550" t="s">
        <v>361</v>
      </c>
      <c r="B68" s="551" t="s">
        <v>362</v>
      </c>
      <c r="C68" s="551" t="s">
        <v>363</v>
      </c>
      <c r="D68" s="547" t="s">
        <v>364</v>
      </c>
      <c r="E68" s="548" t="s">
        <v>599</v>
      </c>
      <c r="F68" s="548" t="s">
        <v>600</v>
      </c>
      <c r="G68" s="745">
        <f t="shared" ref="G68:G69" si="9">SUM(H68:I68)</f>
        <v>0</v>
      </c>
      <c r="H68" s="745"/>
      <c r="I68" s="542"/>
      <c r="J68" s="743"/>
      <c r="K68" s="788"/>
    </row>
    <row r="69" spans="1:11" s="205" customFormat="1" ht="99.75" hidden="1" customHeight="1" x14ac:dyDescent="0.3">
      <c r="A69" s="550" t="s">
        <v>367</v>
      </c>
      <c r="B69" s="551" t="s">
        <v>368</v>
      </c>
      <c r="C69" s="551" t="s">
        <v>369</v>
      </c>
      <c r="D69" s="579" t="s">
        <v>370</v>
      </c>
      <c r="E69" s="548" t="s">
        <v>599</v>
      </c>
      <c r="F69" s="548" t="s">
        <v>600</v>
      </c>
      <c r="G69" s="745">
        <f t="shared" si="9"/>
        <v>0</v>
      </c>
      <c r="H69" s="745"/>
      <c r="I69" s="542"/>
      <c r="J69" s="743"/>
      <c r="K69" s="788"/>
    </row>
    <row r="70" spans="1:11" s="205" customFormat="1" ht="81.75" hidden="1" customHeight="1" x14ac:dyDescent="0.3">
      <c r="A70" s="550" t="s">
        <v>601</v>
      </c>
      <c r="B70" s="551" t="s">
        <v>602</v>
      </c>
      <c r="C70" s="551"/>
      <c r="D70" s="547" t="s">
        <v>603</v>
      </c>
      <c r="E70" s="548" t="s">
        <v>604</v>
      </c>
      <c r="F70" s="548"/>
      <c r="G70" s="745"/>
      <c r="H70" s="546"/>
      <c r="I70" s="546"/>
      <c r="J70" s="747"/>
    </row>
    <row r="71" spans="1:11" s="193" customFormat="1" ht="42" customHeight="1" x14ac:dyDescent="0.3">
      <c r="A71" s="555" t="s">
        <v>386</v>
      </c>
      <c r="B71" s="556" t="s">
        <v>387</v>
      </c>
      <c r="C71" s="556" t="s">
        <v>377</v>
      </c>
      <c r="D71" s="489" t="s">
        <v>388</v>
      </c>
      <c r="E71" s="535" t="s">
        <v>561</v>
      </c>
      <c r="F71" s="536" t="s">
        <v>562</v>
      </c>
      <c r="G71" s="731">
        <f t="shared" ref="G71" si="10">SUM(H71:I71)</f>
        <v>24000</v>
      </c>
      <c r="H71" s="752">
        <v>24000</v>
      </c>
      <c r="I71" s="752"/>
      <c r="J71" s="766"/>
      <c r="K71" s="789"/>
    </row>
    <row r="72" spans="1:11" s="305" customFormat="1" ht="50.25" hidden="1" customHeight="1" x14ac:dyDescent="0.3">
      <c r="A72" s="543" t="s">
        <v>605</v>
      </c>
      <c r="B72" s="544" t="s">
        <v>282</v>
      </c>
      <c r="C72" s="544" t="s">
        <v>283</v>
      </c>
      <c r="D72" s="580" t="s">
        <v>284</v>
      </c>
      <c r="E72" s="540" t="s">
        <v>606</v>
      </c>
      <c r="F72" s="540"/>
      <c r="G72" s="541"/>
      <c r="H72" s="546"/>
      <c r="I72" s="546"/>
      <c r="J72" s="754"/>
    </row>
    <row r="73" spans="1:11" s="193" customFormat="1" ht="69.75" hidden="1" customHeight="1" x14ac:dyDescent="0.3">
      <c r="A73" s="432" t="s">
        <v>405</v>
      </c>
      <c r="B73" s="433"/>
      <c r="C73" s="433"/>
      <c r="D73" s="477" t="s">
        <v>406</v>
      </c>
      <c r="E73" s="581"/>
      <c r="F73" s="581"/>
      <c r="G73" s="760">
        <f>SUM(H73:I73)</f>
        <v>0</v>
      </c>
      <c r="H73" s="737">
        <f>SUM(H74)</f>
        <v>0</v>
      </c>
      <c r="I73" s="737">
        <f t="shared" ref="I73:J73" si="11">SUM(I76,I77,I78,I80,I82,I83)</f>
        <v>0</v>
      </c>
      <c r="J73" s="738">
        <f t="shared" si="11"/>
        <v>0</v>
      </c>
    </row>
    <row r="74" spans="1:11" s="193" customFormat="1" ht="69.75" hidden="1" customHeight="1" x14ac:dyDescent="0.3">
      <c r="A74" s="432" t="s">
        <v>407</v>
      </c>
      <c r="B74" s="433"/>
      <c r="C74" s="433"/>
      <c r="D74" s="477" t="s">
        <v>406</v>
      </c>
      <c r="E74" s="581"/>
      <c r="F74" s="581"/>
      <c r="G74" s="760">
        <f>SUM(H74:I74)</f>
        <v>0</v>
      </c>
      <c r="H74" s="737">
        <f>SUM(H76:H83)</f>
        <v>0</v>
      </c>
      <c r="I74" s="737">
        <f t="shared" ref="I74:J74" si="12">SUM(I75,I79,I81)</f>
        <v>0</v>
      </c>
      <c r="J74" s="738">
        <f t="shared" si="12"/>
        <v>0</v>
      </c>
      <c r="K74" s="316">
        <f>SUM(H74:I74)</f>
        <v>0</v>
      </c>
    </row>
    <row r="75" spans="1:11" s="205" customFormat="1" ht="104.25" hidden="1" customHeight="1" x14ac:dyDescent="0.3">
      <c r="A75" s="582" t="s">
        <v>607</v>
      </c>
      <c r="B75" s="583" t="s">
        <v>608</v>
      </c>
      <c r="C75" s="584"/>
      <c r="D75" s="547" t="s">
        <v>609</v>
      </c>
      <c r="E75" s="540" t="s">
        <v>610</v>
      </c>
      <c r="F75" s="540"/>
      <c r="G75" s="541"/>
      <c r="H75" s="546"/>
      <c r="I75" s="546"/>
      <c r="J75" s="747"/>
    </row>
    <row r="76" spans="1:11" s="205" customFormat="1" ht="51" hidden="1" customHeight="1" x14ac:dyDescent="0.3">
      <c r="A76" s="582" t="s">
        <v>415</v>
      </c>
      <c r="B76" s="583" t="s">
        <v>416</v>
      </c>
      <c r="C76" s="584" t="s">
        <v>417</v>
      </c>
      <c r="D76" s="547" t="s">
        <v>418</v>
      </c>
      <c r="E76" s="540" t="s">
        <v>610</v>
      </c>
      <c r="F76" s="548" t="s">
        <v>611</v>
      </c>
      <c r="G76" s="541">
        <f>SUM(H76:I76)</f>
        <v>0</v>
      </c>
      <c r="H76" s="546"/>
      <c r="I76" s="546"/>
      <c r="J76" s="747"/>
    </row>
    <row r="77" spans="1:11" s="205" customFormat="1" ht="45.75" hidden="1" customHeight="1" x14ac:dyDescent="0.3">
      <c r="A77" s="582" t="s">
        <v>419</v>
      </c>
      <c r="B77" s="538" t="s">
        <v>420</v>
      </c>
      <c r="C77" s="538" t="s">
        <v>368</v>
      </c>
      <c r="D77" s="547" t="s">
        <v>421</v>
      </c>
      <c r="E77" s="540" t="s">
        <v>610</v>
      </c>
      <c r="F77" s="548" t="s">
        <v>611</v>
      </c>
      <c r="G77" s="541">
        <f t="shared" ref="G77:G87" si="13">SUM(H77:I77)</f>
        <v>0</v>
      </c>
      <c r="H77" s="546"/>
      <c r="I77" s="546"/>
      <c r="J77" s="747"/>
    </row>
    <row r="78" spans="1:11" s="317" customFormat="1" ht="61.5" hidden="1" customHeight="1" x14ac:dyDescent="0.3">
      <c r="A78" s="582" t="s">
        <v>422</v>
      </c>
      <c r="B78" s="583" t="s">
        <v>423</v>
      </c>
      <c r="C78" s="584" t="s">
        <v>368</v>
      </c>
      <c r="D78" s="547" t="s">
        <v>424</v>
      </c>
      <c r="E78" s="540" t="s">
        <v>610</v>
      </c>
      <c r="F78" s="548" t="s">
        <v>611</v>
      </c>
      <c r="G78" s="541">
        <f t="shared" si="13"/>
        <v>0</v>
      </c>
      <c r="H78" s="546"/>
      <c r="I78" s="546"/>
      <c r="J78" s="767"/>
    </row>
    <row r="79" spans="1:11" s="317" customFormat="1" ht="52.5" hidden="1" customHeight="1" x14ac:dyDescent="0.3">
      <c r="A79" s="585" t="s">
        <v>612</v>
      </c>
      <c r="B79" s="586" t="s">
        <v>613</v>
      </c>
      <c r="C79" s="584"/>
      <c r="D79" s="587" t="s">
        <v>614</v>
      </c>
      <c r="E79" s="540" t="s">
        <v>610</v>
      </c>
      <c r="F79" s="540"/>
      <c r="G79" s="541">
        <f t="shared" si="13"/>
        <v>0</v>
      </c>
      <c r="H79" s="546"/>
      <c r="I79" s="546"/>
      <c r="J79" s="767"/>
    </row>
    <row r="80" spans="1:11" s="317" customFormat="1" ht="69.75" hidden="1" customHeight="1" x14ac:dyDescent="0.3">
      <c r="A80" s="585" t="s">
        <v>466</v>
      </c>
      <c r="B80" s="586" t="s">
        <v>467</v>
      </c>
      <c r="C80" s="584" t="s">
        <v>417</v>
      </c>
      <c r="D80" s="587" t="s">
        <v>468</v>
      </c>
      <c r="E80" s="540" t="s">
        <v>610</v>
      </c>
      <c r="F80" s="548" t="s">
        <v>611</v>
      </c>
      <c r="G80" s="541">
        <f t="shared" si="13"/>
        <v>0</v>
      </c>
      <c r="H80" s="546"/>
      <c r="I80" s="546"/>
      <c r="J80" s="767"/>
    </row>
    <row r="81" spans="1:11" s="317" customFormat="1" ht="39" hidden="1" customHeight="1" x14ac:dyDescent="0.3">
      <c r="A81" s="585" t="s">
        <v>615</v>
      </c>
      <c r="B81" s="586" t="s">
        <v>616</v>
      </c>
      <c r="C81" s="584"/>
      <c r="D81" s="587" t="s">
        <v>617</v>
      </c>
      <c r="E81" s="547"/>
      <c r="F81" s="547"/>
      <c r="G81" s="541">
        <f t="shared" si="13"/>
        <v>0</v>
      </c>
      <c r="H81" s="546"/>
      <c r="I81" s="546"/>
      <c r="J81" s="767"/>
    </row>
    <row r="82" spans="1:11" s="317" customFormat="1" ht="50.25" hidden="1" customHeight="1" x14ac:dyDescent="0.3">
      <c r="A82" s="582" t="s">
        <v>469</v>
      </c>
      <c r="B82" s="583" t="s">
        <v>242</v>
      </c>
      <c r="C82" s="584" t="s">
        <v>243</v>
      </c>
      <c r="D82" s="587" t="s">
        <v>244</v>
      </c>
      <c r="E82" s="540" t="s">
        <v>610</v>
      </c>
      <c r="F82" s="548" t="s">
        <v>611</v>
      </c>
      <c r="G82" s="541">
        <f t="shared" si="13"/>
        <v>0</v>
      </c>
      <c r="H82" s="546"/>
      <c r="I82" s="546"/>
      <c r="J82" s="767"/>
    </row>
    <row r="83" spans="1:11" s="317" customFormat="1" ht="81.75" hidden="1" customHeight="1" x14ac:dyDescent="0.3">
      <c r="A83" s="582" t="s">
        <v>469</v>
      </c>
      <c r="B83" s="583" t="s">
        <v>242</v>
      </c>
      <c r="C83" s="584" t="s">
        <v>243</v>
      </c>
      <c r="D83" s="587" t="s">
        <v>244</v>
      </c>
      <c r="E83" s="548" t="s">
        <v>618</v>
      </c>
      <c r="F83" s="548" t="s">
        <v>619</v>
      </c>
      <c r="G83" s="541">
        <f t="shared" si="13"/>
        <v>0</v>
      </c>
      <c r="H83" s="546"/>
      <c r="I83" s="546"/>
      <c r="J83" s="767"/>
    </row>
    <row r="84" spans="1:11" s="193" customFormat="1" ht="50.25" hidden="1" customHeight="1" x14ac:dyDescent="0.3">
      <c r="A84" s="432" t="s">
        <v>471</v>
      </c>
      <c r="B84" s="433"/>
      <c r="C84" s="433"/>
      <c r="D84" s="588" t="s">
        <v>472</v>
      </c>
      <c r="E84" s="589"/>
      <c r="F84" s="589"/>
      <c r="G84" s="760">
        <f>SUM(G85)</f>
        <v>0</v>
      </c>
      <c r="H84" s="760">
        <f t="shared" ref="H84:J84" si="14">SUM(H85)</f>
        <v>0</v>
      </c>
      <c r="I84" s="760">
        <f t="shared" si="14"/>
        <v>0</v>
      </c>
      <c r="J84" s="761">
        <f t="shared" si="14"/>
        <v>0</v>
      </c>
    </row>
    <row r="85" spans="1:11" s="193" customFormat="1" ht="51" hidden="1" customHeight="1" x14ac:dyDescent="0.3">
      <c r="A85" s="432" t="s">
        <v>473</v>
      </c>
      <c r="B85" s="433"/>
      <c r="C85" s="433"/>
      <c r="D85" s="588" t="s">
        <v>472</v>
      </c>
      <c r="E85" s="589"/>
      <c r="F85" s="589"/>
      <c r="G85" s="760">
        <f>SUM(G86:G87)</f>
        <v>0</v>
      </c>
      <c r="H85" s="760">
        <f t="shared" ref="H85:J85" si="15">SUM(H86:H87)</f>
        <v>0</v>
      </c>
      <c r="I85" s="760">
        <f t="shared" si="15"/>
        <v>0</v>
      </c>
      <c r="J85" s="761">
        <f t="shared" si="15"/>
        <v>0</v>
      </c>
      <c r="K85" s="316">
        <f>SUM(H85:I85)</f>
        <v>0</v>
      </c>
    </row>
    <row r="86" spans="1:11" s="193" customFormat="1" ht="45.75" hidden="1" customHeight="1" x14ac:dyDescent="0.3">
      <c r="A86" s="465" t="s">
        <v>483</v>
      </c>
      <c r="B86" s="466" t="s">
        <v>484</v>
      </c>
      <c r="C86" s="466" t="s">
        <v>485</v>
      </c>
      <c r="D86" s="510" t="s">
        <v>486</v>
      </c>
      <c r="E86" s="536" t="s">
        <v>620</v>
      </c>
      <c r="F86" s="535" t="s">
        <v>621</v>
      </c>
      <c r="G86" s="731">
        <f t="shared" si="13"/>
        <v>0</v>
      </c>
      <c r="H86" s="752"/>
      <c r="I86" s="752"/>
      <c r="J86" s="758"/>
    </row>
    <row r="87" spans="1:11" s="205" customFormat="1" ht="47.25" hidden="1" customHeight="1" x14ac:dyDescent="0.3">
      <c r="A87" s="564" t="s">
        <v>487</v>
      </c>
      <c r="B87" s="565" t="s">
        <v>488</v>
      </c>
      <c r="C87" s="565" t="s">
        <v>485</v>
      </c>
      <c r="D87" s="590" t="s">
        <v>489</v>
      </c>
      <c r="E87" s="540" t="s">
        <v>622</v>
      </c>
      <c r="F87" s="548" t="s">
        <v>623</v>
      </c>
      <c r="G87" s="541">
        <f t="shared" si="13"/>
        <v>0</v>
      </c>
      <c r="H87" s="546"/>
      <c r="I87" s="546"/>
      <c r="J87" s="756"/>
    </row>
    <row r="88" spans="1:11" s="305" customFormat="1" ht="58.5" hidden="1" customHeight="1" x14ac:dyDescent="0.3">
      <c r="A88" s="543"/>
      <c r="B88" s="544"/>
      <c r="C88" s="544"/>
      <c r="D88" s="591"/>
      <c r="E88" s="540"/>
      <c r="F88" s="540"/>
      <c r="G88" s="541"/>
      <c r="H88" s="546"/>
      <c r="I88" s="546"/>
      <c r="J88" s="754"/>
    </row>
    <row r="89" spans="1:11" s="193" customFormat="1" ht="42" customHeight="1" x14ac:dyDescent="0.3">
      <c r="A89" s="469" t="s">
        <v>605</v>
      </c>
      <c r="B89" s="446" t="s">
        <v>282</v>
      </c>
      <c r="C89" s="446" t="s">
        <v>283</v>
      </c>
      <c r="D89" s="447" t="s">
        <v>284</v>
      </c>
      <c r="E89" s="535" t="s">
        <v>639</v>
      </c>
      <c r="F89" s="536" t="s">
        <v>640</v>
      </c>
      <c r="G89" s="731">
        <f t="shared" ref="G89" si="16">SUM(H89:I89)</f>
        <v>174951.94</v>
      </c>
      <c r="H89" s="752"/>
      <c r="I89" s="752">
        <v>174951.94</v>
      </c>
      <c r="J89" s="758">
        <v>174951.94</v>
      </c>
      <c r="K89" s="789"/>
    </row>
    <row r="90" spans="1:11" s="205" customFormat="1" ht="42.75" customHeight="1" x14ac:dyDescent="0.3">
      <c r="A90" s="592"/>
      <c r="B90" s="593"/>
      <c r="C90" s="593"/>
      <c r="D90" s="594"/>
      <c r="E90" s="595" t="s">
        <v>624</v>
      </c>
      <c r="F90" s="595"/>
      <c r="G90" s="768">
        <f>SUM(G13,G50,G67,G74,G85)</f>
        <v>17101764.940000001</v>
      </c>
      <c r="H90" s="768">
        <f>SUM(H13,H50,H67,H74,H85)</f>
        <v>5460420</v>
      </c>
      <c r="I90" s="768">
        <f>SUM(I13,I50,I67,I74,I85)</f>
        <v>11641344.939999999</v>
      </c>
      <c r="J90" s="769">
        <f>SUM(J13,J50,J67,J74,J85)</f>
        <v>11641344.939999999</v>
      </c>
      <c r="K90" s="790">
        <f>SUM(H90:I90)</f>
        <v>17101764.939999998</v>
      </c>
    </row>
    <row r="91" spans="1:11" ht="28.9" customHeight="1" x14ac:dyDescent="0.3">
      <c r="A91" s="318"/>
      <c r="B91" s="318"/>
      <c r="C91" s="318"/>
      <c r="D91" s="318"/>
      <c r="E91" s="318"/>
      <c r="F91" s="318"/>
      <c r="G91" s="319"/>
      <c r="H91" s="320"/>
      <c r="I91" s="320"/>
    </row>
    <row r="92" spans="1:11" ht="67.5" customHeight="1" x14ac:dyDescent="0.3">
      <c r="A92" s="318"/>
      <c r="B92" s="318"/>
      <c r="C92" s="318"/>
      <c r="D92" s="318"/>
      <c r="E92" s="318"/>
      <c r="F92" s="318"/>
      <c r="G92" s="319"/>
      <c r="H92" s="320"/>
      <c r="I92" s="320"/>
    </row>
    <row r="93" spans="1:11" ht="18.75" hidden="1" x14ac:dyDescent="0.3">
      <c r="A93" s="318"/>
      <c r="B93" s="318"/>
      <c r="C93" s="318"/>
      <c r="D93" s="321"/>
      <c r="E93" s="321"/>
      <c r="F93" s="321"/>
      <c r="G93" s="322"/>
      <c r="I93" s="320"/>
    </row>
    <row r="94" spans="1:11" ht="12" customHeight="1" x14ac:dyDescent="0.3">
      <c r="A94" s="318"/>
      <c r="B94" s="318"/>
      <c r="C94" s="318"/>
      <c r="D94" s="318"/>
      <c r="E94" s="318"/>
      <c r="F94" s="318"/>
      <c r="G94" s="319"/>
      <c r="H94" s="320"/>
      <c r="I94" s="320"/>
    </row>
    <row r="95" spans="1:11" ht="18.75" x14ac:dyDescent="0.3">
      <c r="A95" s="318"/>
      <c r="B95" s="318"/>
      <c r="C95" s="318"/>
      <c r="D95" s="318"/>
      <c r="E95" s="318"/>
      <c r="F95" s="318"/>
      <c r="G95" s="319"/>
      <c r="H95" s="320"/>
      <c r="I95" s="320"/>
    </row>
    <row r="96" spans="1:11" x14ac:dyDescent="0.2">
      <c r="A96" s="321"/>
      <c r="B96" s="321"/>
      <c r="C96" s="321"/>
      <c r="D96" s="321"/>
      <c r="E96" s="321"/>
      <c r="F96" s="321"/>
      <c r="G96" s="322"/>
    </row>
    <row r="97" spans="1:9" ht="18" x14ac:dyDescent="0.25">
      <c r="A97" s="321"/>
      <c r="B97" s="321"/>
      <c r="C97" s="321"/>
      <c r="D97" s="321"/>
      <c r="E97" s="321"/>
      <c r="F97" s="321"/>
      <c r="G97" s="322"/>
      <c r="H97" s="316"/>
      <c r="I97" s="316"/>
    </row>
    <row r="98" spans="1:9" x14ac:dyDescent="0.2">
      <c r="A98" s="321"/>
      <c r="B98" s="321"/>
      <c r="C98" s="321"/>
      <c r="D98" s="321"/>
      <c r="E98" s="321"/>
      <c r="F98" s="321"/>
      <c r="G98" s="322"/>
    </row>
  </sheetData>
  <mergeCells count="11">
    <mergeCell ref="I9:J9"/>
    <mergeCell ref="D5:I5"/>
    <mergeCell ref="D6:J6"/>
    <mergeCell ref="A9:A10"/>
    <mergeCell ref="B9:B10"/>
    <mergeCell ref="C9:C10"/>
    <mergeCell ref="D9:D10"/>
    <mergeCell ref="E9:E10"/>
    <mergeCell ref="F9:F10"/>
    <mergeCell ref="G9:G10"/>
    <mergeCell ref="H9:H10"/>
  </mergeCells>
  <pageMargins left="0.78740157480314965" right="0.39370078740157483" top="0.78740157480314965" bottom="0.78740157480314965" header="0.19685039370078741" footer="0"/>
  <pageSetup paperSize="9" scale="55" orientation="landscape" r:id="rId1"/>
  <headerFooter alignWithMargins="0"/>
  <rowBreaks count="2" manualBreakCount="2">
    <brk id="42" max="9" man="1"/>
    <brk id="71" max="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10</vt:i4>
      </vt:variant>
    </vt:vector>
  </HeadingPairs>
  <TitlesOfParts>
    <vt:vector size="16" baseType="lpstr">
      <vt:lpstr>дод1</vt:lpstr>
      <vt:lpstr>дод2</vt:lpstr>
      <vt:lpstr>дод3</vt:lpstr>
      <vt:lpstr>дод4 </vt:lpstr>
      <vt:lpstr>дод5</vt:lpstr>
      <vt:lpstr>дод6</vt:lpstr>
      <vt:lpstr>дод3!Заголовки_для_печати</vt:lpstr>
      <vt:lpstr>'дод4 '!Заголовки_для_печати</vt:lpstr>
      <vt:lpstr>дод5!Заголовки_для_печати</vt:lpstr>
      <vt:lpstr>дод6!Заголовки_для_печати</vt:lpstr>
      <vt:lpstr>дод1!Область_печати</vt:lpstr>
      <vt:lpstr>дод2!Область_печати</vt:lpstr>
      <vt:lpstr>дод3!Область_печати</vt:lpstr>
      <vt:lpstr>'дод4 '!Область_печати</vt:lpstr>
      <vt:lpstr>дод5!Область_печати</vt:lpstr>
      <vt:lpstr>дод6!Область_печати</vt:lpstr>
    </vt:vector>
  </TitlesOfParts>
  <Company>Відділ доходів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Лена</dc:creator>
  <cp:lastModifiedBy>Пользователь Windows</cp:lastModifiedBy>
  <cp:lastPrinted>2019-11-06T10:36:04Z</cp:lastPrinted>
  <dcterms:created xsi:type="dcterms:W3CDTF">2004-12-22T07:46:33Z</dcterms:created>
  <dcterms:modified xsi:type="dcterms:W3CDTF">2019-11-06T10:37:02Z</dcterms:modified>
</cp:coreProperties>
</file>