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20550" windowHeight="8100" tabRatio="601"/>
  </bookViews>
  <sheets>
    <sheet name="дод1" sheetId="37" r:id="rId1"/>
    <sheet name="дод2" sheetId="35" r:id="rId2"/>
    <sheet name="дод3" sheetId="28" r:id="rId3"/>
    <sheet name="дод4" sheetId="41" r:id="rId4"/>
    <sheet name="дод5" sheetId="29" r:id="rId5"/>
    <sheet name="дод6" sheetId="40" r:id="rId6"/>
  </sheets>
  <definedNames>
    <definedName name="_xlnm.Print_Titles" localSheetId="0">дод1!$9:$11</definedName>
    <definedName name="_xlnm.Print_Titles" localSheetId="2">дод3!$8:$12</definedName>
    <definedName name="_xlnm.Print_Titles" localSheetId="3">дод4!$D:$E,дод4!$13:$18</definedName>
    <definedName name="_xlnm.Print_Titles" localSheetId="4">дод5!$11:$12</definedName>
    <definedName name="_xlnm.Print_Titles" localSheetId="5">дод6!$11:$13</definedName>
    <definedName name="_xlnm.Print_Area" localSheetId="0">дод1!$A$1:$F$109</definedName>
    <definedName name="_xlnm.Print_Area" localSheetId="1">дод2!$A$1:$F$39</definedName>
    <definedName name="_xlnm.Print_Area" localSheetId="2">дод3!$A$1:$R$172</definedName>
    <definedName name="_xlnm.Print_Area" localSheetId="3">дод4!$D$4:$X$27</definedName>
    <definedName name="_xlnm.Print_Area" localSheetId="4">дод5!$A$1:$J$72</definedName>
    <definedName name="_xlnm.Print_Area" localSheetId="5">дод6!$A$1:$J$83</definedName>
  </definedNames>
  <calcPr calcId="145621"/>
</workbook>
</file>

<file path=xl/calcChain.xml><?xml version="1.0" encoding="utf-8"?>
<calcChain xmlns="http://schemas.openxmlformats.org/spreadsheetml/2006/main">
  <c r="P72" i="28" l="1"/>
  <c r="O72" i="28"/>
  <c r="N72" i="28"/>
  <c r="M72" i="28"/>
  <c r="L72" i="28"/>
  <c r="K72" i="28"/>
  <c r="H72" i="28"/>
  <c r="G72" i="28"/>
  <c r="F72" i="28"/>
  <c r="J80" i="28"/>
  <c r="E80" i="28"/>
  <c r="J79" i="28"/>
  <c r="E79" i="28"/>
  <c r="R79" i="28" s="1"/>
  <c r="R80" i="28" l="1"/>
  <c r="D94" i="37"/>
  <c r="C105" i="37"/>
  <c r="C102" i="37"/>
  <c r="C100" i="37"/>
  <c r="C34" i="35" l="1"/>
  <c r="I41" i="29" l="1"/>
  <c r="J94" i="28" l="1"/>
  <c r="E78" i="28"/>
  <c r="J78" i="28"/>
  <c r="J76" i="28"/>
  <c r="R78" i="28" l="1"/>
  <c r="J47" i="28"/>
  <c r="E47" i="28"/>
  <c r="R47" i="28" s="1"/>
  <c r="J44" i="28"/>
  <c r="E44" i="28"/>
  <c r="R44" i="28" l="1"/>
  <c r="S20" i="41"/>
  <c r="F190" i="28"/>
  <c r="W20" i="41" l="1"/>
  <c r="W22" i="41"/>
  <c r="W21" i="41"/>
  <c r="K191" i="28" l="1"/>
  <c r="K190" i="28"/>
  <c r="K198" i="28" l="1"/>
  <c r="J67" i="40"/>
  <c r="I67" i="40"/>
  <c r="J48" i="40"/>
  <c r="I48" i="40"/>
  <c r="H48" i="40"/>
  <c r="G58" i="40"/>
  <c r="G54" i="40"/>
  <c r="G50" i="40"/>
  <c r="G49" i="40"/>
  <c r="J15" i="40" l="1"/>
  <c r="H15" i="40"/>
  <c r="I15" i="40"/>
  <c r="G38" i="40"/>
  <c r="G37" i="40"/>
  <c r="G33" i="40"/>
  <c r="G31" i="40"/>
  <c r="G17" i="40"/>
  <c r="G16" i="40"/>
  <c r="I190" i="28" l="1"/>
  <c r="H190" i="28"/>
  <c r="G190" i="28"/>
  <c r="J91" i="28"/>
  <c r="E91" i="28"/>
  <c r="J75" i="28"/>
  <c r="E75" i="28"/>
  <c r="Q14" i="28"/>
  <c r="P14" i="28"/>
  <c r="O14" i="28"/>
  <c r="N14" i="28"/>
  <c r="M14" i="28"/>
  <c r="L14" i="28"/>
  <c r="K14" i="28"/>
  <c r="I14" i="28"/>
  <c r="H14" i="28"/>
  <c r="G14" i="28"/>
  <c r="F14" i="28"/>
  <c r="C98" i="37"/>
  <c r="I25" i="29"/>
  <c r="I14" i="29"/>
  <c r="J81" i="28"/>
  <c r="E81" i="28"/>
  <c r="Q54" i="28"/>
  <c r="P54" i="28"/>
  <c r="O54" i="28"/>
  <c r="N54" i="28"/>
  <c r="M54" i="28"/>
  <c r="L54" i="28"/>
  <c r="K54" i="28"/>
  <c r="I54" i="28"/>
  <c r="H54" i="28"/>
  <c r="G54" i="28"/>
  <c r="F54" i="28"/>
  <c r="J61" i="28"/>
  <c r="E61" i="28"/>
  <c r="J60" i="28"/>
  <c r="E60" i="28"/>
  <c r="J57" i="28"/>
  <c r="E57" i="28"/>
  <c r="J56" i="28"/>
  <c r="E56" i="28"/>
  <c r="J18" i="28"/>
  <c r="R91" i="28" l="1"/>
  <c r="R75" i="28"/>
  <c r="R60" i="28"/>
  <c r="R81" i="28"/>
  <c r="R56" i="28"/>
  <c r="R57" i="28"/>
  <c r="R61" i="28"/>
  <c r="E18" i="28" l="1"/>
  <c r="J43" i="28"/>
  <c r="E43" i="28"/>
  <c r="R18" i="28" l="1"/>
  <c r="R43" i="28"/>
  <c r="J42" i="28"/>
  <c r="E42" i="28"/>
  <c r="J37" i="28"/>
  <c r="J38" i="28"/>
  <c r="E37" i="28"/>
  <c r="E38" i="28"/>
  <c r="J35" i="28"/>
  <c r="E35" i="28"/>
  <c r="J17" i="28"/>
  <c r="E17" i="28"/>
  <c r="R38" i="28" l="1"/>
  <c r="R42" i="28"/>
  <c r="R37" i="28"/>
  <c r="R35" i="28"/>
  <c r="R17" i="28"/>
  <c r="C104" i="37"/>
  <c r="C103" i="37"/>
  <c r="C101" i="37"/>
  <c r="C99" i="37"/>
  <c r="C97" i="37"/>
  <c r="C96" i="37"/>
  <c r="C95" i="37"/>
  <c r="C94" i="37"/>
  <c r="C93" i="37"/>
  <c r="D92" i="37"/>
  <c r="C92" i="37" s="1"/>
  <c r="C91" i="37"/>
  <c r="C90" i="37"/>
  <c r="C89" i="37"/>
  <c r="D88" i="37"/>
  <c r="C88" i="37" s="1"/>
  <c r="C84" i="37"/>
  <c r="C83" i="37"/>
  <c r="C79" i="37"/>
  <c r="C77" i="37"/>
  <c r="E76" i="37"/>
  <c r="C76" i="37" s="1"/>
  <c r="E74" i="37"/>
  <c r="C74" i="37" s="1"/>
  <c r="C73" i="37"/>
  <c r="D72" i="37"/>
  <c r="C72" i="37" s="1"/>
  <c r="C70" i="37"/>
  <c r="C69" i="37"/>
  <c r="D68" i="37"/>
  <c r="C68" i="37" s="1"/>
  <c r="C67" i="37"/>
  <c r="D66" i="37"/>
  <c r="C66" i="37" s="1"/>
  <c r="C65" i="37"/>
  <c r="C64" i="37"/>
  <c r="C63" i="37"/>
  <c r="D62" i="37"/>
  <c r="C62" i="37" s="1"/>
  <c r="C60" i="37"/>
  <c r="C59" i="37"/>
  <c r="D58" i="37"/>
  <c r="C58" i="37" s="1"/>
  <c r="C57" i="37"/>
  <c r="D56" i="37"/>
  <c r="C56" i="37" s="1"/>
  <c r="C53" i="37"/>
  <c r="C52" i="37"/>
  <c r="C51" i="37"/>
  <c r="E50" i="37"/>
  <c r="C50" i="37" s="1"/>
  <c r="C48" i="37"/>
  <c r="C47" i="37"/>
  <c r="C46" i="37"/>
  <c r="D45" i="37"/>
  <c r="C45" i="37" s="1"/>
  <c r="C44" i="37"/>
  <c r="C43" i="37"/>
  <c r="D42" i="37"/>
  <c r="C42" i="37" s="1"/>
  <c r="C41" i="37"/>
  <c r="C40" i="37"/>
  <c r="C39" i="37"/>
  <c r="C38" i="37"/>
  <c r="C37" i="37"/>
  <c r="C36" i="37"/>
  <c r="C35" i="37"/>
  <c r="C34" i="37"/>
  <c r="C33" i="37"/>
  <c r="D32" i="37"/>
  <c r="C32" i="37" s="1"/>
  <c r="C30" i="37"/>
  <c r="C29" i="37"/>
  <c r="C28" i="37" s="1"/>
  <c r="C27" i="37"/>
  <c r="C26" i="37" s="1"/>
  <c r="D25" i="37"/>
  <c r="C25" i="37" s="1"/>
  <c r="C24" i="37"/>
  <c r="C23" i="37"/>
  <c r="D22" i="37"/>
  <c r="C22" i="37" s="1"/>
  <c r="C20" i="37"/>
  <c r="D19" i="37"/>
  <c r="C19" i="37" s="1"/>
  <c r="C18" i="37"/>
  <c r="C17" i="37"/>
  <c r="C16" i="37"/>
  <c r="C15" i="37"/>
  <c r="D14" i="37"/>
  <c r="C14" i="37" s="1"/>
  <c r="D61" i="37" l="1"/>
  <c r="C61" i="37" s="1"/>
  <c r="D31" i="37"/>
  <c r="C31" i="37" s="1"/>
  <c r="E49" i="37"/>
  <c r="D13" i="37"/>
  <c r="C13" i="37" s="1"/>
  <c r="D21" i="37"/>
  <c r="C21" i="37" s="1"/>
  <c r="D71" i="37"/>
  <c r="C71" i="37" s="1"/>
  <c r="D87" i="37"/>
  <c r="C87" i="37" s="1"/>
  <c r="E75" i="37"/>
  <c r="D55" i="37"/>
  <c r="F82" i="37"/>
  <c r="C49" i="37" l="1"/>
  <c r="E12" i="37"/>
  <c r="D12" i="37"/>
  <c r="D86" i="37"/>
  <c r="C86" i="37" s="1"/>
  <c r="E54" i="37"/>
  <c r="C75" i="37"/>
  <c r="C55" i="37"/>
  <c r="D54" i="37"/>
  <c r="E82" i="37"/>
  <c r="C82" i="37" s="1"/>
  <c r="F81" i="37"/>
  <c r="C12" i="37" l="1"/>
  <c r="E81" i="37"/>
  <c r="F85" i="37"/>
  <c r="F106" i="37" s="1"/>
  <c r="C54" i="37"/>
  <c r="D85" i="37"/>
  <c r="D106" i="37" s="1"/>
  <c r="C81" i="37" l="1"/>
  <c r="C85" i="37" s="1"/>
  <c r="E85" i="37"/>
  <c r="E106" i="37" s="1"/>
  <c r="C106" i="37" s="1"/>
  <c r="J66" i="40" l="1"/>
  <c r="J60" i="40"/>
  <c r="J59" i="40"/>
  <c r="G59" i="40" l="1"/>
  <c r="G62" i="40" l="1"/>
  <c r="G61" i="40"/>
  <c r="I40" i="29"/>
  <c r="G60" i="40" l="1"/>
  <c r="J82" i="28"/>
  <c r="P71" i="28"/>
  <c r="O71" i="28"/>
  <c r="N71" i="28"/>
  <c r="M71" i="28"/>
  <c r="L71" i="28"/>
  <c r="K71" i="28"/>
  <c r="H71" i="28"/>
  <c r="G71" i="28"/>
  <c r="F71" i="28"/>
  <c r="E85" i="28"/>
  <c r="J85" i="28"/>
  <c r="E82" i="28"/>
  <c r="I68" i="29"/>
  <c r="I67" i="29" s="1"/>
  <c r="I13" i="29"/>
  <c r="J14" i="40"/>
  <c r="I14" i="40"/>
  <c r="H14" i="40"/>
  <c r="G46" i="40"/>
  <c r="G45" i="40"/>
  <c r="G44" i="40"/>
  <c r="G43" i="40"/>
  <c r="G42" i="40"/>
  <c r="G41" i="40"/>
  <c r="G40" i="40"/>
  <c r="G39" i="40"/>
  <c r="G36" i="40"/>
  <c r="G35" i="40"/>
  <c r="G34" i="40"/>
  <c r="G32" i="40"/>
  <c r="G30" i="40"/>
  <c r="G29" i="40"/>
  <c r="G28" i="40"/>
  <c r="G27" i="40"/>
  <c r="G26" i="40"/>
  <c r="G25" i="40"/>
  <c r="G24" i="40"/>
  <c r="G23" i="40"/>
  <c r="G22" i="40"/>
  <c r="G21" i="40"/>
  <c r="G20" i="40"/>
  <c r="G19" i="40"/>
  <c r="G18" i="40"/>
  <c r="G15" i="40" l="1"/>
  <c r="G14" i="40" s="1"/>
  <c r="R85" i="28"/>
  <c r="R82" i="28"/>
  <c r="Q13" i="28"/>
  <c r="P13" i="28"/>
  <c r="O13" i="28"/>
  <c r="N13" i="28"/>
  <c r="M13" i="28"/>
  <c r="L13" i="28"/>
  <c r="I13" i="28"/>
  <c r="H13" i="28"/>
  <c r="G13" i="28"/>
  <c r="J51" i="28"/>
  <c r="E51" i="28"/>
  <c r="E58" i="28"/>
  <c r="I61" i="29"/>
  <c r="I60" i="29" s="1"/>
  <c r="K163" i="28"/>
  <c r="K162" i="28" s="1"/>
  <c r="J40" i="28"/>
  <c r="E40" i="28"/>
  <c r="J39" i="28"/>
  <c r="E39" i="28"/>
  <c r="J36" i="28"/>
  <c r="E36" i="28"/>
  <c r="R51" i="28" l="1"/>
  <c r="R39" i="28"/>
  <c r="R36" i="28"/>
  <c r="R40" i="28"/>
  <c r="I56" i="29"/>
  <c r="I55" i="29" s="1"/>
  <c r="J78" i="40"/>
  <c r="J77" i="40" s="1"/>
  <c r="I78" i="40"/>
  <c r="I77" i="40" s="1"/>
  <c r="H78" i="40"/>
  <c r="H77" i="40" s="1"/>
  <c r="G79" i="40"/>
  <c r="G80" i="40"/>
  <c r="Q155" i="28"/>
  <c r="P155" i="28"/>
  <c r="O155" i="28"/>
  <c r="N155" i="28"/>
  <c r="M155" i="28"/>
  <c r="L155" i="28"/>
  <c r="K155" i="28"/>
  <c r="K154" i="28" s="1"/>
  <c r="I155" i="28"/>
  <c r="H155" i="28"/>
  <c r="G155" i="28"/>
  <c r="F155" i="28"/>
  <c r="Q176" i="28"/>
  <c r="P176" i="28"/>
  <c r="O176" i="28"/>
  <c r="N176" i="28"/>
  <c r="M176" i="28"/>
  <c r="L176" i="28"/>
  <c r="K176" i="28"/>
  <c r="I176" i="28"/>
  <c r="H176" i="28"/>
  <c r="G176" i="28"/>
  <c r="F176" i="28"/>
  <c r="J47" i="40"/>
  <c r="I47" i="40"/>
  <c r="H47" i="40"/>
  <c r="G57" i="40"/>
  <c r="G56" i="40"/>
  <c r="G55" i="40"/>
  <c r="G53" i="40"/>
  <c r="G52" i="40"/>
  <c r="G51" i="40"/>
  <c r="Q53" i="28"/>
  <c r="P53" i="28"/>
  <c r="O53" i="28"/>
  <c r="N53" i="28"/>
  <c r="M53" i="28"/>
  <c r="L53" i="28"/>
  <c r="K53" i="28"/>
  <c r="J58" i="28"/>
  <c r="R58" i="28" s="1"/>
  <c r="H67" i="40"/>
  <c r="H66" i="40" s="1"/>
  <c r="G76" i="40"/>
  <c r="G75" i="40"/>
  <c r="G74" i="40"/>
  <c r="G73" i="40"/>
  <c r="G72" i="40"/>
  <c r="G71" i="40"/>
  <c r="G70" i="40"/>
  <c r="G69" i="40"/>
  <c r="O98" i="28"/>
  <c r="O97" i="28" s="1"/>
  <c r="N98" i="28"/>
  <c r="N97" i="28" s="1"/>
  <c r="M98" i="28"/>
  <c r="M97" i="28" s="1"/>
  <c r="L98" i="28"/>
  <c r="L97" i="28" s="1"/>
  <c r="K98" i="28"/>
  <c r="K97" i="28" s="1"/>
  <c r="I98" i="28"/>
  <c r="I97" i="28" s="1"/>
  <c r="H98" i="28"/>
  <c r="H97" i="28" s="1"/>
  <c r="G98" i="28"/>
  <c r="G97" i="28" s="1"/>
  <c r="F98" i="28"/>
  <c r="F97" i="28" s="1"/>
  <c r="G67" i="40" l="1"/>
  <c r="G48" i="40"/>
  <c r="G47" i="40" s="1"/>
  <c r="I70" i="29"/>
  <c r="G78" i="40"/>
  <c r="G77" i="40" s="1"/>
  <c r="J81" i="40"/>
  <c r="E166" i="28"/>
  <c r="J59" i="28" l="1"/>
  <c r="E59" i="28"/>
  <c r="R59" i="28" l="1"/>
  <c r="D29" i="35"/>
  <c r="D28" i="35" s="1"/>
  <c r="F28" i="35"/>
  <c r="E28" i="35"/>
  <c r="C30" i="35"/>
  <c r="F19" i="35"/>
  <c r="E19" i="35"/>
  <c r="C21" i="35"/>
  <c r="J167" i="28"/>
  <c r="R167" i="28" s="1"/>
  <c r="C29" i="35" l="1"/>
  <c r="C28" i="35"/>
  <c r="J115" i="28"/>
  <c r="E115" i="28"/>
  <c r="J26" i="28"/>
  <c r="E26" i="28"/>
  <c r="J23" i="28"/>
  <c r="J22" i="28"/>
  <c r="E23" i="28"/>
  <c r="R26" i="28" l="1"/>
  <c r="R115" i="28"/>
  <c r="R23" i="28"/>
  <c r="E63" i="28" l="1"/>
  <c r="J63" i="28"/>
  <c r="R63" i="28" l="1"/>
  <c r="I66" i="40"/>
  <c r="G66" i="40" s="1"/>
  <c r="G81" i="40"/>
  <c r="I60" i="40"/>
  <c r="I59" i="40"/>
  <c r="H60" i="40"/>
  <c r="H59" i="40" s="1"/>
  <c r="K78" i="40" l="1"/>
  <c r="K15" i="40"/>
  <c r="K67" i="40"/>
  <c r="K60" i="40"/>
  <c r="J84" i="28"/>
  <c r="J77" i="28"/>
  <c r="E84" i="28"/>
  <c r="E77" i="28"/>
  <c r="J113" i="28"/>
  <c r="J112" i="28"/>
  <c r="J111" i="28"/>
  <c r="J110" i="28"/>
  <c r="J109" i="28"/>
  <c r="J108" i="28"/>
  <c r="J107" i="28"/>
  <c r="J106" i="28"/>
  <c r="J105" i="28"/>
  <c r="J104" i="28"/>
  <c r="J103" i="28"/>
  <c r="J102" i="28"/>
  <c r="E102" i="28"/>
  <c r="E113" i="28"/>
  <c r="E112" i="28"/>
  <c r="E111" i="28"/>
  <c r="E110" i="28"/>
  <c r="E109" i="28"/>
  <c r="E108" i="28"/>
  <c r="E107" i="28"/>
  <c r="E106" i="28"/>
  <c r="J118" i="28"/>
  <c r="J117" i="28"/>
  <c r="J116" i="28"/>
  <c r="J114" i="28"/>
  <c r="J101" i="28"/>
  <c r="J100" i="28"/>
  <c r="E118" i="28"/>
  <c r="E117" i="28"/>
  <c r="E116" i="28"/>
  <c r="E114" i="28"/>
  <c r="E101" i="28"/>
  <c r="E100" i="28"/>
  <c r="E93" i="28"/>
  <c r="J92" i="28"/>
  <c r="J74" i="28"/>
  <c r="J64" i="28"/>
  <c r="E64" i="28"/>
  <c r="R64" i="28" l="1"/>
  <c r="K48" i="40"/>
  <c r="H81" i="40"/>
  <c r="I81" i="40"/>
  <c r="R84" i="28"/>
  <c r="R77" i="28"/>
  <c r="R113" i="28"/>
  <c r="R109" i="28"/>
  <c r="R107" i="28"/>
  <c r="R110" i="28"/>
  <c r="R117" i="28"/>
  <c r="R111" i="28"/>
  <c r="R102" i="28"/>
  <c r="R118" i="28"/>
  <c r="R108" i="28"/>
  <c r="R112" i="28"/>
  <c r="R114" i="28"/>
  <c r="R106" i="28"/>
  <c r="R116" i="28"/>
  <c r="R101" i="28"/>
  <c r="R100" i="28"/>
  <c r="J161" i="28"/>
  <c r="E161" i="28"/>
  <c r="J20" i="28"/>
  <c r="E20" i="28"/>
  <c r="R195" i="28" l="1"/>
  <c r="E196" i="28"/>
  <c r="R196" i="28" s="1"/>
  <c r="K81" i="40"/>
  <c r="R20" i="28"/>
  <c r="R161" i="28"/>
  <c r="P98" i="28"/>
  <c r="P97" i="28" s="1"/>
  <c r="E130" i="28"/>
  <c r="E129" i="28"/>
  <c r="E128" i="28"/>
  <c r="E127" i="28"/>
  <c r="E126" i="28"/>
  <c r="E125" i="28"/>
  <c r="E124" i="28"/>
  <c r="E123" i="28"/>
  <c r="E122" i="28"/>
  <c r="E121" i="28"/>
  <c r="E120" i="28"/>
  <c r="E168" i="28"/>
  <c r="E105" i="28"/>
  <c r="J166" i="28"/>
  <c r="R166" i="28" s="1"/>
  <c r="J165" i="28"/>
  <c r="R165" i="28" s="1"/>
  <c r="J164" i="28"/>
  <c r="J168" i="28"/>
  <c r="P163" i="28"/>
  <c r="O163" i="28"/>
  <c r="N163" i="28"/>
  <c r="M163" i="28"/>
  <c r="L163" i="28"/>
  <c r="I163" i="28"/>
  <c r="H163" i="28"/>
  <c r="G163" i="28"/>
  <c r="F163" i="28"/>
  <c r="J30" i="28"/>
  <c r="J29" i="28"/>
  <c r="J28" i="28"/>
  <c r="J27" i="28"/>
  <c r="J25" i="28"/>
  <c r="J24" i="28"/>
  <c r="J21" i="28"/>
  <c r="J19" i="28"/>
  <c r="J16" i="28"/>
  <c r="J34" i="28"/>
  <c r="J33" i="28"/>
  <c r="J32" i="28"/>
  <c r="J31" i="28"/>
  <c r="J52" i="28"/>
  <c r="J50" i="28"/>
  <c r="J49" i="28"/>
  <c r="J48" i="28"/>
  <c r="J46" i="28"/>
  <c r="E52" i="28"/>
  <c r="E50" i="28"/>
  <c r="E49" i="28"/>
  <c r="E48" i="28"/>
  <c r="E46" i="28"/>
  <c r="E45" i="28"/>
  <c r="E41" i="28"/>
  <c r="E34" i="28"/>
  <c r="E33" i="28"/>
  <c r="E32" i="28"/>
  <c r="E31" i="28"/>
  <c r="E30" i="28"/>
  <c r="E29" i="28"/>
  <c r="E28" i="28"/>
  <c r="E24" i="28"/>
  <c r="E22" i="28"/>
  <c r="O169" i="28" l="1"/>
  <c r="P169" i="28"/>
  <c r="M169" i="28"/>
  <c r="L169" i="28"/>
  <c r="N169" i="28"/>
  <c r="H169" i="28"/>
  <c r="R30" i="28"/>
  <c r="R46" i="28"/>
  <c r="R49" i="28"/>
  <c r="G169" i="28"/>
  <c r="R33" i="28"/>
  <c r="R32" i="28"/>
  <c r="R52" i="28"/>
  <c r="R50" i="28"/>
  <c r="R48" i="28"/>
  <c r="R31" i="28"/>
  <c r="R34" i="28"/>
  <c r="E15" i="28"/>
  <c r="J55" i="28"/>
  <c r="E55" i="28"/>
  <c r="I53" i="28"/>
  <c r="H53" i="28"/>
  <c r="G53" i="28"/>
  <c r="F53" i="28"/>
  <c r="R55" i="28" l="1"/>
  <c r="E27" i="28"/>
  <c r="D15" i="35"/>
  <c r="D14" i="35" s="1"/>
  <c r="E15" i="35"/>
  <c r="F15" i="35"/>
  <c r="F14" i="35" s="1"/>
  <c r="J83" i="28"/>
  <c r="E83" i="28"/>
  <c r="J122" i="28"/>
  <c r="J121" i="28"/>
  <c r="J119" i="28"/>
  <c r="R105" i="28"/>
  <c r="E119" i="28"/>
  <c r="Q145" i="28"/>
  <c r="P145" i="28"/>
  <c r="O145" i="28"/>
  <c r="N145" i="28"/>
  <c r="M145" i="28"/>
  <c r="L145" i="28"/>
  <c r="I145" i="28"/>
  <c r="Q147" i="28"/>
  <c r="P147" i="28"/>
  <c r="O147" i="28"/>
  <c r="N147" i="28"/>
  <c r="M147" i="28"/>
  <c r="L147" i="28"/>
  <c r="I147" i="28"/>
  <c r="E104" i="28"/>
  <c r="R104" i="28" s="1"/>
  <c r="E103" i="28"/>
  <c r="Q98" i="28"/>
  <c r="Q97" i="28" s="1"/>
  <c r="Q120" i="28"/>
  <c r="Q130" i="28"/>
  <c r="P130" i="28"/>
  <c r="O130" i="28"/>
  <c r="N130" i="28"/>
  <c r="M130" i="28"/>
  <c r="L130" i="28"/>
  <c r="I130" i="28"/>
  <c r="Q154" i="28"/>
  <c r="P154" i="28"/>
  <c r="O154" i="28"/>
  <c r="N154" i="28"/>
  <c r="M154" i="28"/>
  <c r="L154" i="28"/>
  <c r="I154" i="28"/>
  <c r="H154" i="28"/>
  <c r="G154" i="28"/>
  <c r="F154" i="28"/>
  <c r="Q94" i="28"/>
  <c r="I94" i="28"/>
  <c r="I72" i="28" s="1"/>
  <c r="Q163" i="28"/>
  <c r="Q162" i="28" s="1"/>
  <c r="P162" i="28"/>
  <c r="O162" i="28"/>
  <c r="N162" i="28"/>
  <c r="M162" i="28"/>
  <c r="L162" i="28"/>
  <c r="I162" i="28"/>
  <c r="H162" i="28"/>
  <c r="G162" i="28"/>
  <c r="F162" i="28"/>
  <c r="J146" i="28"/>
  <c r="J145" i="28" s="1"/>
  <c r="E146" i="28"/>
  <c r="E145" i="28" s="1"/>
  <c r="J149" i="28"/>
  <c r="E149" i="28"/>
  <c r="J148" i="28"/>
  <c r="E148" i="28"/>
  <c r="J45" i="28"/>
  <c r="J41" i="28"/>
  <c r="J15" i="28"/>
  <c r="C27" i="35"/>
  <c r="F25" i="35"/>
  <c r="F24" i="35" s="1"/>
  <c r="E25" i="35"/>
  <c r="E24" i="35" s="1"/>
  <c r="D26" i="35"/>
  <c r="D25" i="35" s="1"/>
  <c r="D24" i="35" s="1"/>
  <c r="C20" i="35"/>
  <c r="F18" i="35"/>
  <c r="D19" i="35"/>
  <c r="D18" i="35" s="1"/>
  <c r="C17" i="35"/>
  <c r="C16" i="35"/>
  <c r="E25" i="28"/>
  <c r="R25" i="28" s="1"/>
  <c r="E21" i="28"/>
  <c r="E152" i="28"/>
  <c r="J152" i="28"/>
  <c r="E95" i="28"/>
  <c r="J95" i="28"/>
  <c r="J65" i="28"/>
  <c r="E158" i="28"/>
  <c r="E159" i="28"/>
  <c r="E157" i="28"/>
  <c r="E160" i="28"/>
  <c r="E156" i="28"/>
  <c r="E76" i="28"/>
  <c r="R76" i="28" s="1"/>
  <c r="E68" i="28"/>
  <c r="J68" i="28"/>
  <c r="J150" i="28"/>
  <c r="E151" i="28"/>
  <c r="J151" i="28"/>
  <c r="E153" i="28"/>
  <c r="J153" i="28"/>
  <c r="E69" i="28"/>
  <c r="J69" i="28"/>
  <c r="J66" i="28"/>
  <c r="I24" i="29"/>
  <c r="E65" i="28"/>
  <c r="E66" i="28"/>
  <c r="E19" i="28"/>
  <c r="E142" i="28"/>
  <c r="R142" i="28" s="1"/>
  <c r="E164" i="28"/>
  <c r="E131" i="28"/>
  <c r="E74" i="28"/>
  <c r="E86" i="28"/>
  <c r="E87" i="28"/>
  <c r="E88" i="28"/>
  <c r="E89" i="28"/>
  <c r="E90" i="28"/>
  <c r="E92" i="28"/>
  <c r="J86" i="28"/>
  <c r="J93" i="28"/>
  <c r="K14" i="29"/>
  <c r="J159" i="28"/>
  <c r="J158" i="28"/>
  <c r="J157" i="28"/>
  <c r="J160" i="28"/>
  <c r="E144" i="28"/>
  <c r="E143" i="28"/>
  <c r="E150" i="28"/>
  <c r="E139" i="28"/>
  <c r="E138" i="28"/>
  <c r="E137" i="28"/>
  <c r="E136" i="28"/>
  <c r="E135" i="28"/>
  <c r="J135" i="28"/>
  <c r="E134" i="28"/>
  <c r="E133" i="28"/>
  <c r="J133" i="28"/>
  <c r="E132" i="28"/>
  <c r="E140" i="28"/>
  <c r="J129" i="28"/>
  <c r="R128" i="28"/>
  <c r="J127" i="28"/>
  <c r="J125" i="28"/>
  <c r="J124" i="28"/>
  <c r="E99" i="28"/>
  <c r="J139" i="28"/>
  <c r="J126" i="28"/>
  <c r="J140" i="28"/>
  <c r="J131" i="28"/>
  <c r="J132" i="28"/>
  <c r="J134" i="28"/>
  <c r="J136" i="28"/>
  <c r="J137" i="28"/>
  <c r="J138" i="28"/>
  <c r="E96" i="28"/>
  <c r="E73" i="28"/>
  <c r="J73" i="28"/>
  <c r="E70" i="28"/>
  <c r="J70" i="28"/>
  <c r="E67" i="28"/>
  <c r="E62" i="28"/>
  <c r="J62" i="28"/>
  <c r="E16" i="28"/>
  <c r="R16" i="28" s="1"/>
  <c r="J67" i="28"/>
  <c r="R29" i="28"/>
  <c r="J87" i="28"/>
  <c r="J88" i="28"/>
  <c r="J89" i="28"/>
  <c r="J90" i="28"/>
  <c r="J96" i="28"/>
  <c r="J99" i="28"/>
  <c r="J123" i="28"/>
  <c r="J141" i="28"/>
  <c r="J143" i="28"/>
  <c r="J144" i="28"/>
  <c r="J156" i="28"/>
  <c r="J72" i="28" l="1"/>
  <c r="Q72" i="28"/>
  <c r="Q71" i="28" s="1"/>
  <c r="J71" i="28"/>
  <c r="I71" i="28"/>
  <c r="I169" i="28"/>
  <c r="E191" i="28"/>
  <c r="E190" i="28"/>
  <c r="R45" i="28"/>
  <c r="J190" i="28"/>
  <c r="R66" i="28"/>
  <c r="J191" i="28"/>
  <c r="R62" i="28"/>
  <c r="E54" i="28"/>
  <c r="E53" i="28" s="1"/>
  <c r="J14" i="28"/>
  <c r="J13" i="28" s="1"/>
  <c r="E14" i="28"/>
  <c r="J54" i="28"/>
  <c r="J53" i="28" s="1"/>
  <c r="R65" i="28"/>
  <c r="J193" i="28"/>
  <c r="R103" i="28"/>
  <c r="E193" i="28"/>
  <c r="D22" i="35"/>
  <c r="F22" i="35"/>
  <c r="R92" i="28"/>
  <c r="E178" i="28"/>
  <c r="E177" i="28"/>
  <c r="E155" i="28"/>
  <c r="J155" i="28"/>
  <c r="J154" i="28" s="1"/>
  <c r="E176" i="28"/>
  <c r="J176" i="28"/>
  <c r="E98" i="28"/>
  <c r="C19" i="35"/>
  <c r="C33" i="35"/>
  <c r="R194" i="28"/>
  <c r="R41" i="28"/>
  <c r="C15" i="35"/>
  <c r="R90" i="28"/>
  <c r="R87" i="28"/>
  <c r="E163" i="28"/>
  <c r="R83" i="28"/>
  <c r="R93" i="28"/>
  <c r="E94" i="28"/>
  <c r="R94" i="28" s="1"/>
  <c r="R95" i="28"/>
  <c r="R89" i="28"/>
  <c r="R88" i="28"/>
  <c r="R86" i="28"/>
  <c r="R99" i="28"/>
  <c r="R129" i="28"/>
  <c r="R68" i="28"/>
  <c r="R143" i="28"/>
  <c r="R139" i="28"/>
  <c r="R152" i="28"/>
  <c r="R67" i="28"/>
  <c r="R153" i="28"/>
  <c r="R28" i="28"/>
  <c r="R134" i="28"/>
  <c r="R131" i="28"/>
  <c r="R21" i="28"/>
  <c r="R148" i="28"/>
  <c r="R119" i="28"/>
  <c r="R160" i="28"/>
  <c r="R135" i="28"/>
  <c r="R138" i="28"/>
  <c r="R158" i="28"/>
  <c r="R149" i="28"/>
  <c r="R122" i="28"/>
  <c r="R70" i="28"/>
  <c r="R127" i="28"/>
  <c r="R150" i="28"/>
  <c r="R69" i="28"/>
  <c r="R151" i="28"/>
  <c r="R15" i="28"/>
  <c r="R157" i="28"/>
  <c r="R146" i="28"/>
  <c r="R145" i="28" s="1"/>
  <c r="R74" i="28"/>
  <c r="R137" i="28"/>
  <c r="R159" i="28"/>
  <c r="R27" i="28"/>
  <c r="R121" i="28"/>
  <c r="R132" i="28"/>
  <c r="R133" i="28"/>
  <c r="R144" i="28"/>
  <c r="R136" i="28"/>
  <c r="R140" i="28"/>
  <c r="R125" i="28"/>
  <c r="R123" i="28"/>
  <c r="R141" i="28"/>
  <c r="R24" i="28"/>
  <c r="R73" i="28"/>
  <c r="R19" i="28"/>
  <c r="E18" i="35"/>
  <c r="C18" i="35" s="1"/>
  <c r="E14" i="35"/>
  <c r="C24" i="35"/>
  <c r="R164" i="28"/>
  <c r="R126" i="28"/>
  <c r="E32" i="35"/>
  <c r="C25" i="35"/>
  <c r="E147" i="28"/>
  <c r="J130" i="28"/>
  <c r="R96" i="28"/>
  <c r="R124" i="28"/>
  <c r="C26" i="35"/>
  <c r="D32" i="35"/>
  <c r="D31" i="35" s="1"/>
  <c r="J147" i="28"/>
  <c r="J120" i="28"/>
  <c r="F32" i="35"/>
  <c r="R156" i="28"/>
  <c r="G185" i="28"/>
  <c r="I185" i="28"/>
  <c r="M185" i="28"/>
  <c r="O185" i="28"/>
  <c r="Q185" i="28"/>
  <c r="H185" i="28"/>
  <c r="L185" i="28"/>
  <c r="N185" i="28"/>
  <c r="P185" i="28"/>
  <c r="Q169" i="28"/>
  <c r="R72" i="28" l="1"/>
  <c r="R71" i="28" s="1"/>
  <c r="E72" i="28"/>
  <c r="E71" i="28" s="1"/>
  <c r="R54" i="28"/>
  <c r="R53" i="28" s="1"/>
  <c r="E198" i="28"/>
  <c r="R193" i="28"/>
  <c r="E22" i="35"/>
  <c r="K169" i="28"/>
  <c r="K13" i="28"/>
  <c r="F13" i="28"/>
  <c r="F169" i="28"/>
  <c r="R155" i="28"/>
  <c r="R154" i="28" s="1"/>
  <c r="R176" i="28"/>
  <c r="R192" i="28"/>
  <c r="R120" i="28"/>
  <c r="J98" i="28"/>
  <c r="J97" i="28" s="1"/>
  <c r="F31" i="35"/>
  <c r="F35" i="35" s="1"/>
  <c r="E31" i="35"/>
  <c r="E35" i="35" s="1"/>
  <c r="C14" i="35"/>
  <c r="C22" i="35" s="1"/>
  <c r="R191" i="28"/>
  <c r="R190" i="28"/>
  <c r="J198" i="28"/>
  <c r="T53" i="28"/>
  <c r="T14" i="28"/>
  <c r="E162" i="28"/>
  <c r="E154" i="28"/>
  <c r="T154" i="28" s="1"/>
  <c r="T155" i="28"/>
  <c r="T54" i="28"/>
  <c r="R147" i="28"/>
  <c r="R130" i="28"/>
  <c r="C32" i="35"/>
  <c r="R22" i="28"/>
  <c r="R14" i="28" s="1"/>
  <c r="E13" i="28"/>
  <c r="F185" i="28"/>
  <c r="D35" i="35"/>
  <c r="E169" i="28" l="1"/>
  <c r="T72" i="28"/>
  <c r="R13" i="28"/>
  <c r="R98" i="28"/>
  <c r="R97" i="28" s="1"/>
  <c r="T98" i="28"/>
  <c r="C31" i="35"/>
  <c r="C35" i="35" s="1"/>
  <c r="R198" i="28"/>
  <c r="T13" i="28"/>
  <c r="T71" i="28"/>
  <c r="E97" i="28"/>
  <c r="T97" i="28" l="1"/>
  <c r="J185" i="28"/>
  <c r="R168" i="28"/>
  <c r="R185" i="28"/>
  <c r="J163" i="28"/>
  <c r="T163" i="28" s="1"/>
  <c r="R163" i="28" l="1"/>
  <c r="R169" i="28" s="1"/>
  <c r="J169" i="28"/>
  <c r="J162" i="28"/>
  <c r="T162" i="28" s="1"/>
  <c r="T169" i="28" l="1"/>
  <c r="U169" i="28"/>
  <c r="R162" i="28"/>
</calcChain>
</file>

<file path=xl/comments1.xml><?xml version="1.0" encoding="utf-8"?>
<comments xmlns="http://schemas.openxmlformats.org/spreadsheetml/2006/main">
  <authors>
    <author>ALeh</author>
  </authors>
  <commentList>
    <comment ref="A8" author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<sst xmlns="http://schemas.openxmlformats.org/spreadsheetml/2006/main" count="1246" uniqueCount="618">
  <si>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</si>
  <si>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</si>
  <si>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</si>
  <si>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</si>
  <si>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</si>
  <si>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</si>
  <si>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</si>
  <si>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</si>
  <si>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</si>
  <si>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</si>
  <si>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</si>
  <si>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</si>
  <si>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</si>
  <si>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</si>
  <si>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</si>
  <si>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</si>
  <si>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</si>
  <si>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</si>
  <si>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</si>
  <si>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</si>
  <si>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</si>
  <si>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</si>
  <si>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Компенсаційні виплати на пільговий проїзд автомобільним транспортом окремим категоріям громадян</t>
  </si>
  <si>
    <t>1000000</t>
  </si>
  <si>
    <t>1010000</t>
  </si>
  <si>
    <t>1500000</t>
  </si>
  <si>
    <t>1510000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</si>
  <si>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</si>
  <si>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</si>
  <si>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</si>
  <si>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</si>
  <si>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</si>
  <si>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</si>
  <si>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</si>
  <si>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</si>
  <si>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</si>
  <si>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</si>
  <si>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</si>
  <si>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</si>
  <si>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</si>
  <si>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</si>
  <si>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</si>
  <si>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</si>
  <si>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</si>
  <si>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</si>
  <si>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ВСЬОГО ВИДАТКІВ</t>
  </si>
  <si>
    <t>0732</t>
  </si>
  <si>
    <t>0111</t>
  </si>
  <si>
    <t>0910</t>
  </si>
  <si>
    <t>0921</t>
  </si>
  <si>
    <t>0922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</si>
  <si>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</si>
  <si>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</si>
  <si>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</si>
  <si>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</si>
  <si>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</si>
  <si>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</si>
  <si>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</si>
  <si>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</si>
  <si>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</si>
  <si>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</si>
  <si>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</si>
  <si>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</si>
  <si>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</si>
  <si>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</si>
  <si>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</si>
  <si>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</si>
  <si>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3</t>
  </si>
  <si>
    <t>Код</t>
  </si>
  <si>
    <t>Офіційні трансферти</t>
  </si>
  <si>
    <t>Від органів державного управління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</si>
  <si>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</si>
  <si>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</si>
  <si>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</si>
  <si>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</si>
  <si>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</si>
  <si>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</si>
  <si>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</si>
  <si>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у т.ч. на погашення заборгованості що утворилася на початок року</t>
  </si>
  <si>
    <t>РАЗОМ</t>
  </si>
  <si>
    <t>Всього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</si>
  <si>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</si>
  <si>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</si>
  <si>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</si>
  <si>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</si>
  <si>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</si>
  <si>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</si>
  <si>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в т.ч.                           бюджет розвитку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</si>
  <si>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</si>
  <si>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</si>
  <si>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</si>
  <si>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</si>
  <si>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</si>
  <si>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</si>
  <si>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</si>
  <si>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</si>
  <si>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</si>
  <si>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Внутрішні податки на товари та послуги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</si>
  <si>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</si>
  <si>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</si>
  <si>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</si>
  <si>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</si>
  <si>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</si>
  <si>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</si>
  <si>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</si>
  <si>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</si>
  <si>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</si>
  <si>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</si>
  <si>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</si>
  <si>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</si>
  <si>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r>
      <t>Туристичний збір</t>
    </r>
    <r>
      <rPr>
        <sz val="20"/>
        <rFont val="Times New Roman"/>
        <family val="1"/>
        <charset val="204"/>
      </rPr>
      <t> </t>
    </r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</si>
  <si>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</si>
  <si>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</si>
  <si>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</si>
  <si>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</si>
  <si>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</si>
  <si>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</si>
  <si>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вiдсоткiв»</t>
  </si>
  <si>
    <t xml:space="preserve">Інші податки та збори                                  </t>
  </si>
  <si>
    <t xml:space="preserve">Екологічний податок                                    </t>
  </si>
  <si>
    <t>Надходження від викидів забруднюючих речовин в атмосферне повітря стаціонарними джерелами забруднення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</si>
  <si>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</si>
  <si>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</si>
  <si>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</si>
  <si>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</si>
  <si>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</si>
  <si>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Інші надходження</t>
  </si>
  <si>
    <t>Адміністративні штрафи  та інші санкції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</si>
  <si>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</si>
  <si>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</si>
  <si>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</si>
  <si>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</si>
  <si>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</si>
  <si>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</si>
  <si>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</si>
  <si>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</si>
  <si>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</si>
  <si>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</si>
  <si>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</si>
  <si>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</si>
  <si>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</si>
  <si>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</si>
  <si>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</t>
  </si>
  <si>
    <t>Надходження бюджетних установ вiд реалiзацiї в установленому порядку майна (крiм нерухомого майна)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</si>
  <si>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</si>
  <si>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</si>
  <si>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Державний бюджет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</si>
  <si>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</si>
  <si>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Адмiнiстративний збiр за державну реєстрацiю речових прав на нерухоме майно та їх обтяжень</t>
  </si>
  <si>
    <t>Надходження бюджетних установ вiд додаткової (господарської) дiяльностi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</si>
  <si>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</si>
  <si>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</si>
  <si>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</si>
  <si>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</si>
  <si>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 xml:space="preserve">Всього    </t>
  </si>
  <si>
    <t>Внески до статутного капіталу суб’єктів господарювання</t>
  </si>
  <si>
    <t>3112</t>
  </si>
  <si>
    <t>3132</t>
  </si>
  <si>
    <t>3140</t>
  </si>
  <si>
    <t>3160</t>
  </si>
  <si>
    <t>5011</t>
  </si>
  <si>
    <t>5012</t>
  </si>
  <si>
    <t>7310</t>
  </si>
  <si>
    <t>9110</t>
  </si>
  <si>
    <t>3104</t>
  </si>
  <si>
    <t>3105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</si>
  <si>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</si>
  <si>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</si>
  <si>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</si>
  <si>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Управління праці та соціального захисту населення виконавчого комітету Вараської міської ради</t>
  </si>
  <si>
    <t>Фінансове управління виконавчого комітету Вараської міської ради</t>
  </si>
  <si>
    <t>Управління містобудування, архітектури та капітального будівництва виконавчого комітету Вараської міської ради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</si>
  <si>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</si>
  <si>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</si>
  <si>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</si>
  <si>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</si>
  <si>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</si>
  <si>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</si>
  <si>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</si>
  <si>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 xml:space="preserve">Спеціалізована стаціонарна медична допомога населенню </t>
  </si>
  <si>
    <t>0212020</t>
  </si>
  <si>
    <t>2020</t>
  </si>
  <si>
    <t>0212152</t>
  </si>
  <si>
    <t>0212142</t>
  </si>
  <si>
    <t>2142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</si>
  <si>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</si>
  <si>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</si>
  <si>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</si>
  <si>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</si>
  <si>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0212145</t>
  </si>
  <si>
    <t>2145</t>
  </si>
  <si>
    <t>Інші програми та заходи у сфері охорони здоров’я</t>
  </si>
  <si>
    <t>2152</t>
  </si>
  <si>
    <t>0213121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</si>
  <si>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</si>
  <si>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</si>
  <si>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</si>
  <si>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0213123</t>
  </si>
  <si>
    <t>3123</t>
  </si>
  <si>
    <t>Заходи державної політики з питань сім'ї</t>
  </si>
  <si>
    <t>0213133</t>
  </si>
  <si>
    <t>3133</t>
  </si>
  <si>
    <t>Інші заходи та заклади молодіжної політики</t>
  </si>
  <si>
    <t>0213132</t>
  </si>
  <si>
    <t>Утримання клубів для підлітків за місцем проживання</t>
  </si>
  <si>
    <t>0213140</t>
  </si>
  <si>
    <t>0213242</t>
  </si>
  <si>
    <t>3242</t>
  </si>
  <si>
    <t>3240</t>
  </si>
  <si>
    <t>Інші заклади та заходи</t>
  </si>
  <si>
    <t>Інші заходи у сфері соціального захисту і соціального забезпечення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</si>
  <si>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</si>
  <si>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</si>
  <si>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</si>
  <si>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</si>
  <si>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</si>
  <si>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</si>
  <si>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</si>
  <si>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</si>
  <si>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</si>
  <si>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</si>
  <si>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</si>
  <si>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</si>
  <si>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</si>
  <si>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</si>
  <si>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</si>
  <si>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</si>
  <si>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</si>
  <si>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</si>
  <si>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</si>
  <si>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</si>
  <si>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</si>
  <si>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</si>
  <si>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</si>
  <si>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</si>
  <si>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</si>
  <si>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</si>
  <si>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Резервний фонд</t>
  </si>
  <si>
    <t>3718700</t>
  </si>
  <si>
    <t>8700</t>
  </si>
  <si>
    <t>3719110</t>
  </si>
  <si>
    <t>0810000</t>
  </si>
  <si>
    <t>0800000</t>
  </si>
  <si>
    <t>1510160</t>
  </si>
  <si>
    <t>0610160</t>
  </si>
  <si>
    <t>0610000</t>
  </si>
  <si>
    <t>0600000</t>
  </si>
  <si>
    <t>0810160</t>
  </si>
  <si>
    <t>3030</t>
  </si>
  <si>
    <t>3031</t>
  </si>
  <si>
    <t>0813030</t>
  </si>
  <si>
    <t>0813031</t>
  </si>
  <si>
    <t>3033</t>
  </si>
  <si>
    <t>3032</t>
  </si>
  <si>
    <t>0813032</t>
  </si>
  <si>
    <t>0813033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</si>
  <si>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</si>
  <si>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</si>
  <si>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зв'язку</t>
  </si>
  <si>
    <t>0813104</t>
  </si>
  <si>
    <t xml:space="preserve">Надання реабілітаційних послуг особам з інвалідністю та дітям з інвалідністю </t>
  </si>
  <si>
    <t>0813105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</si>
  <si>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</si>
  <si>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</si>
  <si>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</si>
  <si>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</si>
  <si>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0813190</t>
  </si>
  <si>
    <t>3190</t>
  </si>
  <si>
    <t>0813240</t>
  </si>
  <si>
    <t>0813242</t>
  </si>
  <si>
    <t>в т.ч. за рахунок медичної субвенції з державного бюджету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</si>
  <si>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</si>
  <si>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</si>
  <si>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</si>
  <si>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</si>
  <si>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</si>
  <si>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</si>
  <si>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1011100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</si>
  <si>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</si>
  <si>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</si>
  <si>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</si>
  <si>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</si>
  <si>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</si>
  <si>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</si>
  <si>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</si>
  <si>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1100</t>
  </si>
  <si>
    <t>Обласний бюджет Рівненської області</t>
  </si>
  <si>
    <t>Внески до статутного капіталу комунального підприємтсва "Житлокомунсервіс" Кузнецовської міської ради</t>
  </si>
  <si>
    <t>0210150</t>
  </si>
  <si>
    <t>1516011</t>
  </si>
  <si>
    <t>6011</t>
  </si>
  <si>
    <t>Експлуатація та технічне обслуговування житлового фонду</t>
  </si>
  <si>
    <t>1517310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</si>
  <si>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</si>
  <si>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</si>
  <si>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</si>
  <si>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</si>
  <si>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1517461</t>
  </si>
  <si>
    <t>Надання дошкільної освіти</t>
  </si>
  <si>
    <t>0611010</t>
  </si>
  <si>
    <t>0611020</t>
  </si>
  <si>
    <t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</si>
  <si>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0611070</t>
  </si>
  <si>
    <t xml:space="preserve">Надання позашкільної освіти позашкільними закладами освіти, заходи із позашкільної роботи з дітьми </t>
  </si>
  <si>
    <t>0611090</t>
  </si>
  <si>
    <t xml:space="preserve">Методичне забезпечення діяльності навчальних закладів </t>
  </si>
  <si>
    <t>Інші програми, заклади та заходи у сфері освіти</t>
  </si>
  <si>
    <t>Забезпечення діяльності інших закладів у сфері освіти</t>
  </si>
  <si>
    <t>Інші програми та заходи у сфері освіти</t>
  </si>
  <si>
    <t>0611150</t>
  </si>
  <si>
    <t>1150</t>
  </si>
  <si>
    <t>1160</t>
  </si>
  <si>
    <t>1162</t>
  </si>
  <si>
    <t>0611160</t>
  </si>
  <si>
    <t>0611161</t>
  </si>
  <si>
    <t>1161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</si>
  <si>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</si>
  <si>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</si>
  <si>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</si>
  <si>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0617640</t>
  </si>
  <si>
    <t>перевірка               апарат</t>
  </si>
  <si>
    <t xml:space="preserve"> культура</t>
  </si>
  <si>
    <t>галузь освіта</t>
  </si>
  <si>
    <t>соцзахист</t>
  </si>
  <si>
    <t xml:space="preserve"> ф-ра</t>
  </si>
  <si>
    <t xml:space="preserve">Надання пільг на оплату житлово-комунальних послуг окремим категоріям громадян відповідно до законодавства </t>
  </si>
  <si>
    <t>Надання субсидій населенню для відшкодування витрат на оплату житлово-комунальних послуг</t>
  </si>
  <si>
    <t>0813011</t>
  </si>
  <si>
    <t>Надання допомоги у зв'язку з вагітністю і пологами</t>
  </si>
  <si>
    <t>Надання допомоги при народженні дитини</t>
  </si>
  <si>
    <t>Надання допомоги на дітей, над якими встановлено опіку чи піклування</t>
  </si>
  <si>
    <t>Надання допомоги на дітей одиноким матерям</t>
  </si>
  <si>
    <t>Надання тимчасової державної допомоги дітям</t>
  </si>
  <si>
    <t>Надання допомоги при усиновленні дитини</t>
  </si>
  <si>
    <t>Пільгове медичне обслуговування осіб, які постраждали внаслідок Чорнобильської катастрофи</t>
  </si>
  <si>
    <t>0813022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</si>
  <si>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</si>
  <si>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Надання допомоги по догляду за особами з інвалідністю I чи II групи внаслідок психічного розладу</t>
  </si>
  <si>
    <t>0813050</t>
  </si>
  <si>
    <t>0813047</t>
  </si>
  <si>
    <t>0813046</t>
  </si>
  <si>
    <t>0813045</t>
  </si>
  <si>
    <t>0813044</t>
  </si>
  <si>
    <t>0813043</t>
  </si>
  <si>
    <t>0813041</t>
  </si>
  <si>
    <t>0813012</t>
  </si>
  <si>
    <t>0611162</t>
  </si>
  <si>
    <t>Соціальний захист ветеранів війни та праці</t>
  </si>
  <si>
    <t>Відділ  культури та туризму  виконавчого комітету Вараської міської ради</t>
  </si>
  <si>
    <t>в т.ч. за рахунок освітньої субвенції з державного бюджету</t>
  </si>
  <si>
    <t xml:space="preserve">Програма реформування і розвитку житлово-комунального господарства міста Вараш на 2016-2020 роки </t>
  </si>
  <si>
    <t>Програма відпочинку та оздоровлення дітей міста Вараш на 2018-2020 роки</t>
  </si>
  <si>
    <t>Програма з енергозбереження м.Вараш на 2016-2020 роки</t>
  </si>
  <si>
    <t>Програма поводження з відходами м.Вараш на 2016-2020 роки</t>
  </si>
  <si>
    <t xml:space="preserve">Програма благоустрою міста Вараш на 2016 -2020 роки      </t>
  </si>
  <si>
    <t>Комплексна програма розвитку цивільного захисту міста Вараш на 2016-2020 роки</t>
  </si>
  <si>
    <t>Програма реалізації природоохоронних заходів міста Вараш на 2018-2020 роки</t>
  </si>
  <si>
    <t>Програма соціальної допомоги в місті Вараш на 2018-2020 рік</t>
  </si>
  <si>
    <t>Міська програма соціального захисту та підтримки учасників антитерористичної операції та членів їх сімей - мешканців м.Вараш на 2018-2020 роки</t>
  </si>
  <si>
    <t>Міська програма розвитку культури та туризму на 2018-2020 роки</t>
  </si>
  <si>
    <t>Програма розвитку парку культури та відпочинку м.Вараш на 2015-2020 роки</t>
  </si>
  <si>
    <t>Комплексна програма підтримки сім'ї, дітей та молоді міста на 2018-2020 роки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</si>
  <si>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</si>
  <si>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</si>
  <si>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</si>
  <si>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</si>
  <si>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харчування</t>
  </si>
  <si>
    <t>заходи</t>
  </si>
  <si>
    <t>парк</t>
  </si>
  <si>
    <t>програми</t>
  </si>
  <si>
    <t>Програма розвитку української мови, української культури та історичної свідомості в місті Вараші на 2016-2020 роки</t>
  </si>
  <si>
    <t>Розроблення схем планування та забудови територій (містобудівної документації)</t>
  </si>
  <si>
    <t>7350</t>
  </si>
  <si>
    <t>1517350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</si>
  <si>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</si>
  <si>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</si>
  <si>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</si>
  <si>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</si>
  <si>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</si>
  <si>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</si>
  <si>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Інші субвенції з місцевого бюджету</t>
  </si>
  <si>
    <t>Надання державної соціальної допомоги особам з інвалідністю з дитинства та дітям з інвалідністю</t>
  </si>
  <si>
    <t>0813081</t>
  </si>
  <si>
    <t>3081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</si>
  <si>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</si>
  <si>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</si>
  <si>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3083</t>
  </si>
  <si>
    <t>3084</t>
  </si>
  <si>
    <t>3085</t>
  </si>
  <si>
    <t>0813085</t>
  </si>
  <si>
    <t>0813084</t>
  </si>
  <si>
    <t>0813083</t>
  </si>
  <si>
    <t>в т.ч. за рахунок субвенції з місцевого бюджету</t>
  </si>
  <si>
    <t>Надання державної соціальної допомоги малозабезпеченим сім’ям</t>
  </si>
  <si>
    <t>0813042</t>
  </si>
  <si>
    <t>Надання державної соціальної допомоги особам,  які не  мають права на пенсію, та особам з інвалідністю, державної соціальної допомоги на догляд</t>
  </si>
  <si>
    <t>0813082</t>
  </si>
  <si>
    <t>3082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</si>
  <si>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</si>
  <si>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</si>
  <si>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</si>
  <si>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</si>
  <si>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</si>
  <si>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</si>
  <si>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</si>
  <si>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</si>
  <si>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</si>
  <si>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</si>
  <si>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1516015</t>
  </si>
  <si>
    <t>6015</t>
  </si>
  <si>
    <t xml:space="preserve">Забезпечення надійної та безперебійної експлуатації ліфтів </t>
  </si>
  <si>
    <t>3718600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</si>
  <si>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</si>
  <si>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</si>
  <si>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</si>
  <si>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</si>
  <si>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</si>
  <si>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Загальне фінансування</t>
  </si>
  <si>
    <t>Фінансування  за типом боргового зобов'язання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</si>
  <si>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</si>
  <si>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</si>
  <si>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</si>
  <si>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O2</t>
  </si>
  <si>
    <t>-</t>
  </si>
  <si>
    <t>Найменування бюджету - одержувача/надавача міжбюджетного трансферту</t>
  </si>
  <si>
    <t>О3</t>
  </si>
  <si>
    <t>О4</t>
  </si>
  <si>
    <t>Інші субвенції з місцевого бюджету на</t>
  </si>
  <si>
    <t>О7</t>
  </si>
  <si>
    <t>Трансферти з інших місцевих бюджетів</t>
  </si>
  <si>
    <t xml:space="preserve">субвенції </t>
  </si>
  <si>
    <t xml:space="preserve"> загального фонду на:</t>
  </si>
  <si>
    <t>субвенції</t>
  </si>
  <si>
    <t>загального фонду на: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</si>
  <si>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</si>
  <si>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</si>
  <si>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Рішення міської ради від 13.10.2017  №872</t>
  </si>
  <si>
    <t>Рішення міської ради від 13.10.2017  №873</t>
  </si>
  <si>
    <t>0610</t>
  </si>
  <si>
    <t>0611</t>
  </si>
  <si>
    <t>Рішення міської ради від 15.10.2015  №2197</t>
  </si>
  <si>
    <t>Рішення міської ради від 06.02.2018  №1013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</si>
  <si>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</si>
  <si>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0216020</t>
  </si>
  <si>
    <t>6020</t>
  </si>
  <si>
    <t>0217461</t>
  </si>
  <si>
    <t>0216011</t>
  </si>
  <si>
    <t>0216014</t>
  </si>
  <si>
    <t>6014</t>
  </si>
  <si>
    <t>Забезпечення збору та вивезення сміття і відходів</t>
  </si>
  <si>
    <t>0218340</t>
  </si>
  <si>
    <t>8340</t>
  </si>
  <si>
    <t>Природоохоронні заходи за рахунок цільових фондів</t>
  </si>
  <si>
    <t>Рішення міської ради від 23.01.2018 №999</t>
  </si>
  <si>
    <t>Рішення міської ради від 23.01.2018 №1000</t>
  </si>
  <si>
    <t xml:space="preserve">Програми співфінансування  ремонтів житлових будинків ОСББ 
м. Вараш  на 2016-2020 роки  </t>
  </si>
  <si>
    <t>Рішення міської ради від 09.06.2017 №749</t>
  </si>
  <si>
    <t>Рішення міської ради від  29.09.2017 №856</t>
  </si>
  <si>
    <t>Рішення міської ради від 15.10.2015  №2198</t>
  </si>
  <si>
    <t>Рішення міської ради від 15.10.2015  №2199</t>
  </si>
  <si>
    <t>Рішення міської ради від 15.10.2015  №2195</t>
  </si>
  <si>
    <t>Програми розвитку автомобільних доріг, дорожнього руху та його безпеки у місті Вараш на 2016 - 2020 роки</t>
  </si>
  <si>
    <t>Рішення міської ради від 15.10.2015  №2196</t>
  </si>
  <si>
    <t>0617321</t>
  </si>
  <si>
    <t>7321</t>
  </si>
  <si>
    <t>Будівництво освітніх установ та закладів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</si>
  <si>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</si>
  <si>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Найменування                                                                            згідно з  класифікацією доходів бюджету</t>
  </si>
  <si>
    <t>Надходження коштів пайової участі у розвитку інфраструктури населеного пункту</t>
  </si>
  <si>
    <t>Усього доходів (без урахування міжбюджетних трансфертів)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</si>
  <si>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</si>
  <si>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Разом доходів</t>
  </si>
  <si>
    <t>Кошти, що передаються із загального фонду бюджету до бюджету розвитку (спеціального фонду)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</si>
  <si>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</si>
  <si>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Забезпечення послугами оздоровлення і відпочинку дітей, які потребують особливої соціальної уваги та підтримки, шляхом компенсації вартості путівки на оздоровлення дітей через співфінансування з міського бюджету</t>
  </si>
  <si>
    <t>Реконструкція покрівлі ЗОШ №1 в м.Вараш, II черга (коригування проектно-кошторисної документації)</t>
  </si>
  <si>
    <t>Програма цільової фінансової підтримки Кузнецовського міського комунального підприємства на період 2017 - 2027 роки</t>
  </si>
  <si>
    <t>Трансферти іншим бюджетам</t>
  </si>
  <si>
    <t>Рентна плата та плата за використання інших природних ресурсів </t>
  </si>
  <si>
    <t xml:space="preserve"> 
Рентна плата за спеціальне використання лісових ресурсів 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</si>
  <si>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</si>
  <si>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</si>
  <si>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</si>
  <si>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</si>
  <si>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Субвенції з державного бюджету місцевим бюджетам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</si>
  <si>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</si>
  <si>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</si>
  <si>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Бюджет Вараської міської об’єднаної територіальної громади</t>
  </si>
  <si>
    <t xml:space="preserve">                </t>
  </si>
  <si>
    <t xml:space="preserve">              до рішення міської ради</t>
  </si>
  <si>
    <t xml:space="preserve">    Додаток 4</t>
  </si>
  <si>
    <t>0210180</t>
  </si>
  <si>
    <t>Інша діяльність у сфері державного управління</t>
  </si>
  <si>
    <t>0215062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</si>
  <si>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</si>
  <si>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</si>
  <si>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0216012</t>
  </si>
  <si>
    <t>0216013</t>
  </si>
  <si>
    <t>6012</t>
  </si>
  <si>
    <t>6013</t>
  </si>
  <si>
    <t>Забезпечення діяльності з виробництва, транспортування, постачання теплової енергії</t>
  </si>
  <si>
    <t>Забезпечення діяльності водопровідно-каналізаційного господарства</t>
  </si>
  <si>
    <t>0216082</t>
  </si>
  <si>
    <t>6082</t>
  </si>
  <si>
    <t>Придбання житла для окремих категорій населення відповідно до законодавства</t>
  </si>
  <si>
    <t>0217130</t>
  </si>
  <si>
    <t>7130</t>
  </si>
  <si>
    <t>Здійснення заходів із землеустрою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</si>
  <si>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</si>
  <si>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</si>
  <si>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</si>
  <si>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</si>
  <si>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1511010</t>
  </si>
  <si>
    <t>1512111</t>
  </si>
  <si>
    <t>1516016</t>
  </si>
  <si>
    <t>6016</t>
  </si>
  <si>
    <t>Впровадження засобів обліку витрат та регулювання споживання води та теплової енергії</t>
  </si>
  <si>
    <t>1516030</t>
  </si>
  <si>
    <t>1517321</t>
  </si>
  <si>
    <t>1519770</t>
  </si>
  <si>
    <t>Забезпечення діяльності інклюзивно-ресурсних центрів</t>
  </si>
  <si>
    <t>0611170</t>
  </si>
  <si>
    <t>1170</t>
  </si>
  <si>
    <t>Внески до статутного капіталу комунального підприємтсва "Благоустрій" Вараської міської ради</t>
  </si>
  <si>
    <t>Субвенція з місцевого бюджету на здійснення переданих видатків у сфері освіти за рахунок коштів освітньої субвенції</t>
  </si>
  <si>
    <t xml:space="preserve">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</si>
  <si>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</si>
  <si>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Міська комплексна програма "Здоров'я" на 2020 рік</t>
  </si>
  <si>
    <t>Рішення міської ради від 14.11.2019 №1558</t>
  </si>
  <si>
    <t>Міська програма з відзначення до державних, професійних та місцевих  свят, ювілейних дат, заохочення за заслуги перед громадою міста Вараш на 2018-2020 роки</t>
  </si>
  <si>
    <t>Рішення міської ради від 19.10.2018 №1170</t>
  </si>
  <si>
    <t>Програма розвитку фізичної культури і спорту територіальних громад Вараської міської ради на 2018-2020 роки</t>
  </si>
  <si>
    <t>Рішення міської ради від 03.04.2019 №1385</t>
  </si>
  <si>
    <t>Міська ппрограма "Питна вода міста Вараш на 2006-2020 роки"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</si>
  <si>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</si>
  <si>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</si>
  <si>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Рішення міської ради від  30.12.2005 №549</t>
  </si>
  <si>
    <t>Програма забезпечення житлом учасників антитерористичної операції, операції об'єднаних сил на 2018-2020 роки</t>
  </si>
  <si>
    <t>Рішення міської ради від 21.12.2018  №1368</t>
  </si>
  <si>
    <t>0421</t>
  </si>
  <si>
    <t>Програма розвитку земельних відносин Вараської міської територіальної громади на 2019-2021 роки</t>
  </si>
  <si>
    <t>Рішення міської ради від 14.11.2019  №1583</t>
  </si>
  <si>
    <t>Рішення міської ради від 14.11.2019 №1561</t>
  </si>
  <si>
    <t>Програма з реконструкції мереж водопостачання та водовідведення з підвищенням енергоефективності Вараської міської територіальної громади на 2020-2023 роки</t>
  </si>
  <si>
    <t>Рішення міської ради від 29.11.2019 №1614</t>
  </si>
  <si>
    <t>спеціального фонду на:</t>
  </si>
  <si>
    <t>на оплату праці  з нарахуваннями педагогічних працівників інклюзивно-ресурсних центрів</t>
  </si>
  <si>
    <t xml:space="preserve">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</si>
  <si>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на пільгове медичне обслуговування осіб, які постраждали внаслідок Чорнобильської катастрофи</t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</si>
  <si>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</t>
    </r>
    <r>
      <rPr>
        <sz val="20"/>
        <color indexed="8"/>
        <rFont val="Times New Roman"/>
        <family val="1"/>
        <charset val="204"/>
      </rPr>
      <t>Секретар міської ради                                  Олександр МЕНЗУЛ</t>
    </r>
  </si>
  <si>
    <t xml:space="preserve">            ______________________ №____</t>
  </si>
  <si>
    <t>Програма економічного і соціального розвитку Вараської міської об'єднаної територіальної громади на 2020 рік</t>
  </si>
  <si>
    <t>Рішення міської ради від 14.11.2019  №1557</t>
  </si>
  <si>
    <t>Рішення міської ради від 23.01.2018 №996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</si>
  <si>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</si>
  <si>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Програма  розвитку та реалізації питань містобудування у м.Вараш на 2018-2020 роки</t>
  </si>
  <si>
    <t>Рішення міської ради від 23.01.2015  №1827</t>
  </si>
  <si>
    <t>Рішення міської ради від 23.01.2018  №995</t>
  </si>
  <si>
    <t>дотація</t>
  </si>
  <si>
    <t>дотація на:</t>
  </si>
  <si>
    <t>(код бюджету)</t>
  </si>
  <si>
    <t>0217370</t>
  </si>
  <si>
    <t>7370</t>
  </si>
  <si>
    <t>Реалізація інших заходів щодо соціально-економічного розвитку територій</t>
  </si>
  <si>
    <t>0217640</t>
  </si>
  <si>
    <t>1515045</t>
  </si>
  <si>
    <t>5045</t>
  </si>
  <si>
    <t>Будівництво мультифункціональних майданчиків для занять ігровими видами спорту</t>
  </si>
  <si>
    <t>в т.ч.: за рахунок залишку освітньої субвенції з державного бюджету станом на 01.01.2020</t>
  </si>
  <si>
    <t>0619770</t>
  </si>
  <si>
    <t>Будівництво мультифункціонального майданчика для занять ігровими видами спорту на території Вараської загальноосвітньої школи I-III cт.№2 Вараської міської ради Рівненської області по м-н Будівельників, 56 в м.Вараш</t>
  </si>
  <si>
    <t>Реконструкція водопровідної мережі від ВК-184 до до ВК-35 по мікрорайону Перемоги в місті Вараш, Рівненської області</t>
  </si>
  <si>
    <t>Капітальний ремонт індивідуального теплового пункту (ІТП) та трубопроводу холодного водопостачання (встановлення приладів обліку) у житлових будинках</t>
  </si>
  <si>
    <t>Капітальний ремонт їдальні в ЗНЗ № 1 м.Вараш з заміною сантехнічного, вентиляційного та промислового обладнання</t>
  </si>
  <si>
    <t>Капітальний ремонт спортзалів Вараської ЗОШ  I-III ступенів №4 за адресою: Рівненська область, м.Вараш, мікрорайон Вараш, 39</t>
  </si>
  <si>
    <t>Рішення міської ради від 15.10.2015 №2197</t>
  </si>
  <si>
    <t xml:space="preserve"> Вараської міської об'єднаної територіальної громади на 2020 рік</t>
  </si>
  <si>
    <t>Секретар міської ради                                              Олександр МЕНЗУЛ</t>
  </si>
  <si>
    <t>0217310</t>
  </si>
  <si>
    <t>Капітальний ремонт (модернізація) ліфтів житлових будинків</t>
  </si>
  <si>
    <t>Капітальний ремонт (модернізація) ліфтів житлових будинків ОСББ м.Вараш</t>
  </si>
  <si>
    <t>Капітальний ремонт ліфтів житлових будинків ОСББ м.Вараш</t>
  </si>
  <si>
    <t>Реконструкція внутрішньої мережі електрифікації гуртожитку по мікрорайону Вараш 42</t>
  </si>
  <si>
    <t>Співфінансування капітальних ремонтів житлових будинків ОСББ</t>
  </si>
  <si>
    <t xml:space="preserve">Капітальний ремонт внутрішнього освітлення (заміна світильників з люмінісцентними лампами та лампами розжарювання на світлодіодні) в ЗЗСО мікрорайон Вараш, 36 в м.Вараш Рівненської області (виготовлення проектно-кошторисної документації) </t>
  </si>
  <si>
    <t>Зміни до доходів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</si>
  <si>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</si>
  <si>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</si>
  <si>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</si>
  <si>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Найменування об'єкта будівництва 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</si>
  <si>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</si>
  <si>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</si>
  <si>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</si>
  <si>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розвитку,які спрямовуються на будівництво об'єкта у бюджетному періоді, гривень</t>
  </si>
  <si>
    <t>Рівень готовності об'єкта на кінець бюджетного періоду, %</t>
  </si>
  <si>
    <t>17532000000</t>
  </si>
  <si>
    <t>Код бюджету</t>
  </si>
  <si>
    <t>Зміни до фінансування  бюджету Вараської міської                                                      об'єднаної територіальної громади на 2020 рік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</si>
  <si>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</si>
  <si>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</si>
  <si>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місцевого бюджету на покращення соціального захисту окремих категорій педагогічних працівників закладів загальної середньої освіти за рахунок відповідної субвенції з державного бюджету</t>
  </si>
  <si>
    <t>за рахунок субвенції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</si>
  <si>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субвенції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</si>
  <si>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 xml:space="preserve">освітньої субвенції з державного бюджету </t>
  </si>
  <si>
    <t>субвенції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</si>
  <si>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</si>
  <si>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Капітальний ремонт покрівлі ЗНЗ № 4 в м.Вараш, м-н Вараш,39 (коригування)</t>
  </si>
  <si>
    <t>Зміни до міжбюджетних трансфертів на  2020 рік</t>
  </si>
  <si>
    <t>на закупівлю засобів навчання та обладнання (крім комп’ютерного) для учнів початкових класів, що навчаються за новими методиками відповідно до Концепції “Нова українська школа”</t>
  </si>
  <si>
    <t xml:space="preserve">на закупівлю комп’ютерного обладнання для початкових класів </t>
  </si>
  <si>
    <t xml:space="preserve"> на закупівлю сучасних меблів для початкових класів нової української школи</t>
  </si>
  <si>
    <t>на проведення супервізії</t>
  </si>
  <si>
    <t xml:space="preserve">на підвищення кваліфікації педагогічних працівників, які забезпечують здобуття учнями 
5—11(12) класів загальної середньої освіти 
</t>
  </si>
  <si>
    <t xml:space="preserve">на здійснення (у разі потреби) витрат на відрядження для підвищення кваліфікації вчителів, асистентів вчителів початкової школи, директорів закладів загальної середньої освіти, заступників директорів з навчально-виховної (навчальної, виховної) роботи, до посадових обов’язків яких належать питання початкової освіти  </t>
  </si>
  <si>
    <t xml:space="preserve">на підтримку осіб з особливими освітніми потребами  в закладах дошкільної освіти </t>
  </si>
  <si>
    <t xml:space="preserve">на підтримку осіб з особливими освітніми потребами в закладах загальної середньої освіти </t>
  </si>
  <si>
    <t>Придбання для Вараської міської ОТГ шкільного автобуса, у т.ч. обладнаного місцями для дітей з особливими освітніми потребами на умовах співфінансування</t>
  </si>
  <si>
    <t>субвенції з місцевого бюджету на покращення соціального захисту окремих категорій педагогічних працівників закладів загальної середньої освіти за рахунок відповідної субвенції з державного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</si>
</sst>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00000"/>
  </numFmts>
  <fonts count="16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b/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family val="2"/>
      <charset val="204"/>
    </font>
    <font>
      <b/>
      <sz val="14"/>
      <name val="Times New Roman Cyr"/>
      <family val="1"/>
      <charset val="204"/>
    </font>
    <font>
      <sz val="14"/>
      <color indexed="8"/>
      <name val="Times New Roman"/>
      <family val="1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name val="Arial Cyr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 Cyr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26"/>
      <color indexed="8"/>
      <name val="Times New Roman"/>
      <family val="1"/>
      <charset val="204"/>
    </font>
    <font>
      <b/>
      <sz val="14"/>
      <name val="Times New Roman"/>
      <family val="1"/>
    </font>
    <font>
      <b/>
      <sz val="10"/>
      <name val="Arial Cyr"/>
      <charset val="204"/>
    </font>
    <font>
      <sz val="9"/>
      <name val="Arial Cyr"/>
      <charset val="204"/>
    </font>
    <font>
      <sz val="13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b/>
      <sz val="14"/>
      <color indexed="10"/>
      <name val="Times New Roman"/>
      <family val="1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20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9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6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28"/>
      <color indexed="8"/>
      <name val="Times New Roman"/>
      <family val="1"/>
      <charset val="204"/>
    </font>
    <font>
      <b/>
      <sz val="14"/>
      <name val="Arial Cyr"/>
      <charset val="204"/>
    </font>
    <font>
      <sz val="10"/>
      <color rgb="FFFF0000"/>
      <name val="Arial Cyr"/>
      <charset val="204"/>
    </font>
    <font>
      <sz val="10"/>
      <color rgb="FFFF0000"/>
      <name val="Helv"/>
      <charset val="204"/>
    </font>
    <font>
      <sz val="12"/>
      <name val="Arial Cyr"/>
      <charset val="204"/>
    </font>
    <font>
      <b/>
      <sz val="16"/>
      <name val="Times New Roman CYR"/>
      <family val="1"/>
      <charset val="204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0"/>
      <color rgb="FFFF0000"/>
      <name val="Arial Cyr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 Cyr"/>
      <charset val="204"/>
    </font>
    <font>
      <b/>
      <sz val="12"/>
      <name val="Times New Roman Cyr"/>
      <charset val="204"/>
    </font>
    <font>
      <b/>
      <sz val="10"/>
      <name val="Arial Cyr"/>
      <family val="2"/>
      <charset val="204"/>
    </font>
    <font>
      <sz val="10"/>
      <name val="Courier New"/>
      <family val="3"/>
      <charset val="204"/>
    </font>
    <font>
      <i/>
      <sz val="10"/>
      <name val="Times New Roman CYR"/>
      <charset val="204"/>
    </font>
    <font>
      <b/>
      <sz val="10"/>
      <name val="Helv"/>
      <charset val="204"/>
    </font>
    <font>
      <i/>
      <sz val="7"/>
      <name val="Times New Roman"/>
      <family val="1"/>
      <charset val="204"/>
    </font>
    <font>
      <i/>
      <sz val="10"/>
      <name val="Times New Roman"/>
      <family val="1"/>
    </font>
    <font>
      <i/>
      <sz val="12"/>
      <name val="Arial Cyr"/>
      <family val="2"/>
      <charset val="204"/>
    </font>
    <font>
      <sz val="12"/>
      <color rgb="FFFF0000"/>
      <name val="Times New Roman Cyr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 CYR"/>
      <charset val="204"/>
    </font>
    <font>
      <b/>
      <sz val="12"/>
      <color rgb="FFFF0000"/>
      <name val="Times New Roman CYR"/>
      <family val="1"/>
      <charset val="204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i/>
      <sz val="12"/>
      <color rgb="FFFF0000"/>
      <name val="Times New Roman"/>
      <family val="1"/>
      <charset val="204"/>
    </font>
    <font>
      <i/>
      <sz val="12"/>
      <color rgb="FFFF0000"/>
      <name val="Times New Roman CYR"/>
      <charset val="204"/>
    </font>
    <font>
      <i/>
      <sz val="12"/>
      <color rgb="FFFF0000"/>
      <name val="Times New Roman Cyr"/>
      <family val="1"/>
      <charset val="204"/>
    </font>
    <font>
      <b/>
      <i/>
      <sz val="12"/>
      <color rgb="FFFF0000"/>
      <name val="Times New Roman CYR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</font>
    <font>
      <i/>
      <sz val="12"/>
      <color rgb="FFFF0000"/>
      <name val="Helv"/>
      <charset val="204"/>
    </font>
    <font>
      <i/>
      <sz val="10"/>
      <color rgb="FFFF0000"/>
      <name val="Helv"/>
      <charset val="204"/>
    </font>
    <font>
      <sz val="14"/>
      <color rgb="FFFF0000"/>
      <name val="Times New Roman Cyr"/>
      <family val="1"/>
      <charset val="204"/>
    </font>
    <font>
      <b/>
      <sz val="10"/>
      <color rgb="FFC00000"/>
      <name val="Helv"/>
      <charset val="204"/>
    </font>
    <font>
      <i/>
      <sz val="11"/>
      <name val="Times New Roman"/>
      <family val="1"/>
    </font>
    <font>
      <i/>
      <sz val="11"/>
      <name val="Times New Roman Cyr"/>
      <family val="1"/>
      <charset val="204"/>
    </font>
    <font>
      <i/>
      <sz val="11"/>
      <name val="Arial Cyr"/>
      <charset val="204"/>
    </font>
    <font>
      <b/>
      <sz val="14"/>
      <color rgb="FFFF0000"/>
      <name val="Times New Roman"/>
      <family val="1"/>
    </font>
    <font>
      <i/>
      <sz val="10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</font>
    <font>
      <b/>
      <sz val="16"/>
      <name val="Arial Cyr"/>
      <charset val="204"/>
    </font>
    <font>
      <sz val="22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3"/>
      <name val="Times New Roman CYR"/>
      <charset val="204"/>
    </font>
    <font>
      <sz val="13"/>
      <name val="Times New Roman"/>
      <family val="1"/>
      <charset val="204"/>
    </font>
    <font>
      <sz val="13"/>
      <name val="Times New Roman"/>
      <family val="1"/>
    </font>
    <font>
      <sz val="16"/>
      <name val="Times New Roman CYR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sz val="14"/>
      <color rgb="FFFF0000"/>
      <name val="Arial Cyr"/>
      <family val="2"/>
      <charset val="204"/>
    </font>
    <font>
      <i/>
      <sz val="14"/>
      <color rgb="FFFF0000"/>
      <name val="Times New Roman Cyr"/>
      <charset val="204"/>
    </font>
    <font>
      <b/>
      <sz val="14"/>
      <color rgb="FFFF0000"/>
      <name val="Times New Roman Cyr"/>
      <family val="1"/>
      <charset val="204"/>
    </font>
    <font>
      <sz val="14"/>
      <color rgb="FFFF0000"/>
      <name val="Times New Roman CYR"/>
      <charset val="204"/>
    </font>
    <font>
      <i/>
      <sz val="14"/>
      <color rgb="FFFF0000"/>
      <name val="Times New Roman"/>
      <family val="1"/>
    </font>
    <font>
      <sz val="12"/>
      <color rgb="FFFF0000"/>
      <name val="Arial Cyr"/>
      <charset val="204"/>
    </font>
    <font>
      <sz val="13"/>
      <color rgb="FFFF0000"/>
      <name val="Arial Cyr"/>
      <charset val="204"/>
    </font>
    <font>
      <sz val="12"/>
      <color rgb="FFFF0000"/>
      <name val="Helv"/>
      <charset val="204"/>
    </font>
    <font>
      <b/>
      <sz val="14"/>
      <color rgb="FFFF0000"/>
      <name val="Arial Cyr"/>
      <charset val="204"/>
    </font>
    <font>
      <b/>
      <sz val="14"/>
      <color rgb="FFFF0000"/>
      <name val="Times New Roman Cyr"/>
      <charset val="204"/>
    </font>
    <font>
      <u/>
      <sz val="12"/>
      <name val="Times New Roman"/>
      <family val="1"/>
      <charset val="204"/>
    </font>
    <font>
      <i/>
      <sz val="11"/>
      <color rgb="FFFF0000"/>
      <name val="Times New Roman"/>
      <family val="1"/>
    </font>
    <font>
      <b/>
      <sz val="12"/>
      <color rgb="FFFF0000"/>
      <name val="Times New Roman Cyr"/>
      <charset val="204"/>
    </font>
    <font>
      <i/>
      <sz val="11"/>
      <color rgb="FFFF0000"/>
      <name val="Times New Roman"/>
      <family val="1"/>
      <charset val="204"/>
    </font>
    <font>
      <i/>
      <sz val="11"/>
      <color rgb="FFFF0000"/>
      <name val="Times New Roman Cyr"/>
      <family val="1"/>
      <charset val="204"/>
    </font>
    <font>
      <i/>
      <sz val="11"/>
      <color rgb="FFFF0000"/>
      <name val="Arial Cyr"/>
      <charset val="204"/>
    </font>
    <font>
      <sz val="12"/>
      <name val="Times New Roman CYR"/>
      <charset val="204"/>
    </font>
    <font>
      <i/>
      <sz val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i/>
      <sz val="12"/>
      <name val="Times New Roman"/>
      <family val="1"/>
      <charset val="204"/>
    </font>
    <font>
      <i/>
      <sz val="12"/>
      <name val="Times New Roman"/>
      <family val="1"/>
    </font>
    <font>
      <sz val="9"/>
      <name val="Times New Roman CYR"/>
      <family val="1"/>
      <charset val="204"/>
    </font>
    <font>
      <sz val="14"/>
      <name val="Times New Roman Cyr"/>
      <family val="1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i/>
      <sz val="14"/>
      <name val="Times New Roman Cyr"/>
      <family val="1"/>
      <charset val="204"/>
    </font>
    <font>
      <i/>
      <sz val="14"/>
      <name val="Times New Roman"/>
      <family val="1"/>
    </font>
    <font>
      <i/>
      <sz val="14"/>
      <name val="Times New Roman CYR"/>
      <charset val="204"/>
    </font>
    <font>
      <i/>
      <sz val="12"/>
      <name val="Helv"/>
      <charset val="204"/>
    </font>
    <font>
      <sz val="12"/>
      <name val="Helv"/>
      <charset val="204"/>
    </font>
    <font>
      <b/>
      <sz val="24"/>
      <color indexed="8"/>
      <name val="Times New Roman"/>
      <family val="1"/>
      <charset val="204"/>
    </font>
    <font>
      <b/>
      <sz val="28"/>
      <color indexed="8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u/>
      <sz val="18"/>
      <name val="Times New Roman"/>
      <family val="1"/>
      <charset val="204"/>
    </font>
    <font>
      <i/>
      <sz val="12"/>
      <name val="Arial Cyr"/>
      <charset val="204"/>
    </font>
    <font>
      <b/>
      <sz val="26"/>
      <name val="Times New Roman"/>
      <family val="1"/>
      <charset val="204"/>
    </font>
    <font>
      <i/>
      <sz val="10"/>
      <name val="Arial Cyr"/>
      <charset val="204"/>
    </font>
    <font>
      <b/>
      <i/>
      <sz val="12"/>
      <name val="Times New Roman"/>
      <family val="1"/>
    </font>
    <font>
      <i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24"/>
      <name val="Times New Roman Cyr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" fillId="0" borderId="0"/>
    <xf numFmtId="0" fontId="14" fillId="0" borderId="0"/>
    <xf numFmtId="0" fontId="83" fillId="0" borderId="0"/>
    <xf numFmtId="0" fontId="38" fillId="0" borderId="0"/>
    <xf numFmtId="0" fontId="1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1" fillId="0" borderId="0"/>
    <xf numFmtId="0" fontId="87" fillId="0" borderId="0"/>
    <xf numFmtId="0" fontId="1" fillId="0" borderId="0"/>
    <xf numFmtId="0" fontId="1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16" fillId="0" borderId="0"/>
    <xf numFmtId="0" fontId="2" fillId="0" borderId="0"/>
  </cellStyleXfs>
  <cellXfs count="888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6" fillId="0" borderId="0" xfId="0" applyFont="1"/>
    <xf numFmtId="0" fontId="13" fillId="0" borderId="0" xfId="0" applyFont="1"/>
    <xf numFmtId="49" fontId="0" fillId="0" borderId="0" xfId="0" applyNumberFormat="1" applyAlignment="1" applyProtection="1">
      <alignment vertical="top"/>
      <protection locked="0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>
      <alignment horizontal="center"/>
    </xf>
    <xf numFmtId="49" fontId="19" fillId="0" borderId="0" xfId="0" applyNumberFormat="1" applyFont="1" applyBorder="1"/>
    <xf numFmtId="0" fontId="21" fillId="0" borderId="0" xfId="0" applyFont="1"/>
    <xf numFmtId="0" fontId="21" fillId="0" borderId="0" xfId="0" applyFont="1" applyBorder="1" applyAlignment="1">
      <alignment horizontal="center"/>
    </xf>
    <xf numFmtId="49" fontId="19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49" fontId="19" fillId="0" borderId="0" xfId="0" applyNumberFormat="1" applyFont="1"/>
    <xf numFmtId="0" fontId="16" fillId="0" borderId="0" xfId="0" applyFont="1"/>
    <xf numFmtId="0" fontId="11" fillId="0" borderId="0" xfId="5" applyFont="1"/>
    <xf numFmtId="0" fontId="22" fillId="0" borderId="0" xfId="5" applyFont="1"/>
    <xf numFmtId="0" fontId="15" fillId="0" borderId="0" xfId="5" applyFont="1"/>
    <xf numFmtId="0" fontId="22" fillId="0" borderId="0" xfId="5" applyFont="1" applyAlignment="1">
      <alignment horizontal="center" vertical="center" wrapText="1"/>
    </xf>
    <xf numFmtId="0" fontId="7" fillId="0" borderId="2" xfId="5" applyFont="1" applyBorder="1" applyAlignment="1">
      <alignment horizontal="center" vertical="center" wrapText="1"/>
    </xf>
    <xf numFmtId="49" fontId="15" fillId="0" borderId="0" xfId="5" applyNumberFormat="1" applyFont="1"/>
    <xf numFmtId="0" fontId="25" fillId="0" borderId="0" xfId="5" applyFont="1"/>
    <xf numFmtId="49" fontId="22" fillId="0" borderId="0" xfId="5" applyNumberFormat="1" applyFont="1"/>
    <xf numFmtId="0" fontId="26" fillId="0" borderId="0" xfId="5" applyFont="1"/>
    <xf numFmtId="49" fontId="12" fillId="0" borderId="0" xfId="5" applyNumberFormat="1" applyFont="1" applyFill="1" applyBorder="1" applyAlignment="1">
      <alignment horizontal="center" vertical="center" wrapText="1"/>
    </xf>
    <xf numFmtId="49" fontId="13" fillId="0" borderId="0" xfId="5" applyNumberFormat="1" applyFont="1" applyFill="1" applyBorder="1" applyAlignment="1" applyProtection="1">
      <alignment vertical="top" wrapText="1"/>
      <protection locked="0"/>
    </xf>
    <xf numFmtId="0" fontId="22" fillId="0" borderId="0" xfId="5" applyFont="1" applyBorder="1"/>
    <xf numFmtId="49" fontId="12" fillId="0" borderId="0" xfId="5" applyNumberFormat="1" applyFont="1" applyFill="1" applyBorder="1" applyAlignment="1" applyProtection="1">
      <alignment vertical="top" wrapText="1"/>
      <protection locked="0"/>
    </xf>
    <xf numFmtId="0" fontId="27" fillId="0" borderId="0" xfId="0" applyFont="1"/>
    <xf numFmtId="0" fontId="31" fillId="0" borderId="1" xfId="0" applyFont="1" applyBorder="1" applyAlignment="1">
      <alignment horizontal="center" vertical="center" wrapText="1"/>
    </xf>
    <xf numFmtId="3" fontId="16" fillId="0" borderId="0" xfId="0" applyNumberFormat="1" applyFont="1"/>
    <xf numFmtId="3" fontId="32" fillId="0" borderId="0" xfId="0" applyNumberFormat="1" applyFont="1" applyBorder="1" applyAlignment="1">
      <alignment horizontal="right" wrapText="1"/>
    </xf>
    <xf numFmtId="0" fontId="27" fillId="0" borderId="0" xfId="0" applyFont="1" applyBorder="1" applyAlignment="1">
      <alignment horizontal="center"/>
    </xf>
    <xf numFmtId="0" fontId="27" fillId="0" borderId="0" xfId="0" applyNumberFormat="1" applyFont="1" applyBorder="1" applyAlignment="1" applyProtection="1">
      <alignment horizontal="left" vertical="center" wrapText="1"/>
    </xf>
    <xf numFmtId="164" fontId="28" fillId="0" borderId="0" xfId="0" applyNumberFormat="1" applyFont="1" applyBorder="1" applyAlignment="1">
      <alignment horizontal="right" wrapText="1"/>
    </xf>
    <xf numFmtId="0" fontId="28" fillId="0" borderId="0" xfId="0" applyFont="1" applyFill="1" applyBorder="1" applyAlignment="1">
      <alignment horizontal="center" vertical="top" wrapText="1"/>
    </xf>
    <xf numFmtId="49" fontId="32" fillId="0" borderId="0" xfId="0" applyNumberFormat="1" applyFont="1" applyFill="1" applyBorder="1" applyAlignment="1" applyProtection="1">
      <alignment wrapText="1"/>
      <protection locked="0"/>
    </xf>
    <xf numFmtId="164" fontId="32" fillId="0" borderId="0" xfId="0" applyNumberFormat="1" applyFont="1" applyFill="1" applyBorder="1" applyAlignment="1">
      <alignment horizontal="right" wrapText="1"/>
    </xf>
    <xf numFmtId="0" fontId="34" fillId="0" borderId="0" xfId="0" applyFont="1"/>
    <xf numFmtId="0" fontId="28" fillId="0" borderId="0" xfId="0" applyFont="1" applyBorder="1" applyAlignment="1" applyProtection="1">
      <alignment horizontal="center" vertical="top" wrapText="1"/>
    </xf>
    <xf numFmtId="0" fontId="28" fillId="0" borderId="0" xfId="0" applyFont="1" applyBorder="1" applyAlignment="1" applyProtection="1">
      <alignment vertical="top" wrapText="1"/>
    </xf>
    <xf numFmtId="49" fontId="23" fillId="2" borderId="1" xfId="5" applyNumberFormat="1" applyFont="1" applyFill="1" applyBorder="1" applyAlignment="1">
      <alignment horizontal="center" wrapText="1"/>
    </xf>
    <xf numFmtId="49" fontId="23" fillId="2" borderId="1" xfId="5" applyNumberFormat="1" applyFont="1" applyFill="1" applyBorder="1" applyAlignment="1" applyProtection="1">
      <alignment horizontal="center" wrapText="1"/>
      <protection locked="0"/>
    </xf>
    <xf numFmtId="3" fontId="15" fillId="2" borderId="2" xfId="5" applyNumberFormat="1" applyFont="1" applyFill="1" applyBorder="1" applyAlignment="1">
      <alignment horizontal="center" vertical="center" wrapText="1"/>
    </xf>
    <xf numFmtId="0" fontId="25" fillId="0" borderId="0" xfId="5" applyFont="1" applyAlignment="1">
      <alignment horizontal="center" vertical="center" wrapText="1"/>
    </xf>
    <xf numFmtId="0" fontId="15" fillId="0" borderId="1" xfId="5" applyFont="1" applyBorder="1" applyAlignment="1">
      <alignment wrapText="1"/>
    </xf>
    <xf numFmtId="3" fontId="15" fillId="0" borderId="1" xfId="5" applyNumberFormat="1" applyFont="1" applyBorder="1" applyAlignment="1">
      <alignment horizontal="center" wrapText="1"/>
    </xf>
    <xf numFmtId="3" fontId="15" fillId="0" borderId="7" xfId="5" applyNumberFormat="1" applyFont="1" applyBorder="1" applyAlignment="1">
      <alignment wrapText="1"/>
    </xf>
    <xf numFmtId="0" fontId="25" fillId="0" borderId="0" xfId="5" applyFont="1" applyAlignment="1">
      <alignment wrapText="1"/>
    </xf>
    <xf numFmtId="1" fontId="2" fillId="0" borderId="0" xfId="4" applyNumberFormat="1" applyFont="1" applyFill="1" applyBorder="1" applyAlignment="1">
      <alignment vertical="top" wrapText="1"/>
    </xf>
    <xf numFmtId="49" fontId="2" fillId="0" borderId="0" xfId="4" applyNumberFormat="1" applyFont="1" applyFill="1" applyBorder="1" applyAlignment="1">
      <alignment vertical="top" wrapText="1"/>
    </xf>
    <xf numFmtId="0" fontId="37" fillId="0" borderId="0" xfId="4" applyFont="1" applyAlignment="1"/>
    <xf numFmtId="0" fontId="38" fillId="0" borderId="0" xfId="4" applyFont="1" applyFill="1" applyBorder="1"/>
    <xf numFmtId="0" fontId="10" fillId="0" borderId="0" xfId="4" applyFont="1" applyFill="1" applyBorder="1"/>
    <xf numFmtId="0" fontId="18" fillId="0" borderId="0" xfId="4" applyFont="1" applyFill="1" applyBorder="1" applyAlignment="1">
      <alignment horizontal="center"/>
    </xf>
    <xf numFmtId="0" fontId="41" fillId="0" borderId="1" xfId="4" applyFont="1" applyFill="1" applyBorder="1" applyAlignment="1">
      <alignment horizontal="center" vertical="center" wrapText="1"/>
    </xf>
    <xf numFmtId="0" fontId="41" fillId="0" borderId="1" xfId="4" applyFont="1" applyFill="1" applyBorder="1" applyAlignment="1">
      <alignment horizontal="center" vertical="center"/>
    </xf>
    <xf numFmtId="49" fontId="42" fillId="0" borderId="1" xfId="4" applyNumberFormat="1" applyFont="1" applyFill="1" applyBorder="1" applyAlignment="1">
      <alignment horizontal="center" vertical="top" wrapText="1"/>
    </xf>
    <xf numFmtId="0" fontId="42" fillId="0" borderId="1" xfId="4" applyFont="1" applyFill="1" applyBorder="1" applyAlignment="1">
      <alignment horizontal="center" vertical="center" wrapText="1"/>
    </xf>
    <xf numFmtId="0" fontId="43" fillId="0" borderId="0" xfId="4" applyFont="1" applyFill="1" applyBorder="1"/>
    <xf numFmtId="49" fontId="44" fillId="0" borderId="1" xfId="4" applyNumberFormat="1" applyFont="1" applyFill="1" applyBorder="1" applyAlignment="1">
      <alignment wrapText="1"/>
    </xf>
    <xf numFmtId="0" fontId="45" fillId="3" borderId="0" xfId="4" applyFont="1" applyFill="1" applyBorder="1"/>
    <xf numFmtId="0" fontId="45" fillId="0" borderId="0" xfId="4" applyFont="1" applyFill="1" applyBorder="1"/>
    <xf numFmtId="49" fontId="46" fillId="0" borderId="1" xfId="4" applyNumberFormat="1" applyFont="1" applyFill="1" applyBorder="1" applyAlignment="1">
      <alignment horizontal="left" wrapText="1"/>
    </xf>
    <xf numFmtId="2" fontId="45" fillId="0" borderId="0" xfId="4" applyNumberFormat="1" applyFont="1" applyFill="1" applyBorder="1"/>
    <xf numFmtId="49" fontId="46" fillId="0" borderId="1" xfId="4" applyNumberFormat="1" applyFont="1" applyFill="1" applyBorder="1" applyAlignment="1">
      <alignment vertical="justify" wrapText="1"/>
    </xf>
    <xf numFmtId="0" fontId="38" fillId="3" borderId="0" xfId="4" applyFont="1" applyFill="1" applyBorder="1"/>
    <xf numFmtId="49" fontId="46" fillId="0" borderId="1" xfId="4" applyNumberFormat="1" applyFont="1" applyFill="1" applyBorder="1" applyAlignment="1">
      <alignment wrapText="1"/>
    </xf>
    <xf numFmtId="49" fontId="38" fillId="0" borderId="0" xfId="4" applyNumberFormat="1" applyFont="1" applyFill="1" applyBorder="1" applyAlignment="1">
      <alignment vertical="top" wrapText="1"/>
    </xf>
    <xf numFmtId="0" fontId="48" fillId="0" borderId="0" xfId="4" applyFont="1" applyFill="1" applyBorder="1"/>
    <xf numFmtId="0" fontId="49" fillId="0" borderId="0" xfId="4" applyFont="1" applyFill="1" applyBorder="1"/>
    <xf numFmtId="0" fontId="45" fillId="0" borderId="0" xfId="6" applyFont="1" applyFill="1" applyBorder="1" applyAlignment="1" applyProtection="1">
      <alignment vertical="center" wrapText="1"/>
    </xf>
    <xf numFmtId="164" fontId="48" fillId="0" borderId="0" xfId="4" applyNumberFormat="1" applyFont="1" applyFill="1" applyBorder="1"/>
    <xf numFmtId="3" fontId="48" fillId="0" borderId="0" xfId="4" applyNumberFormat="1" applyFont="1" applyFill="1" applyBorder="1"/>
    <xf numFmtId="1" fontId="38" fillId="0" borderId="0" xfId="4" applyNumberFormat="1" applyFont="1" applyFill="1" applyBorder="1" applyAlignment="1">
      <alignment vertical="top" wrapText="1"/>
    </xf>
    <xf numFmtId="0" fontId="52" fillId="0" borderId="0" xfId="0" applyFont="1" applyAlignment="1">
      <alignment horizontal="left"/>
    </xf>
    <xf numFmtId="0" fontId="52" fillId="0" borderId="0" xfId="0" applyFont="1"/>
    <xf numFmtId="0" fontId="53" fillId="0" borderId="0" xfId="0" applyFont="1"/>
    <xf numFmtId="0" fontId="54" fillId="0" borderId="0" xfId="0" applyFont="1" applyAlignment="1">
      <alignment horizontal="center"/>
    </xf>
    <xf numFmtId="0" fontId="56" fillId="0" borderId="0" xfId="0" applyFont="1"/>
    <xf numFmtId="0" fontId="15" fillId="0" borderId="0" xfId="0" applyFont="1"/>
    <xf numFmtId="0" fontId="57" fillId="0" borderId="0" xfId="0" applyFont="1"/>
    <xf numFmtId="0" fontId="29" fillId="0" borderId="0" xfId="0" applyFont="1"/>
    <xf numFmtId="0" fontId="6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left" wrapText="1"/>
    </xf>
    <xf numFmtId="49" fontId="33" fillId="0" borderId="9" xfId="0" applyNumberFormat="1" applyFont="1" applyBorder="1" applyAlignment="1" applyProtection="1">
      <alignment horizontal="left" wrapText="1"/>
      <protection locked="0"/>
    </xf>
    <xf numFmtId="0" fontId="30" fillId="0" borderId="12" xfId="0" applyFont="1" applyBorder="1" applyAlignment="1">
      <alignment horizontal="left" wrapText="1"/>
    </xf>
    <xf numFmtId="49" fontId="33" fillId="0" borderId="10" xfId="0" applyNumberFormat="1" applyFont="1" applyBorder="1" applyAlignment="1" applyProtection="1">
      <alignment horizontal="left" wrapText="1"/>
      <protection locked="0"/>
    </xf>
    <xf numFmtId="0" fontId="63" fillId="0" borderId="12" xfId="0" applyFont="1" applyBorder="1" applyAlignment="1">
      <alignment horizontal="left" wrapText="1"/>
    </xf>
    <xf numFmtId="0" fontId="66" fillId="0" borderId="10" xfId="0" applyFont="1" applyBorder="1"/>
    <xf numFmtId="0" fontId="67" fillId="0" borderId="12" xfId="0" applyFont="1" applyBorder="1" applyAlignment="1">
      <alignment horizontal="left" wrapText="1"/>
    </xf>
    <xf numFmtId="0" fontId="66" fillId="0" borderId="10" xfId="0" applyFont="1" applyBorder="1" applyAlignment="1">
      <alignment horizontal="left" wrapText="1"/>
    </xf>
    <xf numFmtId="0" fontId="66" fillId="0" borderId="10" xfId="0" applyFont="1" applyFill="1" applyBorder="1" applyAlignment="1" applyProtection="1">
      <alignment horizontal="left" wrapText="1"/>
    </xf>
    <xf numFmtId="0" fontId="29" fillId="0" borderId="14" xfId="0" applyNumberFormat="1" applyFont="1" applyBorder="1" applyAlignment="1">
      <alignment horizontal="left" wrapText="1"/>
    </xf>
    <xf numFmtId="0" fontId="29" fillId="0" borderId="15" xfId="0" applyNumberFormat="1" applyFont="1" applyBorder="1" applyAlignment="1">
      <alignment horizontal="left" wrapText="1"/>
    </xf>
    <xf numFmtId="0" fontId="64" fillId="0" borderId="16" xfId="0" applyFont="1" applyBorder="1" applyAlignment="1">
      <alignment horizontal="left" wrapText="1"/>
    </xf>
    <xf numFmtId="49" fontId="61" fillId="0" borderId="10" xfId="0" applyNumberFormat="1" applyFont="1" applyBorder="1" applyAlignment="1" applyProtection="1">
      <alignment horizontal="left" wrapText="1"/>
      <protection locked="0"/>
    </xf>
    <xf numFmtId="0" fontId="63" fillId="0" borderId="17" xfId="0" applyFont="1" applyBorder="1" applyAlignment="1">
      <alignment horizontal="left" wrapText="1"/>
    </xf>
    <xf numFmtId="0" fontId="66" fillId="0" borderId="18" xfId="0" applyFont="1" applyBorder="1" applyAlignment="1">
      <alignment horizontal="left" wrapText="1"/>
    </xf>
    <xf numFmtId="0" fontId="67" fillId="0" borderId="19" xfId="0" applyFont="1" applyBorder="1" applyAlignment="1">
      <alignment horizontal="left" wrapText="1"/>
    </xf>
    <xf numFmtId="0" fontId="29" fillId="0" borderId="20" xfId="0" applyFont="1" applyBorder="1" applyAlignment="1">
      <alignment horizontal="left" wrapText="1"/>
    </xf>
    <xf numFmtId="0" fontId="67" fillId="0" borderId="21" xfId="0" applyFont="1" applyBorder="1" applyAlignment="1">
      <alignment horizontal="left" wrapText="1"/>
    </xf>
    <xf numFmtId="0" fontId="29" fillId="0" borderId="22" xfId="0" applyFont="1" applyBorder="1" applyAlignment="1">
      <alignment horizontal="left" wrapText="1"/>
    </xf>
    <xf numFmtId="0" fontId="29" fillId="0" borderId="10" xfId="0" applyFont="1" applyBorder="1" applyAlignment="1">
      <alignment horizontal="left"/>
    </xf>
    <xf numFmtId="0" fontId="66" fillId="0" borderId="10" xfId="0" applyFont="1" applyBorder="1" applyAlignment="1">
      <alignment horizontal="left"/>
    </xf>
    <xf numFmtId="0" fontId="29" fillId="0" borderId="23" xfId="0" applyFont="1" applyBorder="1" applyAlignment="1">
      <alignment horizontal="left" wrapText="1"/>
    </xf>
    <xf numFmtId="49" fontId="29" fillId="0" borderId="10" xfId="0" applyNumberFormat="1" applyFont="1" applyBorder="1" applyAlignment="1">
      <alignment horizontal="left" wrapText="1"/>
    </xf>
    <xf numFmtId="0" fontId="16" fillId="0" borderId="0" xfId="0" applyFont="1" applyAlignment="1">
      <alignment wrapText="1"/>
    </xf>
    <xf numFmtId="0" fontId="66" fillId="0" borderId="0" xfId="0" applyFont="1" applyBorder="1" applyAlignment="1">
      <alignment horizontal="left" wrapText="1"/>
    </xf>
    <xf numFmtId="3" fontId="69" fillId="0" borderId="0" xfId="0" applyNumberFormat="1" applyFont="1" applyBorder="1" applyAlignment="1">
      <alignment horizontal="justify" wrapText="1"/>
    </xf>
    <xf numFmtId="0" fontId="59" fillId="0" borderId="0" xfId="0" applyFont="1" applyBorder="1" applyAlignment="1">
      <alignment horizontal="left"/>
    </xf>
    <xf numFmtId="0" fontId="33" fillId="0" borderId="0" xfId="0" applyFont="1" applyBorder="1" applyAlignment="1">
      <alignment horizontal="left" wrapText="1"/>
    </xf>
    <xf numFmtId="0" fontId="68" fillId="0" borderId="0" xfId="0" applyFont="1" applyBorder="1" applyAlignment="1">
      <alignment horizontal="justify" wrapText="1"/>
    </xf>
    <xf numFmtId="3" fontId="68" fillId="0" borderId="0" xfId="0" applyNumberFormat="1" applyFont="1" applyBorder="1" applyAlignment="1">
      <alignment horizontal="right" wrapText="1"/>
    </xf>
    <xf numFmtId="3" fontId="40" fillId="0" borderId="1" xfId="4" applyNumberFormat="1" applyFont="1" applyFill="1" applyBorder="1" applyAlignment="1">
      <alignment horizontal="center" wrapText="1"/>
    </xf>
    <xf numFmtId="3" fontId="46" fillId="0" borderId="1" xfId="4" applyNumberFormat="1" applyFont="1" applyFill="1" applyBorder="1" applyAlignment="1">
      <alignment horizontal="center" wrapText="1"/>
    </xf>
    <xf numFmtId="3" fontId="47" fillId="0" borderId="1" xfId="4" applyNumberFormat="1" applyFont="1" applyFill="1" applyBorder="1" applyAlignment="1">
      <alignment horizontal="center" wrapText="1"/>
    </xf>
    <xf numFmtId="3" fontId="47" fillId="0" borderId="1" xfId="4" applyNumberFormat="1" applyFont="1" applyFill="1" applyBorder="1" applyAlignment="1">
      <alignment horizontal="center"/>
    </xf>
    <xf numFmtId="0" fontId="8" fillId="0" borderId="28" xfId="5" applyFont="1" applyBorder="1" applyAlignment="1">
      <alignment horizontal="center" vertical="center" wrapText="1"/>
    </xf>
    <xf numFmtId="0" fontId="0" fillId="0" borderId="0" xfId="0" applyFont="1"/>
    <xf numFmtId="3" fontId="6" fillId="0" borderId="0" xfId="0" applyNumberFormat="1" applyFont="1"/>
    <xf numFmtId="3" fontId="2" fillId="0" borderId="0" xfId="0" applyNumberFormat="1" applyFont="1"/>
    <xf numFmtId="3" fontId="0" fillId="0" borderId="0" xfId="0" applyNumberFormat="1"/>
    <xf numFmtId="3" fontId="21" fillId="0" borderId="0" xfId="0" applyNumberFormat="1" applyFont="1"/>
    <xf numFmtId="3" fontId="10" fillId="0" borderId="0" xfId="0" applyNumberFormat="1" applyFont="1"/>
    <xf numFmtId="49" fontId="24" fillId="0" borderId="1" xfId="0" applyNumberFormat="1" applyFont="1" applyFill="1" applyBorder="1" applyAlignment="1">
      <alignment horizontal="center" wrapText="1"/>
    </xf>
    <xf numFmtId="49" fontId="24" fillId="3" borderId="1" xfId="0" applyNumberFormat="1" applyFont="1" applyFill="1" applyBorder="1" applyAlignment="1">
      <alignment horizontal="center" wrapText="1"/>
    </xf>
    <xf numFmtId="49" fontId="24" fillId="3" borderId="1" xfId="0" applyNumberFormat="1" applyFont="1" applyFill="1" applyBorder="1" applyAlignment="1">
      <alignment horizontal="left" wrapText="1"/>
    </xf>
    <xf numFmtId="49" fontId="44" fillId="0" borderId="1" xfId="4" applyNumberFormat="1" applyFont="1" applyFill="1" applyBorder="1" applyAlignment="1">
      <alignment horizontal="center" wrapText="1"/>
    </xf>
    <xf numFmtId="49" fontId="46" fillId="0" borderId="1" xfId="4" applyNumberFormat="1" applyFont="1" applyFill="1" applyBorder="1" applyAlignment="1">
      <alignment horizontal="center" wrapText="1"/>
    </xf>
    <xf numFmtId="3" fontId="40" fillId="0" borderId="1" xfId="4" applyNumberFormat="1" applyFont="1" applyFill="1" applyBorder="1" applyAlignment="1">
      <alignment horizontal="left" wrapText="1"/>
    </xf>
    <xf numFmtId="0" fontId="29" fillId="0" borderId="0" xfId="0" applyFont="1" applyBorder="1" applyAlignment="1">
      <alignment wrapText="1"/>
    </xf>
    <xf numFmtId="0" fontId="29" fillId="0" borderId="10" xfId="0" applyFont="1" applyBorder="1" applyAlignment="1">
      <alignment wrapText="1"/>
    </xf>
    <xf numFmtId="0" fontId="62" fillId="0" borderId="10" xfId="0" applyFont="1" applyBorder="1"/>
    <xf numFmtId="0" fontId="17" fillId="0" borderId="0" xfId="0" applyFont="1"/>
    <xf numFmtId="3" fontId="74" fillId="0" borderId="0" xfId="0" applyNumberFormat="1" applyFont="1"/>
    <xf numFmtId="0" fontId="75" fillId="0" borderId="0" xfId="0" applyFont="1"/>
    <xf numFmtId="0" fontId="76" fillId="0" borderId="0" xfId="0" applyFont="1"/>
    <xf numFmtId="1" fontId="23" fillId="2" borderId="1" xfId="5" applyNumberFormat="1" applyFont="1" applyFill="1" applyBorder="1" applyAlignment="1" applyProtection="1">
      <alignment horizontal="center" wrapText="1"/>
      <protection locked="0"/>
    </xf>
    <xf numFmtId="3" fontId="60" fillId="0" borderId="0" xfId="0" applyNumberFormat="1" applyFont="1"/>
    <xf numFmtId="49" fontId="23" fillId="2" borderId="1" xfId="5" applyNumberFormat="1" applyFont="1" applyFill="1" applyBorder="1" applyAlignment="1">
      <alignment horizontal="center" vertical="top" wrapText="1"/>
    </xf>
    <xf numFmtId="3" fontId="13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3" fontId="78" fillId="2" borderId="1" xfId="5" applyNumberFormat="1" applyFont="1" applyFill="1" applyBorder="1" applyAlignment="1" applyProtection="1">
      <alignment horizontal="center" wrapText="1"/>
      <protection locked="0"/>
    </xf>
    <xf numFmtId="49" fontId="78" fillId="2" borderId="1" xfId="5" applyNumberFormat="1" applyFont="1" applyFill="1" applyBorder="1" applyAlignment="1" applyProtection="1">
      <alignment horizontal="center" wrapText="1"/>
      <protection locked="0"/>
    </xf>
    <xf numFmtId="0" fontId="11" fillId="0" borderId="1" xfId="5" applyFont="1" applyBorder="1" applyAlignment="1">
      <alignment horizontal="center" vertical="center" wrapText="1"/>
    </xf>
    <xf numFmtId="3" fontId="35" fillId="4" borderId="1" xfId="0" applyNumberFormat="1" applyFont="1" applyFill="1" applyBorder="1" applyAlignment="1">
      <alignment horizontal="center"/>
    </xf>
    <xf numFmtId="0" fontId="79" fillId="0" borderId="1" xfId="0" applyFont="1" applyBorder="1" applyAlignment="1">
      <alignment wrapText="1"/>
    </xf>
    <xf numFmtId="3" fontId="79" fillId="0" borderId="1" xfId="0" applyNumberFormat="1" applyFont="1" applyBorder="1" applyAlignment="1">
      <alignment horizontal="center"/>
    </xf>
    <xf numFmtId="49" fontId="79" fillId="0" borderId="1" xfId="0" applyNumberFormat="1" applyFont="1" applyFill="1" applyBorder="1" applyAlignment="1">
      <alignment horizontal="center" wrapText="1"/>
    </xf>
    <xf numFmtId="0" fontId="80" fillId="0" borderId="1" xfId="0" applyFont="1" applyBorder="1" applyAlignment="1">
      <alignment horizontal="left" wrapText="1"/>
    </xf>
    <xf numFmtId="0" fontId="81" fillId="0" borderId="0" xfId="0" applyFont="1"/>
    <xf numFmtId="0" fontId="82" fillId="0" borderId="10" xfId="0" applyFont="1" applyBorder="1" applyAlignment="1">
      <alignment wrapText="1"/>
    </xf>
    <xf numFmtId="0" fontId="82" fillId="0" borderId="0" xfId="0" applyFont="1"/>
    <xf numFmtId="0" fontId="66" fillId="0" borderId="10" xfId="0" applyFont="1" applyBorder="1" applyAlignment="1">
      <alignment wrapText="1"/>
    </xf>
    <xf numFmtId="0" fontId="29" fillId="0" borderId="23" xfId="0" applyFont="1" applyBorder="1"/>
    <xf numFmtId="49" fontId="65" fillId="0" borderId="29" xfId="0" applyNumberFormat="1" applyFont="1" applyBorder="1" applyAlignment="1" applyProtection="1">
      <alignment horizontal="left" wrapText="1"/>
      <protection locked="0"/>
    </xf>
    <xf numFmtId="0" fontId="6" fillId="0" borderId="36" xfId="0" applyFont="1" applyBorder="1"/>
    <xf numFmtId="0" fontId="0" fillId="0" borderId="36" xfId="0" applyBorder="1"/>
    <xf numFmtId="3" fontId="6" fillId="0" borderId="36" xfId="0" applyNumberFormat="1" applyFont="1" applyBorder="1"/>
    <xf numFmtId="0" fontId="64" fillId="0" borderId="12" xfId="0" applyFont="1" applyBorder="1" applyAlignment="1">
      <alignment horizontal="left" wrapText="1"/>
    </xf>
    <xf numFmtId="0" fontId="29" fillId="0" borderId="10" xfId="0" applyFont="1" applyBorder="1" applyAlignment="1">
      <alignment horizontal="left" wrapText="1"/>
    </xf>
    <xf numFmtId="0" fontId="82" fillId="0" borderId="0" xfId="0" applyFont="1" applyBorder="1" applyAlignment="1">
      <alignment wrapText="1"/>
    </xf>
    <xf numFmtId="3" fontId="40" fillId="0" borderId="1" xfId="4" applyNumberFormat="1" applyFont="1" applyFill="1" applyBorder="1" applyAlignment="1">
      <alignment horizontal="center"/>
    </xf>
    <xf numFmtId="0" fontId="83" fillId="0" borderId="0" xfId="7" applyFont="1"/>
    <xf numFmtId="0" fontId="47" fillId="0" borderId="0" xfId="7" applyFont="1"/>
    <xf numFmtId="0" fontId="83" fillId="3" borderId="0" xfId="7" applyFont="1" applyFill="1"/>
    <xf numFmtId="0" fontId="12" fillId="0" borderId="0" xfId="7" applyFont="1" applyAlignment="1">
      <alignment horizontal="center" vertical="center" wrapText="1"/>
    </xf>
    <xf numFmtId="0" fontId="84" fillId="0" borderId="0" xfId="7" applyFont="1" applyAlignment="1">
      <alignment vertical="center" wrapText="1"/>
    </xf>
    <xf numFmtId="0" fontId="84" fillId="0" borderId="0" xfId="7" applyFont="1" applyAlignment="1">
      <alignment horizontal="center" vertical="center" wrapText="1"/>
    </xf>
    <xf numFmtId="0" fontId="83" fillId="0" borderId="0" xfId="7" applyAlignment="1">
      <alignment horizontal="right"/>
    </xf>
    <xf numFmtId="0" fontId="85" fillId="0" borderId="1" xfId="7" applyFont="1" applyBorder="1" applyAlignment="1">
      <alignment horizontal="right"/>
    </xf>
    <xf numFmtId="0" fontId="40" fillId="0" borderId="1" xfId="8" applyFont="1" applyBorder="1" applyAlignment="1">
      <alignment horizontal="right"/>
    </xf>
    <xf numFmtId="0" fontId="40" fillId="0" borderId="27" xfId="8" applyFont="1" applyBorder="1" applyAlignment="1">
      <alignment horizontal="center"/>
    </xf>
    <xf numFmtId="0" fontId="86" fillId="0" borderId="0" xfId="7" applyFont="1" applyBorder="1" applyAlignment="1">
      <alignment horizontal="right"/>
    </xf>
    <xf numFmtId="0" fontId="83" fillId="0" borderId="0" xfId="7" applyFont="1" applyBorder="1"/>
    <xf numFmtId="49" fontId="36" fillId="0" borderId="0" xfId="7" applyNumberFormat="1" applyFont="1" applyFill="1" applyBorder="1" applyAlignment="1" applyProtection="1">
      <alignment horizontal="center" wrapText="1"/>
      <protection locked="0"/>
    </xf>
    <xf numFmtId="0" fontId="60" fillId="0" borderId="37" xfId="7" applyFont="1" applyBorder="1" applyAlignment="1">
      <alignment horizontal="center"/>
    </xf>
    <xf numFmtId="0" fontId="85" fillId="0" borderId="1" xfId="7" applyFont="1" applyBorder="1" applyAlignment="1">
      <alignment horizontal="center"/>
    </xf>
    <xf numFmtId="0" fontId="40" fillId="0" borderId="1" xfId="8" applyFont="1" applyBorder="1" applyAlignment="1">
      <alignment horizontal="center"/>
    </xf>
    <xf numFmtId="0" fontId="47" fillId="0" borderId="0" xfId="7" applyFont="1" applyAlignment="1">
      <alignment horizontal="center"/>
    </xf>
    <xf numFmtId="0" fontId="2" fillId="0" borderId="0" xfId="7" applyFont="1" applyAlignment="1">
      <alignment horizontal="right"/>
    </xf>
    <xf numFmtId="0" fontId="42" fillId="0" borderId="1" xfId="0" applyFont="1" applyBorder="1" applyAlignment="1">
      <alignment horizontal="center" wrapText="1"/>
    </xf>
    <xf numFmtId="0" fontId="40" fillId="0" borderId="4" xfId="0" applyFont="1" applyBorder="1" applyAlignment="1">
      <alignment horizontal="center" vertical="center" wrapText="1"/>
    </xf>
    <xf numFmtId="0" fontId="89" fillId="0" borderId="0" xfId="0" applyFont="1"/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90" fillId="0" borderId="0" xfId="0" applyFont="1"/>
    <xf numFmtId="0" fontId="75" fillId="0" borderId="1" xfId="0" applyFont="1" applyBorder="1"/>
    <xf numFmtId="0" fontId="76" fillId="0" borderId="1" xfId="0" applyFont="1" applyBorder="1"/>
    <xf numFmtId="49" fontId="79" fillId="4" borderId="1" xfId="0" applyNumberFormat="1" applyFont="1" applyFill="1" applyBorder="1" applyAlignment="1">
      <alignment horizontal="center"/>
    </xf>
    <xf numFmtId="0" fontId="79" fillId="4" borderId="1" xfId="0" applyFont="1" applyFill="1" applyBorder="1"/>
    <xf numFmtId="0" fontId="35" fillId="4" borderId="1" xfId="0" applyFont="1" applyFill="1" applyBorder="1" applyAlignment="1">
      <alignment wrapText="1"/>
    </xf>
    <xf numFmtId="0" fontId="42" fillId="0" borderId="1" xfId="5" applyFont="1" applyBorder="1" applyAlignment="1">
      <alignment horizontal="center" vertical="center" wrapText="1"/>
    </xf>
    <xf numFmtId="0" fontId="91" fillId="0" borderId="2" xfId="5" applyFont="1" applyBorder="1" applyAlignment="1">
      <alignment horizontal="center" vertical="center" wrapText="1"/>
    </xf>
    <xf numFmtId="0" fontId="92" fillId="0" borderId="0" xfId="5" applyFont="1" applyAlignment="1">
      <alignment horizontal="center" vertical="center" wrapText="1"/>
    </xf>
    <xf numFmtId="0" fontId="42" fillId="0" borderId="1" xfId="0" applyFont="1" applyBorder="1" applyAlignment="1">
      <alignment horizontal="center"/>
    </xf>
    <xf numFmtId="49" fontId="88" fillId="0" borderId="1" xfId="0" applyNumberFormat="1" applyFont="1" applyBorder="1" applyAlignment="1">
      <alignment horizontal="center" vertical="center" wrapText="1"/>
    </xf>
    <xf numFmtId="0" fontId="91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3" fontId="97" fillId="0" borderId="1" xfId="0" applyNumberFormat="1" applyFont="1" applyFill="1" applyBorder="1" applyAlignment="1">
      <alignment horizontal="center" wrapText="1"/>
    </xf>
    <xf numFmtId="3" fontId="98" fillId="0" borderId="1" xfId="0" applyNumberFormat="1" applyFont="1" applyBorder="1" applyAlignment="1">
      <alignment horizontal="center" wrapText="1"/>
    </xf>
    <xf numFmtId="0" fontId="97" fillId="0" borderId="0" xfId="0" applyFont="1"/>
    <xf numFmtId="0" fontId="97" fillId="0" borderId="0" xfId="0" applyFont="1" applyFill="1"/>
    <xf numFmtId="49" fontId="94" fillId="0" borderId="0" xfId="0" applyNumberFormat="1" applyFont="1" applyAlignment="1">
      <alignment horizontal="left" wrapText="1"/>
    </xf>
    <xf numFmtId="3" fontId="94" fillId="0" borderId="1" xfId="0" applyNumberFormat="1" applyFont="1" applyFill="1" applyBorder="1" applyAlignment="1">
      <alignment horizontal="center" wrapText="1"/>
    </xf>
    <xf numFmtId="3" fontId="98" fillId="0" borderId="1" xfId="0" applyNumberFormat="1" applyFont="1" applyFill="1" applyBorder="1" applyAlignment="1">
      <alignment horizontal="center" wrapText="1"/>
    </xf>
    <xf numFmtId="3" fontId="93" fillId="0" borderId="1" xfId="0" applyNumberFormat="1" applyFont="1" applyFill="1" applyBorder="1" applyAlignment="1">
      <alignment horizontal="center" wrapText="1"/>
    </xf>
    <xf numFmtId="49" fontId="99" fillId="0" borderId="1" xfId="0" applyNumberFormat="1" applyFont="1" applyFill="1" applyBorder="1" applyAlignment="1">
      <alignment horizontal="left" wrapText="1"/>
    </xf>
    <xf numFmtId="49" fontId="100" fillId="0" borderId="1" xfId="0" applyNumberFormat="1" applyFont="1" applyFill="1" applyBorder="1" applyAlignment="1">
      <alignment horizontal="left" wrapText="1"/>
    </xf>
    <xf numFmtId="3" fontId="101" fillId="0" borderId="1" xfId="0" applyNumberFormat="1" applyFont="1" applyFill="1" applyBorder="1" applyAlignment="1">
      <alignment horizontal="center" wrapText="1"/>
    </xf>
    <xf numFmtId="3" fontId="100" fillId="0" borderId="1" xfId="0" applyNumberFormat="1" applyFont="1" applyFill="1" applyBorder="1" applyAlignment="1">
      <alignment horizontal="center" wrapText="1"/>
    </xf>
    <xf numFmtId="3" fontId="103" fillId="0" borderId="1" xfId="0" applyNumberFormat="1" applyFont="1" applyFill="1" applyBorder="1" applyAlignment="1">
      <alignment horizontal="center" wrapText="1"/>
    </xf>
    <xf numFmtId="3" fontId="100" fillId="0" borderId="1" xfId="0" applyNumberFormat="1" applyFont="1" applyBorder="1" applyAlignment="1">
      <alignment horizontal="center" wrapText="1"/>
    </xf>
    <xf numFmtId="0" fontId="93" fillId="0" borderId="0" xfId="0" applyFont="1"/>
    <xf numFmtId="49" fontId="101" fillId="0" borderId="0" xfId="0" applyNumberFormat="1" applyFont="1" applyAlignment="1">
      <alignment horizontal="left" wrapText="1"/>
    </xf>
    <xf numFmtId="0" fontId="103" fillId="0" borderId="0" xfId="0" applyFont="1" applyAlignment="1">
      <alignment horizontal="center"/>
    </xf>
    <xf numFmtId="0" fontId="103" fillId="0" borderId="0" xfId="0" applyFont="1" applyFill="1" applyAlignment="1">
      <alignment horizontal="center"/>
    </xf>
    <xf numFmtId="49" fontId="101" fillId="0" borderId="1" xfId="0" applyNumberFormat="1" applyFont="1" applyBorder="1" applyAlignment="1">
      <alignment horizontal="left" wrapText="1"/>
    </xf>
    <xf numFmtId="49" fontId="93" fillId="0" borderId="1" xfId="0" applyNumberFormat="1" applyFont="1" applyFill="1" applyBorder="1" applyAlignment="1" applyProtection="1">
      <alignment horizontal="left" wrapText="1"/>
      <protection locked="0"/>
    </xf>
    <xf numFmtId="3" fontId="94" fillId="0" borderId="1" xfId="0" applyNumberFormat="1" applyFont="1" applyBorder="1" applyAlignment="1">
      <alignment horizontal="center" wrapText="1"/>
    </xf>
    <xf numFmtId="0" fontId="75" fillId="0" borderId="0" xfId="0" applyFont="1" applyFill="1" applyBorder="1"/>
    <xf numFmtId="3" fontId="101" fillId="0" borderId="1" xfId="0" applyNumberFormat="1" applyFont="1" applyBorder="1" applyAlignment="1">
      <alignment horizontal="center" wrapText="1"/>
    </xf>
    <xf numFmtId="0" fontId="104" fillId="0" borderId="0" xfId="0" applyFont="1"/>
    <xf numFmtId="3" fontId="99" fillId="0" borderId="1" xfId="0" applyNumberFormat="1" applyFont="1" applyFill="1" applyBorder="1" applyAlignment="1">
      <alignment horizontal="center" wrapText="1"/>
    </xf>
    <xf numFmtId="3" fontId="99" fillId="0" borderId="1" xfId="0" applyNumberFormat="1" applyFont="1" applyBorder="1" applyAlignment="1">
      <alignment horizontal="center" wrapText="1"/>
    </xf>
    <xf numFmtId="49" fontId="96" fillId="0" borderId="1" xfId="0" applyNumberFormat="1" applyFont="1" applyBorder="1" applyAlignment="1">
      <alignment horizontal="left" wrapText="1"/>
    </xf>
    <xf numFmtId="3" fontId="99" fillId="0" borderId="1" xfId="0" applyNumberFormat="1" applyFont="1" applyFill="1" applyBorder="1" applyAlignment="1" applyProtection="1">
      <alignment horizontal="center" wrapText="1"/>
      <protection locked="0"/>
    </xf>
    <xf numFmtId="49" fontId="94" fillId="0" borderId="1" xfId="0" applyNumberFormat="1" applyFont="1" applyBorder="1" applyAlignment="1">
      <alignment horizontal="left" wrapText="1"/>
    </xf>
    <xf numFmtId="3" fontId="99" fillId="0" borderId="1" xfId="0" applyNumberFormat="1" applyFont="1" applyFill="1" applyBorder="1" applyAlignment="1" applyProtection="1">
      <alignment horizontal="center"/>
      <protection locked="0"/>
    </xf>
    <xf numFmtId="3" fontId="95" fillId="0" borderId="1" xfId="0" applyNumberFormat="1" applyFont="1" applyBorder="1" applyAlignment="1">
      <alignment horizontal="center" wrapText="1"/>
    </xf>
    <xf numFmtId="3" fontId="101" fillId="0" borderId="1" xfId="0" applyNumberFormat="1" applyFont="1" applyFill="1" applyBorder="1" applyAlignment="1" applyProtection="1">
      <alignment horizontal="center"/>
      <protection locked="0"/>
    </xf>
    <xf numFmtId="49" fontId="100" fillId="0" borderId="1" xfId="0" applyNumberFormat="1" applyFont="1" applyBorder="1" applyAlignment="1" applyProtection="1">
      <alignment horizontal="left" wrapText="1"/>
      <protection locked="0"/>
    </xf>
    <xf numFmtId="3" fontId="101" fillId="0" borderId="1" xfId="0" applyNumberFormat="1" applyFont="1" applyFill="1" applyBorder="1" applyAlignment="1">
      <alignment horizontal="center"/>
    </xf>
    <xf numFmtId="49" fontId="99" fillId="0" borderId="1" xfId="3" applyNumberFormat="1" applyFont="1" applyFill="1" applyBorder="1" applyAlignment="1">
      <alignment horizontal="left" wrapText="1"/>
    </xf>
    <xf numFmtId="3" fontId="101" fillId="0" borderId="3" xfId="0" applyNumberFormat="1" applyFont="1" applyBorder="1" applyAlignment="1">
      <alignment horizontal="center" wrapText="1"/>
    </xf>
    <xf numFmtId="49" fontId="99" fillId="0" borderId="1" xfId="0" applyNumberFormat="1" applyFont="1" applyBorder="1" applyAlignment="1" applyProtection="1">
      <alignment horizontal="left" wrapText="1"/>
      <protection locked="0"/>
    </xf>
    <xf numFmtId="49" fontId="100" fillId="3" borderId="1" xfId="0" applyNumberFormat="1" applyFont="1" applyFill="1" applyBorder="1" applyAlignment="1">
      <alignment horizontal="left" wrapText="1"/>
    </xf>
    <xf numFmtId="3" fontId="105" fillId="0" borderId="1" xfId="0" applyNumberFormat="1" applyFont="1" applyBorder="1" applyAlignment="1">
      <alignment horizontal="center" wrapText="1"/>
    </xf>
    <xf numFmtId="3" fontId="106" fillId="0" borderId="1" xfId="0" applyNumberFormat="1" applyFont="1" applyBorder="1" applyAlignment="1">
      <alignment horizontal="center" wrapText="1"/>
    </xf>
    <xf numFmtId="0" fontId="97" fillId="0" borderId="0" xfId="0" applyFont="1" applyBorder="1"/>
    <xf numFmtId="3" fontId="94" fillId="0" borderId="4" xfId="0" applyNumberFormat="1" applyFont="1" applyBorder="1" applyAlignment="1">
      <alignment horizontal="center" wrapText="1"/>
    </xf>
    <xf numFmtId="3" fontId="93" fillId="0" borderId="4" xfId="0" applyNumberFormat="1" applyFont="1" applyFill="1" applyBorder="1" applyAlignment="1">
      <alignment horizontal="center" wrapText="1"/>
    </xf>
    <xf numFmtId="3" fontId="98" fillId="0" borderId="4" xfId="0" applyNumberFormat="1" applyFont="1" applyBorder="1" applyAlignment="1">
      <alignment horizontal="center" wrapText="1"/>
    </xf>
    <xf numFmtId="0" fontId="104" fillId="0" borderId="0" xfId="0" applyFont="1" applyBorder="1"/>
    <xf numFmtId="49" fontId="99" fillId="0" borderId="1" xfId="0" applyNumberFormat="1" applyFont="1" applyBorder="1" applyAlignment="1">
      <alignment horizontal="left" wrapText="1"/>
    </xf>
    <xf numFmtId="3" fontId="98" fillId="0" borderId="1" xfId="0" applyNumberFormat="1" applyFont="1" applyFill="1" applyBorder="1" applyAlignment="1" applyProtection="1">
      <alignment horizontal="center" wrapText="1"/>
      <protection locked="0"/>
    </xf>
    <xf numFmtId="49" fontId="100" fillId="0" borderId="1" xfId="0" applyNumberFormat="1" applyFont="1" applyBorder="1" applyAlignment="1">
      <alignment horizontal="left" wrapText="1"/>
    </xf>
    <xf numFmtId="3" fontId="97" fillId="0" borderId="4" xfId="0" applyNumberFormat="1" applyFont="1" applyFill="1" applyBorder="1" applyAlignment="1">
      <alignment horizontal="center" wrapText="1"/>
    </xf>
    <xf numFmtId="0" fontId="97" fillId="0" borderId="4" xfId="0" applyFont="1" applyBorder="1" applyAlignment="1"/>
    <xf numFmtId="0" fontId="97" fillId="0" borderId="4" xfId="0" applyFont="1" applyBorder="1"/>
    <xf numFmtId="0" fontId="97" fillId="0" borderId="1" xfId="0" applyFont="1" applyBorder="1"/>
    <xf numFmtId="3" fontId="98" fillId="0" borderId="27" xfId="0" applyNumberFormat="1" applyFont="1" applyBorder="1" applyAlignment="1">
      <alignment horizontal="center" wrapText="1"/>
    </xf>
    <xf numFmtId="3" fontId="98" fillId="0" borderId="27" xfId="0" applyNumberFormat="1" applyFont="1" applyFill="1" applyBorder="1" applyAlignment="1">
      <alignment horizontal="center" wrapText="1"/>
    </xf>
    <xf numFmtId="49" fontId="97" fillId="0" borderId="0" xfId="0" applyNumberFormat="1" applyFont="1" applyAlignment="1">
      <alignment horizontal="left" wrapText="1"/>
    </xf>
    <xf numFmtId="3" fontId="104" fillId="0" borderId="1" xfId="0" applyNumberFormat="1" applyFont="1" applyFill="1" applyBorder="1" applyAlignment="1">
      <alignment horizontal="center" wrapText="1"/>
    </xf>
    <xf numFmtId="3" fontId="106" fillId="0" borderId="1" xfId="0" applyNumberFormat="1" applyFont="1" applyFill="1" applyBorder="1" applyAlignment="1" applyProtection="1">
      <alignment horizontal="center" wrapText="1"/>
      <protection locked="0"/>
    </xf>
    <xf numFmtId="3" fontId="106" fillId="0" borderId="1" xfId="0" applyNumberFormat="1" applyFont="1" applyFill="1" applyBorder="1" applyAlignment="1">
      <alignment horizontal="center" wrapText="1"/>
    </xf>
    <xf numFmtId="49" fontId="102" fillId="0" borderId="1" xfId="0" applyNumberFormat="1" applyFont="1" applyBorder="1" applyAlignment="1">
      <alignment horizontal="left" wrapText="1"/>
    </xf>
    <xf numFmtId="0" fontId="75" fillId="0" borderId="0" xfId="0" applyFont="1" applyBorder="1"/>
    <xf numFmtId="0" fontId="52" fillId="0" borderId="0" xfId="0" applyFont="1" applyAlignment="1">
      <alignment horizontal="center"/>
    </xf>
    <xf numFmtId="0" fontId="77" fillId="0" borderId="0" xfId="0" applyFont="1"/>
    <xf numFmtId="3" fontId="79" fillId="0" borderId="1" xfId="0" applyNumberFormat="1" applyFont="1" applyFill="1" applyBorder="1" applyAlignment="1">
      <alignment horizontal="center" wrapText="1"/>
    </xf>
    <xf numFmtId="3" fontId="80" fillId="0" borderId="1" xfId="0" applyNumberFormat="1" applyFont="1" applyFill="1" applyBorder="1" applyAlignment="1">
      <alignment horizontal="center" wrapText="1"/>
    </xf>
    <xf numFmtId="0" fontId="107" fillId="0" borderId="0" xfId="0" applyFont="1"/>
    <xf numFmtId="3" fontId="80" fillId="0" borderId="1" xfId="0" applyNumberFormat="1" applyFont="1" applyBorder="1" applyAlignment="1">
      <alignment horizontal="center"/>
    </xf>
    <xf numFmtId="3" fontId="79" fillId="0" borderId="1" xfId="0" applyNumberFormat="1" applyFont="1" applyBorder="1" applyAlignment="1">
      <alignment horizontal="center" wrapText="1"/>
    </xf>
    <xf numFmtId="49" fontId="79" fillId="0" borderId="1" xfId="0" applyNumberFormat="1" applyFont="1" applyFill="1" applyBorder="1" applyAlignment="1" applyProtection="1">
      <alignment horizontal="left" wrapText="1"/>
      <protection locked="0"/>
    </xf>
    <xf numFmtId="0" fontId="79" fillId="0" borderId="1" xfId="0" applyFont="1" applyFill="1" applyBorder="1" applyAlignment="1">
      <alignment wrapText="1"/>
    </xf>
    <xf numFmtId="0" fontId="80" fillId="0" borderId="1" xfId="0" applyFont="1" applyFill="1" applyBorder="1" applyAlignment="1">
      <alignment wrapText="1"/>
    </xf>
    <xf numFmtId="0" fontId="108" fillId="0" borderId="1" xfId="0" applyFont="1" applyBorder="1"/>
    <xf numFmtId="0" fontId="108" fillId="0" borderId="0" xfId="0" applyFont="1"/>
    <xf numFmtId="49" fontId="80" fillId="0" borderId="1" xfId="0" applyNumberFormat="1" applyFont="1" applyBorder="1" applyAlignment="1">
      <alignment horizontal="center" wrapText="1"/>
    </xf>
    <xf numFmtId="49" fontId="79" fillId="0" borderId="1" xfId="0" applyNumberFormat="1" applyFont="1" applyBorder="1" applyAlignment="1">
      <alignment horizontal="center" wrapText="1"/>
    </xf>
    <xf numFmtId="0" fontId="79" fillId="0" borderId="1" xfId="0" applyFont="1" applyBorder="1" applyAlignment="1">
      <alignment horizontal="left" wrapText="1"/>
    </xf>
    <xf numFmtId="49" fontId="79" fillId="3" borderId="1" xfId="0" applyNumberFormat="1" applyFont="1" applyFill="1" applyBorder="1" applyAlignment="1">
      <alignment horizontal="center" wrapText="1"/>
    </xf>
    <xf numFmtId="49" fontId="79" fillId="3" borderId="1" xfId="0" applyNumberFormat="1" applyFont="1" applyFill="1" applyBorder="1" applyAlignment="1">
      <alignment horizontal="left" wrapText="1"/>
    </xf>
    <xf numFmtId="0" fontId="79" fillId="0" borderId="0" xfId="0" applyFont="1"/>
    <xf numFmtId="0" fontId="101" fillId="0" borderId="0" xfId="0" applyFont="1"/>
    <xf numFmtId="49" fontId="79" fillId="0" borderId="27" xfId="0" applyNumberFormat="1" applyFont="1" applyBorder="1" applyAlignment="1">
      <alignment horizontal="center" wrapText="1"/>
    </xf>
    <xf numFmtId="49" fontId="80" fillId="0" borderId="27" xfId="0" applyNumberFormat="1" applyFont="1" applyBorder="1" applyAlignment="1">
      <alignment horizontal="center" wrapText="1"/>
    </xf>
    <xf numFmtId="0" fontId="79" fillId="0" borderId="1" xfId="0" applyFont="1" applyBorder="1" applyAlignment="1"/>
    <xf numFmtId="49" fontId="79" fillId="0" borderId="1" xfId="0" applyNumberFormat="1" applyFont="1" applyBorder="1" applyAlignment="1">
      <alignment horizontal="center"/>
    </xf>
    <xf numFmtId="49" fontId="109" fillId="0" borderId="27" xfId="0" applyNumberFormat="1" applyFont="1" applyBorder="1" applyAlignment="1">
      <alignment horizontal="center" wrapText="1"/>
    </xf>
    <xf numFmtId="49" fontId="23" fillId="6" borderId="1" xfId="0" applyNumberFormat="1" applyFont="1" applyFill="1" applyBorder="1" applyAlignment="1">
      <alignment horizontal="center" wrapText="1"/>
    </xf>
    <xf numFmtId="3" fontId="35" fillId="6" borderId="1" xfId="0" applyNumberFormat="1" applyFont="1" applyFill="1" applyBorder="1" applyAlignment="1">
      <alignment horizontal="center"/>
    </xf>
    <xf numFmtId="0" fontId="79" fillId="0" borderId="1" xfId="0" applyFont="1" applyFill="1" applyBorder="1" applyAlignment="1">
      <alignment horizontal="center" wrapText="1"/>
    </xf>
    <xf numFmtId="49" fontId="23" fillId="6" borderId="1" xfId="1" applyNumberFormat="1" applyFont="1" applyFill="1" applyBorder="1" applyAlignment="1" applyProtection="1">
      <alignment horizontal="left" wrapText="1"/>
      <protection locked="0"/>
    </xf>
    <xf numFmtId="0" fontId="15" fillId="6" borderId="1" xfId="5" applyFont="1" applyFill="1" applyBorder="1" applyAlignment="1">
      <alignment horizontal="center" wrapText="1"/>
    </xf>
    <xf numFmtId="3" fontId="35" fillId="6" borderId="1" xfId="5" applyNumberFormat="1" applyFont="1" applyFill="1" applyBorder="1" applyAlignment="1">
      <alignment horizontal="center" wrapText="1"/>
    </xf>
    <xf numFmtId="49" fontId="47" fillId="0" borderId="0" xfId="0" applyNumberFormat="1" applyFont="1" applyAlignment="1">
      <alignment horizontal="center" vertical="center"/>
    </xf>
    <xf numFmtId="49" fontId="77" fillId="0" borderId="0" xfId="0" applyNumberFormat="1" applyFont="1" applyAlignment="1" applyProtection="1">
      <alignment vertical="top" wrapText="1"/>
      <protection locked="0"/>
    </xf>
    <xf numFmtId="3" fontId="11" fillId="0" borderId="0" xfId="0" applyNumberFormat="1" applyFont="1" applyAlignment="1" applyProtection="1">
      <alignment horizontal="center" vertical="top"/>
      <protection locked="0"/>
    </xf>
    <xf numFmtId="49" fontId="13" fillId="6" borderId="1" xfId="0" applyNumberFormat="1" applyFont="1" applyFill="1" applyBorder="1" applyAlignment="1">
      <alignment horizontal="center" wrapText="1"/>
    </xf>
    <xf numFmtId="49" fontId="13" fillId="6" borderId="1" xfId="1" applyNumberFormat="1" applyFont="1" applyFill="1" applyBorder="1" applyAlignment="1" applyProtection="1">
      <alignment horizontal="left" wrapText="1"/>
      <protection locked="0"/>
    </xf>
    <xf numFmtId="3" fontId="13" fillId="6" borderId="1" xfId="0" applyNumberFormat="1" applyFont="1" applyFill="1" applyBorder="1" applyAlignment="1">
      <alignment horizontal="center" wrapText="1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/>
    <xf numFmtId="3" fontId="7" fillId="0" borderId="36" xfId="0" applyNumberFormat="1" applyFont="1" applyBorder="1"/>
    <xf numFmtId="3" fontId="85" fillId="6" borderId="1" xfId="0" applyNumberFormat="1" applyFont="1" applyFill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79" fillId="0" borderId="1" xfId="0" applyFont="1" applyBorder="1" applyAlignment="1">
      <alignment horizontal="center" wrapText="1"/>
    </xf>
    <xf numFmtId="0" fontId="80" fillId="0" borderId="1" xfId="0" applyFont="1" applyFill="1" applyBorder="1" applyAlignment="1">
      <alignment horizontal="center" wrapText="1"/>
    </xf>
    <xf numFmtId="0" fontId="56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3" fontId="110" fillId="0" borderId="0" xfId="0" applyNumberFormat="1" applyFont="1"/>
    <xf numFmtId="0" fontId="110" fillId="0" borderId="0" xfId="0" applyFont="1"/>
    <xf numFmtId="0" fontId="82" fillId="0" borderId="0" xfId="0" applyFont="1" applyAlignment="1">
      <alignment wrapText="1"/>
    </xf>
    <xf numFmtId="0" fontId="48" fillId="3" borderId="0" xfId="4" applyFont="1" applyFill="1" applyBorder="1"/>
    <xf numFmtId="49" fontId="46" fillId="0" borderId="1" xfId="4" applyNumberFormat="1" applyFont="1" applyFill="1" applyBorder="1" applyAlignment="1">
      <alignment vertical="center" wrapText="1"/>
    </xf>
    <xf numFmtId="3" fontId="37" fillId="0" borderId="1" xfId="0" applyNumberFormat="1" applyFont="1" applyBorder="1" applyAlignment="1">
      <alignment horizontal="center" wrapText="1"/>
    </xf>
    <xf numFmtId="49" fontId="111" fillId="0" borderId="5" xfId="0" applyNumberFormat="1" applyFont="1" applyFill="1" applyBorder="1" applyAlignment="1">
      <alignment horizontal="left" wrapText="1"/>
    </xf>
    <xf numFmtId="49" fontId="35" fillId="6" borderId="1" xfId="0" applyNumberFormat="1" applyFont="1" applyFill="1" applyBorder="1" applyAlignment="1">
      <alignment horizontal="center" wrapText="1"/>
    </xf>
    <xf numFmtId="49" fontId="35" fillId="6" borderId="1" xfId="1" applyNumberFormat="1" applyFont="1" applyFill="1" applyBorder="1" applyAlignment="1" applyProtection="1">
      <alignment horizontal="left" wrapText="1"/>
      <protection locked="0"/>
    </xf>
    <xf numFmtId="0" fontId="58" fillId="6" borderId="1" xfId="0" applyFont="1" applyFill="1" applyBorder="1" applyAlignment="1"/>
    <xf numFmtId="0" fontId="114" fillId="0" borderId="0" xfId="0" applyFont="1" applyAlignment="1">
      <alignment horizontal="left"/>
    </xf>
    <xf numFmtId="0" fontId="114" fillId="0" borderId="0" xfId="0" applyFont="1"/>
    <xf numFmtId="0" fontId="116" fillId="6" borderId="1" xfId="0" applyFont="1" applyFill="1" applyBorder="1" applyAlignment="1"/>
    <xf numFmtId="0" fontId="116" fillId="6" borderId="1" xfId="0" applyFont="1" applyFill="1" applyBorder="1" applyAlignment="1">
      <alignment wrapText="1"/>
    </xf>
    <xf numFmtId="0" fontId="116" fillId="4" borderId="1" xfId="0" applyFont="1" applyFill="1" applyBorder="1" applyAlignment="1">
      <alignment wrapText="1"/>
    </xf>
    <xf numFmtId="0" fontId="117" fillId="0" borderId="0" xfId="0" applyFont="1"/>
    <xf numFmtId="0" fontId="29" fillId="0" borderId="0" xfId="0" applyFont="1" applyAlignment="1"/>
    <xf numFmtId="0" fontId="30" fillId="0" borderId="35" xfId="0" applyFont="1" applyBorder="1" applyAlignment="1">
      <alignment horizontal="left" wrapText="1"/>
    </xf>
    <xf numFmtId="0" fontId="84" fillId="0" borderId="0" xfId="7" applyFont="1" applyAlignment="1">
      <alignment horizontal="center" vertical="center" wrapText="1"/>
    </xf>
    <xf numFmtId="0" fontId="119" fillId="0" borderId="0" xfId="0" applyFont="1" applyAlignment="1"/>
    <xf numFmtId="3" fontId="31" fillId="0" borderId="10" xfId="0" applyNumberFormat="1" applyFont="1" applyBorder="1" applyAlignment="1" applyProtection="1">
      <alignment wrapText="1"/>
      <protection locked="0"/>
    </xf>
    <xf numFmtId="3" fontId="31" fillId="0" borderId="9" xfId="0" applyNumberFormat="1" applyFont="1" applyBorder="1" applyAlignment="1">
      <alignment wrapText="1"/>
    </xf>
    <xf numFmtId="3" fontId="31" fillId="0" borderId="9" xfId="0" applyNumberFormat="1" applyFont="1" applyBorder="1" applyAlignment="1">
      <alignment horizontal="right" wrapText="1"/>
    </xf>
    <xf numFmtId="3" fontId="31" fillId="0" borderId="11" xfId="0" applyNumberFormat="1" applyFont="1" applyBorder="1" applyAlignment="1">
      <alignment horizontal="right" wrapText="1"/>
    </xf>
    <xf numFmtId="3" fontId="31" fillId="0" borderId="10" xfId="0" applyNumberFormat="1" applyFont="1" applyBorder="1" applyAlignment="1">
      <alignment wrapText="1"/>
    </xf>
    <xf numFmtId="4" fontId="119" fillId="0" borderId="10" xfId="0" applyNumberFormat="1" applyFont="1" applyBorder="1" applyAlignment="1">
      <alignment horizontal="center" wrapText="1"/>
    </xf>
    <xf numFmtId="4" fontId="119" fillId="0" borderId="13" xfId="0" applyNumberFormat="1" applyFont="1" applyBorder="1" applyAlignment="1">
      <alignment horizontal="center" wrapText="1"/>
    </xf>
    <xf numFmtId="3" fontId="119" fillId="0" borderId="10" xfId="0" applyNumberFormat="1" applyFont="1" applyBorder="1" applyAlignment="1">
      <alignment horizontal="right" wrapText="1"/>
    </xf>
    <xf numFmtId="3" fontId="31" fillId="0" borderId="10" xfId="0" applyNumberFormat="1" applyFont="1" applyBorder="1" applyAlignment="1">
      <alignment horizontal="right" wrapText="1"/>
    </xf>
    <xf numFmtId="0" fontId="29" fillId="0" borderId="38" xfId="0" applyFont="1" applyBorder="1" applyAlignment="1">
      <alignment wrapText="1"/>
    </xf>
    <xf numFmtId="0" fontId="120" fillId="0" borderId="10" xfId="0" applyFont="1" applyBorder="1" applyAlignment="1">
      <alignment wrapText="1"/>
    </xf>
    <xf numFmtId="0" fontId="120" fillId="0" borderId="0" xfId="0" applyFont="1" applyAlignment="1">
      <alignment wrapText="1"/>
    </xf>
    <xf numFmtId="3" fontId="31" fillId="0" borderId="10" xfId="0" applyNumberFormat="1" applyFont="1" applyBorder="1" applyAlignment="1" applyProtection="1">
      <alignment horizontal="right" wrapText="1"/>
      <protection locked="0"/>
    </xf>
    <xf numFmtId="3" fontId="119" fillId="0" borderId="13" xfId="0" applyNumberFormat="1" applyFont="1" applyBorder="1" applyAlignment="1">
      <alignment horizontal="center" wrapText="1"/>
    </xf>
    <xf numFmtId="3" fontId="31" fillId="0" borderId="13" xfId="0" applyNumberFormat="1" applyFont="1" applyBorder="1" applyAlignment="1">
      <alignment horizontal="right" wrapText="1"/>
    </xf>
    <xf numFmtId="3" fontId="119" fillId="0" borderId="13" xfId="0" applyNumberFormat="1" applyFont="1" applyBorder="1" applyAlignment="1">
      <alignment horizontal="right" wrapText="1"/>
    </xf>
    <xf numFmtId="3" fontId="119" fillId="0" borderId="10" xfId="0" applyNumberFormat="1" applyFont="1" applyBorder="1" applyAlignment="1">
      <alignment horizontal="center" wrapText="1"/>
    </xf>
    <xf numFmtId="3" fontId="119" fillId="0" borderId="10" xfId="0" applyNumberFormat="1" applyFont="1" applyBorder="1" applyAlignment="1">
      <alignment wrapText="1"/>
    </xf>
    <xf numFmtId="3" fontId="31" fillId="0" borderId="29" xfId="0" applyNumberFormat="1" applyFont="1" applyBorder="1" applyAlignment="1" applyProtection="1">
      <alignment horizontal="right" wrapText="1"/>
      <protection locked="0"/>
    </xf>
    <xf numFmtId="3" fontId="31" fillId="0" borderId="29" xfId="0" applyNumberFormat="1" applyFont="1" applyBorder="1" applyAlignment="1">
      <alignment horizontal="right" wrapText="1"/>
    </xf>
    <xf numFmtId="3" fontId="119" fillId="0" borderId="29" xfId="0" applyNumberFormat="1" applyFont="1" applyBorder="1" applyAlignment="1">
      <alignment horizontal="center" wrapText="1"/>
    </xf>
    <xf numFmtId="3" fontId="119" fillId="0" borderId="30" xfId="0" applyNumberFormat="1" applyFont="1" applyBorder="1" applyAlignment="1">
      <alignment horizontal="center" wrapText="1"/>
    </xf>
    <xf numFmtId="3" fontId="31" fillId="0" borderId="10" xfId="0" applyNumberFormat="1" applyFont="1" applyBorder="1" applyAlignment="1">
      <alignment horizontal="center" wrapText="1"/>
    </xf>
    <xf numFmtId="3" fontId="31" fillId="0" borderId="13" xfId="0" applyNumberFormat="1" applyFont="1" applyBorder="1" applyAlignment="1">
      <alignment horizontal="center" wrapText="1"/>
    </xf>
    <xf numFmtId="0" fontId="119" fillId="0" borderId="10" xfId="0" applyFont="1" applyBorder="1" applyAlignment="1">
      <alignment horizontal="center" wrapText="1"/>
    </xf>
    <xf numFmtId="3" fontId="119" fillId="0" borderId="10" xfId="0" applyNumberFormat="1" applyFont="1" applyFill="1" applyBorder="1" applyAlignment="1">
      <alignment horizontal="right" wrapText="1"/>
    </xf>
    <xf numFmtId="3" fontId="119" fillId="0" borderId="13" xfId="0" applyNumberFormat="1" applyFont="1" applyFill="1" applyBorder="1" applyAlignment="1">
      <alignment horizontal="center" wrapText="1"/>
    </xf>
    <xf numFmtId="0" fontId="119" fillId="0" borderId="10" xfId="0" applyFont="1" applyBorder="1" applyAlignment="1">
      <alignment horizontal="right" wrapText="1"/>
    </xf>
    <xf numFmtId="0" fontId="31" fillId="0" borderId="10" xfId="0" applyFont="1" applyBorder="1" applyAlignment="1">
      <alignment horizontal="right" wrapText="1"/>
    </xf>
    <xf numFmtId="0" fontId="84" fillId="0" borderId="0" xfId="7" applyFont="1" applyAlignment="1">
      <alignment horizontal="center" vertical="center" wrapText="1"/>
    </xf>
    <xf numFmtId="49" fontId="121" fillId="0" borderId="0" xfId="0" applyNumberFormat="1" applyFont="1" applyAlignment="1">
      <alignment horizontal="center" vertical="center"/>
    </xf>
    <xf numFmtId="49" fontId="75" fillId="0" borderId="0" xfId="0" applyNumberFormat="1" applyFont="1" applyAlignment="1" applyProtection="1">
      <alignment vertical="top"/>
      <protection locked="0"/>
    </xf>
    <xf numFmtId="0" fontId="115" fillId="0" borderId="0" xfId="7" applyFont="1" applyAlignment="1">
      <alignment horizontal="center"/>
    </xf>
    <xf numFmtId="0" fontId="10" fillId="0" borderId="1" xfId="7" applyFont="1" applyBorder="1" applyAlignment="1">
      <alignment horizontal="center"/>
    </xf>
    <xf numFmtId="0" fontId="10" fillId="0" borderId="1" xfId="8" applyFont="1" applyBorder="1" applyAlignment="1">
      <alignment horizontal="center"/>
    </xf>
    <xf numFmtId="0" fontId="10" fillId="0" borderId="27" xfId="8" applyFont="1" applyBorder="1" applyAlignment="1">
      <alignment horizontal="center"/>
    </xf>
    <xf numFmtId="0" fontId="27" fillId="0" borderId="0" xfId="7" applyFont="1"/>
    <xf numFmtId="0" fontId="126" fillId="0" borderId="0" xfId="7" applyFont="1"/>
    <xf numFmtId="0" fontId="126" fillId="3" borderId="0" xfId="7" applyFont="1" applyFill="1"/>
    <xf numFmtId="0" fontId="123" fillId="3" borderId="10" xfId="7" applyFont="1" applyFill="1" applyBorder="1" applyAlignment="1">
      <alignment horizontal="center" vertical="center" wrapText="1"/>
    </xf>
    <xf numFmtId="0" fontId="123" fillId="0" borderId="10" xfId="0" applyFont="1" applyBorder="1" applyAlignment="1">
      <alignment horizontal="center" wrapText="1"/>
    </xf>
    <xf numFmtId="49" fontId="103" fillId="0" borderId="1" xfId="0" applyNumberFormat="1" applyFont="1" applyFill="1" applyBorder="1" applyAlignment="1">
      <alignment horizontal="center" vertical="center" wrapText="1"/>
    </xf>
    <xf numFmtId="49" fontId="100" fillId="0" borderId="1" xfId="0" applyNumberFormat="1" applyFont="1" applyFill="1" applyBorder="1" applyAlignment="1">
      <alignment horizontal="center" vertical="center" wrapText="1"/>
    </xf>
    <xf numFmtId="49" fontId="99" fillId="0" borderId="1" xfId="0" applyNumberFormat="1" applyFont="1" applyFill="1" applyBorder="1" applyAlignment="1">
      <alignment horizontal="center" vertical="center" wrapText="1"/>
    </xf>
    <xf numFmtId="49" fontId="93" fillId="0" borderId="1" xfId="0" applyNumberFormat="1" applyFont="1" applyBorder="1" applyAlignment="1">
      <alignment horizontal="center" vertical="center" wrapText="1"/>
    </xf>
    <xf numFmtId="49" fontId="100" fillId="3" borderId="1" xfId="0" applyNumberFormat="1" applyFont="1" applyFill="1" applyBorder="1" applyAlignment="1">
      <alignment horizontal="center" vertical="center" wrapText="1"/>
    </xf>
    <xf numFmtId="49" fontId="94" fillId="0" borderId="4" xfId="0" applyNumberFormat="1" applyFont="1" applyBorder="1" applyAlignment="1">
      <alignment horizontal="center" vertical="center"/>
    </xf>
    <xf numFmtId="49" fontId="93" fillId="0" borderId="4" xfId="0" applyNumberFormat="1" applyFont="1" applyBorder="1" applyAlignment="1">
      <alignment horizontal="center" vertical="center" wrapText="1"/>
    </xf>
    <xf numFmtId="49" fontId="94" fillId="0" borderId="1" xfId="0" applyNumberFormat="1" applyFont="1" applyBorder="1" applyAlignment="1">
      <alignment horizontal="center" vertical="center"/>
    </xf>
    <xf numFmtId="49" fontId="99" fillId="0" borderId="1" xfId="0" applyNumberFormat="1" applyFont="1" applyBorder="1" applyAlignment="1">
      <alignment horizontal="center" vertical="center"/>
    </xf>
    <xf numFmtId="165" fontId="94" fillId="0" borderId="1" xfId="0" applyNumberFormat="1" applyFont="1" applyBorder="1" applyAlignment="1">
      <alignment horizontal="center" vertical="center"/>
    </xf>
    <xf numFmtId="165" fontId="101" fillId="0" borderId="1" xfId="0" applyNumberFormat="1" applyFont="1" applyBorder="1" applyAlignment="1">
      <alignment horizontal="center" vertical="center"/>
    </xf>
    <xf numFmtId="49" fontId="101" fillId="0" borderId="1" xfId="0" applyNumberFormat="1" applyFont="1" applyBorder="1" applyAlignment="1">
      <alignment horizontal="center" vertical="center"/>
    </xf>
    <xf numFmtId="49" fontId="103" fillId="0" borderId="1" xfId="0" applyNumberFormat="1" applyFont="1" applyBorder="1" applyAlignment="1">
      <alignment horizontal="center" vertical="center" wrapText="1"/>
    </xf>
    <xf numFmtId="165" fontId="100" fillId="0" borderId="1" xfId="0" applyNumberFormat="1" applyFont="1" applyBorder="1" applyAlignment="1">
      <alignment horizontal="center" vertical="center"/>
    </xf>
    <xf numFmtId="49" fontId="100" fillId="0" borderId="1" xfId="0" applyNumberFormat="1" applyFont="1" applyBorder="1" applyAlignment="1">
      <alignment horizontal="center" vertical="center"/>
    </xf>
    <xf numFmtId="0" fontId="102" fillId="0" borderId="1" xfId="0" applyFont="1" applyBorder="1" applyAlignment="1">
      <alignment horizontal="center" vertical="center"/>
    </xf>
    <xf numFmtId="49" fontId="102" fillId="0" borderId="1" xfId="0" applyNumberFormat="1" applyFont="1" applyBorder="1" applyAlignment="1">
      <alignment horizontal="center" vertical="center"/>
    </xf>
    <xf numFmtId="165" fontId="94" fillId="0" borderId="1" xfId="0" applyNumberFormat="1" applyFont="1" applyBorder="1" applyAlignment="1">
      <alignment horizontal="center" vertical="center" wrapText="1"/>
    </xf>
    <xf numFmtId="49" fontId="94" fillId="0" borderId="1" xfId="0" applyNumberFormat="1" applyFont="1" applyBorder="1" applyAlignment="1">
      <alignment horizontal="center" vertical="center" wrapText="1"/>
    </xf>
    <xf numFmtId="0" fontId="97" fillId="0" borderId="0" xfId="0" applyFont="1" applyAlignment="1">
      <alignment horizontal="center" vertical="center"/>
    </xf>
    <xf numFmtId="49" fontId="97" fillId="0" borderId="0" xfId="0" applyNumberFormat="1" applyFont="1" applyAlignment="1">
      <alignment horizontal="center" vertical="center"/>
    </xf>
    <xf numFmtId="49" fontId="93" fillId="0" borderId="1" xfId="0" applyNumberFormat="1" applyFont="1" applyFill="1" applyBorder="1" applyAlignment="1">
      <alignment horizontal="center" vertical="center" wrapText="1"/>
    </xf>
    <xf numFmtId="49" fontId="36" fillId="0" borderId="0" xfId="7" applyNumberFormat="1" applyFont="1" applyFill="1" applyBorder="1" applyAlignment="1" applyProtection="1">
      <alignment wrapText="1"/>
      <protection locked="0"/>
    </xf>
    <xf numFmtId="49" fontId="36" fillId="0" borderId="0" xfId="7" applyNumberFormat="1" applyFont="1" applyFill="1" applyBorder="1" applyAlignment="1" applyProtection="1">
      <alignment horizontal="left" wrapText="1"/>
      <protection locked="0"/>
    </xf>
    <xf numFmtId="0" fontId="67" fillId="0" borderId="44" xfId="0" applyFont="1" applyBorder="1" applyAlignment="1">
      <alignment horizontal="center" wrapText="1"/>
    </xf>
    <xf numFmtId="0" fontId="67" fillId="3" borderId="23" xfId="7" applyFont="1" applyFill="1" applyBorder="1" applyAlignment="1">
      <alignment horizontal="center" vertical="center" wrapText="1"/>
    </xf>
    <xf numFmtId="0" fontId="20" fillId="0" borderId="0" xfId="4" applyFont="1" applyAlignment="1">
      <alignment horizontal="right"/>
    </xf>
    <xf numFmtId="49" fontId="117" fillId="0" borderId="1" xfId="0" applyNumberFormat="1" applyFont="1" applyFill="1" applyBorder="1" applyAlignment="1">
      <alignment horizontal="center" wrapText="1"/>
    </xf>
    <xf numFmtId="49" fontId="117" fillId="3" borderId="1" xfId="0" applyNumberFormat="1" applyFont="1" applyFill="1" applyBorder="1" applyAlignment="1">
      <alignment horizontal="center" wrapText="1"/>
    </xf>
    <xf numFmtId="49" fontId="117" fillId="3" borderId="1" xfId="0" applyNumberFormat="1" applyFont="1" applyFill="1" applyBorder="1" applyAlignment="1">
      <alignment horizontal="left" wrapText="1"/>
    </xf>
    <xf numFmtId="0" fontId="117" fillId="0" borderId="1" xfId="5" applyFont="1" applyBorder="1" applyAlignment="1">
      <alignment wrapText="1"/>
    </xf>
    <xf numFmtId="3" fontId="117" fillId="0" borderId="1" xfId="5" applyNumberFormat="1" applyFont="1" applyBorder="1" applyAlignment="1">
      <alignment horizontal="center" wrapText="1"/>
    </xf>
    <xf numFmtId="3" fontId="117" fillId="2" borderId="2" xfId="5" applyNumberFormat="1" applyFont="1" applyFill="1" applyBorder="1" applyAlignment="1">
      <alignment horizontal="center" vertical="center" wrapText="1"/>
    </xf>
    <xf numFmtId="0" fontId="128" fillId="0" borderId="0" xfId="5" applyFont="1" applyAlignment="1">
      <alignment horizontal="center" vertical="center" wrapText="1"/>
    </xf>
    <xf numFmtId="49" fontId="109" fillId="0" borderId="1" xfId="0" applyNumberFormat="1" applyFont="1" applyFill="1" applyBorder="1" applyAlignment="1">
      <alignment horizontal="center" wrapText="1"/>
    </xf>
    <xf numFmtId="49" fontId="109" fillId="0" borderId="1" xfId="0" applyNumberFormat="1" applyFont="1" applyFill="1" applyBorder="1" applyAlignment="1" applyProtection="1">
      <alignment horizontal="left" wrapText="1"/>
      <protection locked="0"/>
    </xf>
    <xf numFmtId="4" fontId="117" fillId="0" borderId="1" xfId="5" applyNumberFormat="1" applyFont="1" applyBorder="1" applyAlignment="1">
      <alignment horizontal="center" wrapText="1"/>
    </xf>
    <xf numFmtId="3" fontId="129" fillId="0" borderId="1" xfId="5" applyNumberFormat="1" applyFont="1" applyFill="1" applyBorder="1" applyAlignment="1">
      <alignment horizontal="center" wrapText="1"/>
    </xf>
    <xf numFmtId="49" fontId="117" fillId="0" borderId="1" xfId="2" applyNumberFormat="1" applyFont="1" applyFill="1" applyBorder="1" applyAlignment="1">
      <alignment horizontal="center" wrapText="1"/>
    </xf>
    <xf numFmtId="49" fontId="117" fillId="0" borderId="1" xfId="2" applyNumberFormat="1" applyFont="1" applyFill="1" applyBorder="1" applyAlignment="1">
      <alignment horizontal="left" wrapText="1"/>
    </xf>
    <xf numFmtId="3" fontId="109" fillId="0" borderId="1" xfId="5" applyNumberFormat="1" applyFont="1" applyFill="1" applyBorder="1" applyAlignment="1">
      <alignment horizontal="center" wrapText="1"/>
    </xf>
    <xf numFmtId="49" fontId="79" fillId="0" borderId="5" xfId="0" applyNumberFormat="1" applyFont="1" applyBorder="1" applyAlignment="1">
      <alignment horizontal="left" wrapText="1"/>
    </xf>
    <xf numFmtId="49" fontId="130" fillId="6" borderId="1" xfId="0" applyNumberFormat="1" applyFont="1" applyFill="1" applyBorder="1" applyAlignment="1">
      <alignment horizontal="center" wrapText="1"/>
    </xf>
    <xf numFmtId="49" fontId="117" fillId="0" borderId="1" xfId="0" applyNumberFormat="1" applyFont="1" applyFill="1" applyBorder="1" applyAlignment="1">
      <alignment horizontal="left" wrapText="1"/>
    </xf>
    <xf numFmtId="0" fontId="117" fillId="0" borderId="1" xfId="5" applyFont="1" applyFill="1" applyBorder="1" applyAlignment="1">
      <alignment horizontal="left" wrapText="1"/>
    </xf>
    <xf numFmtId="3" fontId="116" fillId="0" borderId="1" xfId="5" applyNumberFormat="1" applyFont="1" applyFill="1" applyBorder="1" applyAlignment="1">
      <alignment horizontal="center" wrapText="1"/>
    </xf>
    <xf numFmtId="3" fontId="79" fillId="0" borderId="1" xfId="5" applyNumberFormat="1" applyFont="1" applyFill="1" applyBorder="1" applyAlignment="1">
      <alignment horizontal="center" wrapText="1"/>
    </xf>
    <xf numFmtId="0" fontId="128" fillId="0" borderId="1" xfId="5" applyFont="1" applyBorder="1" applyAlignment="1">
      <alignment horizontal="center" vertical="center" wrapText="1"/>
    </xf>
    <xf numFmtId="49" fontId="79" fillId="0" borderId="1" xfId="0" applyNumberFormat="1" applyFont="1" applyBorder="1" applyAlignment="1">
      <alignment horizontal="left" wrapText="1"/>
    </xf>
    <xf numFmtId="49" fontId="109" fillId="0" borderId="1" xfId="0" applyNumberFormat="1" applyFont="1" applyBorder="1" applyAlignment="1">
      <alignment horizontal="center" wrapText="1"/>
    </xf>
    <xf numFmtId="49" fontId="79" fillId="0" borderId="0" xfId="0" applyNumberFormat="1" applyFont="1" applyAlignment="1">
      <alignment horizontal="left" wrapText="1"/>
    </xf>
    <xf numFmtId="3" fontId="80" fillId="0" borderId="1" xfId="5" applyNumberFormat="1" applyFont="1" applyBorder="1" applyAlignment="1">
      <alignment horizontal="center" wrapText="1"/>
    </xf>
    <xf numFmtId="3" fontId="117" fillId="2" borderId="7" xfId="5" applyNumberFormat="1" applyFont="1" applyFill="1" applyBorder="1" applyAlignment="1">
      <alignment horizontal="center" vertical="center" wrapText="1"/>
    </xf>
    <xf numFmtId="49" fontId="130" fillId="6" borderId="1" xfId="0" applyNumberFormat="1" applyFont="1" applyFill="1" applyBorder="1" applyAlignment="1" applyProtection="1">
      <alignment horizontal="left" wrapText="1"/>
      <protection locked="0"/>
    </xf>
    <xf numFmtId="49" fontId="130" fillId="6" borderId="1" xfId="5" applyNumberFormat="1" applyFont="1" applyFill="1" applyBorder="1" applyAlignment="1" applyProtection="1">
      <alignment horizontal="center" wrapText="1"/>
      <protection locked="0"/>
    </xf>
    <xf numFmtId="3" fontId="130" fillId="6" borderId="1" xfId="5" applyNumberFormat="1" applyFont="1" applyFill="1" applyBorder="1" applyAlignment="1" applyProtection="1">
      <alignment horizontal="center" wrapText="1"/>
      <protection locked="0"/>
    </xf>
    <xf numFmtId="3" fontId="117" fillId="0" borderId="7" xfId="5" applyNumberFormat="1" applyFont="1" applyBorder="1" applyAlignment="1">
      <alignment wrapText="1"/>
    </xf>
    <xf numFmtId="0" fontId="128" fillId="0" borderId="0" xfId="5" applyFont="1" applyAlignment="1">
      <alignment wrapText="1"/>
    </xf>
    <xf numFmtId="49" fontId="130" fillId="0" borderId="1" xfId="5" applyNumberFormat="1" applyFont="1" applyFill="1" applyBorder="1" applyAlignment="1" applyProtection="1">
      <alignment horizontal="center" wrapText="1"/>
      <protection locked="0"/>
    </xf>
    <xf numFmtId="3" fontId="130" fillId="0" borderId="1" xfId="5" applyNumberFormat="1" applyFont="1" applyFill="1" applyBorder="1" applyAlignment="1" applyProtection="1">
      <alignment horizontal="center" wrapText="1"/>
      <protection locked="0"/>
    </xf>
    <xf numFmtId="3" fontId="131" fillId="0" borderId="1" xfId="5" applyNumberFormat="1" applyFont="1" applyFill="1" applyBorder="1" applyAlignment="1" applyProtection="1">
      <alignment horizontal="center" wrapText="1"/>
      <protection locked="0"/>
    </xf>
    <xf numFmtId="3" fontId="117" fillId="0" borderId="7" xfId="5" applyNumberFormat="1" applyFont="1" applyFill="1" applyBorder="1" applyAlignment="1">
      <alignment wrapText="1"/>
    </xf>
    <xf numFmtId="0" fontId="128" fillId="0" borderId="0" xfId="5" applyFont="1" applyFill="1" applyAlignment="1">
      <alignment wrapText="1"/>
    </xf>
    <xf numFmtId="49" fontId="131" fillId="0" borderId="1" xfId="5" applyNumberFormat="1" applyFont="1" applyFill="1" applyBorder="1" applyAlignment="1" applyProtection="1">
      <alignment horizontal="center" wrapText="1"/>
      <protection locked="0"/>
    </xf>
    <xf numFmtId="0" fontId="79" fillId="0" borderId="1" xfId="0" applyFont="1" applyBorder="1" applyAlignment="1">
      <alignment horizontal="left" vertical="center" wrapText="1"/>
    </xf>
    <xf numFmtId="3" fontId="117" fillId="0" borderId="1" xfId="0" applyNumberFormat="1" applyFont="1" applyFill="1" applyBorder="1" applyAlignment="1">
      <alignment horizontal="center" wrapText="1"/>
    </xf>
    <xf numFmtId="3" fontId="109" fillId="0" borderId="1" xfId="0" applyNumberFormat="1" applyFont="1" applyFill="1" applyBorder="1" applyAlignment="1">
      <alignment horizontal="center" wrapText="1"/>
    </xf>
    <xf numFmtId="49" fontId="117" fillId="0" borderId="1" xfId="0" applyNumberFormat="1" applyFont="1" applyBorder="1" applyAlignment="1" applyProtection="1">
      <alignment horizontal="left" wrapText="1"/>
      <protection locked="0"/>
    </xf>
    <xf numFmtId="3" fontId="117" fillId="0" borderId="1" xfId="0" applyNumberFormat="1" applyFont="1" applyBorder="1" applyAlignment="1">
      <alignment horizontal="center" wrapText="1"/>
    </xf>
    <xf numFmtId="49" fontId="131" fillId="0" borderId="1" xfId="0" applyNumberFormat="1" applyFont="1" applyFill="1" applyBorder="1" applyAlignment="1">
      <alignment horizontal="left" wrapText="1"/>
    </xf>
    <xf numFmtId="3" fontId="132" fillId="6" borderId="1" xfId="0" applyNumberFormat="1" applyFont="1" applyFill="1" applyBorder="1" applyAlignment="1">
      <alignment horizontal="center" wrapText="1"/>
    </xf>
    <xf numFmtId="3" fontId="132" fillId="0" borderId="1" xfId="0" applyNumberFormat="1" applyFont="1" applyBorder="1" applyAlignment="1">
      <alignment horizontal="center" wrapText="1"/>
    </xf>
    <xf numFmtId="3" fontId="79" fillId="0" borderId="1" xfId="0" applyNumberFormat="1" applyFont="1" applyFill="1" applyBorder="1" applyAlignment="1">
      <alignment horizontal="center"/>
    </xf>
    <xf numFmtId="3" fontId="133" fillId="0" borderId="0" xfId="0" applyNumberFormat="1" applyFont="1" applyFill="1"/>
    <xf numFmtId="0" fontId="76" fillId="0" borderId="0" xfId="0" applyFont="1" applyFill="1"/>
    <xf numFmtId="49" fontId="79" fillId="0" borderId="1" xfId="0" applyNumberFormat="1" applyFont="1" applyFill="1" applyBorder="1" applyAlignment="1">
      <alignment horizontal="left" wrapText="1"/>
    </xf>
    <xf numFmtId="3" fontId="116" fillId="0" borderId="1" xfId="0" applyNumberFormat="1" applyFont="1" applyBorder="1" applyAlignment="1">
      <alignment horizontal="center"/>
    </xf>
    <xf numFmtId="0" fontId="134" fillId="0" borderId="1" xfId="0" applyFont="1" applyBorder="1"/>
    <xf numFmtId="0" fontId="133" fillId="0" borderId="1" xfId="0" applyFont="1" applyBorder="1"/>
    <xf numFmtId="0" fontId="135" fillId="0" borderId="0" xfId="0" applyFont="1"/>
    <xf numFmtId="0" fontId="133" fillId="0" borderId="0" xfId="0" applyFont="1"/>
    <xf numFmtId="0" fontId="79" fillId="0" borderId="0" xfId="0" applyFont="1" applyAlignment="1">
      <alignment horizontal="left" wrapText="1"/>
    </xf>
    <xf numFmtId="49" fontId="79" fillId="0" borderId="27" xfId="0" applyNumberFormat="1" applyFont="1" applyFill="1" applyBorder="1" applyAlignment="1">
      <alignment horizontal="center" wrapText="1"/>
    </xf>
    <xf numFmtId="49" fontId="109" fillId="0" borderId="27" xfId="0" applyNumberFormat="1" applyFont="1" applyFill="1" applyBorder="1" applyAlignment="1">
      <alignment horizontal="center" wrapText="1"/>
    </xf>
    <xf numFmtId="0" fontId="79" fillId="0" borderId="5" xfId="0" applyFont="1" applyBorder="1" applyAlignment="1">
      <alignment horizontal="left" wrapText="1"/>
    </xf>
    <xf numFmtId="0" fontId="79" fillId="0" borderId="5" xfId="0" applyFont="1" applyBorder="1" applyAlignment="1">
      <alignment horizontal="center"/>
    </xf>
    <xf numFmtId="3" fontId="116" fillId="6" borderId="1" xfId="0" applyNumberFormat="1" applyFont="1" applyFill="1" applyBorder="1" applyAlignment="1">
      <alignment horizontal="center" wrapText="1"/>
    </xf>
    <xf numFmtId="3" fontId="116" fillId="6" borderId="1" xfId="0" applyNumberFormat="1" applyFont="1" applyFill="1" applyBorder="1" applyAlignment="1">
      <alignment horizontal="center"/>
    </xf>
    <xf numFmtId="3" fontId="136" fillId="0" borderId="0" xfId="0" applyNumberFormat="1" applyFont="1"/>
    <xf numFmtId="3" fontId="116" fillId="0" borderId="1" xfId="0" applyNumberFormat="1" applyFont="1" applyFill="1" applyBorder="1" applyAlignment="1">
      <alignment horizontal="center"/>
    </xf>
    <xf numFmtId="49" fontId="79" fillId="0" borderId="5" xfId="0" applyNumberFormat="1" applyFont="1" applyBorder="1" applyAlignment="1" applyProtection="1">
      <alignment horizontal="left" wrapText="1"/>
      <protection locked="0"/>
    </xf>
    <xf numFmtId="49" fontId="109" fillId="0" borderId="5" xfId="0" applyNumberFormat="1" applyFont="1" applyFill="1" applyBorder="1" applyAlignment="1">
      <alignment horizontal="center" wrapText="1"/>
    </xf>
    <xf numFmtId="49" fontId="109" fillId="0" borderId="34" xfId="0" applyNumberFormat="1" applyFont="1" applyFill="1" applyBorder="1" applyAlignment="1">
      <alignment horizontal="center" wrapText="1"/>
    </xf>
    <xf numFmtId="0" fontId="133" fillId="0" borderId="1" xfId="0" applyFont="1" applyBorder="1" applyAlignment="1">
      <alignment horizontal="center"/>
    </xf>
    <xf numFmtId="0" fontId="133" fillId="0" borderId="0" xfId="0" applyFont="1" applyAlignment="1">
      <alignment horizontal="center"/>
    </xf>
    <xf numFmtId="49" fontId="117" fillId="0" borderId="1" xfId="0" applyNumberFormat="1" applyFont="1" applyBorder="1" applyAlignment="1">
      <alignment horizontal="center"/>
    </xf>
    <xf numFmtId="49" fontId="117" fillId="0" borderId="1" xfId="0" applyNumberFormat="1" applyFont="1" applyBorder="1" applyAlignment="1">
      <alignment horizontal="left" wrapText="1"/>
    </xf>
    <xf numFmtId="49" fontId="117" fillId="0" borderId="4" xfId="0" applyNumberFormat="1" applyFont="1" applyBorder="1" applyAlignment="1">
      <alignment horizontal="center"/>
    </xf>
    <xf numFmtId="49" fontId="109" fillId="0" borderId="4" xfId="0" applyNumberFormat="1" applyFont="1" applyBorder="1" applyAlignment="1">
      <alignment horizontal="center" wrapText="1"/>
    </xf>
    <xf numFmtId="49" fontId="117" fillId="0" borderId="4" xfId="0" applyNumberFormat="1" applyFont="1" applyBorder="1" applyAlignment="1">
      <alignment horizontal="left" wrapText="1"/>
    </xf>
    <xf numFmtId="49" fontId="137" fillId="6" borderId="1" xfId="0" applyNumberFormat="1" applyFont="1" applyFill="1" applyBorder="1" applyAlignment="1" applyProtection="1">
      <alignment horizontal="left" wrapText="1"/>
      <protection locked="0"/>
    </xf>
    <xf numFmtId="0" fontId="79" fillId="0" borderId="1" xfId="0" applyFont="1" applyBorder="1" applyAlignment="1">
      <alignment horizontal="center"/>
    </xf>
    <xf numFmtId="49" fontId="131" fillId="0" borderId="1" xfId="0" applyNumberFormat="1" applyFont="1" applyBorder="1" applyAlignment="1">
      <alignment horizontal="left" wrapText="1"/>
    </xf>
    <xf numFmtId="1" fontId="2" fillId="0" borderId="0" xfId="4" applyNumberFormat="1" applyFont="1" applyFill="1" applyBorder="1" applyAlignment="1">
      <alignment horizontal="right" vertical="top" wrapText="1"/>
    </xf>
    <xf numFmtId="49" fontId="138" fillId="0" borderId="0" xfId="4" applyNumberFormat="1" applyFont="1" applyFill="1" applyBorder="1" applyAlignment="1">
      <alignment horizontal="right" wrapText="1"/>
    </xf>
    <xf numFmtId="49" fontId="47" fillId="0" borderId="36" xfId="4" applyNumberFormat="1" applyFont="1" applyFill="1" applyBorder="1" applyAlignment="1">
      <alignment horizontal="right" wrapText="1"/>
    </xf>
    <xf numFmtId="0" fontId="94" fillId="0" borderId="1" xfId="0" applyFont="1" applyBorder="1" applyAlignment="1">
      <alignment horizontal="left" wrapText="1"/>
    </xf>
    <xf numFmtId="3" fontId="94" fillId="0" borderId="3" xfId="0" applyNumberFormat="1" applyFont="1" applyFill="1" applyBorder="1" applyAlignment="1">
      <alignment horizontal="center" wrapText="1"/>
    </xf>
    <xf numFmtId="3" fontId="96" fillId="0" borderId="1" xfId="0" applyNumberFormat="1" applyFont="1" applyFill="1" applyBorder="1" applyAlignment="1">
      <alignment horizontal="center" wrapText="1"/>
    </xf>
    <xf numFmtId="3" fontId="102" fillId="0" borderId="1" xfId="0" applyNumberFormat="1" applyFont="1" applyFill="1" applyBorder="1" applyAlignment="1">
      <alignment horizontal="center" wrapText="1"/>
    </xf>
    <xf numFmtId="0" fontId="103" fillId="0" borderId="0" xfId="0" applyFont="1"/>
    <xf numFmtId="0" fontId="103" fillId="0" borderId="0" xfId="0" applyFont="1" applyFill="1"/>
    <xf numFmtId="0" fontId="93" fillId="0" borderId="0" xfId="0" applyFont="1" applyAlignment="1">
      <alignment horizontal="center"/>
    </xf>
    <xf numFmtId="0" fontId="93" fillId="0" borderId="0" xfId="0" applyFont="1" applyFill="1" applyAlignment="1">
      <alignment horizontal="center"/>
    </xf>
    <xf numFmtId="49" fontId="139" fillId="0" borderId="1" xfId="0" applyNumberFormat="1" applyFont="1" applyFill="1" applyBorder="1" applyAlignment="1">
      <alignment horizontal="left" wrapText="1"/>
    </xf>
    <xf numFmtId="0" fontId="93" fillId="0" borderId="0" xfId="0" applyFont="1" applyFill="1"/>
    <xf numFmtId="0" fontId="94" fillId="0" borderId="0" xfId="0" applyFont="1" applyAlignment="1">
      <alignment horizontal="left" wrapText="1"/>
    </xf>
    <xf numFmtId="0" fontId="93" fillId="0" borderId="0" xfId="0" applyFont="1" applyAlignment="1">
      <alignment horizontal="left"/>
    </xf>
    <xf numFmtId="0" fontId="93" fillId="0" borderId="0" xfId="0" applyFont="1" applyFill="1" applyAlignment="1">
      <alignment horizontal="left"/>
    </xf>
    <xf numFmtId="49" fontId="94" fillId="0" borderId="1" xfId="0" applyNumberFormat="1" applyFont="1" applyFill="1" applyBorder="1" applyAlignment="1">
      <alignment horizontal="left" wrapText="1"/>
    </xf>
    <xf numFmtId="49" fontId="94" fillId="0" borderId="1" xfId="0" applyNumberFormat="1" applyFont="1" applyFill="1" applyBorder="1" applyAlignment="1">
      <alignment horizontal="center" vertical="center" wrapText="1"/>
    </xf>
    <xf numFmtId="49" fontId="94" fillId="0" borderId="4" xfId="0" applyNumberFormat="1" applyFont="1" applyFill="1" applyBorder="1" applyAlignment="1">
      <alignment horizontal="left" wrapText="1"/>
    </xf>
    <xf numFmtId="3" fontId="94" fillId="0" borderId="1" xfId="0" applyNumberFormat="1" applyFont="1" applyFill="1" applyBorder="1" applyAlignment="1" applyProtection="1">
      <alignment horizontal="center" wrapText="1"/>
      <protection locked="0"/>
    </xf>
    <xf numFmtId="49" fontId="93" fillId="0" borderId="27" xfId="0" applyNumberFormat="1" applyFont="1" applyFill="1" applyBorder="1" applyAlignment="1">
      <alignment horizontal="center" vertical="center" wrapText="1"/>
    </xf>
    <xf numFmtId="49" fontId="99" fillId="0" borderId="1" xfId="2" applyNumberFormat="1" applyFont="1" applyFill="1" applyBorder="1" applyAlignment="1">
      <alignment horizontal="left" wrapText="1"/>
    </xf>
    <xf numFmtId="49" fontId="94" fillId="0" borderId="5" xfId="0" applyNumberFormat="1" applyFont="1" applyBorder="1" applyAlignment="1">
      <alignment horizontal="left" wrapText="1"/>
    </xf>
    <xf numFmtId="49" fontId="99" fillId="3" borderId="1" xfId="0" applyNumberFormat="1" applyFont="1" applyFill="1" applyBorder="1" applyAlignment="1">
      <alignment horizontal="center" vertical="center" wrapText="1"/>
    </xf>
    <xf numFmtId="49" fontId="99" fillId="3" borderId="1" xfId="0" applyNumberFormat="1" applyFont="1" applyFill="1" applyBorder="1" applyAlignment="1">
      <alignment horizontal="left" wrapText="1"/>
    </xf>
    <xf numFmtId="3" fontId="94" fillId="0" borderId="1" xfId="0" applyNumberFormat="1" applyFont="1" applyFill="1" applyBorder="1" applyAlignment="1" applyProtection="1">
      <alignment horizontal="center"/>
      <protection locked="0"/>
    </xf>
    <xf numFmtId="3" fontId="97" fillId="0" borderId="0" xfId="0" applyNumberFormat="1" applyFont="1" applyFill="1"/>
    <xf numFmtId="49" fontId="93" fillId="0" borderId="27" xfId="0" applyNumberFormat="1" applyFont="1" applyBorder="1" applyAlignment="1">
      <alignment horizontal="center" vertical="center" wrapText="1"/>
    </xf>
    <xf numFmtId="3" fontId="94" fillId="0" borderId="1" xfId="0" applyNumberFormat="1" applyFont="1" applyFill="1" applyBorder="1" applyAlignment="1">
      <alignment horizontal="center"/>
    </xf>
    <xf numFmtId="49" fontId="97" fillId="6" borderId="1" xfId="0" applyNumberFormat="1" applyFont="1" applyFill="1" applyBorder="1" applyAlignment="1">
      <alignment horizontal="center" vertical="center" wrapText="1"/>
    </xf>
    <xf numFmtId="49" fontId="97" fillId="6" borderId="1" xfId="0" applyNumberFormat="1" applyFont="1" applyFill="1" applyBorder="1" applyAlignment="1" applyProtection="1">
      <alignment horizontal="left" wrapText="1"/>
      <protection locked="0"/>
    </xf>
    <xf numFmtId="3" fontId="95" fillId="6" borderId="1" xfId="0" applyNumberFormat="1" applyFont="1" applyFill="1" applyBorder="1" applyAlignment="1">
      <alignment horizontal="center" wrapText="1"/>
    </xf>
    <xf numFmtId="3" fontId="94" fillId="0" borderId="3" xfId="0" applyNumberFormat="1" applyFont="1" applyBorder="1" applyAlignment="1">
      <alignment horizontal="center" wrapText="1"/>
    </xf>
    <xf numFmtId="3" fontId="141" fillId="0" borderId="1" xfId="0" applyNumberFormat="1" applyFont="1" applyBorder="1" applyAlignment="1">
      <alignment horizontal="center" wrapText="1"/>
    </xf>
    <xf numFmtId="49" fontId="139" fillId="0" borderId="5" xfId="0" applyNumberFormat="1" applyFont="1" applyFill="1" applyBorder="1" applyAlignment="1">
      <alignment horizontal="left" wrapText="1"/>
    </xf>
    <xf numFmtId="3" fontId="141" fillId="0" borderId="3" xfId="0" applyNumberFormat="1" applyFont="1" applyBorder="1" applyAlignment="1">
      <alignment horizontal="center" wrapText="1"/>
    </xf>
    <xf numFmtId="3" fontId="139" fillId="0" borderId="1" xfId="0" applyNumberFormat="1" applyFont="1" applyBorder="1" applyAlignment="1">
      <alignment horizontal="center" wrapText="1"/>
    </xf>
    <xf numFmtId="0" fontId="143" fillId="0" borderId="0" xfId="0" applyFont="1"/>
    <xf numFmtId="49" fontId="99" fillId="0" borderId="4" xfId="0" applyNumberFormat="1" applyFont="1" applyBorder="1" applyAlignment="1" applyProtection="1">
      <alignment horizontal="left" wrapText="1"/>
      <protection locked="0"/>
    </xf>
    <xf numFmtId="3" fontId="98" fillId="6" borderId="1" xfId="0" applyNumberFormat="1" applyFont="1" applyFill="1" applyBorder="1" applyAlignment="1">
      <alignment horizontal="center" wrapText="1"/>
    </xf>
    <xf numFmtId="0" fontId="93" fillId="0" borderId="0" xfId="0" applyFont="1" applyBorder="1"/>
    <xf numFmtId="0" fontId="94" fillId="0" borderId="1" xfId="0" applyFont="1" applyBorder="1" applyAlignment="1">
      <alignment horizontal="center" vertical="center" wrapText="1"/>
    </xf>
    <xf numFmtId="49" fontId="93" fillId="0" borderId="5" xfId="0" applyNumberFormat="1" applyFont="1" applyFill="1" applyBorder="1" applyAlignment="1">
      <alignment horizontal="center" vertical="center" wrapText="1"/>
    </xf>
    <xf numFmtId="49" fontId="93" fillId="0" borderId="34" xfId="0" applyNumberFormat="1" applyFont="1" applyFill="1" applyBorder="1" applyAlignment="1">
      <alignment horizontal="center" vertical="center" wrapText="1"/>
    </xf>
    <xf numFmtId="3" fontId="93" fillId="0" borderId="5" xfId="0" applyNumberFormat="1" applyFont="1" applyFill="1" applyBorder="1" applyAlignment="1">
      <alignment horizontal="center" wrapText="1"/>
    </xf>
    <xf numFmtId="3" fontId="99" fillId="0" borderId="4" xfId="0" applyNumberFormat="1" applyFont="1" applyBorder="1" applyAlignment="1">
      <alignment horizontal="center" wrapText="1"/>
    </xf>
    <xf numFmtId="0" fontId="94" fillId="0" borderId="4" xfId="0" applyFont="1" applyBorder="1" applyAlignment="1">
      <alignment horizontal="left" wrapText="1"/>
    </xf>
    <xf numFmtId="0" fontId="94" fillId="0" borderId="27" xfId="0" applyFont="1" applyBorder="1" applyAlignment="1">
      <alignment horizontal="center" vertical="center" wrapText="1"/>
    </xf>
    <xf numFmtId="0" fontId="94" fillId="0" borderId="1" xfId="0" applyFont="1" applyBorder="1" applyAlignment="1">
      <alignment horizontal="justify" wrapText="1"/>
    </xf>
    <xf numFmtId="3" fontId="94" fillId="0" borderId="32" xfId="0" applyNumberFormat="1" applyFont="1" applyBorder="1" applyAlignment="1">
      <alignment horizontal="center" wrapText="1"/>
    </xf>
    <xf numFmtId="49" fontId="94" fillId="0" borderId="4" xfId="0" applyNumberFormat="1" applyFont="1" applyBorder="1" applyAlignment="1">
      <alignment horizontal="left" wrapText="1"/>
    </xf>
    <xf numFmtId="3" fontId="96" fillId="0" borderId="5" xfId="0" applyNumberFormat="1" applyFont="1" applyFill="1" applyBorder="1" applyAlignment="1">
      <alignment horizontal="center" wrapText="1"/>
    </xf>
    <xf numFmtId="49" fontId="140" fillId="6" borderId="1" xfId="0" applyNumberFormat="1" applyFont="1" applyFill="1" applyBorder="1" applyAlignment="1" applyProtection="1">
      <alignment horizontal="left" wrapText="1"/>
      <protection locked="0"/>
    </xf>
    <xf numFmtId="49" fontId="96" fillId="0" borderId="1" xfId="0" applyNumberFormat="1" applyFont="1" applyFill="1" applyBorder="1" applyAlignment="1">
      <alignment horizontal="left" wrapText="1"/>
    </xf>
    <xf numFmtId="0" fontId="84" fillId="0" borderId="0" xfId="7" applyFont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47" fillId="0" borderId="5" xfId="0" applyNumberFormat="1" applyFont="1" applyBorder="1" applyAlignment="1">
      <alignment horizontal="left" wrapText="1"/>
    </xf>
    <xf numFmtId="3" fontId="47" fillId="0" borderId="1" xfId="0" applyNumberFormat="1" applyFont="1" applyFill="1" applyBorder="1" applyAlignment="1">
      <alignment horizontal="center" wrapText="1"/>
    </xf>
    <xf numFmtId="3" fontId="14" fillId="0" borderId="1" xfId="0" applyNumberFormat="1" applyFont="1" applyFill="1" applyBorder="1" applyAlignment="1">
      <alignment horizontal="center" wrapText="1"/>
    </xf>
    <xf numFmtId="3" fontId="11" fillId="0" borderId="1" xfId="0" applyNumberFormat="1" applyFont="1" applyFill="1" applyBorder="1" applyAlignment="1">
      <alignment horizontal="center" wrapText="1"/>
    </xf>
    <xf numFmtId="3" fontId="11" fillId="0" borderId="1" xfId="0" applyNumberFormat="1" applyFont="1" applyBorder="1" applyAlignment="1">
      <alignment horizontal="center" wrapText="1"/>
    </xf>
    <xf numFmtId="0" fontId="13" fillId="0" borderId="0" xfId="0" applyFont="1" applyFill="1"/>
    <xf numFmtId="49" fontId="47" fillId="0" borderId="1" xfId="0" applyNumberFormat="1" applyFont="1" applyBorder="1" applyAlignment="1">
      <alignment horizontal="left" wrapText="1"/>
    </xf>
    <xf numFmtId="3" fontId="144" fillId="0" borderId="1" xfId="0" applyNumberFormat="1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47" fillId="0" borderId="1" xfId="0" applyFont="1" applyBorder="1" applyAlignment="1">
      <alignment horizontal="left" wrapText="1"/>
    </xf>
    <xf numFmtId="3" fontId="47" fillId="0" borderId="3" xfId="0" applyNumberFormat="1" applyFont="1" applyFill="1" applyBorder="1" applyAlignment="1">
      <alignment horizontal="center" wrapText="1"/>
    </xf>
    <xf numFmtId="3" fontId="11" fillId="0" borderId="1" xfId="0" applyNumberFormat="1" applyFont="1" applyFill="1" applyBorder="1" applyAlignment="1" applyProtection="1">
      <alignment horizontal="center" wrapText="1"/>
      <protection locked="0"/>
    </xf>
    <xf numFmtId="0" fontId="14" fillId="0" borderId="0" xfId="0" applyFont="1"/>
    <xf numFmtId="0" fontId="14" fillId="0" borderId="0" xfId="0" applyFont="1" applyFill="1"/>
    <xf numFmtId="3" fontId="47" fillId="0" borderId="1" xfId="0" applyNumberFormat="1" applyFont="1" applyBorder="1" applyAlignment="1">
      <alignment horizontal="center" wrapText="1"/>
    </xf>
    <xf numFmtId="3" fontId="47" fillId="0" borderId="1" xfId="0" applyNumberFormat="1" applyFont="1" applyFill="1" applyBorder="1" applyAlignment="1" applyProtection="1">
      <alignment horizontal="center" wrapText="1"/>
      <protection locked="0"/>
    </xf>
    <xf numFmtId="49" fontId="11" fillId="0" borderId="1" xfId="2" applyNumberFormat="1" applyFont="1" applyFill="1" applyBorder="1" applyAlignment="1">
      <alignment horizontal="left" wrapText="1"/>
    </xf>
    <xf numFmtId="0" fontId="47" fillId="0" borderId="5" xfId="0" applyFont="1" applyBorder="1" applyAlignment="1">
      <alignment horizontal="left" wrapText="1"/>
    </xf>
    <xf numFmtId="49" fontId="14" fillId="0" borderId="1" xfId="0" applyNumberFormat="1" applyFont="1" applyFill="1" applyBorder="1" applyAlignment="1" applyProtection="1">
      <alignment horizontal="left" wrapText="1"/>
      <protection locked="0"/>
    </xf>
    <xf numFmtId="49" fontId="144" fillId="0" borderId="1" xfId="0" applyNumberFormat="1" applyFont="1" applyFill="1" applyBorder="1" applyAlignment="1">
      <alignment horizontal="center" vertical="center" wrapText="1"/>
    </xf>
    <xf numFmtId="3" fontId="145" fillId="0" borderId="1" xfId="0" applyNumberFormat="1" applyFont="1" applyFill="1" applyBorder="1" applyAlignment="1">
      <alignment horizontal="center" wrapText="1"/>
    </xf>
    <xf numFmtId="0" fontId="146" fillId="0" borderId="0" xfId="0" applyFont="1"/>
    <xf numFmtId="0" fontId="146" fillId="0" borderId="0" xfId="0" applyFont="1" applyFill="1"/>
    <xf numFmtId="49" fontId="11" fillId="3" borderId="1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left" wrapText="1"/>
    </xf>
    <xf numFmtId="3" fontId="47" fillId="0" borderId="1" xfId="0" applyNumberFormat="1" applyFont="1" applyFill="1" applyBorder="1" applyAlignment="1" applyProtection="1">
      <alignment horizontal="center"/>
      <protection locked="0"/>
    </xf>
    <xf numFmtId="49" fontId="47" fillId="0" borderId="0" xfId="0" applyNumberFormat="1" applyFont="1" applyAlignment="1">
      <alignment horizontal="left" wrapText="1"/>
    </xf>
    <xf numFmtId="3" fontId="11" fillId="0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1" fillId="0" borderId="1" xfId="0" applyNumberFormat="1" applyFont="1" applyFill="1" applyBorder="1" applyAlignment="1">
      <alignment horizontal="left" wrapText="1"/>
    </xf>
    <xf numFmtId="3" fontId="47" fillId="0" borderId="1" xfId="0" applyNumberFormat="1" applyFont="1" applyFill="1" applyBorder="1" applyAlignment="1">
      <alignment horizontal="center"/>
    </xf>
    <xf numFmtId="49" fontId="14" fillId="0" borderId="1" xfId="0" applyNumberFormat="1" applyFont="1" applyBorder="1" applyAlignment="1">
      <alignment horizontal="center" vertical="center" wrapText="1"/>
    </xf>
    <xf numFmtId="3" fontId="47" fillId="0" borderId="3" xfId="0" applyNumberFormat="1" applyFont="1" applyBorder="1" applyAlignment="1">
      <alignment horizontal="center" wrapText="1"/>
    </xf>
    <xf numFmtId="4" fontId="18" fillId="0" borderId="1" xfId="0" applyNumberFormat="1" applyFont="1" applyFill="1" applyBorder="1" applyAlignment="1">
      <alignment horizontal="center" wrapText="1"/>
    </xf>
    <xf numFmtId="3" fontId="18" fillId="0" borderId="1" xfId="0" applyNumberFormat="1" applyFont="1" applyFill="1" applyBorder="1" applyAlignment="1">
      <alignment horizontal="center" wrapText="1"/>
    </xf>
    <xf numFmtId="49" fontId="111" fillId="0" borderId="1" xfId="0" applyNumberFormat="1" applyFont="1" applyFill="1" applyBorder="1" applyAlignment="1">
      <alignment horizontal="left" wrapText="1"/>
    </xf>
    <xf numFmtId="3" fontId="37" fillId="0" borderId="3" xfId="0" applyNumberFormat="1" applyFont="1" applyFill="1" applyBorder="1" applyAlignment="1">
      <alignment horizontal="center" wrapText="1"/>
    </xf>
    <xf numFmtId="3" fontId="37" fillId="0" borderId="1" xfId="0" applyNumberFormat="1" applyFont="1" applyFill="1" applyBorder="1" applyAlignment="1">
      <alignment horizontal="center" wrapText="1"/>
    </xf>
    <xf numFmtId="3" fontId="111" fillId="0" borderId="1" xfId="0" applyNumberFormat="1" applyFont="1" applyFill="1" applyBorder="1" applyAlignment="1">
      <alignment horizontal="center" wrapText="1"/>
    </xf>
    <xf numFmtId="4" fontId="37" fillId="0" borderId="1" xfId="0" applyNumberFormat="1" applyFont="1" applyFill="1" applyBorder="1" applyAlignment="1">
      <alignment horizontal="center" wrapText="1"/>
    </xf>
    <xf numFmtId="4" fontId="111" fillId="0" borderId="1" xfId="0" applyNumberFormat="1" applyFont="1" applyFill="1" applyBorder="1" applyAlignment="1">
      <alignment horizontal="center" wrapText="1"/>
    </xf>
    <xf numFmtId="0" fontId="113" fillId="0" borderId="0" xfId="0" applyFont="1" applyFill="1"/>
    <xf numFmtId="3" fontId="147" fillId="0" borderId="1" xfId="0" applyNumberFormat="1" applyFont="1" applyBorder="1" applyAlignment="1">
      <alignment horizontal="center" wrapText="1"/>
    </xf>
    <xf numFmtId="49" fontId="11" fillId="0" borderId="1" xfId="0" applyNumberFormat="1" applyFont="1" applyBorder="1" applyAlignment="1" applyProtection="1">
      <alignment horizontal="left" wrapText="1"/>
      <protection locked="0"/>
    </xf>
    <xf numFmtId="49" fontId="13" fillId="6" borderId="1" xfId="0" applyNumberFormat="1" applyFont="1" applyFill="1" applyBorder="1" applyAlignment="1">
      <alignment horizontal="center" vertical="center" wrapText="1"/>
    </xf>
    <xf numFmtId="49" fontId="13" fillId="6" borderId="1" xfId="0" applyNumberFormat="1" applyFont="1" applyFill="1" applyBorder="1" applyAlignment="1" applyProtection="1">
      <alignment horizontal="left" wrapText="1"/>
      <protection locked="0"/>
    </xf>
    <xf numFmtId="3" fontId="40" fillId="6" borderId="1" xfId="0" applyNumberFormat="1" applyFont="1" applyFill="1" applyBorder="1" applyAlignment="1">
      <alignment horizontal="center" wrapText="1"/>
    </xf>
    <xf numFmtId="4" fontId="40" fillId="6" borderId="1" xfId="0" applyNumberFormat="1" applyFont="1" applyFill="1" applyBorder="1" applyAlignment="1">
      <alignment horizontal="center" wrapText="1"/>
    </xf>
    <xf numFmtId="3" fontId="9" fillId="6" borderId="1" xfId="0" applyNumberFormat="1" applyFont="1" applyFill="1" applyBorder="1" applyAlignment="1">
      <alignment horizontal="center" wrapText="1"/>
    </xf>
    <xf numFmtId="3" fontId="11" fillId="0" borderId="4" xfId="0" applyNumberFormat="1" applyFont="1" applyFill="1" applyBorder="1" applyAlignment="1">
      <alignment horizontal="center" wrapText="1"/>
    </xf>
    <xf numFmtId="3" fontId="11" fillId="0" borderId="4" xfId="0" applyNumberFormat="1" applyFont="1" applyBorder="1" applyAlignment="1">
      <alignment horizontal="center" wrapText="1"/>
    </xf>
    <xf numFmtId="3" fontId="47" fillId="0" borderId="4" xfId="0" applyNumberFormat="1" applyFont="1" applyBorder="1" applyAlignment="1">
      <alignment horizontal="center" wrapText="1"/>
    </xf>
    <xf numFmtId="3" fontId="9" fillId="0" borderId="1" xfId="0" applyNumberFormat="1" applyFont="1" applyBorder="1" applyAlignment="1">
      <alignment horizontal="center" wrapText="1"/>
    </xf>
    <xf numFmtId="49" fontId="14" fillId="0" borderId="5" xfId="0" applyNumberFormat="1" applyFont="1" applyBorder="1" applyAlignment="1">
      <alignment horizontal="center" vertical="center" wrapText="1"/>
    </xf>
    <xf numFmtId="0" fontId="0" fillId="0" borderId="1" xfId="0" applyFont="1" applyBorder="1"/>
    <xf numFmtId="3" fontId="148" fillId="0" borderId="1" xfId="0" applyNumberFormat="1" applyFont="1" applyBorder="1" applyAlignment="1">
      <alignment horizontal="center" wrapText="1"/>
    </xf>
    <xf numFmtId="49" fontId="149" fillId="2" borderId="1" xfId="0" applyNumberFormat="1" applyFont="1" applyFill="1" applyBorder="1" applyAlignment="1" applyProtection="1">
      <alignment horizontal="center" wrapText="1"/>
      <protection locked="0"/>
    </xf>
    <xf numFmtId="49" fontId="13" fillId="2" borderId="1" xfId="1" applyNumberFormat="1" applyFont="1" applyFill="1" applyBorder="1" applyAlignment="1" applyProtection="1">
      <alignment horizontal="left" wrapText="1"/>
      <protection locked="0"/>
    </xf>
    <xf numFmtId="3" fontId="13" fillId="2" borderId="1" xfId="0" applyNumberFormat="1" applyFont="1" applyFill="1" applyBorder="1" applyAlignment="1">
      <alignment horizontal="center" wrapText="1"/>
    </xf>
    <xf numFmtId="4" fontId="85" fillId="2" borderId="1" xfId="0" applyNumberFormat="1" applyFont="1" applyFill="1" applyBorder="1" applyAlignment="1">
      <alignment horizontal="center" wrapText="1"/>
    </xf>
    <xf numFmtId="4" fontId="13" fillId="2" borderId="1" xfId="0" applyNumberFormat="1" applyFont="1" applyFill="1" applyBorder="1" applyAlignment="1">
      <alignment horizontal="center" wrapText="1"/>
    </xf>
    <xf numFmtId="3" fontId="27" fillId="0" borderId="25" xfId="0" applyNumberFormat="1" applyFont="1" applyFill="1" applyBorder="1" applyAlignment="1">
      <alignment horizontal="center" wrapText="1"/>
    </xf>
    <xf numFmtId="49" fontId="138" fillId="0" borderId="0" xfId="4" applyNumberFormat="1" applyFont="1" applyFill="1" applyBorder="1" applyAlignment="1">
      <alignment horizontal="center" wrapText="1"/>
    </xf>
    <xf numFmtId="1" fontId="2" fillId="0" borderId="0" xfId="4" applyNumberFormat="1" applyFont="1" applyFill="1" applyBorder="1" applyAlignment="1">
      <alignment horizontal="center" vertical="top" wrapText="1"/>
    </xf>
    <xf numFmtId="3" fontId="27" fillId="3" borderId="31" xfId="7" applyNumberFormat="1" applyFont="1" applyFill="1" applyBorder="1" applyAlignment="1">
      <alignment horizontal="center" wrapText="1"/>
    </xf>
    <xf numFmtId="49" fontId="15" fillId="0" borderId="1" xfId="2" applyNumberFormat="1" applyFont="1" applyFill="1" applyBorder="1" applyAlignment="1">
      <alignment horizontal="center" wrapText="1"/>
    </xf>
    <xf numFmtId="49" fontId="15" fillId="0" borderId="1" xfId="2" applyNumberFormat="1" applyFont="1" applyFill="1" applyBorder="1" applyAlignment="1">
      <alignment horizontal="left" wrapText="1"/>
    </xf>
    <xf numFmtId="49" fontId="15" fillId="0" borderId="1" xfId="0" applyNumberFormat="1" applyFont="1" applyFill="1" applyBorder="1" applyAlignment="1">
      <alignment horizontal="center" wrapText="1"/>
    </xf>
    <xf numFmtId="49" fontId="15" fillId="0" borderId="1" xfId="0" applyNumberFormat="1" applyFont="1" applyFill="1" applyBorder="1" applyAlignment="1">
      <alignment horizontal="left" wrapText="1"/>
    </xf>
    <xf numFmtId="0" fontId="15" fillId="0" borderId="1" xfId="5" applyFont="1" applyFill="1" applyBorder="1" applyAlignment="1">
      <alignment horizontal="left" wrapText="1"/>
    </xf>
    <xf numFmtId="3" fontId="35" fillId="0" borderId="1" xfId="5" applyNumberFormat="1" applyFont="1" applyFill="1" applyBorder="1" applyAlignment="1">
      <alignment horizontal="center" wrapText="1"/>
    </xf>
    <xf numFmtId="3" fontId="20" fillId="0" borderId="1" xfId="5" applyNumberFormat="1" applyFont="1" applyFill="1" applyBorder="1" applyAlignment="1">
      <alignment horizontal="center" wrapText="1"/>
    </xf>
    <xf numFmtId="0" fontId="25" fillId="0" borderId="1" xfId="5" applyFont="1" applyBorder="1" applyAlignment="1">
      <alignment horizontal="center" vertical="center" wrapText="1"/>
    </xf>
    <xf numFmtId="3" fontId="52" fillId="0" borderId="1" xfId="5" applyNumberFormat="1" applyFont="1" applyFill="1" applyBorder="1" applyAlignment="1">
      <alignment horizontal="center" wrapText="1"/>
    </xf>
    <xf numFmtId="3" fontId="15" fillId="0" borderId="1" xfId="5" applyNumberFormat="1" applyFont="1" applyFill="1" applyBorder="1" applyAlignment="1">
      <alignment horizontal="center" wrapText="1"/>
    </xf>
    <xf numFmtId="0" fontId="25" fillId="6" borderId="1" xfId="5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left" wrapText="1"/>
    </xf>
    <xf numFmtId="49" fontId="150" fillId="0" borderId="1" xfId="0" applyNumberFormat="1" applyFont="1" applyBorder="1" applyAlignment="1">
      <alignment horizontal="center" wrapText="1"/>
    </xf>
    <xf numFmtId="49" fontId="150" fillId="0" borderId="1" xfId="0" applyNumberFormat="1" applyFont="1" applyFill="1" applyBorder="1" applyAlignment="1">
      <alignment horizontal="center" wrapText="1"/>
    </xf>
    <xf numFmtId="49" fontId="151" fillId="0" borderId="1" xfId="5" applyNumberFormat="1" applyFont="1" applyFill="1" applyBorder="1" applyAlignment="1" applyProtection="1">
      <alignment horizontal="left" wrapText="1"/>
      <protection locked="0"/>
    </xf>
    <xf numFmtId="49" fontId="14" fillId="0" borderId="1" xfId="0" applyNumberFormat="1" applyFont="1" applyBorder="1" applyAlignment="1">
      <alignment horizontal="center" wrapText="1"/>
    </xf>
    <xf numFmtId="49" fontId="14" fillId="0" borderId="27" xfId="0" applyNumberFormat="1" applyFont="1" applyBorder="1" applyAlignment="1">
      <alignment horizontal="center" wrapText="1"/>
    </xf>
    <xf numFmtId="49" fontId="112" fillId="0" borderId="1" xfId="0" applyNumberFormat="1" applyFont="1" applyFill="1" applyBorder="1" applyAlignment="1">
      <alignment horizontal="center" wrapText="1"/>
    </xf>
    <xf numFmtId="49" fontId="112" fillId="0" borderId="27" xfId="0" applyNumberFormat="1" applyFont="1" applyFill="1" applyBorder="1" applyAlignment="1">
      <alignment horizontal="center" wrapText="1"/>
    </xf>
    <xf numFmtId="49" fontId="142" fillId="0" borderId="1" xfId="0" applyNumberFormat="1" applyFont="1" applyBorder="1" applyAlignment="1">
      <alignment horizontal="center" wrapText="1"/>
    </xf>
    <xf numFmtId="49" fontId="142" fillId="0" borderId="27" xfId="0" applyNumberFormat="1" applyFont="1" applyBorder="1" applyAlignment="1">
      <alignment horizontal="center" wrapText="1"/>
    </xf>
    <xf numFmtId="49" fontId="93" fillId="0" borderId="1" xfId="0" applyNumberFormat="1" applyFont="1" applyBorder="1" applyAlignment="1">
      <alignment horizontal="center" wrapText="1"/>
    </xf>
    <xf numFmtId="49" fontId="93" fillId="0" borderId="27" xfId="0" applyNumberFormat="1" applyFont="1" applyBorder="1" applyAlignment="1">
      <alignment horizontal="center" wrapText="1"/>
    </xf>
    <xf numFmtId="49" fontId="14" fillId="0" borderId="1" xfId="0" applyNumberFormat="1" applyFont="1" applyFill="1" applyBorder="1" applyAlignment="1">
      <alignment horizontal="center" wrapText="1"/>
    </xf>
    <xf numFmtId="49" fontId="11" fillId="0" borderId="1" xfId="2" applyNumberFormat="1" applyFont="1" applyFill="1" applyBorder="1" applyAlignment="1">
      <alignment horizontal="center" wrapText="1"/>
    </xf>
    <xf numFmtId="49" fontId="99" fillId="0" borderId="1" xfId="2" applyNumberFormat="1" applyFont="1" applyFill="1" applyBorder="1" applyAlignment="1">
      <alignment horizontal="center" wrapText="1"/>
    </xf>
    <xf numFmtId="49" fontId="93" fillId="0" borderId="1" xfId="0" applyNumberFormat="1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49" fontId="103" fillId="0" borderId="1" xfId="0" applyNumberFormat="1" applyFont="1" applyFill="1" applyBorder="1" applyAlignment="1">
      <alignment horizontal="center" wrapText="1"/>
    </xf>
    <xf numFmtId="49" fontId="96" fillId="0" borderId="1" xfId="0" applyNumberFormat="1" applyFont="1" applyFill="1" applyBorder="1" applyAlignment="1">
      <alignment horizontal="center" wrapText="1"/>
    </xf>
    <xf numFmtId="49" fontId="94" fillId="0" borderId="1" xfId="0" applyNumberFormat="1" applyFont="1" applyFill="1" applyBorder="1" applyAlignment="1">
      <alignment horizontal="center" wrapText="1"/>
    </xf>
    <xf numFmtId="49" fontId="11" fillId="0" borderId="27" xfId="0" applyNumberFormat="1" applyFont="1" applyFill="1" applyBorder="1" applyAlignment="1">
      <alignment horizontal="center" wrapText="1"/>
    </xf>
    <xf numFmtId="49" fontId="14" fillId="0" borderId="27" xfId="0" applyNumberFormat="1" applyFont="1" applyFill="1" applyBorder="1" applyAlignment="1">
      <alignment horizontal="center" wrapText="1"/>
    </xf>
    <xf numFmtId="49" fontId="14" fillId="0" borderId="5" xfId="0" applyNumberFormat="1" applyFont="1" applyBorder="1" applyAlignment="1">
      <alignment horizontal="center" wrapText="1"/>
    </xf>
    <xf numFmtId="49" fontId="15" fillId="0" borderId="1" xfId="0" applyNumberFormat="1" applyFont="1" applyBorder="1" applyAlignment="1" applyProtection="1">
      <alignment horizontal="left" wrapText="1"/>
      <protection locked="0"/>
    </xf>
    <xf numFmtId="49" fontId="152" fillId="0" borderId="1" xfId="5" applyNumberFormat="1" applyFont="1" applyFill="1" applyBorder="1" applyAlignment="1" applyProtection="1">
      <alignment horizontal="center" wrapText="1"/>
      <protection locked="0"/>
    </xf>
    <xf numFmtId="3" fontId="151" fillId="0" borderId="1" xfId="5" applyNumberFormat="1" applyFont="1" applyFill="1" applyBorder="1" applyAlignment="1" applyProtection="1">
      <alignment horizontal="center" wrapText="1"/>
      <protection locked="0"/>
    </xf>
    <xf numFmtId="49" fontId="23" fillId="6" borderId="1" xfId="0" applyNumberFormat="1" applyFont="1" applyFill="1" applyBorder="1" applyAlignment="1" applyProtection="1">
      <alignment horizontal="left" wrapText="1"/>
      <protection locked="0"/>
    </xf>
    <xf numFmtId="49" fontId="23" fillId="6" borderId="1" xfId="5" applyNumberFormat="1" applyFont="1" applyFill="1" applyBorder="1" applyAlignment="1" applyProtection="1">
      <alignment horizontal="center" wrapText="1"/>
      <protection locked="0"/>
    </xf>
    <xf numFmtId="3" fontId="23" fillId="6" borderId="1" xfId="5" applyNumberFormat="1" applyFont="1" applyFill="1" applyBorder="1" applyAlignment="1" applyProtection="1">
      <alignment horizontal="center" wrapText="1"/>
      <protection locked="0"/>
    </xf>
    <xf numFmtId="3" fontId="15" fillId="2" borderId="7" xfId="5" applyNumberFormat="1" applyFont="1" applyFill="1" applyBorder="1" applyAlignment="1">
      <alignment horizontal="center" vertical="center" wrapText="1"/>
    </xf>
    <xf numFmtId="49" fontId="150" fillId="0" borderId="27" xfId="0" applyNumberFormat="1" applyFont="1" applyBorder="1" applyAlignment="1">
      <alignment horizontal="center" wrapText="1"/>
    </xf>
    <xf numFmtId="49" fontId="153" fillId="0" borderId="1" xfId="0" applyNumberFormat="1" applyFont="1" applyFill="1" applyBorder="1" applyAlignment="1">
      <alignment horizontal="center" wrapText="1"/>
    </xf>
    <xf numFmtId="49" fontId="153" fillId="0" borderId="27" xfId="0" applyNumberFormat="1" applyFont="1" applyFill="1" applyBorder="1" applyAlignment="1">
      <alignment horizontal="center" wrapText="1"/>
    </xf>
    <xf numFmtId="49" fontId="154" fillId="0" borderId="1" xfId="0" applyNumberFormat="1" applyFont="1" applyFill="1" applyBorder="1" applyAlignment="1">
      <alignment horizontal="left" wrapText="1"/>
    </xf>
    <xf numFmtId="4" fontId="151" fillId="0" borderId="1" xfId="5" applyNumberFormat="1" applyFont="1" applyFill="1" applyBorder="1" applyAlignment="1" applyProtection="1">
      <alignment horizontal="center" wrapText="1"/>
      <protection locked="0"/>
    </xf>
    <xf numFmtId="4" fontId="155" fillId="0" borderId="1" xfId="5" applyNumberFormat="1" applyFont="1" applyFill="1" applyBorder="1" applyAlignment="1" applyProtection="1">
      <alignment horizontal="center" wrapText="1"/>
      <protection locked="0"/>
    </xf>
    <xf numFmtId="4" fontId="23" fillId="6" borderId="1" xfId="5" applyNumberFormat="1" applyFont="1" applyFill="1" applyBorder="1" applyAlignment="1" applyProtection="1">
      <alignment horizontal="center" wrapText="1"/>
      <protection locked="0"/>
    </xf>
    <xf numFmtId="4" fontId="78" fillId="2" borderId="1" xfId="5" applyNumberFormat="1" applyFont="1" applyFill="1" applyBorder="1" applyAlignment="1" applyProtection="1">
      <alignment horizontal="center" wrapText="1"/>
      <protection locked="0"/>
    </xf>
    <xf numFmtId="0" fontId="20" fillId="0" borderId="1" xfId="0" applyFont="1" applyBorder="1" applyAlignment="1">
      <alignment wrapText="1"/>
    </xf>
    <xf numFmtId="3" fontId="20" fillId="0" borderId="1" xfId="0" applyNumberFormat="1" applyFont="1" applyBorder="1" applyAlignment="1">
      <alignment horizontal="center" wrapText="1"/>
    </xf>
    <xf numFmtId="3" fontId="20" fillId="0" borderId="1" xfId="0" applyNumberFormat="1" applyFont="1" applyFill="1" applyBorder="1" applyAlignment="1">
      <alignment horizontal="center"/>
    </xf>
    <xf numFmtId="3" fontId="77" fillId="0" borderId="0" xfId="0" applyNumberFormat="1" applyFont="1" applyFill="1"/>
    <xf numFmtId="0" fontId="16" fillId="0" borderId="0" xfId="0" applyFont="1" applyFill="1"/>
    <xf numFmtId="0" fontId="119" fillId="0" borderId="0" xfId="0" applyFont="1" applyAlignment="1"/>
    <xf numFmtId="49" fontId="20" fillId="0" borderId="1" xfId="0" applyNumberFormat="1" applyFont="1" applyFill="1" applyBorder="1" applyAlignment="1">
      <alignment horizontal="center" wrapText="1"/>
    </xf>
    <xf numFmtId="49" fontId="20" fillId="0" borderId="5" xfId="0" applyNumberFormat="1" applyFont="1" applyBorder="1" applyAlignment="1">
      <alignment horizontal="left" wrapText="1"/>
    </xf>
    <xf numFmtId="0" fontId="20" fillId="0" borderId="1" xfId="0" applyFont="1" applyFill="1" applyBorder="1" applyAlignment="1">
      <alignment wrapText="1"/>
    </xf>
    <xf numFmtId="3" fontId="20" fillId="0" borderId="1" xfId="0" applyNumberFormat="1" applyFont="1" applyBorder="1" applyAlignment="1">
      <alignment horizontal="center"/>
    </xf>
    <xf numFmtId="0" fontId="156" fillId="0" borderId="0" xfId="0" applyFont="1"/>
    <xf numFmtId="3" fontId="20" fillId="0" borderId="1" xfId="0" applyNumberFormat="1" applyFont="1" applyFill="1" applyBorder="1" applyAlignment="1">
      <alignment horizontal="center" wrapText="1"/>
    </xf>
    <xf numFmtId="2" fontId="20" fillId="0" borderId="1" xfId="0" applyNumberFormat="1" applyFont="1" applyBorder="1" applyAlignment="1">
      <alignment horizontal="justify" wrapText="1"/>
    </xf>
    <xf numFmtId="0" fontId="157" fillId="0" borderId="0" xfId="0" applyFont="1"/>
    <xf numFmtId="49" fontId="20" fillId="0" borderId="3" xfId="0" applyNumberFormat="1" applyFont="1" applyBorder="1" applyAlignment="1">
      <alignment horizontal="left" wrapText="1"/>
    </xf>
    <xf numFmtId="3" fontId="35" fillId="0" borderId="1" xfId="0" applyNumberFormat="1" applyFont="1" applyFill="1" applyBorder="1" applyAlignment="1">
      <alignment horizontal="center" wrapText="1"/>
    </xf>
    <xf numFmtId="3" fontId="60" fillId="0" borderId="0" xfId="0" applyNumberFormat="1" applyFont="1" applyFill="1"/>
    <xf numFmtId="0" fontId="20" fillId="0" borderId="0" xfId="0" applyFont="1" applyFill="1"/>
    <xf numFmtId="0" fontId="20" fillId="6" borderId="1" xfId="0" applyFont="1" applyFill="1" applyBorder="1" applyAlignment="1">
      <alignment wrapText="1"/>
    </xf>
    <xf numFmtId="3" fontId="35" fillId="6" borderId="1" xfId="0" applyNumberFormat="1" applyFont="1" applyFill="1" applyBorder="1" applyAlignment="1">
      <alignment horizontal="center" wrapText="1"/>
    </xf>
    <xf numFmtId="0" fontId="20" fillId="0" borderId="0" xfId="0" applyFont="1"/>
    <xf numFmtId="49" fontId="159" fillId="0" borderId="0" xfId="0" applyNumberFormat="1" applyFont="1" applyBorder="1" applyAlignment="1" applyProtection="1">
      <alignment horizontal="center" vertical="top"/>
      <protection locked="0"/>
    </xf>
    <xf numFmtId="49" fontId="64" fillId="0" borderId="0" xfId="0" applyNumberFormat="1" applyFont="1" applyBorder="1" applyAlignment="1" applyProtection="1">
      <alignment horizontal="center"/>
      <protection locked="0"/>
    </xf>
    <xf numFmtId="4" fontId="85" fillId="6" borderId="1" xfId="0" applyNumberFormat="1" applyFont="1" applyFill="1" applyBorder="1" applyAlignment="1">
      <alignment horizontal="center" wrapText="1"/>
    </xf>
    <xf numFmtId="4" fontId="13" fillId="6" borderId="1" xfId="0" applyNumberFormat="1" applyFont="1" applyFill="1" applyBorder="1" applyAlignment="1">
      <alignment horizontal="center" wrapText="1"/>
    </xf>
    <xf numFmtId="4" fontId="11" fillId="0" borderId="1" xfId="0" applyNumberFormat="1" applyFont="1" applyBorder="1" applyAlignment="1">
      <alignment horizontal="center" wrapText="1"/>
    </xf>
    <xf numFmtId="4" fontId="99" fillId="0" borderId="1" xfId="0" applyNumberFormat="1" applyFont="1" applyBorder="1" applyAlignment="1">
      <alignment horizontal="center" wrapText="1"/>
    </xf>
    <xf numFmtId="4" fontId="100" fillId="0" borderId="1" xfId="0" applyNumberFormat="1" applyFont="1" applyBorder="1" applyAlignment="1">
      <alignment horizontal="center" wrapText="1"/>
    </xf>
    <xf numFmtId="4" fontId="100" fillId="0" borderId="1" xfId="0" applyNumberFormat="1" applyFont="1" applyFill="1" applyBorder="1" applyAlignment="1">
      <alignment horizontal="center" wrapText="1"/>
    </xf>
    <xf numFmtId="4" fontId="94" fillId="0" borderId="1" xfId="0" applyNumberFormat="1" applyFont="1" applyBorder="1" applyAlignment="1">
      <alignment horizontal="center" wrapText="1"/>
    </xf>
    <xf numFmtId="0" fontId="15" fillId="0" borderId="1" xfId="5" applyFont="1" applyFill="1" applyBorder="1" applyAlignment="1">
      <alignment wrapText="1"/>
    </xf>
    <xf numFmtId="4" fontId="40" fillId="0" borderId="1" xfId="4" applyNumberFormat="1" applyFont="1" applyFill="1" applyBorder="1" applyAlignment="1">
      <alignment horizontal="center" wrapText="1"/>
    </xf>
    <xf numFmtId="4" fontId="47" fillId="0" borderId="1" xfId="4" applyNumberFormat="1" applyFont="1" applyFill="1" applyBorder="1" applyAlignment="1">
      <alignment horizontal="center" wrapText="1"/>
    </xf>
    <xf numFmtId="4" fontId="46" fillId="0" borderId="1" xfId="4" applyNumberFormat="1" applyFont="1" applyFill="1" applyBorder="1" applyAlignment="1">
      <alignment horizontal="center" wrapText="1"/>
    </xf>
    <xf numFmtId="4" fontId="47" fillId="0" borderId="1" xfId="4" applyNumberFormat="1" applyFont="1" applyFill="1" applyBorder="1" applyAlignment="1">
      <alignment horizontal="center"/>
    </xf>
    <xf numFmtId="0" fontId="30" fillId="0" borderId="46" xfId="0" applyFont="1" applyBorder="1" applyAlignment="1">
      <alignment horizontal="left" wrapText="1"/>
    </xf>
    <xf numFmtId="49" fontId="160" fillId="0" borderId="46" xfId="0" applyNumberFormat="1" applyFont="1" applyBorder="1" applyAlignment="1" applyProtection="1">
      <alignment horizontal="left" wrapText="1"/>
      <protection locked="0"/>
    </xf>
    <xf numFmtId="3" fontId="31" fillId="0" borderId="46" xfId="0" applyNumberFormat="1" applyFont="1" applyBorder="1" applyAlignment="1" applyProtection="1">
      <alignment horizontal="right" wrapText="1"/>
      <protection locked="0"/>
    </xf>
    <xf numFmtId="3" fontId="31" fillId="0" borderId="46" xfId="0" applyNumberFormat="1" applyFont="1" applyBorder="1" applyAlignment="1">
      <alignment horizontal="right" vertical="center" wrapText="1"/>
    </xf>
    <xf numFmtId="3" fontId="119" fillId="0" borderId="46" xfId="0" applyNumberFormat="1" applyFont="1" applyBorder="1" applyAlignment="1">
      <alignment horizontal="center" vertical="center" wrapText="1"/>
    </xf>
    <xf numFmtId="3" fontId="31" fillId="0" borderId="46" xfId="0" applyNumberFormat="1" applyFont="1" applyBorder="1" applyAlignment="1">
      <alignment horizontal="right" wrapText="1"/>
    </xf>
    <xf numFmtId="0" fontId="67" fillId="0" borderId="46" xfId="0" applyFont="1" applyBorder="1" applyAlignment="1">
      <alignment horizontal="left"/>
    </xf>
    <xf numFmtId="0" fontId="29" fillId="0" borderId="46" xfId="0" applyFont="1" applyBorder="1" applyAlignment="1">
      <alignment horizontal="left" wrapText="1"/>
    </xf>
    <xf numFmtId="3" fontId="119" fillId="0" borderId="46" xfId="0" applyNumberFormat="1" applyFont="1" applyBorder="1" applyAlignment="1">
      <alignment horizontal="right" wrapText="1"/>
    </xf>
    <xf numFmtId="3" fontId="119" fillId="0" borderId="46" xfId="0" applyNumberFormat="1" applyFont="1" applyBorder="1" applyAlignment="1">
      <alignment wrapText="1"/>
    </xf>
    <xf numFmtId="0" fontId="82" fillId="0" borderId="46" xfId="0" applyFont="1" applyBorder="1" applyAlignment="1">
      <alignment horizontal="left" vertical="center" wrapText="1"/>
    </xf>
    <xf numFmtId="3" fontId="119" fillId="0" borderId="46" xfId="0" applyNumberFormat="1" applyFont="1" applyBorder="1" applyAlignment="1">
      <alignment horizontal="center" wrapText="1"/>
    </xf>
    <xf numFmtId="0" fontId="63" fillId="0" borderId="46" xfId="0" applyFont="1" applyBorder="1" applyAlignment="1">
      <alignment horizontal="left"/>
    </xf>
    <xf numFmtId="0" fontId="120" fillId="0" borderId="46" xfId="0" applyFont="1" applyBorder="1" applyAlignment="1">
      <alignment horizontal="left" wrapText="1"/>
    </xf>
    <xf numFmtId="0" fontId="66" fillId="0" borderId="46" xfId="0" applyFont="1" applyBorder="1" applyAlignment="1">
      <alignment horizontal="left" wrapText="1"/>
    </xf>
    <xf numFmtId="0" fontId="119" fillId="0" borderId="46" xfId="0" applyFont="1" applyBorder="1" applyAlignment="1">
      <alignment horizontal="center" wrapText="1"/>
    </xf>
    <xf numFmtId="0" fontId="67" fillId="0" borderId="26" xfId="0" applyFont="1" applyBorder="1" applyAlignment="1">
      <alignment horizontal="left"/>
    </xf>
    <xf numFmtId="0" fontId="119" fillId="0" borderId="47" xfId="0" applyFont="1" applyBorder="1" applyAlignment="1">
      <alignment horizontal="center" wrapText="1"/>
    </xf>
    <xf numFmtId="0" fontId="82" fillId="0" borderId="46" xfId="0" applyFont="1" applyBorder="1" applyAlignment="1">
      <alignment wrapText="1"/>
    </xf>
    <xf numFmtId="0" fontId="67" fillId="0" borderId="47" xfId="0" applyFont="1" applyBorder="1" applyAlignment="1">
      <alignment horizontal="left"/>
    </xf>
    <xf numFmtId="0" fontId="82" fillId="0" borderId="47" xfId="0" applyFont="1" applyBorder="1" applyAlignment="1">
      <alignment horizontal="left" wrapText="1"/>
    </xf>
    <xf numFmtId="3" fontId="119" fillId="0" borderId="47" xfId="0" applyNumberFormat="1" applyFont="1" applyBorder="1" applyAlignment="1">
      <alignment horizontal="right" wrapText="1"/>
    </xf>
    <xf numFmtId="0" fontId="70" fillId="0" borderId="1" xfId="0" applyFont="1" applyBorder="1" applyAlignment="1">
      <alignment horizontal="left"/>
    </xf>
    <xf numFmtId="0" fontId="158" fillId="0" borderId="1" xfId="0" applyFont="1" applyBorder="1" applyAlignment="1">
      <alignment horizontal="left" wrapText="1"/>
    </xf>
    <xf numFmtId="3" fontId="31" fillId="0" borderId="1" xfId="0" applyNumberFormat="1" applyFont="1" applyBorder="1" applyAlignment="1">
      <alignment horizontal="right" wrapText="1"/>
    </xf>
    <xf numFmtId="0" fontId="147" fillId="0" borderId="12" xfId="7" applyFont="1" applyBorder="1" applyAlignment="1">
      <alignment horizontal="center" vertical="center" wrapText="1"/>
    </xf>
    <xf numFmtId="0" fontId="147" fillId="0" borderId="10" xfId="7" applyFont="1" applyBorder="1" applyAlignment="1">
      <alignment horizontal="center" vertical="center" wrapText="1"/>
    </xf>
    <xf numFmtId="0" fontId="147" fillId="0" borderId="10" xfId="0" applyFont="1" applyBorder="1" applyAlignment="1">
      <alignment horizontal="center" wrapText="1"/>
    </xf>
    <xf numFmtId="0" fontId="147" fillId="0" borderId="10" xfId="0" applyFont="1" applyFill="1" applyBorder="1" applyAlignment="1">
      <alignment horizontal="center" wrapText="1"/>
    </xf>
    <xf numFmtId="0" fontId="147" fillId="3" borderId="13" xfId="7" applyFont="1" applyFill="1" applyBorder="1" applyAlignment="1">
      <alignment horizontal="center" vertical="center" wrapText="1"/>
    </xf>
    <xf numFmtId="0" fontId="67" fillId="0" borderId="48" xfId="0" applyFont="1" applyBorder="1" applyAlignment="1">
      <alignment horizontal="left"/>
    </xf>
    <xf numFmtId="0" fontId="82" fillId="0" borderId="48" xfId="0" applyFont="1" applyBorder="1" applyAlignment="1">
      <alignment horizontal="left" wrapText="1"/>
    </xf>
    <xf numFmtId="3" fontId="119" fillId="0" borderId="48" xfId="0" applyNumberFormat="1" applyFont="1" applyBorder="1" applyAlignment="1">
      <alignment horizontal="right" wrapText="1"/>
    </xf>
    <xf numFmtId="0" fontId="119" fillId="0" borderId="48" xfId="0" applyFont="1" applyBorder="1" applyAlignment="1">
      <alignment horizontal="center" wrapText="1"/>
    </xf>
    <xf numFmtId="0" fontId="147" fillId="0" borderId="10" xfId="7" applyFont="1" applyBorder="1" applyAlignment="1">
      <alignment horizontal="center" vertical="center" wrapText="1"/>
    </xf>
    <xf numFmtId="0" fontId="84" fillId="0" borderId="0" xfId="7" applyFont="1" applyAlignment="1">
      <alignment horizontal="center" vertical="center" wrapText="1"/>
    </xf>
    <xf numFmtId="0" fontId="123" fillId="0" borderId="10" xfId="7" applyFont="1" applyBorder="1" applyAlignment="1">
      <alignment horizontal="center" vertical="center" wrapText="1"/>
    </xf>
    <xf numFmtId="49" fontId="145" fillId="0" borderId="1" xfId="0" applyNumberFormat="1" applyFont="1" applyBorder="1" applyAlignment="1">
      <alignment horizontal="center" vertical="center" wrapText="1"/>
    </xf>
    <xf numFmtId="49" fontId="145" fillId="0" borderId="27" xfId="0" applyNumberFormat="1" applyFont="1" applyBorder="1" applyAlignment="1">
      <alignment horizontal="center" vertical="center" wrapText="1"/>
    </xf>
    <xf numFmtId="3" fontId="147" fillId="0" borderId="3" xfId="0" applyNumberFormat="1" applyFont="1" applyBorder="1" applyAlignment="1">
      <alignment horizontal="center" wrapText="1"/>
    </xf>
    <xf numFmtId="0" fontId="164" fillId="0" borderId="0" xfId="0" applyFont="1"/>
    <xf numFmtId="0" fontId="37" fillId="0" borderId="1" xfId="0" applyFont="1" applyBorder="1" applyAlignment="1">
      <alignment horizontal="left" wrapText="1"/>
    </xf>
    <xf numFmtId="49" fontId="145" fillId="0" borderId="1" xfId="0" applyNumberFormat="1" applyFont="1" applyBorder="1" applyAlignment="1">
      <alignment horizontal="center" wrapText="1"/>
    </xf>
    <xf numFmtId="49" fontId="145" fillId="0" borderId="27" xfId="0" applyNumberFormat="1" applyFont="1" applyBorder="1" applyAlignment="1">
      <alignment horizontal="center" wrapText="1"/>
    </xf>
    <xf numFmtId="0" fontId="37" fillId="0" borderId="23" xfId="0" applyFont="1" applyBorder="1" applyAlignment="1">
      <alignment horizontal="left" wrapText="1"/>
    </xf>
    <xf numFmtId="3" fontId="165" fillId="0" borderId="1" xfId="0" applyNumberFormat="1" applyFont="1" applyBorder="1" applyAlignment="1">
      <alignment horizontal="center" wrapText="1"/>
    </xf>
    <xf numFmtId="4" fontId="47" fillId="0" borderId="1" xfId="0" applyNumberFormat="1" applyFont="1" applyFill="1" applyBorder="1" applyAlignment="1">
      <alignment horizontal="center" wrapText="1"/>
    </xf>
    <xf numFmtId="0" fontId="166" fillId="0" borderId="1" xfId="0" applyFont="1" applyBorder="1" applyAlignment="1">
      <alignment horizontal="left" wrapText="1"/>
    </xf>
    <xf numFmtId="0" fontId="167" fillId="0" borderId="1" xfId="0" applyFont="1" applyBorder="1" applyAlignment="1">
      <alignment wrapText="1"/>
    </xf>
    <xf numFmtId="49" fontId="35" fillId="6" borderId="1" xfId="0" applyNumberFormat="1" applyFont="1" applyFill="1" applyBorder="1" applyAlignment="1">
      <alignment horizontal="center"/>
    </xf>
    <xf numFmtId="0" fontId="35" fillId="6" borderId="1" xfId="0" applyFont="1" applyFill="1" applyBorder="1" applyAlignment="1">
      <alignment horizontal="justify" wrapText="1"/>
    </xf>
    <xf numFmtId="49" fontId="20" fillId="0" borderId="1" xfId="0" applyNumberFormat="1" applyFont="1" applyBorder="1" applyAlignment="1">
      <alignment horizontal="center" wrapText="1"/>
    </xf>
    <xf numFmtId="49" fontId="20" fillId="0" borderId="27" xfId="0" applyNumberFormat="1" applyFont="1" applyBorder="1" applyAlignment="1">
      <alignment horizontal="center" wrapText="1"/>
    </xf>
    <xf numFmtId="3" fontId="35" fillId="0" borderId="1" xfId="0" applyNumberFormat="1" applyFont="1" applyFill="1" applyBorder="1" applyAlignment="1">
      <alignment horizontal="center"/>
    </xf>
    <xf numFmtId="0" fontId="75" fillId="0" borderId="5" xfId="0" applyFont="1" applyBorder="1"/>
    <xf numFmtId="0" fontId="20" fillId="5" borderId="12" xfId="8" applyFont="1" applyFill="1" applyBorder="1" applyAlignment="1">
      <alignment horizontal="center" wrapText="1"/>
    </xf>
    <xf numFmtId="0" fontId="20" fillId="0" borderId="12" xfId="7" applyFont="1" applyBorder="1" applyAlignment="1">
      <alignment horizontal="center"/>
    </xf>
    <xf numFmtId="0" fontId="20" fillId="0" borderId="24" xfId="0" applyFont="1" applyBorder="1" applyAlignment="1">
      <alignment horizontal="center" wrapText="1"/>
    </xf>
    <xf numFmtId="0" fontId="67" fillId="5" borderId="10" xfId="8" applyFont="1" applyFill="1" applyBorder="1" applyAlignment="1">
      <alignment horizontal="left" wrapText="1"/>
    </xf>
    <xf numFmtId="0" fontId="67" fillId="0" borderId="10" xfId="0" applyFont="1" applyBorder="1" applyAlignment="1">
      <alignment horizontal="left" wrapText="1"/>
    </xf>
    <xf numFmtId="0" fontId="67" fillId="0" borderId="25" xfId="0" applyFont="1" applyBorder="1" applyAlignment="1">
      <alignment horizontal="left" wrapText="1"/>
    </xf>
    <xf numFmtId="3" fontId="27" fillId="3" borderId="10" xfId="7" applyNumberFormat="1" applyFont="1" applyFill="1" applyBorder="1" applyAlignment="1">
      <alignment horizontal="center" wrapText="1"/>
    </xf>
    <xf numFmtId="0" fontId="27" fillId="0" borderId="10" xfId="0" applyFont="1" applyFill="1" applyBorder="1" applyAlignment="1">
      <alignment horizontal="center" wrapText="1"/>
    </xf>
    <xf numFmtId="3" fontId="27" fillId="3" borderId="13" xfId="7" applyNumberFormat="1" applyFont="1" applyFill="1" applyBorder="1" applyAlignment="1">
      <alignment horizontal="center" wrapText="1"/>
    </xf>
    <xf numFmtId="0" fontId="27" fillId="0" borderId="10" xfId="0" applyFont="1" applyBorder="1" applyAlignment="1">
      <alignment horizontal="center" wrapText="1"/>
    </xf>
    <xf numFmtId="0" fontId="27" fillId="0" borderId="25" xfId="0" applyFont="1" applyBorder="1" applyAlignment="1">
      <alignment horizontal="center" wrapText="1"/>
    </xf>
    <xf numFmtId="0" fontId="27" fillId="0" borderId="25" xfId="7" applyFont="1" applyBorder="1" applyAlignment="1">
      <alignment horizontal="center" wrapText="1"/>
    </xf>
    <xf numFmtId="0" fontId="77" fillId="0" borderId="0" xfId="0" applyFont="1" applyBorder="1" applyAlignment="1">
      <alignment horizontal="center"/>
    </xf>
    <xf numFmtId="0" fontId="113" fillId="7" borderId="0" xfId="0" applyFont="1" applyFill="1"/>
    <xf numFmtId="49" fontId="99" fillId="0" borderId="5" xfId="0" applyNumberFormat="1" applyFont="1" applyBorder="1" applyAlignment="1" applyProtection="1">
      <alignment horizontal="left" wrapText="1"/>
      <protection locked="0"/>
    </xf>
    <xf numFmtId="4" fontId="139" fillId="0" borderId="1" xfId="0" applyNumberFormat="1" applyFont="1" applyBorder="1" applyAlignment="1">
      <alignment horizontal="center" wrapText="1"/>
    </xf>
    <xf numFmtId="4" fontId="47" fillId="0" borderId="1" xfId="0" applyNumberFormat="1" applyFont="1" applyBorder="1" applyAlignment="1">
      <alignment horizontal="center" wrapText="1"/>
    </xf>
    <xf numFmtId="4" fontId="147" fillId="0" borderId="1" xfId="0" applyNumberFormat="1" applyFont="1" applyBorder="1" applyAlignment="1">
      <alignment horizontal="center" wrapText="1"/>
    </xf>
    <xf numFmtId="4" fontId="9" fillId="6" borderId="1" xfId="0" applyNumberFormat="1" applyFont="1" applyFill="1" applyBorder="1" applyAlignment="1">
      <alignment horizontal="center" wrapText="1"/>
    </xf>
    <xf numFmtId="4" fontId="9" fillId="0" borderId="1" xfId="0" applyNumberFormat="1" applyFont="1" applyBorder="1" applyAlignment="1">
      <alignment horizontal="center" wrapText="1"/>
    </xf>
    <xf numFmtId="4" fontId="13" fillId="0" borderId="0" xfId="0" applyNumberFormat="1" applyFont="1" applyFill="1"/>
    <xf numFmtId="4" fontId="13" fillId="0" borderId="0" xfId="0" applyNumberFormat="1" applyFont="1"/>
    <xf numFmtId="49" fontId="73" fillId="0" borderId="0" xfId="0" applyNumberFormat="1" applyFont="1" applyBorder="1" applyAlignment="1" applyProtection="1">
      <alignment horizontal="left"/>
      <protection locked="0"/>
    </xf>
    <xf numFmtId="0" fontId="119" fillId="0" borderId="0" xfId="0" applyFont="1" applyAlignment="1"/>
    <xf numFmtId="0" fontId="163" fillId="0" borderId="0" xfId="0" applyFont="1" applyAlignment="1">
      <alignment horizontal="center"/>
    </xf>
    <xf numFmtId="49" fontId="62" fillId="0" borderId="4" xfId="0" applyNumberFormat="1" applyFont="1" applyBorder="1" applyAlignment="1">
      <alignment horizontal="center" vertical="center"/>
    </xf>
    <xf numFmtId="49" fontId="62" fillId="0" borderId="5" xfId="0" applyNumberFormat="1" applyFont="1" applyBorder="1" applyAlignment="1">
      <alignment horizontal="center" vertical="center"/>
    </xf>
    <xf numFmtId="49" fontId="62" fillId="0" borderId="4" xfId="0" applyNumberFormat="1" applyFont="1" applyBorder="1" applyAlignment="1">
      <alignment horizontal="center" vertical="center" wrapText="1"/>
    </xf>
    <xf numFmtId="49" fontId="62" fillId="0" borderId="5" xfId="0" applyNumberFormat="1" applyFont="1" applyBorder="1" applyAlignment="1">
      <alignment horizontal="center" vertical="center" wrapText="1"/>
    </xf>
    <xf numFmtId="49" fontId="62" fillId="0" borderId="27" xfId="0" applyNumberFormat="1" applyFont="1" applyBorder="1" applyAlignment="1">
      <alignment horizontal="center" vertical="center" wrapText="1"/>
    </xf>
    <xf numFmtId="49" fontId="62" fillId="0" borderId="3" xfId="0" applyNumberFormat="1" applyFont="1" applyBorder="1" applyAlignment="1">
      <alignment horizontal="center" vertical="center" wrapText="1"/>
    </xf>
    <xf numFmtId="49" fontId="51" fillId="0" borderId="0" xfId="0" applyNumberFormat="1" applyFont="1" applyBorder="1" applyAlignment="1" applyProtection="1">
      <alignment horizontal="center" vertical="top"/>
      <protection locked="0"/>
    </xf>
    <xf numFmtId="49" fontId="161" fillId="0" borderId="0" xfId="4" applyNumberFormat="1" applyFont="1" applyFill="1" applyBorder="1" applyAlignment="1">
      <alignment horizontal="left" vertical="top" wrapText="1"/>
    </xf>
    <xf numFmtId="49" fontId="27" fillId="0" borderId="0" xfId="4" applyNumberFormat="1" applyFont="1" applyFill="1" applyBorder="1" applyAlignment="1">
      <alignment horizontal="left" vertical="top" wrapText="1"/>
    </xf>
    <xf numFmtId="1" fontId="67" fillId="0" borderId="0" xfId="4" applyNumberFormat="1" applyFont="1" applyFill="1" applyBorder="1" applyAlignment="1">
      <alignment horizontal="left" vertical="top" wrapText="1"/>
    </xf>
    <xf numFmtId="49" fontId="30" fillId="0" borderId="0" xfId="4" applyNumberFormat="1" applyFont="1" applyFill="1" applyBorder="1" applyAlignment="1" applyProtection="1">
      <alignment horizontal="left" wrapText="1"/>
      <protection locked="0"/>
    </xf>
    <xf numFmtId="0" fontId="118" fillId="0" borderId="0" xfId="0" applyFont="1" applyAlignment="1"/>
    <xf numFmtId="0" fontId="20" fillId="0" borderId="0" xfId="4" applyFont="1" applyAlignment="1"/>
    <xf numFmtId="0" fontId="20" fillId="0" borderId="0" xfId="4" applyFont="1" applyAlignment="1">
      <alignment horizontal="right"/>
    </xf>
    <xf numFmtId="1" fontId="39" fillId="0" borderId="0" xfId="4" applyNumberFormat="1" applyFont="1" applyFill="1" applyBorder="1" applyAlignment="1">
      <alignment horizontal="center" vertical="top" wrapText="1"/>
    </xf>
    <xf numFmtId="49" fontId="50" fillId="0" borderId="0" xfId="4" applyNumberFormat="1" applyFont="1" applyFill="1" applyBorder="1" applyAlignment="1" applyProtection="1">
      <alignment horizontal="left" vertical="top" wrapText="1"/>
      <protection locked="0"/>
    </xf>
    <xf numFmtId="0" fontId="40" fillId="0" borderId="1" xfId="4" applyFont="1" applyFill="1" applyBorder="1" applyAlignment="1">
      <alignment horizontal="center" vertical="center" wrapText="1"/>
    </xf>
    <xf numFmtId="49" fontId="41" fillId="0" borderId="1" xfId="4" applyNumberFormat="1" applyFont="1" applyFill="1" applyBorder="1" applyAlignment="1">
      <alignment horizontal="center" vertical="center" wrapText="1"/>
    </xf>
    <xf numFmtId="0" fontId="41" fillId="0" borderId="1" xfId="4" applyFont="1" applyFill="1" applyBorder="1" applyAlignment="1">
      <alignment horizontal="center" vertical="center"/>
    </xf>
    <xf numFmtId="0" fontId="41" fillId="0" borderId="1" xfId="4" applyFont="1" applyFill="1" applyBorder="1" applyAlignment="1">
      <alignment horizontal="center" vertical="center" wrapText="1"/>
    </xf>
    <xf numFmtId="49" fontId="44" fillId="0" borderId="27" xfId="4" applyNumberFormat="1" applyFont="1" applyFill="1" applyBorder="1" applyAlignment="1">
      <alignment horizontal="center" wrapText="1"/>
    </xf>
    <xf numFmtId="0" fontId="0" fillId="0" borderId="33" xfId="0" applyBorder="1" applyAlignment="1">
      <alignment wrapText="1"/>
    </xf>
    <xf numFmtId="0" fontId="0" fillId="0" borderId="3" xfId="0" applyBorder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9" fillId="0" borderId="27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77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49" fontId="138" fillId="0" borderId="0" xfId="4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4" applyNumberFormat="1" applyFont="1" applyFill="1" applyBorder="1" applyAlignment="1">
      <alignment horizontal="left" vertical="top" wrapText="1"/>
    </xf>
    <xf numFmtId="0" fontId="9" fillId="0" borderId="4" xfId="0" applyFont="1" applyBorder="1" applyAlignment="1">
      <alignment horizontal="center" vertical="center" textRotation="255"/>
    </xf>
    <xf numFmtId="0" fontId="9" fillId="0" borderId="26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 textRotation="255"/>
    </xf>
    <xf numFmtId="0" fontId="10" fillId="0" borderId="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9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26" fillId="0" borderId="0" xfId="7" applyFont="1" applyAlignment="1"/>
    <xf numFmtId="0" fontId="127" fillId="0" borderId="0" xfId="0" applyFont="1" applyAlignment="1"/>
    <xf numFmtId="0" fontId="55" fillId="0" borderId="14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47" fillId="0" borderId="10" xfId="7" applyFont="1" applyBorder="1" applyAlignment="1">
      <alignment horizontal="center" vertical="center" wrapText="1"/>
    </xf>
    <xf numFmtId="0" fontId="162" fillId="0" borderId="10" xfId="0" applyFont="1" applyBorder="1" applyAlignment="1">
      <alignment horizontal="center" vertical="center" wrapText="1"/>
    </xf>
    <xf numFmtId="3" fontId="27" fillId="3" borderId="10" xfId="7" applyNumberFormat="1" applyFont="1" applyFill="1" applyBorder="1" applyAlignment="1">
      <alignment horizontal="center" wrapText="1"/>
    </xf>
    <xf numFmtId="0" fontId="34" fillId="0" borderId="10" xfId="0" applyFont="1" applyBorder="1" applyAlignment="1">
      <alignment horizontal="center" wrapText="1"/>
    </xf>
    <xf numFmtId="0" fontId="27" fillId="0" borderId="25" xfId="7" applyFont="1" applyBorder="1" applyAlignment="1">
      <alignment horizontal="center" wrapText="1"/>
    </xf>
    <xf numFmtId="0" fontId="34" fillId="0" borderId="25" xfId="0" applyFont="1" applyBorder="1" applyAlignment="1">
      <alignment horizontal="center" wrapText="1"/>
    </xf>
    <xf numFmtId="0" fontId="123" fillId="0" borderId="10" xfId="7" applyFont="1" applyFill="1" applyBorder="1" applyAlignment="1">
      <alignment horizontal="center" vertical="center" wrapText="1"/>
    </xf>
    <xf numFmtId="0" fontId="55" fillId="0" borderId="10" xfId="0" applyFont="1" applyBorder="1" applyAlignment="1">
      <alignment horizontal="center" vertical="center" wrapText="1"/>
    </xf>
    <xf numFmtId="0" fontId="67" fillId="0" borderId="44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3" fillId="0" borderId="14" xfId="7" applyFont="1" applyBorder="1" applyAlignment="1">
      <alignment horizontal="center" vertical="center" wrapText="1"/>
    </xf>
    <xf numFmtId="0" fontId="123" fillId="0" borderId="15" xfId="7" applyFont="1" applyBorder="1" applyAlignment="1">
      <alignment horizontal="center" vertical="center" wrapText="1"/>
    </xf>
    <xf numFmtId="0" fontId="123" fillId="0" borderId="38" xfId="7" applyFont="1" applyBorder="1" applyAlignment="1">
      <alignment horizontal="center" vertical="center" wrapText="1"/>
    </xf>
    <xf numFmtId="0" fontId="123" fillId="0" borderId="29" xfId="7" applyFont="1" applyBorder="1" applyAlignment="1">
      <alignment horizontal="center" vertical="top" wrapText="1"/>
    </xf>
    <xf numFmtId="0" fontId="123" fillId="0" borderId="23" xfId="7" applyFont="1" applyBorder="1" applyAlignment="1">
      <alignment horizontal="center" vertical="top" wrapText="1"/>
    </xf>
    <xf numFmtId="0" fontId="84" fillId="0" borderId="0" xfId="7" applyFont="1" applyAlignment="1">
      <alignment horizontal="center" vertical="center" wrapText="1"/>
    </xf>
    <xf numFmtId="0" fontId="123" fillId="0" borderId="10" xfId="7" applyFont="1" applyFill="1" applyBorder="1" applyAlignment="1">
      <alignment horizontal="center" wrapText="1"/>
    </xf>
    <xf numFmtId="0" fontId="55" fillId="0" borderId="10" xfId="0" applyFont="1" applyBorder="1" applyAlignment="1">
      <alignment horizontal="center" wrapText="1"/>
    </xf>
    <xf numFmtId="0" fontId="123" fillId="3" borderId="10" xfId="7" applyFont="1" applyFill="1" applyBorder="1" applyAlignment="1">
      <alignment horizontal="center" vertical="top" wrapText="1"/>
    </xf>
    <xf numFmtId="0" fontId="55" fillId="0" borderId="10" xfId="0" applyFont="1" applyBorder="1" applyAlignment="1">
      <alignment horizontal="center" vertical="top" wrapText="1"/>
    </xf>
    <xf numFmtId="0" fontId="27" fillId="0" borderId="36" xfId="7" applyFont="1" applyBorder="1" applyAlignment="1">
      <alignment vertical="center" wrapText="1"/>
    </xf>
    <xf numFmtId="0" fontId="0" fillId="0" borderId="0" xfId="0" applyBorder="1" applyAlignment="1"/>
    <xf numFmtId="0" fontId="123" fillId="0" borderId="10" xfId="7" applyFont="1" applyBorder="1" applyAlignment="1">
      <alignment horizontal="center" vertical="top" wrapText="1"/>
    </xf>
    <xf numFmtId="0" fontId="55" fillId="0" borderId="10" xfId="0" applyFont="1" applyBorder="1" applyAlignment="1">
      <alignment wrapText="1"/>
    </xf>
    <xf numFmtId="0" fontId="123" fillId="3" borderId="10" xfId="7" applyFont="1" applyFill="1" applyBorder="1" applyAlignment="1">
      <alignment horizontal="center" vertical="center" wrapText="1"/>
    </xf>
    <xf numFmtId="0" fontId="67" fillId="3" borderId="39" xfId="7" applyFont="1" applyFill="1" applyBorder="1" applyAlignment="1">
      <alignment horizontal="center" vertical="center" wrapText="1"/>
    </xf>
    <xf numFmtId="0" fontId="70" fillId="0" borderId="40" xfId="0" applyFont="1" applyBorder="1" applyAlignment="1">
      <alignment horizontal="center" vertical="center" wrapText="1"/>
    </xf>
    <xf numFmtId="0" fontId="0" fillId="0" borderId="41" xfId="0" applyBorder="1" applyAlignment="1"/>
    <xf numFmtId="0" fontId="67" fillId="3" borderId="30" xfId="7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67" fillId="0" borderId="10" xfId="0" applyFont="1" applyBorder="1" applyAlignment="1">
      <alignment horizontal="center" wrapText="1"/>
    </xf>
    <xf numFmtId="0" fontId="70" fillId="0" borderId="10" xfId="0" applyFont="1" applyBorder="1" applyAlignment="1">
      <alignment horizontal="center" wrapText="1"/>
    </xf>
    <xf numFmtId="0" fontId="168" fillId="0" borderId="0" xfId="7" applyFont="1" applyAlignment="1">
      <alignment horizontal="center" vertical="center" wrapText="1"/>
    </xf>
    <xf numFmtId="0" fontId="122" fillId="0" borderId="8" xfId="7" applyFont="1" applyBorder="1" applyAlignment="1">
      <alignment horizontal="center" vertical="center" wrapText="1"/>
    </xf>
    <xf numFmtId="0" fontId="122" fillId="0" borderId="12" xfId="7" applyFont="1" applyBorder="1" applyAlignment="1">
      <alignment horizontal="center" vertical="center" wrapText="1"/>
    </xf>
    <xf numFmtId="0" fontId="122" fillId="0" borderId="9" xfId="7" applyFont="1" applyBorder="1" applyAlignment="1">
      <alignment horizontal="center" vertical="center" wrapText="1"/>
    </xf>
    <xf numFmtId="0" fontId="122" fillId="0" borderId="10" xfId="7" applyFont="1" applyBorder="1" applyAlignment="1">
      <alignment horizontal="center" vertical="center" wrapText="1"/>
    </xf>
    <xf numFmtId="49" fontId="36" fillId="0" borderId="0" xfId="7" applyNumberFormat="1" applyFont="1" applyFill="1" applyBorder="1" applyAlignment="1" applyProtection="1">
      <alignment horizontal="center" wrapText="1"/>
      <protection locked="0"/>
    </xf>
    <xf numFmtId="0" fontId="67" fillId="3" borderId="10" xfId="7" applyFont="1" applyFill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3" borderId="23" xfId="7" applyFont="1" applyFill="1" applyBorder="1" applyAlignment="1">
      <alignment horizontal="center" vertical="center" wrapText="1"/>
    </xf>
    <xf numFmtId="0" fontId="70" fillId="0" borderId="23" xfId="0" applyFont="1" applyBorder="1" applyAlignment="1">
      <alignment horizontal="center" vertical="center" wrapText="1"/>
    </xf>
    <xf numFmtId="0" fontId="124" fillId="0" borderId="10" xfId="0" applyFont="1" applyBorder="1" applyAlignment="1">
      <alignment horizontal="center" vertical="center" wrapText="1"/>
    </xf>
    <xf numFmtId="0" fontId="125" fillId="0" borderId="39" xfId="7" applyFont="1" applyBorder="1" applyAlignment="1">
      <alignment horizontal="center" vertical="center" wrapText="1"/>
    </xf>
    <xf numFmtId="0" fontId="125" fillId="0" borderId="40" xfId="7" applyFont="1" applyBorder="1" applyAlignment="1">
      <alignment horizontal="center" vertical="center" wrapText="1"/>
    </xf>
    <xf numFmtId="0" fontId="0" fillId="0" borderId="45" xfId="0" applyBorder="1" applyAlignment="1"/>
    <xf numFmtId="49" fontId="138" fillId="0" borderId="0" xfId="4" applyNumberFormat="1" applyFont="1" applyFill="1" applyBorder="1" applyAlignment="1">
      <alignment horizontal="right" wrapText="1"/>
    </xf>
    <xf numFmtId="1" fontId="2" fillId="0" borderId="0" xfId="4" applyNumberFormat="1" applyFont="1" applyFill="1" applyBorder="1" applyAlignment="1">
      <alignment horizontal="right" vertical="top" wrapText="1"/>
    </xf>
    <xf numFmtId="0" fontId="52" fillId="0" borderId="0" xfId="0" applyFont="1" applyAlignment="1">
      <alignment horizontal="center"/>
    </xf>
    <xf numFmtId="0" fontId="52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6" fillId="0" borderId="4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31">
    <cellStyle name="Normal_meresha_07" xfId="9"/>
    <cellStyle name="Normal_Доходи" xfId="8"/>
    <cellStyle name="Гиперссылка" xfId="1" builtinId="8"/>
    <cellStyle name="Звичайний 10" xfId="10"/>
    <cellStyle name="Звичайний 11" xfId="11"/>
    <cellStyle name="Звичайний 12" xfId="12"/>
    <cellStyle name="Звичайний 13" xfId="13"/>
    <cellStyle name="Звичайний 14" xfId="14"/>
    <cellStyle name="Звичайний 15" xfId="15"/>
    <cellStyle name="Звичайний 16" xfId="16"/>
    <cellStyle name="Звичайний 17" xfId="17"/>
    <cellStyle name="Звичайний 18" xfId="18"/>
    <cellStyle name="Звичайний 19" xfId="19"/>
    <cellStyle name="Звичайний 2" xfId="20"/>
    <cellStyle name="Звичайний 20" xfId="21"/>
    <cellStyle name="Звичайний 3" xfId="22"/>
    <cellStyle name="Звичайний 4" xfId="23"/>
    <cellStyle name="Звичайний 5" xfId="24"/>
    <cellStyle name="Звичайний 6" xfId="25"/>
    <cellStyle name="Звичайний 7" xfId="26"/>
    <cellStyle name="Звичайний 8" xfId="27"/>
    <cellStyle name="Звичайний 9" xfId="28"/>
    <cellStyle name="Обычный" xfId="0" builtinId="0"/>
    <cellStyle name="Обычный 2" xfId="7"/>
    <cellStyle name="Обычный 2 2" xfId="30"/>
    <cellStyle name="Обычный_Dod1" xfId="2"/>
    <cellStyle name="Обычный_Dod2" xfId="3"/>
    <cellStyle name="Обычный_Dod5" xfId="4"/>
    <cellStyle name="Обычный_Dod6" xfId="5"/>
    <cellStyle name="Обычный_ZV1PIV98" xfId="6"/>
    <cellStyle name="Стиль 1" xfId="29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2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3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4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5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6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7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8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9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0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0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1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2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3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4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5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6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7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8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9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0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1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2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3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4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5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6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7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7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8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9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0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1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2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3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4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5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1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2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3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4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5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6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7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8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9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9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0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1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2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3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4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5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6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7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8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9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0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1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2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3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4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5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6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5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7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9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31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33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35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37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39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41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43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45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47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49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51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53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55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57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59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14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15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16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17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18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19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0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1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2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3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4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5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6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7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8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9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30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31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1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2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3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4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5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6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7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8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9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8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9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0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1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2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3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4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5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6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3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4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5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6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7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8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9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0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1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2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3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4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5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6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7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8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9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30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0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1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2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3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4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5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6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7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8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59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1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3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5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7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9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1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3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5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7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9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1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3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5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7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9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91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93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3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4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5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6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7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8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9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0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1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0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1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2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3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4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5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6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7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8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48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49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0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1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2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3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4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5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6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7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8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9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60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61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62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63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64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65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2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3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4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5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6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7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8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9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0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47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48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49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0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1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2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3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4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5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6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7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8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9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60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61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62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63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64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93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95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97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99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01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03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05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07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09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11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2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13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15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17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8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19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21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23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4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25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6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27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7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8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9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0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1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2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3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4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5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2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3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4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5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6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7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8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9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0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1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2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3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4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5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6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7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8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9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3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4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5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6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7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8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9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0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1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1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2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3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4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5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6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7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8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9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0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1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2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3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4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5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6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7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8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8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9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0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1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2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3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4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5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6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6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27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29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31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2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33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4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35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37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39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41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43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45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47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49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0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51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53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55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57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8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59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60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61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2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5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0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1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2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2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3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4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5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6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7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8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9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0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1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2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3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4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5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6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7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8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9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2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6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7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6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0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1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2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3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4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5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6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1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2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3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4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5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6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7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8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9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0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1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2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3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4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5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6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7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8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0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1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2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36" name="Text Box 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37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39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40" name="Text Box 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41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43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45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47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48" name="Text Box 1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49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0" name="Text Box 1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1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2" name="Text Box 1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3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4" name="Text Box 1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5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7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8" name="Text Box 2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9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0" name="Text Box 2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1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2" name="Text Box 2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3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4" name="Text Box 2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5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7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8" name="Text Box 3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9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70" name="Text Box 3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1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6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9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4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5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6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26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27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28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29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0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1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2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3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4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5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6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7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8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9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40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41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42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43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3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4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5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6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7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8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9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0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1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0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1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2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3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4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5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6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7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8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7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8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9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0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1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2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3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4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5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5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6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7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8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9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0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1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2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3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4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5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6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7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8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9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40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41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42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2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3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4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5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6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7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8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9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0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1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3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74" name="Text Box 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5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76" name="Text Box 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7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78" name="Text Box 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9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80" name="Text Box 1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1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3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84" name="Text Box 1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5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7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9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1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3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5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7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9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01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03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05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5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6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7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8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9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0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1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2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3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2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3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4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5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6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7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8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9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0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0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1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2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3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4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5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6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7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8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9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0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1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2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3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4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5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6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7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7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8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9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0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1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2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3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4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5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4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5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6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7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8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9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0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1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2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1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2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3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4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5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6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7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8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9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59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0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1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2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3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4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5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6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7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8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9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0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1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2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3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4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5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6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6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7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8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9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0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1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2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3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4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5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7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9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10" name="Text Box 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1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12" name="Text Box 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3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14" name="Text Box 1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5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7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9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1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3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5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7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9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1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3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5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7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9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9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0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1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2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3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4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5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6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7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6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7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8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9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0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1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2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3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4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4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5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6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7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8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9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0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1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2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3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4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5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6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7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8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9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0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1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1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2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3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4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5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6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7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8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9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8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9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0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1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2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3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4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5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6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5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6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7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8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9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0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1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2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3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3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4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5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6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7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8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9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0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1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2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3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4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5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6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7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8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9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0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0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1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2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3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4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5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6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7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8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39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41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43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45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47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49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51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53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55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57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59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61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63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65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67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69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71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73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9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0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1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2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3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4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5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6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7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8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8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9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0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1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2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3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4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5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6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7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8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9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40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41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42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43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44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45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6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7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8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9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0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1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2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3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4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5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6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7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8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9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0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1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2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3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2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3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4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5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6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7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8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9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0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9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9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0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1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2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3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4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5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6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7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27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28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29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0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1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2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3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4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5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6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7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8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9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0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1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2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3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4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4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5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6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7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8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9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0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1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2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73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75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77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79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1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3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5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7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9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1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3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5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7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9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01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03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05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07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7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8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9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0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1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2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3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4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5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6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7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8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9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0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1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2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3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4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4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5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6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7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8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9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0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1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2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2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3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4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5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6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7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8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9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0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1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2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3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4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5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6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7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8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9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9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0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1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2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3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4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5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6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7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6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7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8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9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0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1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2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3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4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1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2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3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4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6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7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8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9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0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1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2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3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4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6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7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8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07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09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11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13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1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17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19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21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23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2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27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29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31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33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3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37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39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1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1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2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3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4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5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6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7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8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9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6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7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8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9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0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1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2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3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4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6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7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8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9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10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11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12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13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2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3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4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5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6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7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6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7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8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9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0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1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2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3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4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1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2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3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4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6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7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8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9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0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1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2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3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4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6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7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8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77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79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81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83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8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87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89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91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93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9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97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99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01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03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0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07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09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11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1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2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3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4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5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6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7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8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9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66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67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68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69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0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1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2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3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4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6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7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8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9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80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81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82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83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9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0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1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2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3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4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5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6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7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8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7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8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9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0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1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2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3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4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5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6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7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8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9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0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1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2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3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4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65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66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67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68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69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0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1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2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3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4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5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6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7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8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9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80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81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82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2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3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4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5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6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7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8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9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0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1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3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5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7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9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1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3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5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7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9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1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3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5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7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9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41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43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45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1122124</xdr:colOff>
      <xdr:row>0</xdr:row>
      <xdr:rowOff>130479</xdr:rowOff>
    </xdr:from>
    <xdr:to>
      <xdr:col>5</xdr:col>
      <xdr:colOff>874212</xdr:colOff>
      <xdr:row>3</xdr:row>
      <xdr:rowOff>185806</xdr:rowOff>
    </xdr:to>
    <xdr:sp macro="" textlink="">
      <xdr:nvSpPr>
        <xdr:cNvPr id="2626" name="Text Box 1"/>
        <xdr:cNvSpPr txBox="1">
          <a:spLocks noChangeArrowheads="1"/>
        </xdr:cNvSpPr>
      </xdr:nvSpPr>
      <xdr:spPr bwMode="auto">
        <a:xfrm>
          <a:off x="7202466" y="130479"/>
          <a:ext cx="3901335" cy="11122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1</a:t>
          </a:r>
        </a:p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________________2020 року №_____</a:t>
          </a:r>
        </a:p>
        <a:p>
          <a:pPr algn="l" rtl="0">
            <a:defRPr sz="1000"/>
          </a:pPr>
          <a:endParaRPr lang="ru-RU" sz="1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720183</xdr:colOff>
      <xdr:row>0</xdr:row>
      <xdr:rowOff>174238</xdr:rowOff>
    </xdr:from>
    <xdr:to>
      <xdr:col>5</xdr:col>
      <xdr:colOff>987347</xdr:colOff>
      <xdr:row>4</xdr:row>
      <xdr:rowOff>196308</xdr:rowOff>
    </xdr:to>
    <xdr:sp macro="" textlink="">
      <xdr:nvSpPr>
        <xdr:cNvPr id="62473" name="Text Box 1"/>
        <xdr:cNvSpPr txBox="1">
          <a:spLocks noChangeArrowheads="1"/>
        </xdr:cNvSpPr>
      </xdr:nvSpPr>
      <xdr:spPr bwMode="auto">
        <a:xfrm>
          <a:off x="5215518" y="174238"/>
          <a:ext cx="2613567" cy="916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____________2020 року  №_____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533400</xdr:colOff>
      <xdr:row>0</xdr:row>
      <xdr:rowOff>0</xdr:rowOff>
    </xdr:from>
    <xdr:to>
      <xdr:col>17</xdr:col>
      <xdr:colOff>438151</xdr:colOff>
      <xdr:row>3</xdr:row>
      <xdr:rowOff>161925</xdr:rowOff>
    </xdr:to>
    <xdr:sp macro="" textlink="">
      <xdr:nvSpPr>
        <xdr:cNvPr id="51278" name="Text Box 1"/>
        <xdr:cNvSpPr txBox="1">
          <a:spLocks noChangeArrowheads="1"/>
        </xdr:cNvSpPr>
      </xdr:nvSpPr>
      <xdr:spPr bwMode="auto">
        <a:xfrm>
          <a:off x="12306300" y="0"/>
          <a:ext cx="2962276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____________2020 року  №_____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51202" name="Text Box 2"/>
        <xdr:cNvSpPr txBox="1">
          <a:spLocks noChangeArrowheads="1"/>
        </xdr:cNvSpPr>
      </xdr:nvSpPr>
      <xdr:spPr bwMode="auto">
        <a:xfrm>
          <a:off x="2228850" y="161925"/>
          <a:ext cx="934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5</xdr:row>
      <xdr:rowOff>180975</xdr:rowOff>
    </xdr:from>
    <xdr:to>
      <xdr:col>12</xdr:col>
      <xdr:colOff>38100</xdr:colOff>
      <xdr:row>7</xdr:row>
      <xdr:rowOff>0</xdr:rowOff>
    </xdr:to>
    <xdr:sp macro="" textlink="">
      <xdr:nvSpPr>
        <xdr:cNvPr id="51203" name="Text Box 3"/>
        <xdr:cNvSpPr txBox="1">
          <a:spLocks noChangeArrowheads="1"/>
        </xdr:cNvSpPr>
      </xdr:nvSpPr>
      <xdr:spPr bwMode="auto">
        <a:xfrm>
          <a:off x="2636520" y="1304925"/>
          <a:ext cx="1019365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видатків бюджету Вараської 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міської об'єднаної територіальної громади на 2020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1704975</xdr:colOff>
      <xdr:row>171</xdr:row>
      <xdr:rowOff>257175</xdr:rowOff>
    </xdr:from>
    <xdr:to>
      <xdr:col>13</xdr:col>
      <xdr:colOff>333375</xdr:colOff>
      <xdr:row>171</xdr:row>
      <xdr:rowOff>800099</xdr:rowOff>
    </xdr:to>
    <xdr:sp macro="" textlink="">
      <xdr:nvSpPr>
        <xdr:cNvPr id="51313" name="Rectangle 4"/>
        <xdr:cNvSpPr>
          <a:spLocks noChangeArrowheads="1"/>
        </xdr:cNvSpPr>
      </xdr:nvSpPr>
      <xdr:spPr bwMode="auto">
        <a:xfrm>
          <a:off x="4048125" y="45224700"/>
          <a:ext cx="9429750" cy="54292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Олександр МЕНЗУЛ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647212</xdr:colOff>
      <xdr:row>4</xdr:row>
      <xdr:rowOff>2</xdr:rowOff>
    </xdr:from>
    <xdr:to>
      <xdr:col>22</xdr:col>
      <xdr:colOff>1037980</xdr:colOff>
      <xdr:row>8</xdr:row>
      <xdr:rowOff>66676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14922500" y="366348"/>
          <a:ext cx="3895480" cy="994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4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_______________</a:t>
          </a: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2020 </a:t>
          </a:r>
          <a:r>
            <a:rPr lang="uk-UA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року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№_____</a:t>
          </a:r>
        </a:p>
      </xdr:txBody>
    </xdr:sp>
    <xdr:clientData/>
  </xdr:twoCellAnchor>
  <xdr:twoCellAnchor>
    <xdr:from>
      <xdr:col>3</xdr:col>
      <xdr:colOff>1197463</xdr:colOff>
      <xdr:row>24</xdr:row>
      <xdr:rowOff>183172</xdr:rowOff>
    </xdr:from>
    <xdr:to>
      <xdr:col>21</xdr:col>
      <xdr:colOff>1270001</xdr:colOff>
      <xdr:row>26</xdr:row>
      <xdr:rowOff>61056</xdr:rowOff>
    </xdr:to>
    <xdr:sp macro="" textlink="">
      <xdr:nvSpPr>
        <xdr:cNvPr id="5" name="Rectangle 1"/>
        <xdr:cNvSpPr>
          <a:spLocks noChangeArrowheads="1"/>
        </xdr:cNvSpPr>
      </xdr:nvSpPr>
      <xdr:spPr bwMode="auto">
        <a:xfrm>
          <a:off x="1197463" y="11820768"/>
          <a:ext cx="16570326" cy="5495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2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</a:t>
          </a:r>
          <a:r>
            <a:rPr lang="ru-RU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Секретар міської ради                                                                         Олександр  МЕНЗУЛ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786765</xdr:colOff>
      <xdr:row>0</xdr:row>
      <xdr:rowOff>38100</xdr:rowOff>
    </xdr:from>
    <xdr:to>
      <xdr:col>9</xdr:col>
      <xdr:colOff>1007878</xdr:colOff>
      <xdr:row>9</xdr:row>
      <xdr:rowOff>0</xdr:rowOff>
    </xdr:to>
    <xdr:sp macro="" textlink="">
      <xdr:nvSpPr>
        <xdr:cNvPr id="53306" name="Rectangle 1"/>
        <xdr:cNvSpPr>
          <a:spLocks noChangeArrowheads="1"/>
        </xdr:cNvSpPr>
      </xdr:nvSpPr>
      <xdr:spPr bwMode="auto">
        <a:xfrm>
          <a:off x="12327521" y="38100"/>
          <a:ext cx="3809601" cy="20884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5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_______________2020 року №______</a:t>
          </a:r>
        </a:p>
      </xdr:txBody>
    </xdr:sp>
    <xdr:clientData/>
  </xdr:twoCellAnchor>
  <xdr:twoCellAnchor>
    <xdr:from>
      <xdr:col>1</xdr:col>
      <xdr:colOff>199360</xdr:colOff>
      <xdr:row>4</xdr:row>
      <xdr:rowOff>11076</xdr:rowOff>
    </xdr:from>
    <xdr:to>
      <xdr:col>5</xdr:col>
      <xdr:colOff>753139</xdr:colOff>
      <xdr:row>9</xdr:row>
      <xdr:rowOff>66454</xdr:rowOff>
    </xdr:to>
    <xdr:sp macro="" textlink="">
      <xdr:nvSpPr>
        <xdr:cNvPr id="53607" name="Rectangle 2"/>
        <xdr:cNvSpPr>
          <a:spLocks noChangeArrowheads="1"/>
        </xdr:cNvSpPr>
      </xdr:nvSpPr>
      <xdr:spPr bwMode="auto">
        <a:xfrm>
          <a:off x="1306918" y="1063256"/>
          <a:ext cx="10986977" cy="112971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коштів бюджету розвитку на здійснення заходів із будівництва, реконструкції і реставрації об'єктів  виробничої, комунікаційної та соціальної  інфраструктури за об'єктами та іншими капітальними видатками  у 2020 році</a:t>
          </a:r>
        </a:p>
      </xdr:txBody>
    </xdr:sp>
    <xdr:clientData/>
  </xdr:twoCellAnchor>
  <xdr:twoCellAnchor>
    <xdr:from>
      <xdr:col>3</xdr:col>
      <xdr:colOff>299040</xdr:colOff>
      <xdr:row>70</xdr:row>
      <xdr:rowOff>228600</xdr:rowOff>
    </xdr:from>
    <xdr:to>
      <xdr:col>6</xdr:col>
      <xdr:colOff>1104902</xdr:colOff>
      <xdr:row>72</xdr:row>
      <xdr:rowOff>0</xdr:rowOff>
    </xdr:to>
    <xdr:sp macro="" textlink="">
      <xdr:nvSpPr>
        <xdr:cNvPr id="53326" name="Rectangle 3"/>
        <xdr:cNvSpPr>
          <a:spLocks noChangeArrowheads="1"/>
        </xdr:cNvSpPr>
      </xdr:nvSpPr>
      <xdr:spPr bwMode="auto">
        <a:xfrm>
          <a:off x="3854302" y="30896885"/>
          <a:ext cx="9987519" cy="87895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Олександр МЕНЗУЛ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2667000</xdr:colOff>
      <xdr:row>0</xdr:row>
      <xdr:rowOff>0</xdr:rowOff>
    </xdr:from>
    <xdr:to>
      <xdr:col>9</xdr:col>
      <xdr:colOff>10898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638925" y="0"/>
          <a:ext cx="3401798" cy="885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558165</xdr:colOff>
      <xdr:row>6</xdr:row>
      <xdr:rowOff>34925</xdr:rowOff>
    </xdr:from>
    <xdr:to>
      <xdr:col>8</xdr:col>
      <xdr:colOff>274318</xdr:colOff>
      <xdr:row>9</xdr:row>
      <xdr:rowOff>217748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558165" y="920750"/>
          <a:ext cx="7602853" cy="9638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переліку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місцевих (регіональних) програм, які фінансуватимуться за рахунок коштів бюджету  м.Кузнецовськ у 2015 році</a:t>
          </a:r>
        </a:p>
      </xdr:txBody>
    </xdr:sp>
    <xdr:clientData/>
  </xdr:twoCellAnchor>
  <xdr:twoCellAnchor>
    <xdr:from>
      <xdr:col>6</xdr:col>
      <xdr:colOff>635000</xdr:colOff>
      <xdr:row>1</xdr:row>
      <xdr:rowOff>116418</xdr:rowOff>
    </xdr:from>
    <xdr:to>
      <xdr:col>9</xdr:col>
      <xdr:colOff>867833</xdr:colOff>
      <xdr:row>6</xdr:row>
      <xdr:rowOff>2117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12636500" y="275168"/>
          <a:ext cx="3249083" cy="94403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Додаток 6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 рішення  міської ради                                          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_____________2020 року №_____  №____</a:t>
          </a:r>
        </a:p>
      </xdr:txBody>
    </xdr:sp>
    <xdr:clientData/>
  </xdr:twoCellAnchor>
  <xdr:twoCellAnchor>
    <xdr:from>
      <xdr:col>0</xdr:col>
      <xdr:colOff>558165</xdr:colOff>
      <xdr:row>6</xdr:row>
      <xdr:rowOff>34925</xdr:rowOff>
    </xdr:from>
    <xdr:to>
      <xdr:col>8</xdr:col>
      <xdr:colOff>274318</xdr:colOff>
      <xdr:row>9</xdr:row>
      <xdr:rowOff>217748</xdr:rowOff>
    </xdr:to>
    <xdr:sp macro="" textlink="">
      <xdr:nvSpPr>
        <xdr:cNvPr id="5" name="Rectangle 2"/>
        <xdr:cNvSpPr>
          <a:spLocks noChangeArrowheads="1"/>
        </xdr:cNvSpPr>
      </xdr:nvSpPr>
      <xdr:spPr bwMode="auto">
        <a:xfrm>
          <a:off x="558165" y="920750"/>
          <a:ext cx="7602853" cy="9638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об'єднаної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2020  році</a:t>
          </a:r>
        </a:p>
      </xdr:txBody>
    </xdr:sp>
    <xdr:clientData/>
  </xdr:twoCellAnchor>
  <xdr:twoCellAnchor>
    <xdr:from>
      <xdr:col>0</xdr:col>
      <xdr:colOff>609600</xdr:colOff>
      <xdr:row>82</xdr:row>
      <xdr:rowOff>232834</xdr:rowOff>
    </xdr:from>
    <xdr:to>
      <xdr:col>10</xdr:col>
      <xdr:colOff>0</xdr:colOff>
      <xdr:row>82</xdr:row>
      <xdr:rowOff>814917</xdr:rowOff>
    </xdr:to>
    <xdr:sp macro="" textlink="">
      <xdr:nvSpPr>
        <xdr:cNvPr id="6" name="Rectangle 3"/>
        <xdr:cNvSpPr>
          <a:spLocks noChangeArrowheads="1"/>
        </xdr:cNvSpPr>
      </xdr:nvSpPr>
      <xdr:spPr bwMode="auto">
        <a:xfrm>
          <a:off x="609600" y="38904334"/>
          <a:ext cx="16164983" cy="58208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                                               Олександр МЕНЗУЛ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"/>
  <sheetViews>
    <sheetView tabSelected="1" view="pageBreakPreview" topLeftCell="A105" zoomScale="73" zoomScaleNormal="100" zoomScaleSheetLayoutView="73" workbookViewId="0">
      <selection activeCell="D100" sqref="D100"/>
    </sheetView>
  </sheetViews>
  <sheetFormatPr defaultRowHeight="12.75" x14ac:dyDescent="0.2"/>
  <cols>
    <col min="1" max="1" width="14.7109375" style="19" customWidth="1"/>
    <col min="2" max="2" width="76.42578125" style="19" customWidth="1"/>
    <col min="3" max="3" width="21.42578125" style="19" customWidth="1"/>
    <col min="4" max="4" width="23.5703125" style="19" customWidth="1"/>
    <col min="5" max="6" width="17.28515625" style="19" customWidth="1"/>
    <col min="7" max="7" width="16.28515625" style="19" customWidth="1"/>
    <col min="8" max="16384" width="9.140625" style="19"/>
  </cols>
  <sheetData>
    <row r="1" spans="1:6" ht="27.75" x14ac:dyDescent="0.4">
      <c r="A1" s="33"/>
      <c r="B1" s="87"/>
      <c r="C1" s="765"/>
      <c r="D1" s="765"/>
      <c r="E1" s="765"/>
      <c r="F1" s="765"/>
    </row>
    <row r="2" spans="1:6" ht="27.75" x14ac:dyDescent="0.4">
      <c r="A2" s="33"/>
      <c r="B2" s="87"/>
      <c r="C2" s="765" t="s">
        <v>138</v>
      </c>
      <c r="D2" s="765"/>
      <c r="E2" s="765"/>
      <c r="F2" s="765"/>
    </row>
    <row r="3" spans="1:6" ht="27.75" x14ac:dyDescent="0.4">
      <c r="A3" s="33"/>
      <c r="B3" s="334"/>
      <c r="C3" s="337"/>
      <c r="D3" s="765"/>
      <c r="E3" s="765"/>
      <c r="F3" s="765"/>
    </row>
    <row r="4" spans="1:6" ht="30.75" customHeight="1" x14ac:dyDescent="0.4">
      <c r="A4" s="774" t="s">
        <v>595</v>
      </c>
      <c r="B4" s="775"/>
      <c r="C4" s="657"/>
      <c r="D4" s="657"/>
      <c r="E4" s="657"/>
      <c r="F4" s="657"/>
    </row>
    <row r="5" spans="1:6" ht="35.25" customHeight="1" x14ac:dyDescent="0.35">
      <c r="A5" s="776" t="s">
        <v>560</v>
      </c>
      <c r="B5" s="776"/>
      <c r="C5" s="33"/>
      <c r="D5" s="33"/>
      <c r="E5" s="33"/>
      <c r="F5" s="33"/>
    </row>
    <row r="6" spans="1:6" ht="90" customHeight="1" x14ac:dyDescent="0.45">
      <c r="A6" s="766" t="s">
        <v>585</v>
      </c>
      <c r="B6" s="766"/>
      <c r="C6" s="766"/>
      <c r="D6" s="766"/>
      <c r="E6" s="766"/>
      <c r="F6" s="766"/>
    </row>
    <row r="7" spans="1:6" ht="49.5" customHeight="1" x14ac:dyDescent="0.2">
      <c r="A7" s="773" t="s">
        <v>576</v>
      </c>
      <c r="B7" s="773"/>
      <c r="C7" s="773"/>
      <c r="D7" s="773"/>
      <c r="E7" s="773"/>
      <c r="F7" s="773"/>
    </row>
    <row r="8" spans="1:6" ht="65.25" customHeight="1" x14ac:dyDescent="0.3">
      <c r="A8" s="673"/>
      <c r="B8" s="673"/>
      <c r="C8" s="673"/>
      <c r="D8" s="673"/>
      <c r="E8" s="673"/>
      <c r="F8" s="674" t="s">
        <v>0</v>
      </c>
    </row>
    <row r="9" spans="1:6" ht="56.25" customHeight="1" x14ac:dyDescent="0.2">
      <c r="A9" s="767" t="s">
        <v>68</v>
      </c>
      <c r="B9" s="769" t="s">
        <v>467</v>
      </c>
      <c r="C9" s="769" t="s">
        <v>420</v>
      </c>
      <c r="D9" s="769" t="s">
        <v>75</v>
      </c>
      <c r="E9" s="771" t="s">
        <v>76</v>
      </c>
      <c r="F9" s="772"/>
    </row>
    <row r="10" spans="1:6" ht="61.5" customHeight="1" x14ac:dyDescent="0.2">
      <c r="A10" s="768"/>
      <c r="B10" s="770"/>
      <c r="C10" s="770"/>
      <c r="D10" s="770"/>
      <c r="E10" s="34" t="s">
        <v>420</v>
      </c>
      <c r="F10" s="88" t="s">
        <v>87</v>
      </c>
    </row>
    <row r="11" spans="1:6" ht="17.25" customHeight="1" x14ac:dyDescent="0.2">
      <c r="A11" s="89">
        <v>1</v>
      </c>
      <c r="B11" s="90">
        <v>2</v>
      </c>
      <c r="C11" s="90" t="s">
        <v>67</v>
      </c>
      <c r="D11" s="91">
        <v>4</v>
      </c>
      <c r="E11" s="92">
        <v>5</v>
      </c>
      <c r="F11" s="89">
        <v>6</v>
      </c>
    </row>
    <row r="12" spans="1:6" ht="30" hidden="1" customHeight="1" x14ac:dyDescent="0.35">
      <c r="A12" s="93">
        <v>10000000</v>
      </c>
      <c r="B12" s="94" t="s">
        <v>88</v>
      </c>
      <c r="C12" s="338">
        <f>SUM(D12:E12)</f>
        <v>0</v>
      </c>
      <c r="D12" s="339">
        <f>SUM(D49,D31,D25,D13,D21)</f>
        <v>0</v>
      </c>
      <c r="E12" s="340">
        <f>SUM(E49)</f>
        <v>0</v>
      </c>
      <c r="F12" s="341"/>
    </row>
    <row r="13" spans="1:6" ht="48" hidden="1" customHeight="1" x14ac:dyDescent="0.4">
      <c r="A13" s="95">
        <v>11000000</v>
      </c>
      <c r="B13" s="96" t="s">
        <v>89</v>
      </c>
      <c r="C13" s="338">
        <f>SUM(D13)</f>
        <v>0</v>
      </c>
      <c r="D13" s="342">
        <f>SUM(D14,D19)</f>
        <v>0</v>
      </c>
      <c r="E13" s="343"/>
      <c r="F13" s="344"/>
    </row>
    <row r="14" spans="1:6" ht="30" hidden="1" customHeight="1" x14ac:dyDescent="0.4">
      <c r="A14" s="95">
        <v>11010000</v>
      </c>
      <c r="B14" s="96" t="s">
        <v>90</v>
      </c>
      <c r="C14" s="338">
        <f>SUM(D14)</f>
        <v>0</v>
      </c>
      <c r="D14" s="342">
        <f>SUM(D15:D18)</f>
        <v>0</v>
      </c>
      <c r="E14" s="343"/>
      <c r="F14" s="344"/>
    </row>
    <row r="15" spans="1:6" ht="78" hidden="1" customHeight="1" x14ac:dyDescent="0.4">
      <c r="A15" s="169">
        <v>11010100</v>
      </c>
      <c r="B15" s="170" t="s">
        <v>91</v>
      </c>
      <c r="C15" s="345">
        <f>SUM(D15)</f>
        <v>0</v>
      </c>
      <c r="D15" s="345"/>
      <c r="E15" s="343"/>
      <c r="F15" s="344"/>
    </row>
    <row r="16" spans="1:6" ht="101.25" hidden="1" customHeight="1" x14ac:dyDescent="0.4">
      <c r="A16" s="169">
        <v>11010200</v>
      </c>
      <c r="B16" s="170" t="s">
        <v>92</v>
      </c>
      <c r="C16" s="345">
        <f t="shared" ref="C16:C30" si="0">SUM(D16)</f>
        <v>0</v>
      </c>
      <c r="D16" s="345"/>
      <c r="E16" s="343"/>
      <c r="F16" s="344"/>
    </row>
    <row r="17" spans="1:7" ht="83.25" hidden="1" customHeight="1" x14ac:dyDescent="0.4">
      <c r="A17" s="169">
        <v>11010400</v>
      </c>
      <c r="B17" s="170" t="s">
        <v>93</v>
      </c>
      <c r="C17" s="345">
        <f t="shared" si="0"/>
        <v>0</v>
      </c>
      <c r="D17" s="345"/>
      <c r="E17" s="343"/>
      <c r="F17" s="344"/>
    </row>
    <row r="18" spans="1:7" ht="53.25" hidden="1" customHeight="1" x14ac:dyDescent="0.4">
      <c r="A18" s="169">
        <v>11010500</v>
      </c>
      <c r="B18" s="170" t="s">
        <v>94</v>
      </c>
      <c r="C18" s="345">
        <f t="shared" si="0"/>
        <v>0</v>
      </c>
      <c r="D18" s="345"/>
      <c r="E18" s="343"/>
      <c r="F18" s="344"/>
    </row>
    <row r="19" spans="1:7" ht="27.75" hidden="1" customHeight="1" x14ac:dyDescent="0.4">
      <c r="A19" s="97">
        <v>11020000</v>
      </c>
      <c r="B19" s="98" t="s">
        <v>95</v>
      </c>
      <c r="C19" s="346">
        <f>SUM(D19)</f>
        <v>0</v>
      </c>
      <c r="D19" s="346">
        <f>SUM(D20)</f>
        <v>0</v>
      </c>
      <c r="E19" s="343"/>
      <c r="F19" s="344"/>
    </row>
    <row r="20" spans="1:7" ht="52.5" hidden="1" customHeight="1" x14ac:dyDescent="0.4">
      <c r="A20" s="99">
        <v>11020200</v>
      </c>
      <c r="B20" s="347" t="s">
        <v>96</v>
      </c>
      <c r="C20" s="345">
        <f t="shared" si="0"/>
        <v>0</v>
      </c>
      <c r="D20" s="345"/>
      <c r="E20" s="343"/>
      <c r="F20" s="344"/>
    </row>
    <row r="21" spans="1:7" ht="52.5" hidden="1" customHeight="1" x14ac:dyDescent="0.4">
      <c r="A21" s="97">
        <v>13000000</v>
      </c>
      <c r="B21" s="348" t="s">
        <v>478</v>
      </c>
      <c r="C21" s="346">
        <f>SUM(D21)</f>
        <v>0</v>
      </c>
      <c r="D21" s="346">
        <f>SUM(D22)</f>
        <v>0</v>
      </c>
      <c r="E21" s="343"/>
      <c r="F21" s="344"/>
    </row>
    <row r="22" spans="1:7" ht="52.5" hidden="1" customHeight="1" x14ac:dyDescent="0.4">
      <c r="A22" s="97">
        <v>13010000</v>
      </c>
      <c r="B22" s="349" t="s">
        <v>479</v>
      </c>
      <c r="C22" s="346">
        <f>SUM(D22)</f>
        <v>0</v>
      </c>
      <c r="D22" s="346">
        <f>SUM(D23:D24)</f>
        <v>0</v>
      </c>
      <c r="E22" s="343"/>
      <c r="F22" s="344"/>
    </row>
    <row r="23" spans="1:7" ht="78.75" hidden="1" customHeight="1" x14ac:dyDescent="0.4">
      <c r="A23" s="99">
        <v>13010100</v>
      </c>
      <c r="B23" s="347" t="s">
        <v>480</v>
      </c>
      <c r="C23" s="345">
        <f>SUM(D23)</f>
        <v>0</v>
      </c>
      <c r="D23" s="345"/>
      <c r="E23" s="343"/>
      <c r="F23" s="344"/>
    </row>
    <row r="24" spans="1:7" ht="99.75" hidden="1" customHeight="1" x14ac:dyDescent="0.4">
      <c r="A24" s="99">
        <v>13010200</v>
      </c>
      <c r="B24" s="347" t="s">
        <v>481</v>
      </c>
      <c r="C24" s="345">
        <f>SUM(D24)</f>
        <v>0</v>
      </c>
      <c r="D24" s="345"/>
      <c r="E24" s="343"/>
      <c r="F24" s="344"/>
    </row>
    <row r="25" spans="1:7" ht="30" hidden="1" customHeight="1" x14ac:dyDescent="0.4">
      <c r="A25" s="95">
        <v>14000000</v>
      </c>
      <c r="B25" s="100" t="s">
        <v>97</v>
      </c>
      <c r="C25" s="350">
        <f>SUM(D25)</f>
        <v>0</v>
      </c>
      <c r="D25" s="346">
        <f>SUM(D30,D26,D28)</f>
        <v>0</v>
      </c>
      <c r="E25" s="345"/>
      <c r="F25" s="351"/>
    </row>
    <row r="26" spans="1:7" ht="51.75" hidden="1" customHeight="1" x14ac:dyDescent="0.4">
      <c r="A26" s="169">
        <v>14020000</v>
      </c>
      <c r="B26" s="171" t="s">
        <v>362</v>
      </c>
      <c r="C26" s="345">
        <f>SUM(C27)</f>
        <v>0</v>
      </c>
      <c r="D26" s="345"/>
      <c r="E26" s="345"/>
      <c r="F26" s="351"/>
      <c r="G26" s="35"/>
    </row>
    <row r="27" spans="1:7" ht="30" hidden="1" customHeight="1" x14ac:dyDescent="0.4">
      <c r="A27" s="169">
        <v>14021900</v>
      </c>
      <c r="B27" s="170" t="s">
        <v>363</v>
      </c>
      <c r="C27" s="345">
        <f>SUM(D27)</f>
        <v>0</v>
      </c>
      <c r="D27" s="345"/>
      <c r="E27" s="345"/>
      <c r="F27" s="351"/>
    </row>
    <row r="28" spans="1:7" ht="49.5" hidden="1" customHeight="1" x14ac:dyDescent="0.4">
      <c r="A28" s="169">
        <v>14030000</v>
      </c>
      <c r="B28" s="161" t="s">
        <v>364</v>
      </c>
      <c r="C28" s="345">
        <f>SUM(C29)</f>
        <v>0</v>
      </c>
      <c r="D28" s="345"/>
      <c r="E28" s="345"/>
      <c r="F28" s="351"/>
    </row>
    <row r="29" spans="1:7" ht="30" hidden="1" customHeight="1" x14ac:dyDescent="0.4">
      <c r="A29" s="169">
        <v>14031900</v>
      </c>
      <c r="B29" s="170" t="s">
        <v>363</v>
      </c>
      <c r="C29" s="345">
        <f>SUM(D29)</f>
        <v>0</v>
      </c>
      <c r="D29" s="345"/>
      <c r="E29" s="345"/>
      <c r="F29" s="351"/>
    </row>
    <row r="30" spans="1:7" ht="47.25" hidden="1" customHeight="1" x14ac:dyDescent="0.4">
      <c r="A30" s="169">
        <v>14040000</v>
      </c>
      <c r="B30" s="170" t="s">
        <v>98</v>
      </c>
      <c r="C30" s="345">
        <f t="shared" si="0"/>
        <v>0</v>
      </c>
      <c r="D30" s="345"/>
      <c r="E30" s="345"/>
      <c r="F30" s="351"/>
    </row>
    <row r="31" spans="1:7" ht="27" hidden="1" customHeight="1" x14ac:dyDescent="0.35">
      <c r="A31" s="95">
        <v>18000000</v>
      </c>
      <c r="B31" s="96" t="s">
        <v>99</v>
      </c>
      <c r="C31" s="350">
        <f>SUM(D31)</f>
        <v>0</v>
      </c>
      <c r="D31" s="346">
        <f>SUM(D45,D42,D32)</f>
        <v>0</v>
      </c>
      <c r="E31" s="346"/>
      <c r="F31" s="352"/>
    </row>
    <row r="32" spans="1:7" ht="26.25" hidden="1" customHeight="1" x14ac:dyDescent="0.35">
      <c r="A32" s="95">
        <v>18010000</v>
      </c>
      <c r="B32" s="101" t="s">
        <v>100</v>
      </c>
      <c r="C32" s="350">
        <f>SUM(D32)</f>
        <v>0</v>
      </c>
      <c r="D32" s="346">
        <f>SUM(D33:D41)</f>
        <v>0</v>
      </c>
      <c r="E32" s="346"/>
      <c r="F32" s="352"/>
    </row>
    <row r="33" spans="1:7" ht="75.75" hidden="1" customHeight="1" x14ac:dyDescent="0.4">
      <c r="A33" s="169">
        <v>18010100</v>
      </c>
      <c r="B33" s="102" t="s">
        <v>101</v>
      </c>
      <c r="C33" s="345">
        <f t="shared" ref="C33:C48" si="1">SUM(D33)</f>
        <v>0</v>
      </c>
      <c r="D33" s="345"/>
      <c r="E33" s="345"/>
      <c r="F33" s="353"/>
      <c r="G33" s="318"/>
    </row>
    <row r="34" spans="1:7" ht="75" hidden="1" customHeight="1" x14ac:dyDescent="0.4">
      <c r="A34" s="169">
        <v>18010200</v>
      </c>
      <c r="B34" s="103" t="s">
        <v>102</v>
      </c>
      <c r="C34" s="345">
        <f t="shared" si="1"/>
        <v>0</v>
      </c>
      <c r="D34" s="345"/>
      <c r="E34" s="345"/>
      <c r="F34" s="353"/>
      <c r="G34" s="319"/>
    </row>
    <row r="35" spans="1:7" ht="81" hidden="1" customHeight="1" x14ac:dyDescent="0.4">
      <c r="A35" s="104">
        <v>18010300</v>
      </c>
      <c r="B35" s="102" t="s">
        <v>103</v>
      </c>
      <c r="C35" s="345">
        <f t="shared" si="1"/>
        <v>0</v>
      </c>
      <c r="D35" s="345"/>
      <c r="E35" s="345"/>
      <c r="F35" s="353"/>
      <c r="G35" s="319"/>
    </row>
    <row r="36" spans="1:7" ht="76.5" hidden="1" customHeight="1" x14ac:dyDescent="0.4">
      <c r="A36" s="169">
        <v>18010400</v>
      </c>
      <c r="B36" s="102" t="s">
        <v>104</v>
      </c>
      <c r="C36" s="345">
        <f t="shared" si="1"/>
        <v>0</v>
      </c>
      <c r="D36" s="345"/>
      <c r="E36" s="345"/>
      <c r="F36" s="353"/>
      <c r="G36" s="319"/>
    </row>
    <row r="37" spans="1:7" ht="30" hidden="1" customHeight="1" x14ac:dyDescent="0.4">
      <c r="A37" s="169">
        <v>18010500</v>
      </c>
      <c r="B37" s="105" t="s">
        <v>105</v>
      </c>
      <c r="C37" s="345">
        <f t="shared" si="1"/>
        <v>0</v>
      </c>
      <c r="D37" s="345"/>
      <c r="E37" s="354"/>
      <c r="F37" s="351"/>
      <c r="G37" s="318"/>
    </row>
    <row r="38" spans="1:7" ht="30" hidden="1" customHeight="1" x14ac:dyDescent="0.4">
      <c r="A38" s="169">
        <v>18010600</v>
      </c>
      <c r="B38" s="105" t="s">
        <v>106</v>
      </c>
      <c r="C38" s="345">
        <f t="shared" si="1"/>
        <v>0</v>
      </c>
      <c r="D38" s="345"/>
      <c r="E38" s="354"/>
      <c r="F38" s="351"/>
    </row>
    <row r="39" spans="1:7" ht="30" hidden="1" customHeight="1" x14ac:dyDescent="0.4">
      <c r="A39" s="169">
        <v>18010700</v>
      </c>
      <c r="B39" s="105" t="s">
        <v>107</v>
      </c>
      <c r="C39" s="345">
        <f t="shared" si="1"/>
        <v>0</v>
      </c>
      <c r="D39" s="345"/>
      <c r="E39" s="354"/>
      <c r="F39" s="351"/>
    </row>
    <row r="40" spans="1:7" ht="30" hidden="1" customHeight="1" x14ac:dyDescent="0.4">
      <c r="A40" s="169">
        <v>18010900</v>
      </c>
      <c r="B40" s="105" t="s">
        <v>108</v>
      </c>
      <c r="C40" s="345">
        <f t="shared" si="1"/>
        <v>0</v>
      </c>
      <c r="D40" s="345"/>
      <c r="E40" s="354"/>
      <c r="F40" s="351"/>
    </row>
    <row r="41" spans="1:7" ht="30" hidden="1" customHeight="1" x14ac:dyDescent="0.4">
      <c r="A41" s="169">
        <v>18011000</v>
      </c>
      <c r="B41" s="105" t="s">
        <v>109</v>
      </c>
      <c r="C41" s="345">
        <f t="shared" si="1"/>
        <v>0</v>
      </c>
      <c r="D41" s="345"/>
      <c r="E41" s="354"/>
      <c r="F41" s="351"/>
    </row>
    <row r="42" spans="1:7" ht="30" hidden="1" customHeight="1" x14ac:dyDescent="0.4">
      <c r="A42" s="106">
        <v>18030000</v>
      </c>
      <c r="B42" s="107" t="s">
        <v>110</v>
      </c>
      <c r="C42" s="342">
        <f>SUM(D42)</f>
        <v>0</v>
      </c>
      <c r="D42" s="346">
        <f>SUM(D43:D44)</f>
        <v>0</v>
      </c>
      <c r="E42" s="354"/>
      <c r="F42" s="351"/>
    </row>
    <row r="43" spans="1:7" ht="27" hidden="1" customHeight="1" x14ac:dyDescent="0.4">
      <c r="A43" s="108">
        <v>18030100</v>
      </c>
      <c r="B43" s="109" t="s">
        <v>111</v>
      </c>
      <c r="C43" s="345">
        <f t="shared" si="1"/>
        <v>0</v>
      </c>
      <c r="D43" s="345"/>
      <c r="E43" s="354"/>
      <c r="F43" s="351"/>
    </row>
    <row r="44" spans="1:7" ht="47.25" hidden="1" customHeight="1" x14ac:dyDescent="0.4">
      <c r="A44" s="110" t="s">
        <v>112</v>
      </c>
      <c r="B44" s="111" t="s">
        <v>113</v>
      </c>
      <c r="C44" s="345">
        <f t="shared" si="1"/>
        <v>0</v>
      </c>
      <c r="D44" s="345"/>
      <c r="E44" s="354"/>
      <c r="F44" s="351"/>
    </row>
    <row r="45" spans="1:7" ht="24.75" hidden="1" customHeight="1" x14ac:dyDescent="0.35">
      <c r="A45" s="95">
        <v>18050000</v>
      </c>
      <c r="B45" s="96" t="s">
        <v>114</v>
      </c>
      <c r="C45" s="342">
        <f>SUM(D45)</f>
        <v>0</v>
      </c>
      <c r="D45" s="346">
        <f>SUM(D46:D48)</f>
        <v>0</v>
      </c>
      <c r="E45" s="346"/>
      <c r="F45" s="352"/>
    </row>
    <row r="46" spans="1:7" ht="30" hidden="1" customHeight="1" x14ac:dyDescent="0.4">
      <c r="A46" s="169">
        <v>18050300</v>
      </c>
      <c r="B46" s="112" t="s">
        <v>115</v>
      </c>
      <c r="C46" s="345">
        <f t="shared" si="1"/>
        <v>0</v>
      </c>
      <c r="D46" s="345"/>
      <c r="E46" s="345"/>
      <c r="F46" s="353"/>
    </row>
    <row r="47" spans="1:7" ht="30" hidden="1" customHeight="1" x14ac:dyDescent="0.4">
      <c r="A47" s="169">
        <v>18050400</v>
      </c>
      <c r="B47" s="112" t="s">
        <v>116</v>
      </c>
      <c r="C47" s="345">
        <f t="shared" si="1"/>
        <v>0</v>
      </c>
      <c r="D47" s="345"/>
      <c r="E47" s="345"/>
      <c r="F47" s="353"/>
    </row>
    <row r="48" spans="1:7" ht="105.75" hidden="1" customHeight="1" x14ac:dyDescent="0.4">
      <c r="A48" s="169">
        <v>18050500</v>
      </c>
      <c r="B48" s="170" t="s">
        <v>117</v>
      </c>
      <c r="C48" s="345">
        <f t="shared" si="1"/>
        <v>0</v>
      </c>
      <c r="D48" s="345"/>
      <c r="E48" s="345"/>
      <c r="F48" s="353"/>
    </row>
    <row r="49" spans="1:7" ht="30" hidden="1" customHeight="1" x14ac:dyDescent="0.35">
      <c r="A49" s="95">
        <v>19000000</v>
      </c>
      <c r="B49" s="113" t="s">
        <v>118</v>
      </c>
      <c r="C49" s="342">
        <f>SUM(E49)</f>
        <v>0</v>
      </c>
      <c r="D49" s="346"/>
      <c r="E49" s="346">
        <f>SUM(E50)</f>
        <v>0</v>
      </c>
      <c r="F49" s="352"/>
    </row>
    <row r="50" spans="1:7" ht="27" hidden="1" customHeight="1" x14ac:dyDescent="0.35">
      <c r="A50" s="95">
        <v>19010000</v>
      </c>
      <c r="B50" s="113" t="s">
        <v>119</v>
      </c>
      <c r="C50" s="342">
        <f>SUM(E50)</f>
        <v>0</v>
      </c>
      <c r="D50" s="346"/>
      <c r="E50" s="346">
        <f>SUM(E51:E53)</f>
        <v>0</v>
      </c>
      <c r="F50" s="352"/>
    </row>
    <row r="51" spans="1:7" ht="51.75" hidden="1" customHeight="1" x14ac:dyDescent="0.4">
      <c r="A51" s="169">
        <v>19010100</v>
      </c>
      <c r="B51" s="114" t="s">
        <v>120</v>
      </c>
      <c r="C51" s="355">
        <f>SUM(E51)</f>
        <v>0</v>
      </c>
      <c r="D51" s="345"/>
      <c r="E51" s="345"/>
      <c r="F51" s="353"/>
    </row>
    <row r="52" spans="1:7" ht="50.25" hidden="1" customHeight="1" x14ac:dyDescent="0.4">
      <c r="A52" s="169">
        <v>19010200</v>
      </c>
      <c r="B52" s="170" t="s">
        <v>121</v>
      </c>
      <c r="C52" s="355">
        <f>SUM(E52)</f>
        <v>0</v>
      </c>
      <c r="D52" s="345"/>
      <c r="E52" s="345"/>
      <c r="F52" s="353"/>
    </row>
    <row r="53" spans="1:7" ht="78" hidden="1" customHeight="1" x14ac:dyDescent="0.4">
      <c r="A53" s="169">
        <v>19010300</v>
      </c>
      <c r="B53" s="115" t="s">
        <v>122</v>
      </c>
      <c r="C53" s="355">
        <f>SUM(E53)</f>
        <v>0</v>
      </c>
      <c r="D53" s="345"/>
      <c r="E53" s="345"/>
      <c r="F53" s="353"/>
    </row>
    <row r="54" spans="1:7" ht="30" hidden="1" customHeight="1" x14ac:dyDescent="0.4">
      <c r="A54" s="95">
        <v>20000000</v>
      </c>
      <c r="B54" s="96" t="s">
        <v>123</v>
      </c>
      <c r="C54" s="350">
        <f>SUM(D54,E54)</f>
        <v>0</v>
      </c>
      <c r="D54" s="346">
        <f>SUM(D71,D61,D55)</f>
        <v>0</v>
      </c>
      <c r="E54" s="346">
        <f>SUM(E71,E75)</f>
        <v>0</v>
      </c>
      <c r="F54" s="351"/>
      <c r="G54" s="318"/>
    </row>
    <row r="55" spans="1:7" ht="26.25" hidden="1" customHeight="1" x14ac:dyDescent="0.4">
      <c r="A55" s="95">
        <v>21000000</v>
      </c>
      <c r="B55" s="96" t="s">
        <v>124</v>
      </c>
      <c r="C55" s="350">
        <f t="shared" ref="C55:C62" si="2">SUM(D55)</f>
        <v>0</v>
      </c>
      <c r="D55" s="346">
        <f>SUM(D56,D58)</f>
        <v>0</v>
      </c>
      <c r="E55" s="354"/>
      <c r="F55" s="351"/>
    </row>
    <row r="56" spans="1:7" ht="143.25" hidden="1" customHeight="1" x14ac:dyDescent="0.4">
      <c r="A56" s="335">
        <v>21010000</v>
      </c>
      <c r="B56" s="165" t="s">
        <v>482</v>
      </c>
      <c r="C56" s="356">
        <f t="shared" si="2"/>
        <v>0</v>
      </c>
      <c r="D56" s="357">
        <f>SUM(D57)</f>
        <v>0</v>
      </c>
      <c r="E56" s="358"/>
      <c r="F56" s="359"/>
      <c r="G56" s="162"/>
    </row>
    <row r="57" spans="1:7" s="116" customFormat="1" ht="69" hidden="1" customHeight="1" x14ac:dyDescent="0.4">
      <c r="A57" s="169">
        <v>21010300</v>
      </c>
      <c r="B57" s="105" t="s">
        <v>125</v>
      </c>
      <c r="C57" s="345">
        <f>SUM(D57)</f>
        <v>0</v>
      </c>
      <c r="D57" s="345"/>
      <c r="E57" s="354"/>
      <c r="F57" s="351"/>
    </row>
    <row r="58" spans="1:7" ht="27.75" hidden="1" customHeight="1" x14ac:dyDescent="0.35">
      <c r="A58" s="95">
        <v>21080000</v>
      </c>
      <c r="B58" s="96" t="s">
        <v>126</v>
      </c>
      <c r="C58" s="350">
        <f t="shared" si="2"/>
        <v>0</v>
      </c>
      <c r="D58" s="346">
        <f>SUM(D59:D60)</f>
        <v>0</v>
      </c>
      <c r="E58" s="360"/>
      <c r="F58" s="361"/>
    </row>
    <row r="59" spans="1:7" ht="28.5" hidden="1" customHeight="1" x14ac:dyDescent="0.4">
      <c r="A59" s="169">
        <v>21081100</v>
      </c>
      <c r="B59" s="105" t="s">
        <v>127</v>
      </c>
      <c r="C59" s="345">
        <f>SUM(D59)</f>
        <v>0</v>
      </c>
      <c r="D59" s="345"/>
      <c r="E59" s="354"/>
      <c r="F59" s="351"/>
    </row>
    <row r="60" spans="1:7" ht="75.75" hidden="1" customHeight="1" x14ac:dyDescent="0.4">
      <c r="A60" s="169">
        <v>21081500</v>
      </c>
      <c r="B60" s="105" t="s">
        <v>483</v>
      </c>
      <c r="C60" s="345">
        <f>SUM(D60)</f>
        <v>0</v>
      </c>
      <c r="D60" s="345"/>
      <c r="E60" s="354"/>
      <c r="F60" s="351"/>
    </row>
    <row r="61" spans="1:7" ht="52.5" hidden="1" customHeight="1" x14ac:dyDescent="0.4">
      <c r="A61" s="95">
        <v>22000000</v>
      </c>
      <c r="B61" s="96" t="s">
        <v>128</v>
      </c>
      <c r="C61" s="350">
        <f t="shared" si="2"/>
        <v>0</v>
      </c>
      <c r="D61" s="346">
        <f>SUM(D68,D66,D62)</f>
        <v>0</v>
      </c>
      <c r="E61" s="354"/>
      <c r="F61" s="351"/>
    </row>
    <row r="62" spans="1:7" ht="30" hidden="1" customHeight="1" x14ac:dyDescent="0.4">
      <c r="A62" s="95">
        <v>22010000</v>
      </c>
      <c r="B62" s="96" t="s">
        <v>129</v>
      </c>
      <c r="C62" s="350">
        <f t="shared" si="2"/>
        <v>0</v>
      </c>
      <c r="D62" s="346">
        <f>SUM(D63:D65)</f>
        <v>0</v>
      </c>
      <c r="E62" s="354"/>
      <c r="F62" s="351"/>
    </row>
    <row r="63" spans="1:7" ht="76.5" hidden="1" customHeight="1" x14ac:dyDescent="0.4">
      <c r="A63" s="169">
        <v>22010300</v>
      </c>
      <c r="B63" s="140" t="s">
        <v>147</v>
      </c>
      <c r="C63" s="345">
        <f>SUM(D63)</f>
        <v>0</v>
      </c>
      <c r="D63" s="345"/>
      <c r="E63" s="354"/>
      <c r="F63" s="351"/>
    </row>
    <row r="64" spans="1:7" ht="28.5" hidden="1" customHeight="1" x14ac:dyDescent="0.4">
      <c r="A64" s="169">
        <v>22012500</v>
      </c>
      <c r="B64" s="105" t="s">
        <v>130</v>
      </c>
      <c r="C64" s="345">
        <f>SUM(D64)</f>
        <v>0</v>
      </c>
      <c r="D64" s="345"/>
      <c r="E64" s="354"/>
      <c r="F64" s="351"/>
    </row>
    <row r="65" spans="1:6" ht="54" hidden="1" customHeight="1" x14ac:dyDescent="0.4">
      <c r="A65" s="169">
        <v>22012600</v>
      </c>
      <c r="B65" s="141" t="s">
        <v>148</v>
      </c>
      <c r="C65" s="345">
        <f>SUM(D65)</f>
        <v>0</v>
      </c>
      <c r="D65" s="345"/>
      <c r="E65" s="354"/>
      <c r="F65" s="351"/>
    </row>
    <row r="66" spans="1:6" ht="72" hidden="1" customHeight="1" x14ac:dyDescent="0.35">
      <c r="A66" s="95">
        <v>22080000</v>
      </c>
      <c r="B66" s="117" t="s">
        <v>131</v>
      </c>
      <c r="C66" s="350">
        <f>SUM(D66)</f>
        <v>0</v>
      </c>
      <c r="D66" s="346">
        <f>SUM(D67)</f>
        <v>0</v>
      </c>
      <c r="E66" s="360"/>
      <c r="F66" s="361"/>
    </row>
    <row r="67" spans="1:6" ht="84" hidden="1" customHeight="1" x14ac:dyDescent="0.4">
      <c r="A67" s="169">
        <v>22080400</v>
      </c>
      <c r="B67" s="105" t="s">
        <v>132</v>
      </c>
      <c r="C67" s="345">
        <f>SUM(D67)</f>
        <v>0</v>
      </c>
      <c r="D67" s="345"/>
      <c r="E67" s="354"/>
      <c r="F67" s="351"/>
    </row>
    <row r="68" spans="1:6" ht="27" hidden="1" customHeight="1" x14ac:dyDescent="0.35">
      <c r="A68" s="95">
        <v>22090000</v>
      </c>
      <c r="B68" s="96" t="s">
        <v>133</v>
      </c>
      <c r="C68" s="350">
        <f t="shared" ref="C68:C73" si="3">SUM(D68)</f>
        <v>0</v>
      </c>
      <c r="D68" s="346">
        <f>SUM(D69:D70)</f>
        <v>0</v>
      </c>
      <c r="E68" s="360"/>
      <c r="F68" s="361"/>
    </row>
    <row r="69" spans="1:6" ht="73.5" hidden="1" customHeight="1" x14ac:dyDescent="0.4">
      <c r="A69" s="169">
        <v>22090100</v>
      </c>
      <c r="B69" s="105" t="s">
        <v>134</v>
      </c>
      <c r="C69" s="345">
        <f t="shared" si="3"/>
        <v>0</v>
      </c>
      <c r="D69" s="345"/>
      <c r="E69" s="354"/>
      <c r="F69" s="351"/>
    </row>
    <row r="70" spans="1:6" ht="75.75" hidden="1" customHeight="1" x14ac:dyDescent="0.4">
      <c r="A70" s="169">
        <v>22090400</v>
      </c>
      <c r="B70" s="105" t="s">
        <v>135</v>
      </c>
      <c r="C70" s="345">
        <f t="shared" si="3"/>
        <v>0</v>
      </c>
      <c r="D70" s="345"/>
      <c r="E70" s="354"/>
      <c r="F70" s="351"/>
    </row>
    <row r="71" spans="1:6" ht="25.5" hidden="1" customHeight="1" x14ac:dyDescent="0.35">
      <c r="A71" s="95">
        <v>24000000</v>
      </c>
      <c r="B71" s="96" t="s">
        <v>136</v>
      </c>
      <c r="C71" s="350">
        <f>SUM(D71:E71)</f>
        <v>0</v>
      </c>
      <c r="D71" s="346">
        <f>SUM(D72)</f>
        <v>0</v>
      </c>
      <c r="E71" s="346"/>
      <c r="F71" s="361"/>
    </row>
    <row r="72" spans="1:6" ht="27.75" hidden="1" x14ac:dyDescent="0.4">
      <c r="A72" s="95">
        <v>24060000</v>
      </c>
      <c r="B72" s="96" t="s">
        <v>137</v>
      </c>
      <c r="C72" s="350">
        <f t="shared" si="3"/>
        <v>0</v>
      </c>
      <c r="D72" s="346">
        <f>SUM(D73)</f>
        <v>0</v>
      </c>
      <c r="E72" s="346"/>
      <c r="F72" s="351"/>
    </row>
    <row r="73" spans="1:6" ht="27.75" hidden="1" x14ac:dyDescent="0.4">
      <c r="A73" s="169">
        <v>24060300</v>
      </c>
      <c r="B73" s="105" t="s">
        <v>137</v>
      </c>
      <c r="C73" s="345">
        <f t="shared" si="3"/>
        <v>0</v>
      </c>
      <c r="D73" s="345"/>
      <c r="E73" s="354"/>
      <c r="F73" s="351" t="s">
        <v>138</v>
      </c>
    </row>
    <row r="74" spans="1:6" ht="52.5" hidden="1" customHeight="1" x14ac:dyDescent="0.4">
      <c r="A74" s="169">
        <v>24170000</v>
      </c>
      <c r="B74" s="320" t="s">
        <v>468</v>
      </c>
      <c r="C74" s="345">
        <f>SUM(E74)</f>
        <v>0</v>
      </c>
      <c r="D74" s="345"/>
      <c r="E74" s="345">
        <f>SUM(F74)</f>
        <v>0</v>
      </c>
      <c r="F74" s="351"/>
    </row>
    <row r="75" spans="1:6" ht="28.5" hidden="1" customHeight="1" x14ac:dyDescent="0.4">
      <c r="A75" s="95">
        <v>25000000</v>
      </c>
      <c r="B75" s="96" t="s">
        <v>139</v>
      </c>
      <c r="C75" s="346">
        <f>SUM(E75)</f>
        <v>0</v>
      </c>
      <c r="D75" s="354"/>
      <c r="E75" s="346">
        <f>SUM(E76)</f>
        <v>0</v>
      </c>
      <c r="F75" s="351"/>
    </row>
    <row r="76" spans="1:6" ht="51" hidden="1" customHeight="1" x14ac:dyDescent="0.4">
      <c r="A76" s="95">
        <v>25010000</v>
      </c>
      <c r="B76" s="96" t="s">
        <v>140</v>
      </c>
      <c r="C76" s="346">
        <f>SUM(E76)</f>
        <v>0</v>
      </c>
      <c r="D76" s="362"/>
      <c r="E76" s="346">
        <f>SUM(E77:E80)</f>
        <v>0</v>
      </c>
      <c r="F76" s="351"/>
    </row>
    <row r="77" spans="1:6" ht="51" hidden="1" customHeight="1" x14ac:dyDescent="0.4">
      <c r="A77" s="169">
        <v>25010100</v>
      </c>
      <c r="B77" s="105" t="s">
        <v>141</v>
      </c>
      <c r="C77" s="345">
        <f>SUM(E77)</f>
        <v>0</v>
      </c>
      <c r="D77" s="362"/>
      <c r="E77" s="363"/>
      <c r="F77" s="364"/>
    </row>
    <row r="78" spans="1:6" ht="51" hidden="1" customHeight="1" x14ac:dyDescent="0.4">
      <c r="A78" s="169">
        <v>25010200</v>
      </c>
      <c r="B78" s="105" t="s">
        <v>149</v>
      </c>
      <c r="C78" s="345"/>
      <c r="D78" s="362"/>
      <c r="E78" s="363"/>
      <c r="F78" s="364"/>
    </row>
    <row r="79" spans="1:6" ht="30" hidden="1" customHeight="1" x14ac:dyDescent="0.4">
      <c r="A79" s="169">
        <v>25010300</v>
      </c>
      <c r="B79" s="105" t="s">
        <v>142</v>
      </c>
      <c r="C79" s="345">
        <f>SUM(E79)</f>
        <v>0</v>
      </c>
      <c r="D79" s="362"/>
      <c r="E79" s="363"/>
      <c r="F79" s="364"/>
    </row>
    <row r="80" spans="1:6" ht="75" hidden="1" customHeight="1" x14ac:dyDescent="0.4">
      <c r="A80" s="169">
        <v>25010400</v>
      </c>
      <c r="B80" s="141" t="s">
        <v>143</v>
      </c>
      <c r="C80" s="345"/>
      <c r="D80" s="365"/>
      <c r="E80" s="345"/>
      <c r="F80" s="353"/>
    </row>
    <row r="81" spans="1:7" ht="26.25" hidden="1" customHeight="1" x14ac:dyDescent="0.4">
      <c r="A81" s="97">
        <v>30000000</v>
      </c>
      <c r="B81" s="142" t="s">
        <v>150</v>
      </c>
      <c r="C81" s="346">
        <f>SUM(E81)</f>
        <v>0</v>
      </c>
      <c r="D81" s="365"/>
      <c r="E81" s="346">
        <f>SUM(F81)</f>
        <v>0</v>
      </c>
      <c r="F81" s="352">
        <f>SUM(F82)</f>
        <v>0</v>
      </c>
    </row>
    <row r="82" spans="1:7" ht="27" hidden="1" customHeight="1" x14ac:dyDescent="0.35">
      <c r="A82" s="97">
        <v>33000000</v>
      </c>
      <c r="B82" s="163" t="s">
        <v>151</v>
      </c>
      <c r="C82" s="346">
        <f>SUM(E82)</f>
        <v>0</v>
      </c>
      <c r="D82" s="366"/>
      <c r="E82" s="346">
        <f>SUM(F82)</f>
        <v>0</v>
      </c>
      <c r="F82" s="352">
        <f>SUM(F83)</f>
        <v>0</v>
      </c>
    </row>
    <row r="83" spans="1:7" ht="26.25" hidden="1" customHeight="1" x14ac:dyDescent="0.4">
      <c r="A83" s="99">
        <v>33010000</v>
      </c>
      <c r="B83" s="164" t="s">
        <v>152</v>
      </c>
      <c r="C83" s="345">
        <f>SUM(E83)</f>
        <v>0</v>
      </c>
      <c r="D83" s="365"/>
      <c r="E83" s="345"/>
      <c r="F83" s="353"/>
    </row>
    <row r="84" spans="1:7" ht="99" hidden="1" customHeight="1" x14ac:dyDescent="0.4">
      <c r="A84" s="169">
        <v>33010100</v>
      </c>
      <c r="B84" s="140" t="s">
        <v>153</v>
      </c>
      <c r="C84" s="345">
        <f>SUM(E84)</f>
        <v>0</v>
      </c>
      <c r="D84" s="365"/>
      <c r="E84" s="345"/>
      <c r="F84" s="353"/>
    </row>
    <row r="85" spans="1:7" ht="48.75" hidden="1" customHeight="1" x14ac:dyDescent="0.35">
      <c r="A85" s="169"/>
      <c r="B85" s="96" t="s">
        <v>469</v>
      </c>
      <c r="C85" s="346">
        <f>SUM(C12,C54,C81)</f>
        <v>0</v>
      </c>
      <c r="D85" s="346">
        <f>SUM(D12,D54)</f>
        <v>0</v>
      </c>
      <c r="E85" s="346">
        <f>SUM(E12,E54,E81)</f>
        <v>0</v>
      </c>
      <c r="F85" s="352">
        <f>SUM(F81,F71)</f>
        <v>0</v>
      </c>
      <c r="G85" s="118"/>
    </row>
    <row r="86" spans="1:7" ht="36" customHeight="1" x14ac:dyDescent="0.35">
      <c r="A86" s="687">
        <v>40000000</v>
      </c>
      <c r="B86" s="688" t="s">
        <v>69</v>
      </c>
      <c r="C86" s="689">
        <f>SUM(D86)</f>
        <v>5493945</v>
      </c>
      <c r="D86" s="690">
        <f>SUM(D87)</f>
        <v>5493945</v>
      </c>
      <c r="E86" s="690"/>
      <c r="F86" s="691"/>
    </row>
    <row r="87" spans="1:7" ht="45.75" customHeight="1" x14ac:dyDescent="0.35">
      <c r="A87" s="687">
        <v>41000000</v>
      </c>
      <c r="B87" s="688" t="s">
        <v>70</v>
      </c>
      <c r="C87" s="689">
        <f>SUM(D87)</f>
        <v>5493945</v>
      </c>
      <c r="D87" s="690">
        <f>SUM(D94,D92,D88)</f>
        <v>5493945</v>
      </c>
      <c r="E87" s="690"/>
      <c r="F87" s="691"/>
    </row>
    <row r="88" spans="1:7" ht="60" customHeight="1" x14ac:dyDescent="0.35">
      <c r="A88" s="687">
        <v>41030000</v>
      </c>
      <c r="B88" s="688" t="s">
        <v>484</v>
      </c>
      <c r="C88" s="689">
        <f>SUM(D88)</f>
        <v>2562800</v>
      </c>
      <c r="D88" s="692">
        <f>SUM(D89:D91)</f>
        <v>2562800</v>
      </c>
      <c r="E88" s="690"/>
      <c r="F88" s="691"/>
    </row>
    <row r="89" spans="1:7" ht="63" customHeight="1" x14ac:dyDescent="0.4">
      <c r="A89" s="693">
        <v>41033900</v>
      </c>
      <c r="B89" s="694" t="s">
        <v>144</v>
      </c>
      <c r="C89" s="695">
        <f>SUM(D89)</f>
        <v>2562800</v>
      </c>
      <c r="D89" s="695">
        <v>2562800</v>
      </c>
      <c r="E89" s="696"/>
      <c r="F89" s="696"/>
    </row>
    <row r="90" spans="1:7" ht="51" hidden="1" customHeight="1" x14ac:dyDescent="0.4">
      <c r="A90" s="693">
        <v>41034200</v>
      </c>
      <c r="B90" s="694" t="s">
        <v>145</v>
      </c>
      <c r="C90" s="695">
        <f>SUM(D90)</f>
        <v>0</v>
      </c>
      <c r="D90" s="695"/>
      <c r="E90" s="696"/>
      <c r="F90" s="696"/>
    </row>
    <row r="91" spans="1:7" ht="106.5" hidden="1" customHeight="1" x14ac:dyDescent="0.4">
      <c r="A91" s="693">
        <v>41035100</v>
      </c>
      <c r="B91" s="697" t="s">
        <v>365</v>
      </c>
      <c r="C91" s="695">
        <f t="shared" ref="C91" si="4">SUM(D91)</f>
        <v>0</v>
      </c>
      <c r="D91" s="695"/>
      <c r="E91" s="698"/>
      <c r="F91" s="698"/>
    </row>
    <row r="92" spans="1:7" ht="45.75" hidden="1" customHeight="1" x14ac:dyDescent="0.4">
      <c r="A92" s="699">
        <v>41040000</v>
      </c>
      <c r="B92" s="700" t="s">
        <v>485</v>
      </c>
      <c r="C92" s="692">
        <f>SUM(D92)</f>
        <v>0</v>
      </c>
      <c r="D92" s="692">
        <f>SUM(D93)</f>
        <v>0</v>
      </c>
      <c r="E92" s="698"/>
      <c r="F92" s="698"/>
    </row>
    <row r="93" spans="1:7" ht="102.75" hidden="1" customHeight="1" x14ac:dyDescent="0.4">
      <c r="A93" s="693">
        <v>41040200</v>
      </c>
      <c r="B93" s="697" t="s">
        <v>486</v>
      </c>
      <c r="C93" s="695">
        <f>SUM(D93)</f>
        <v>0</v>
      </c>
      <c r="D93" s="695"/>
      <c r="E93" s="698"/>
      <c r="F93" s="698"/>
    </row>
    <row r="94" spans="1:7" ht="49.5" customHeight="1" x14ac:dyDescent="0.4">
      <c r="A94" s="699">
        <v>41050000</v>
      </c>
      <c r="B94" s="701" t="s">
        <v>374</v>
      </c>
      <c r="C94" s="692">
        <f t="shared" ref="C94:C95" si="5">SUM(D94)</f>
        <v>2931145</v>
      </c>
      <c r="D94" s="692">
        <f>SUM(D95:D105)</f>
        <v>2931145</v>
      </c>
      <c r="E94" s="702"/>
      <c r="F94" s="702"/>
    </row>
    <row r="95" spans="1:7" ht="211.5" hidden="1" customHeight="1" x14ac:dyDescent="0.4">
      <c r="A95" s="703">
        <v>41050100</v>
      </c>
      <c r="B95" s="694" t="s">
        <v>375</v>
      </c>
      <c r="C95" s="695">
        <f t="shared" si="5"/>
        <v>0</v>
      </c>
      <c r="D95" s="695"/>
      <c r="E95" s="702"/>
      <c r="F95" s="702"/>
    </row>
    <row r="96" spans="1:7" ht="105.75" hidden="1" customHeight="1" x14ac:dyDescent="0.4">
      <c r="A96" s="693">
        <v>41050200</v>
      </c>
      <c r="B96" s="694" t="s">
        <v>376</v>
      </c>
      <c r="C96" s="695">
        <f t="shared" ref="C96:C102" si="6">SUM(D96)</f>
        <v>0</v>
      </c>
      <c r="D96" s="695"/>
      <c r="E96" s="702"/>
      <c r="F96" s="702"/>
    </row>
    <row r="97" spans="1:7" ht="332.25" hidden="1" customHeight="1" x14ac:dyDescent="0.4">
      <c r="A97" s="693">
        <v>41050300</v>
      </c>
      <c r="B97" s="694" t="s">
        <v>377</v>
      </c>
      <c r="C97" s="695">
        <f t="shared" si="6"/>
        <v>0</v>
      </c>
      <c r="D97" s="695"/>
      <c r="E97" s="702"/>
      <c r="F97" s="702"/>
    </row>
    <row r="98" spans="1:7" ht="79.5" customHeight="1" x14ac:dyDescent="0.4">
      <c r="A98" s="693">
        <v>41051000</v>
      </c>
      <c r="B98" s="694" t="s">
        <v>524</v>
      </c>
      <c r="C98" s="695">
        <f t="shared" si="6"/>
        <v>702273</v>
      </c>
      <c r="D98" s="695">
        <v>702273</v>
      </c>
      <c r="E98" s="704"/>
      <c r="F98" s="704"/>
    </row>
    <row r="99" spans="1:7" ht="72.75" hidden="1" customHeight="1" x14ac:dyDescent="0.4">
      <c r="A99" s="693">
        <v>41051200</v>
      </c>
      <c r="B99" s="705" t="s">
        <v>470</v>
      </c>
      <c r="C99" s="695">
        <f t="shared" si="6"/>
        <v>0</v>
      </c>
      <c r="D99" s="695"/>
      <c r="E99" s="704"/>
      <c r="F99" s="704"/>
    </row>
    <row r="100" spans="1:7" ht="130.5" customHeight="1" x14ac:dyDescent="0.4">
      <c r="A100" s="693">
        <v>41051400</v>
      </c>
      <c r="B100" s="705" t="s">
        <v>598</v>
      </c>
      <c r="C100" s="695">
        <f t="shared" si="6"/>
        <v>1095699</v>
      </c>
      <c r="D100" s="695">
        <v>1095699</v>
      </c>
      <c r="E100" s="704"/>
      <c r="F100" s="704"/>
    </row>
    <row r="101" spans="1:7" ht="80.25" hidden="1" customHeight="1" x14ac:dyDescent="0.4">
      <c r="A101" s="693">
        <v>41051500</v>
      </c>
      <c r="B101" s="694" t="s">
        <v>379</v>
      </c>
      <c r="C101" s="695">
        <f t="shared" si="6"/>
        <v>0</v>
      </c>
      <c r="D101" s="695"/>
      <c r="E101" s="702"/>
      <c r="F101" s="702"/>
    </row>
    <row r="102" spans="1:7" ht="130.5" customHeight="1" x14ac:dyDescent="0.4">
      <c r="A102" s="693">
        <v>41051700</v>
      </c>
      <c r="B102" s="694" t="s">
        <v>599</v>
      </c>
      <c r="C102" s="695">
        <f t="shared" si="6"/>
        <v>82173</v>
      </c>
      <c r="D102" s="695">
        <v>82173</v>
      </c>
      <c r="E102" s="702"/>
      <c r="F102" s="702"/>
    </row>
    <row r="103" spans="1:7" ht="106.5" hidden="1" customHeight="1" x14ac:dyDescent="0.4">
      <c r="A103" s="693">
        <v>41052000</v>
      </c>
      <c r="B103" s="697" t="s">
        <v>378</v>
      </c>
      <c r="C103" s="695">
        <f t="shared" ref="C103:C105" si="7">SUM(D103)</f>
        <v>0</v>
      </c>
      <c r="D103" s="695"/>
      <c r="E103" s="695"/>
      <c r="F103" s="702"/>
    </row>
    <row r="104" spans="1:7" ht="34.5" hidden="1" customHeight="1" x14ac:dyDescent="0.4">
      <c r="A104" s="706">
        <v>41053900</v>
      </c>
      <c r="B104" s="707" t="s">
        <v>380</v>
      </c>
      <c r="C104" s="708">
        <f t="shared" si="7"/>
        <v>0</v>
      </c>
      <c r="D104" s="708"/>
      <c r="E104" s="708"/>
      <c r="F104" s="704"/>
    </row>
    <row r="105" spans="1:7" ht="134.25" customHeight="1" x14ac:dyDescent="0.4">
      <c r="A105" s="717">
        <v>41054800</v>
      </c>
      <c r="B105" s="718" t="s">
        <v>600</v>
      </c>
      <c r="C105" s="708">
        <f t="shared" si="7"/>
        <v>1051000</v>
      </c>
      <c r="D105" s="719">
        <v>1051000</v>
      </c>
      <c r="E105" s="719"/>
      <c r="F105" s="720"/>
    </row>
    <row r="106" spans="1:7" ht="51.75" customHeight="1" x14ac:dyDescent="0.4">
      <c r="A106" s="709"/>
      <c r="B106" s="710" t="s">
        <v>471</v>
      </c>
      <c r="C106" s="711">
        <f>SUM(D106:E106)</f>
        <v>5493945</v>
      </c>
      <c r="D106" s="711">
        <f>SUM(D85:D86)</f>
        <v>5493945</v>
      </c>
      <c r="E106" s="711">
        <f>SUM(E85:E86)</f>
        <v>0</v>
      </c>
      <c r="F106" s="711">
        <f>SUM(F85:F86)</f>
        <v>0</v>
      </c>
      <c r="G106" s="35"/>
    </row>
    <row r="107" spans="1:7" ht="61.5" customHeight="1" x14ac:dyDescent="0.35">
      <c r="A107" s="119"/>
      <c r="B107" s="120"/>
      <c r="C107" s="121"/>
      <c r="D107" s="122"/>
      <c r="E107" s="122"/>
      <c r="F107" s="36"/>
      <c r="G107" s="35"/>
    </row>
    <row r="108" spans="1:7" ht="111.75" customHeight="1" x14ac:dyDescent="0.5">
      <c r="A108" s="764" t="s">
        <v>577</v>
      </c>
      <c r="B108" s="764"/>
      <c r="C108" s="764"/>
      <c r="D108" s="764"/>
      <c r="E108" s="764"/>
      <c r="F108" s="764"/>
      <c r="G108" s="35"/>
    </row>
    <row r="109" spans="1:7" ht="33.75" customHeight="1" x14ac:dyDescent="0.35">
      <c r="A109" s="37"/>
      <c r="B109" s="38"/>
      <c r="C109" s="38"/>
      <c r="D109" s="39"/>
      <c r="E109" s="39"/>
      <c r="F109" s="39"/>
    </row>
    <row r="110" spans="1:7" ht="24.75" customHeight="1" x14ac:dyDescent="0.3">
      <c r="A110" s="40"/>
      <c r="B110" s="41"/>
      <c r="C110" s="41"/>
      <c r="D110" s="42"/>
      <c r="E110" s="42"/>
      <c r="F110" s="42"/>
    </row>
    <row r="111" spans="1:7" ht="23.25" x14ac:dyDescent="0.35">
      <c r="A111" s="43"/>
      <c r="B111" s="43"/>
      <c r="C111" s="43"/>
      <c r="D111" s="43"/>
      <c r="E111" s="43"/>
      <c r="F111" s="43"/>
    </row>
    <row r="112" spans="1:7" ht="23.25" x14ac:dyDescent="0.35">
      <c r="A112" s="44"/>
      <c r="B112" s="45"/>
      <c r="C112" s="45"/>
      <c r="D112" s="39"/>
      <c r="E112" s="39"/>
      <c r="F112" s="39"/>
    </row>
    <row r="113" spans="1:6" ht="21.75" customHeight="1" x14ac:dyDescent="0.35">
      <c r="A113" s="43"/>
      <c r="B113" s="43"/>
      <c r="C113" s="43"/>
      <c r="D113" s="43"/>
      <c r="E113" s="43"/>
      <c r="F113" s="43"/>
    </row>
    <row r="114" spans="1:6" ht="23.25" x14ac:dyDescent="0.35">
      <c r="A114" s="33"/>
      <c r="B114" s="33"/>
      <c r="C114" s="33"/>
      <c r="D114" s="33"/>
      <c r="E114" s="33"/>
      <c r="F114" s="33"/>
    </row>
    <row r="115" spans="1:6" ht="23.25" x14ac:dyDescent="0.35">
      <c r="A115" s="43"/>
      <c r="B115" s="43"/>
      <c r="C115" s="43"/>
      <c r="D115" s="43"/>
      <c r="E115" s="43"/>
      <c r="F115" s="43"/>
    </row>
    <row r="116" spans="1:6" ht="23.25" x14ac:dyDescent="0.35">
      <c r="A116" s="33"/>
      <c r="B116" s="33"/>
      <c r="C116" s="33"/>
      <c r="D116" s="33"/>
      <c r="E116" s="33"/>
      <c r="F116" s="33"/>
    </row>
    <row r="117" spans="1:6" ht="23.25" x14ac:dyDescent="0.35">
      <c r="A117" s="33"/>
      <c r="B117" s="33"/>
      <c r="C117" s="33"/>
      <c r="D117" s="33"/>
      <c r="E117" s="33"/>
      <c r="F117" s="33"/>
    </row>
    <row r="118" spans="1:6" ht="23.25" x14ac:dyDescent="0.35">
      <c r="A118" s="33"/>
      <c r="B118" s="33"/>
      <c r="C118" s="33"/>
      <c r="D118" s="33"/>
      <c r="E118" s="33"/>
      <c r="F118" s="33"/>
    </row>
    <row r="119" spans="1:6" ht="23.25" x14ac:dyDescent="0.35">
      <c r="A119" s="33"/>
      <c r="B119" s="33"/>
      <c r="C119" s="33"/>
      <c r="D119" s="33"/>
      <c r="E119" s="33"/>
      <c r="F119" s="33"/>
    </row>
    <row r="120" spans="1:6" ht="23.25" x14ac:dyDescent="0.35">
      <c r="A120" s="33"/>
      <c r="B120" s="33"/>
      <c r="C120" s="33"/>
      <c r="D120" s="33"/>
      <c r="E120" s="33"/>
      <c r="F120" s="33"/>
    </row>
    <row r="121" spans="1:6" ht="23.25" x14ac:dyDescent="0.35">
      <c r="A121" s="33"/>
      <c r="B121" s="33"/>
      <c r="C121" s="33"/>
      <c r="D121" s="33"/>
      <c r="E121" s="33"/>
      <c r="F121" s="33"/>
    </row>
    <row r="122" spans="1:6" ht="23.25" x14ac:dyDescent="0.35">
      <c r="A122" s="33"/>
      <c r="B122" s="33"/>
      <c r="C122" s="33"/>
      <c r="D122" s="33"/>
      <c r="E122" s="33"/>
      <c r="F122" s="33"/>
    </row>
    <row r="123" spans="1:6" ht="23.25" x14ac:dyDescent="0.35">
      <c r="A123" s="33"/>
      <c r="B123" s="33"/>
      <c r="C123" s="33"/>
      <c r="D123" s="33"/>
      <c r="E123" s="33"/>
      <c r="F123" s="33"/>
    </row>
    <row r="124" spans="1:6" ht="23.25" x14ac:dyDescent="0.35">
      <c r="A124" s="33"/>
      <c r="B124" s="33"/>
      <c r="C124" s="33"/>
      <c r="D124" s="33"/>
      <c r="E124" s="33"/>
      <c r="F124" s="33"/>
    </row>
    <row r="125" spans="1:6" ht="23.25" x14ac:dyDescent="0.35">
      <c r="A125" s="33"/>
      <c r="B125" s="33"/>
      <c r="C125" s="33"/>
      <c r="D125" s="33"/>
      <c r="E125" s="33"/>
      <c r="F125" s="33"/>
    </row>
    <row r="126" spans="1:6" ht="23.25" x14ac:dyDescent="0.35">
      <c r="A126" s="33"/>
      <c r="B126" s="33"/>
      <c r="C126" s="33"/>
      <c r="D126" s="33"/>
      <c r="E126" s="33"/>
      <c r="F126" s="33"/>
    </row>
    <row r="127" spans="1:6" ht="23.25" x14ac:dyDescent="0.35">
      <c r="A127" s="43"/>
      <c r="B127" s="43"/>
      <c r="C127" s="43"/>
      <c r="D127" s="43"/>
      <c r="E127" s="43"/>
      <c r="F127" s="43"/>
    </row>
    <row r="128" spans="1:6" ht="23.25" x14ac:dyDescent="0.35">
      <c r="A128" s="43"/>
      <c r="B128" s="43"/>
      <c r="C128" s="43"/>
      <c r="D128" s="43"/>
      <c r="E128" s="43"/>
      <c r="F128" s="43"/>
    </row>
    <row r="129" spans="1:6" ht="23.25" x14ac:dyDescent="0.35">
      <c r="A129" s="43"/>
      <c r="B129" s="43"/>
      <c r="C129" s="43"/>
      <c r="D129" s="43"/>
      <c r="E129" s="43"/>
      <c r="F129" s="43"/>
    </row>
    <row r="130" spans="1:6" ht="23.25" x14ac:dyDescent="0.35">
      <c r="A130" s="43"/>
      <c r="B130" s="43"/>
      <c r="C130" s="43"/>
      <c r="D130" s="43"/>
      <c r="E130" s="43"/>
      <c r="F130" s="43"/>
    </row>
    <row r="131" spans="1:6" ht="23.25" x14ac:dyDescent="0.35">
      <c r="A131" s="43"/>
      <c r="B131" s="43"/>
      <c r="C131" s="43"/>
      <c r="D131" s="43"/>
      <c r="E131" s="43"/>
      <c r="F131" s="43"/>
    </row>
    <row r="132" spans="1:6" ht="23.25" x14ac:dyDescent="0.35">
      <c r="A132" s="43"/>
      <c r="B132" s="43"/>
      <c r="C132" s="43"/>
      <c r="D132" s="43"/>
      <c r="E132" s="43"/>
      <c r="F132" s="43"/>
    </row>
    <row r="133" spans="1:6" ht="23.25" x14ac:dyDescent="0.35">
      <c r="A133" s="43"/>
      <c r="B133" s="43"/>
      <c r="C133" s="43"/>
      <c r="D133" s="43"/>
      <c r="E133" s="43"/>
      <c r="F133" s="43"/>
    </row>
    <row r="134" spans="1:6" ht="23.25" x14ac:dyDescent="0.35">
      <c r="A134" s="43"/>
      <c r="B134" s="43"/>
      <c r="C134" s="43"/>
      <c r="D134" s="43"/>
      <c r="E134" s="43"/>
      <c r="F134" s="43"/>
    </row>
    <row r="135" spans="1:6" ht="23.25" x14ac:dyDescent="0.35">
      <c r="A135" s="43"/>
      <c r="B135" s="43"/>
      <c r="C135" s="43"/>
      <c r="D135" s="43"/>
      <c r="E135" s="43"/>
      <c r="F135" s="43"/>
    </row>
    <row r="136" spans="1:6" ht="23.25" x14ac:dyDescent="0.35">
      <c r="A136" s="43"/>
      <c r="B136" s="43"/>
      <c r="C136" s="43"/>
      <c r="D136" s="43"/>
      <c r="E136" s="43"/>
      <c r="F136" s="43"/>
    </row>
    <row r="137" spans="1:6" ht="23.25" x14ac:dyDescent="0.35">
      <c r="A137" s="43"/>
      <c r="B137" s="43"/>
      <c r="C137" s="43"/>
      <c r="D137" s="43"/>
      <c r="E137" s="43"/>
      <c r="F137" s="43"/>
    </row>
    <row r="138" spans="1:6" ht="23.25" x14ac:dyDescent="0.35">
      <c r="A138" s="43"/>
      <c r="B138" s="43"/>
      <c r="C138" s="43"/>
      <c r="D138" s="43"/>
      <c r="E138" s="43"/>
      <c r="F138" s="43"/>
    </row>
    <row r="139" spans="1:6" ht="23.25" x14ac:dyDescent="0.35">
      <c r="A139" s="43"/>
      <c r="B139" s="43"/>
      <c r="C139" s="43"/>
      <c r="D139" s="43"/>
      <c r="E139" s="43"/>
      <c r="F139" s="43"/>
    </row>
    <row r="140" spans="1:6" ht="23.25" x14ac:dyDescent="0.35">
      <c r="A140" s="43"/>
      <c r="B140" s="43"/>
      <c r="C140" s="43"/>
      <c r="D140" s="43"/>
      <c r="E140" s="43"/>
      <c r="F140" s="43"/>
    </row>
    <row r="141" spans="1:6" ht="23.25" x14ac:dyDescent="0.35">
      <c r="A141" s="43"/>
      <c r="B141" s="43"/>
      <c r="C141" s="43"/>
      <c r="D141" s="43"/>
      <c r="E141" s="43"/>
      <c r="F141" s="43"/>
    </row>
    <row r="142" spans="1:6" ht="23.25" x14ac:dyDescent="0.35">
      <c r="A142" s="43"/>
      <c r="B142" s="43"/>
      <c r="C142" s="43"/>
      <c r="D142" s="43"/>
      <c r="E142" s="43"/>
      <c r="F142" s="43"/>
    </row>
    <row r="143" spans="1:6" ht="23.25" x14ac:dyDescent="0.35">
      <c r="A143" s="43"/>
      <c r="B143" s="43"/>
      <c r="C143" s="43"/>
      <c r="D143" s="43"/>
      <c r="E143" s="43"/>
      <c r="F143" s="43"/>
    </row>
    <row r="144" spans="1:6" ht="23.25" x14ac:dyDescent="0.35">
      <c r="A144" s="43"/>
      <c r="B144" s="43"/>
      <c r="C144" s="43"/>
      <c r="D144" s="43"/>
      <c r="E144" s="43"/>
      <c r="F144" s="43"/>
    </row>
    <row r="145" spans="1:6" ht="23.25" x14ac:dyDescent="0.35">
      <c r="A145" s="43"/>
      <c r="B145" s="43"/>
      <c r="C145" s="43"/>
      <c r="D145" s="43"/>
      <c r="E145" s="43"/>
      <c r="F145" s="43"/>
    </row>
    <row r="146" spans="1:6" ht="23.25" x14ac:dyDescent="0.35">
      <c r="A146" s="43"/>
      <c r="B146" s="43"/>
      <c r="C146" s="43"/>
      <c r="D146" s="43"/>
      <c r="E146" s="43"/>
      <c r="F146" s="43"/>
    </row>
    <row r="147" spans="1:6" ht="23.25" x14ac:dyDescent="0.35">
      <c r="A147" s="43"/>
      <c r="B147" s="43"/>
      <c r="C147" s="43"/>
      <c r="D147" s="43"/>
      <c r="E147" s="43"/>
      <c r="F147" s="43"/>
    </row>
    <row r="148" spans="1:6" ht="23.25" x14ac:dyDescent="0.35">
      <c r="A148" s="43"/>
      <c r="B148" s="43"/>
      <c r="C148" s="43"/>
      <c r="D148" s="43"/>
      <c r="E148" s="43"/>
      <c r="F148" s="43"/>
    </row>
    <row r="149" spans="1:6" ht="23.25" x14ac:dyDescent="0.35">
      <c r="A149" s="43"/>
      <c r="B149" s="43"/>
      <c r="C149" s="43"/>
      <c r="D149" s="43"/>
      <c r="E149" s="43"/>
      <c r="F149" s="43"/>
    </row>
    <row r="150" spans="1:6" ht="23.25" x14ac:dyDescent="0.35">
      <c r="A150" s="43"/>
      <c r="B150" s="43"/>
      <c r="C150" s="43"/>
      <c r="D150" s="43"/>
      <c r="E150" s="43"/>
      <c r="F150" s="43"/>
    </row>
    <row r="151" spans="1:6" ht="23.25" x14ac:dyDescent="0.35">
      <c r="A151" s="43"/>
      <c r="B151" s="43"/>
      <c r="C151" s="43"/>
      <c r="D151" s="43"/>
      <c r="E151" s="43"/>
      <c r="F151" s="43"/>
    </row>
    <row r="152" spans="1:6" ht="23.25" x14ac:dyDescent="0.35">
      <c r="A152" s="43"/>
      <c r="B152" s="43"/>
      <c r="C152" s="43"/>
      <c r="D152" s="43"/>
      <c r="E152" s="43"/>
      <c r="F152" s="43"/>
    </row>
  </sheetData>
  <mergeCells count="13">
    <mergeCell ref="A108:F108"/>
    <mergeCell ref="C1:F1"/>
    <mergeCell ref="C2:F2"/>
    <mergeCell ref="D3:F3"/>
    <mergeCell ref="A6:F6"/>
    <mergeCell ref="A9:A10"/>
    <mergeCell ref="B9:B10"/>
    <mergeCell ref="C9:C10"/>
    <mergeCell ref="D9:D10"/>
    <mergeCell ref="E9:F9"/>
    <mergeCell ref="A7:F7"/>
    <mergeCell ref="A4:B4"/>
    <mergeCell ref="A5:B5"/>
  </mergeCells>
  <phoneticPr fontId="4" type="noConversion"/>
  <conditionalFormatting sqref="E106:F106">
    <cfRule type="cellIs" dxfId="0" priority="1" operator="between">
      <formula>0</formula>
      <formula>0</formula>
    </cfRule>
  </conditionalFormatting>
  <pageMargins left="1.1811023622047245" right="0.39370078740157483" top="0.78740157480314965" bottom="0.78740157480314965" header="0.51181102362204722" footer="0.51181102362204722"/>
  <pageSetup paperSize="9" scale="50" fitToHeight="3" orientation="portrait" r:id="rId1"/>
  <headerFooter differentFirst="1" alignWithMargins="0">
    <oddHeader>&amp;C&amp;P&amp;Rпродовження додатку 1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1"/>
  <sheetViews>
    <sheetView view="pageBreakPreview" topLeftCell="A13" zoomScale="82" zoomScaleNormal="100" zoomScaleSheetLayoutView="82" workbookViewId="0">
      <selection activeCell="D36" sqref="D36"/>
    </sheetView>
  </sheetViews>
  <sheetFormatPr defaultColWidth="8" defaultRowHeight="12.75" x14ac:dyDescent="0.2"/>
  <cols>
    <col min="1" max="1" width="16" style="79" customWidth="1"/>
    <col min="2" max="2" width="32.28515625" style="73" customWidth="1"/>
    <col min="3" max="3" width="19.140625" style="73" customWidth="1"/>
    <col min="4" max="4" width="17.85546875" style="74" customWidth="1"/>
    <col min="5" max="5" width="17.28515625" style="74" customWidth="1"/>
    <col min="6" max="6" width="16" style="57" customWidth="1"/>
    <col min="7" max="8" width="8" style="57"/>
    <col min="9" max="9" width="12.140625" style="57" bestFit="1" customWidth="1"/>
    <col min="10" max="16384" width="8" style="57"/>
  </cols>
  <sheetData>
    <row r="1" spans="1:9" ht="16.5" customHeight="1" x14ac:dyDescent="0.3">
      <c r="A1" s="54"/>
      <c r="B1" s="55"/>
      <c r="C1" s="55"/>
      <c r="D1" s="56"/>
      <c r="E1" s="779"/>
      <c r="F1" s="779"/>
    </row>
    <row r="2" spans="1:9" ht="17.25" customHeight="1" x14ac:dyDescent="0.3">
      <c r="A2" s="54"/>
      <c r="B2" s="55"/>
      <c r="C2" s="55"/>
      <c r="D2" s="56"/>
      <c r="E2" s="780"/>
      <c r="F2" s="780"/>
    </row>
    <row r="3" spans="1:9" ht="18" customHeight="1" x14ac:dyDescent="0.3">
      <c r="A3" s="54"/>
      <c r="B3" s="55"/>
      <c r="C3" s="55"/>
      <c r="D3" s="56"/>
      <c r="E3" s="780"/>
      <c r="F3" s="780"/>
    </row>
    <row r="4" spans="1:9" ht="18" customHeight="1" x14ac:dyDescent="0.3">
      <c r="A4" s="54"/>
      <c r="B4" s="55"/>
      <c r="C4" s="55"/>
      <c r="D4" s="56"/>
      <c r="E4" s="405"/>
      <c r="F4" s="405"/>
    </row>
    <row r="5" spans="1:9" ht="27.75" customHeight="1" x14ac:dyDescent="0.25">
      <c r="A5" s="484" t="s">
        <v>595</v>
      </c>
      <c r="B5" s="55"/>
      <c r="C5" s="55"/>
      <c r="D5" s="56"/>
      <c r="E5" s="56"/>
      <c r="F5" s="56"/>
    </row>
    <row r="6" spans="1:9" ht="27.75" customHeight="1" x14ac:dyDescent="0.25">
      <c r="A6" s="482" t="s">
        <v>560</v>
      </c>
      <c r="B6" s="55"/>
      <c r="C6" s="55"/>
      <c r="D6" s="56"/>
      <c r="E6" s="56"/>
      <c r="F6" s="56"/>
    </row>
    <row r="7" spans="1:9" ht="21.75" customHeight="1" x14ac:dyDescent="0.25">
      <c r="A7" s="54"/>
      <c r="B7" s="55"/>
      <c r="C7" s="55"/>
      <c r="D7" s="56"/>
      <c r="E7" s="56"/>
      <c r="F7" s="56"/>
    </row>
    <row r="8" spans="1:9" ht="78.75" customHeight="1" x14ac:dyDescent="0.2">
      <c r="A8" s="781" t="s">
        <v>597</v>
      </c>
      <c r="B8" s="781"/>
      <c r="C8" s="781"/>
      <c r="D8" s="781"/>
      <c r="E8" s="781"/>
      <c r="F8" s="781"/>
    </row>
    <row r="9" spans="1:9" ht="30" customHeight="1" x14ac:dyDescent="0.25">
      <c r="A9" s="54"/>
      <c r="B9" s="55"/>
      <c r="C9" s="55"/>
      <c r="D9" s="58"/>
      <c r="E9" s="58"/>
      <c r="F9" s="59" t="s">
        <v>0</v>
      </c>
    </row>
    <row r="10" spans="1:9" ht="39" customHeight="1" x14ac:dyDescent="0.2">
      <c r="A10" s="783" t="s">
        <v>31</v>
      </c>
      <c r="B10" s="784" t="s">
        <v>413</v>
      </c>
      <c r="C10" s="785" t="s">
        <v>414</v>
      </c>
      <c r="D10" s="786" t="s">
        <v>75</v>
      </c>
      <c r="E10" s="785" t="s">
        <v>76</v>
      </c>
      <c r="F10" s="785"/>
    </row>
    <row r="11" spans="1:9" ht="51.75" customHeight="1" x14ac:dyDescent="0.2">
      <c r="A11" s="783"/>
      <c r="B11" s="784"/>
      <c r="C11" s="785"/>
      <c r="D11" s="786"/>
      <c r="E11" s="61" t="s">
        <v>415</v>
      </c>
      <c r="F11" s="60" t="s">
        <v>421</v>
      </c>
    </row>
    <row r="12" spans="1:9" s="64" customFormat="1" ht="16.5" customHeight="1" x14ac:dyDescent="0.2">
      <c r="A12" s="62">
        <v>1</v>
      </c>
      <c r="B12" s="62">
        <v>2</v>
      </c>
      <c r="C12" s="63">
        <v>3</v>
      </c>
      <c r="D12" s="63">
        <v>4</v>
      </c>
      <c r="E12" s="63">
        <v>5</v>
      </c>
      <c r="F12" s="63">
        <v>6</v>
      </c>
    </row>
    <row r="13" spans="1:9" ht="28.5" customHeight="1" x14ac:dyDescent="0.25">
      <c r="A13" s="787" t="s">
        <v>416</v>
      </c>
      <c r="B13" s="788"/>
      <c r="C13" s="788"/>
      <c r="D13" s="788"/>
      <c r="E13" s="788"/>
      <c r="F13" s="789"/>
      <c r="G13" s="71"/>
    </row>
    <row r="14" spans="1:9" s="67" customFormat="1" ht="33.75" customHeight="1" x14ac:dyDescent="0.25">
      <c r="A14" s="137" t="s">
        <v>32</v>
      </c>
      <c r="B14" s="65" t="s">
        <v>33</v>
      </c>
      <c r="C14" s="683">
        <f t="shared" ref="C14:C33" si="0">SUM(D14:E14)</f>
        <v>24447269.630000003</v>
      </c>
      <c r="D14" s="683">
        <f>D15</f>
        <v>3756711.9999999981</v>
      </c>
      <c r="E14" s="683">
        <f>E15</f>
        <v>20690557.630000003</v>
      </c>
      <c r="F14" s="683">
        <f>F15</f>
        <v>20690557.630000003</v>
      </c>
      <c r="G14" s="66"/>
    </row>
    <row r="15" spans="1:9" s="67" customFormat="1" ht="38.25" customHeight="1" x14ac:dyDescent="0.25">
      <c r="A15" s="137">
        <v>208000</v>
      </c>
      <c r="B15" s="65" t="s">
        <v>34</v>
      </c>
      <c r="C15" s="683">
        <f t="shared" si="0"/>
        <v>24447269.630000003</v>
      </c>
      <c r="D15" s="683">
        <f>D16+D17</f>
        <v>3756711.9999999981</v>
      </c>
      <c r="E15" s="683">
        <f>E16+E17</f>
        <v>20690557.630000003</v>
      </c>
      <c r="F15" s="683">
        <f>F16+F17</f>
        <v>20690557.630000003</v>
      </c>
      <c r="G15" s="66"/>
    </row>
    <row r="16" spans="1:9" s="67" customFormat="1" ht="26.25" customHeight="1" x14ac:dyDescent="0.25">
      <c r="A16" s="138">
        <v>208100</v>
      </c>
      <c r="B16" s="68" t="s">
        <v>35</v>
      </c>
      <c r="C16" s="684">
        <f t="shared" si="0"/>
        <v>24447269.629999999</v>
      </c>
      <c r="D16" s="685">
        <v>17847269.629999999</v>
      </c>
      <c r="E16" s="684">
        <v>6600000</v>
      </c>
      <c r="F16" s="684">
        <v>6600000</v>
      </c>
      <c r="G16" s="66"/>
      <c r="I16" s="69"/>
    </row>
    <row r="17" spans="1:7" ht="66" customHeight="1" x14ac:dyDescent="0.25">
      <c r="A17" s="138" t="s">
        <v>36</v>
      </c>
      <c r="B17" s="70" t="s">
        <v>37</v>
      </c>
      <c r="C17" s="125">
        <f t="shared" si="0"/>
        <v>0</v>
      </c>
      <c r="D17" s="686">
        <v>-14090557.630000001</v>
      </c>
      <c r="E17" s="686">
        <v>14090557.630000001</v>
      </c>
      <c r="F17" s="686">
        <v>14090557.630000001</v>
      </c>
      <c r="G17" s="71"/>
    </row>
    <row r="18" spans="1:7" ht="24.75" hidden="1" customHeight="1" x14ac:dyDescent="0.25">
      <c r="A18" s="137" t="s">
        <v>1</v>
      </c>
      <c r="B18" s="65" t="s">
        <v>2</v>
      </c>
      <c r="C18" s="683">
        <f t="shared" ref="C18:C27" si="1">SUM(D18:E18)</f>
        <v>0</v>
      </c>
      <c r="D18" s="683">
        <f t="shared" ref="D18:F19" si="2">D19</f>
        <v>0</v>
      </c>
      <c r="E18" s="683">
        <f t="shared" si="2"/>
        <v>0</v>
      </c>
      <c r="F18" s="683">
        <f t="shared" si="2"/>
        <v>0</v>
      </c>
      <c r="G18" s="71"/>
    </row>
    <row r="19" spans="1:7" ht="34.5" hidden="1" customHeight="1" x14ac:dyDescent="0.25">
      <c r="A19" s="137">
        <v>301000</v>
      </c>
      <c r="B19" s="65" t="s">
        <v>3</v>
      </c>
      <c r="C19" s="683">
        <f t="shared" si="1"/>
        <v>0</v>
      </c>
      <c r="D19" s="683">
        <f t="shared" si="2"/>
        <v>0</v>
      </c>
      <c r="E19" s="683">
        <f>SUM(E20:E21)</f>
        <v>0</v>
      </c>
      <c r="F19" s="683">
        <f>SUM(F20:F21)</f>
        <v>0</v>
      </c>
      <c r="G19" s="71"/>
    </row>
    <row r="20" spans="1:7" ht="30" hidden="1" customHeight="1" x14ac:dyDescent="0.25">
      <c r="A20" s="138">
        <v>301100</v>
      </c>
      <c r="B20" s="68" t="s">
        <v>4</v>
      </c>
      <c r="C20" s="684">
        <f t="shared" si="1"/>
        <v>0</v>
      </c>
      <c r="D20" s="685">
        <v>0</v>
      </c>
      <c r="E20" s="684"/>
      <c r="F20" s="684"/>
      <c r="G20" s="71"/>
    </row>
    <row r="21" spans="1:7" ht="27.75" hidden="1" customHeight="1" x14ac:dyDescent="0.25">
      <c r="A21" s="138" t="s">
        <v>401</v>
      </c>
      <c r="B21" s="68" t="s">
        <v>402</v>
      </c>
      <c r="C21" s="684">
        <f t="shared" si="1"/>
        <v>0</v>
      </c>
      <c r="D21" s="685">
        <v>0</v>
      </c>
      <c r="E21" s="686"/>
      <c r="F21" s="686"/>
      <c r="G21" s="71"/>
    </row>
    <row r="22" spans="1:7" s="74" customFormat="1" ht="26.25" customHeight="1" x14ac:dyDescent="0.25">
      <c r="A22" s="137"/>
      <c r="B22" s="65" t="s">
        <v>417</v>
      </c>
      <c r="C22" s="683">
        <f>SUM(C14,C18)</f>
        <v>24447269.630000003</v>
      </c>
      <c r="D22" s="683">
        <f t="shared" ref="D22:F22" si="3">SUM(D14,D18)</f>
        <v>3756711.9999999981</v>
      </c>
      <c r="E22" s="683">
        <f t="shared" si="3"/>
        <v>20690557.630000003</v>
      </c>
      <c r="F22" s="683">
        <f t="shared" si="3"/>
        <v>20690557.630000003</v>
      </c>
      <c r="G22" s="321"/>
    </row>
    <row r="23" spans="1:7" ht="28.5" customHeight="1" x14ac:dyDescent="0.25">
      <c r="A23" s="787" t="s">
        <v>418</v>
      </c>
      <c r="B23" s="788"/>
      <c r="C23" s="788"/>
      <c r="D23" s="788"/>
      <c r="E23" s="788"/>
      <c r="F23" s="789"/>
      <c r="G23" s="71"/>
    </row>
    <row r="24" spans="1:7" ht="35.25" hidden="1" customHeight="1" x14ac:dyDescent="0.25">
      <c r="A24" s="137" t="s">
        <v>5</v>
      </c>
      <c r="B24" s="65" t="s">
        <v>6</v>
      </c>
      <c r="C24" s="123">
        <f t="shared" si="1"/>
        <v>0</v>
      </c>
      <c r="D24" s="123">
        <f>D25</f>
        <v>0</v>
      </c>
      <c r="E24" s="123">
        <f>SUM(E25,E28)</f>
        <v>0</v>
      </c>
      <c r="F24" s="123">
        <f>SUM(F25,F28)</f>
        <v>0</v>
      </c>
      <c r="G24" s="71"/>
    </row>
    <row r="25" spans="1:7" ht="28.5" hidden="1" customHeight="1" x14ac:dyDescent="0.25">
      <c r="A25" s="137" t="s">
        <v>7</v>
      </c>
      <c r="B25" s="65" t="s">
        <v>8</v>
      </c>
      <c r="C25" s="123">
        <f t="shared" si="1"/>
        <v>0</v>
      </c>
      <c r="D25" s="123">
        <f>D26+D27</f>
        <v>0</v>
      </c>
      <c r="E25" s="123">
        <f>E26</f>
        <v>0</v>
      </c>
      <c r="F25" s="123">
        <f>F26</f>
        <v>0</v>
      </c>
      <c r="G25" s="71"/>
    </row>
    <row r="26" spans="1:7" ht="28.5" hidden="1" customHeight="1" x14ac:dyDescent="0.25">
      <c r="A26" s="138" t="s">
        <v>9</v>
      </c>
      <c r="B26" s="68" t="s">
        <v>10</v>
      </c>
      <c r="C26" s="125">
        <f t="shared" si="1"/>
        <v>0</v>
      </c>
      <c r="D26" s="124">
        <f>D20</f>
        <v>0</v>
      </c>
      <c r="E26" s="125"/>
      <c r="F26" s="125"/>
      <c r="G26" s="71"/>
    </row>
    <row r="27" spans="1:7" ht="34.5" hidden="1" customHeight="1" x14ac:dyDescent="0.25">
      <c r="A27" s="138" t="s">
        <v>11</v>
      </c>
      <c r="B27" s="72" t="s">
        <v>12</v>
      </c>
      <c r="C27" s="125">
        <f t="shared" si="1"/>
        <v>0</v>
      </c>
      <c r="D27" s="126">
        <v>0</v>
      </c>
      <c r="E27" s="126"/>
      <c r="F27" s="126"/>
      <c r="G27" s="71"/>
    </row>
    <row r="28" spans="1:7" ht="24.75" hidden="1" customHeight="1" x14ac:dyDescent="0.25">
      <c r="A28" s="137" t="s">
        <v>403</v>
      </c>
      <c r="B28" s="65" t="s">
        <v>404</v>
      </c>
      <c r="C28" s="123">
        <f t="shared" ref="C28:C30" si="4">SUM(D28:E28)</f>
        <v>0</v>
      </c>
      <c r="D28" s="172">
        <f t="shared" ref="D28:F29" si="5">SUM(D29)</f>
        <v>0</v>
      </c>
      <c r="E28" s="172">
        <f t="shared" si="5"/>
        <v>0</v>
      </c>
      <c r="F28" s="172">
        <f t="shared" si="5"/>
        <v>0</v>
      </c>
      <c r="G28" s="71"/>
    </row>
    <row r="29" spans="1:7" ht="26.25" hidden="1" customHeight="1" x14ac:dyDescent="0.25">
      <c r="A29" s="138" t="s">
        <v>405</v>
      </c>
      <c r="B29" s="72" t="s">
        <v>406</v>
      </c>
      <c r="C29" s="125">
        <f t="shared" si="4"/>
        <v>0</v>
      </c>
      <c r="D29" s="126">
        <f t="shared" si="5"/>
        <v>0</v>
      </c>
      <c r="E29" s="126"/>
      <c r="F29" s="126"/>
      <c r="G29" s="71"/>
    </row>
    <row r="30" spans="1:7" ht="29.25" hidden="1" customHeight="1" x14ac:dyDescent="0.25">
      <c r="A30" s="138" t="s">
        <v>407</v>
      </c>
      <c r="B30" s="72" t="s">
        <v>12</v>
      </c>
      <c r="C30" s="125">
        <f t="shared" si="4"/>
        <v>0</v>
      </c>
      <c r="D30" s="126">
        <v>0</v>
      </c>
      <c r="E30" s="126"/>
      <c r="F30" s="126"/>
      <c r="G30" s="71"/>
    </row>
    <row r="31" spans="1:7" ht="33.75" customHeight="1" x14ac:dyDescent="0.25">
      <c r="A31" s="137" t="s">
        <v>38</v>
      </c>
      <c r="B31" s="65" t="s">
        <v>39</v>
      </c>
      <c r="C31" s="683">
        <f t="shared" si="0"/>
        <v>24447269.630000003</v>
      </c>
      <c r="D31" s="683">
        <f>D32</f>
        <v>3756711.9999999981</v>
      </c>
      <c r="E31" s="683">
        <f>E32</f>
        <v>20690557.630000003</v>
      </c>
      <c r="F31" s="683">
        <f>F32</f>
        <v>20690557.630000003</v>
      </c>
      <c r="G31" s="71"/>
    </row>
    <row r="32" spans="1:7" ht="33.75" customHeight="1" x14ac:dyDescent="0.25">
      <c r="A32" s="137" t="s">
        <v>40</v>
      </c>
      <c r="B32" s="65" t="s">
        <v>41</v>
      </c>
      <c r="C32" s="683">
        <f t="shared" si="0"/>
        <v>24447269.630000003</v>
      </c>
      <c r="D32" s="683">
        <f>D33+D34</f>
        <v>3756711.9999999981</v>
      </c>
      <c r="E32" s="683">
        <f>E33+E34</f>
        <v>20690557.630000003</v>
      </c>
      <c r="F32" s="683">
        <f>F33+F34</f>
        <v>20690557.630000003</v>
      </c>
      <c r="G32" s="71"/>
    </row>
    <row r="33" spans="1:8" ht="27.75" customHeight="1" x14ac:dyDescent="0.25">
      <c r="A33" s="138" t="s">
        <v>42</v>
      </c>
      <c r="B33" s="72" t="s">
        <v>43</v>
      </c>
      <c r="C33" s="684">
        <f t="shared" si="0"/>
        <v>24447269.629999999</v>
      </c>
      <c r="D33" s="685">
        <v>17847269.629999999</v>
      </c>
      <c r="E33" s="684">
        <v>6600000</v>
      </c>
      <c r="F33" s="684">
        <v>6600000</v>
      </c>
    </row>
    <row r="34" spans="1:8" ht="71.25" customHeight="1" x14ac:dyDescent="0.25">
      <c r="A34" s="138" t="s">
        <v>44</v>
      </c>
      <c r="B34" s="322" t="s">
        <v>472</v>
      </c>
      <c r="C34" s="125">
        <f t="shared" ref="C34" si="6">SUM(D34:E34)</f>
        <v>0</v>
      </c>
      <c r="D34" s="686">
        <v>-14090557.630000001</v>
      </c>
      <c r="E34" s="686">
        <v>14090557.630000001</v>
      </c>
      <c r="F34" s="686">
        <v>14090557.630000001</v>
      </c>
    </row>
    <row r="35" spans="1:8" ht="27.75" customHeight="1" x14ac:dyDescent="0.25">
      <c r="A35" s="123"/>
      <c r="B35" s="139" t="s">
        <v>417</v>
      </c>
      <c r="C35" s="683">
        <f>SUM(C24,C31)</f>
        <v>24447269.630000003</v>
      </c>
      <c r="D35" s="683">
        <f>SUM(D24,D31)</f>
        <v>3756711.9999999981</v>
      </c>
      <c r="E35" s="683">
        <f>SUM(E24,E31)</f>
        <v>20690557.630000003</v>
      </c>
      <c r="F35" s="683">
        <f>SUM(F24,F31)</f>
        <v>20690557.630000003</v>
      </c>
      <c r="G35" s="782"/>
      <c r="H35" s="782"/>
    </row>
    <row r="36" spans="1:8" x14ac:dyDescent="0.2">
      <c r="A36" s="73"/>
    </row>
    <row r="37" spans="1:8" ht="15.75" x14ac:dyDescent="0.25">
      <c r="A37" s="73"/>
      <c r="D37" s="75"/>
      <c r="E37" s="75"/>
      <c r="F37" s="67"/>
    </row>
    <row r="38" spans="1:8" ht="53.25" customHeight="1" x14ac:dyDescent="0.4">
      <c r="A38" s="777" t="s">
        <v>549</v>
      </c>
      <c r="B38" s="777"/>
      <c r="C38" s="777"/>
      <c r="D38" s="777"/>
      <c r="E38" s="777"/>
      <c r="F38" s="778"/>
    </row>
    <row r="39" spans="1:8" ht="15" x14ac:dyDescent="0.2">
      <c r="A39" s="73"/>
      <c r="B39" s="76"/>
      <c r="C39" s="76"/>
      <c r="D39" s="77"/>
    </row>
    <row r="40" spans="1:8" ht="15" x14ac:dyDescent="0.2">
      <c r="A40" s="73"/>
      <c r="B40" s="76"/>
      <c r="C40" s="76"/>
      <c r="D40" s="77"/>
    </row>
    <row r="41" spans="1:8" ht="15" x14ac:dyDescent="0.2">
      <c r="A41" s="73"/>
      <c r="B41" s="76"/>
      <c r="C41" s="76"/>
      <c r="D41" s="77"/>
    </row>
    <row r="42" spans="1:8" ht="15" x14ac:dyDescent="0.2">
      <c r="A42" s="73"/>
      <c r="B42" s="76"/>
      <c r="C42" s="76"/>
      <c r="D42" s="77"/>
    </row>
    <row r="43" spans="1:8" x14ac:dyDescent="0.2">
      <c r="A43" s="73"/>
    </row>
    <row r="44" spans="1:8" x14ac:dyDescent="0.2">
      <c r="A44" s="73"/>
      <c r="D44" s="77"/>
      <c r="E44" s="77"/>
    </row>
    <row r="45" spans="1:8" x14ac:dyDescent="0.2">
      <c r="A45" s="73"/>
      <c r="D45" s="78"/>
    </row>
    <row r="46" spans="1:8" x14ac:dyDescent="0.2">
      <c r="A46" s="73"/>
    </row>
    <row r="47" spans="1:8" x14ac:dyDescent="0.2">
      <c r="A47" s="73"/>
      <c r="E47" s="77"/>
    </row>
    <row r="51" spans="4:4" x14ac:dyDescent="0.2">
      <c r="D51" s="77"/>
    </row>
  </sheetData>
  <mergeCells count="13">
    <mergeCell ref="G35:H35"/>
    <mergeCell ref="A10:A11"/>
    <mergeCell ref="B10:B11"/>
    <mergeCell ref="C10:C11"/>
    <mergeCell ref="D10:D11"/>
    <mergeCell ref="E10:F10"/>
    <mergeCell ref="A13:F13"/>
    <mergeCell ref="A23:F23"/>
    <mergeCell ref="A38:F38"/>
    <mergeCell ref="E1:F1"/>
    <mergeCell ref="E2:F2"/>
    <mergeCell ref="E3:F3"/>
    <mergeCell ref="A8:F8"/>
  </mergeCells>
  <phoneticPr fontId="4" type="noConversion"/>
  <pageMargins left="0.94488188976377963" right="0" top="0.39370078740157483" bottom="0.19685039370078741" header="0" footer="0"/>
  <pageSetup paperSize="9" scale="7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341"/>
  <sheetViews>
    <sheetView view="pageBreakPreview" topLeftCell="F93" zoomScaleNormal="100" zoomScaleSheetLayoutView="100" workbookViewId="0">
      <selection activeCell="T93" sqref="T1:U1048576"/>
    </sheetView>
  </sheetViews>
  <sheetFormatPr defaultRowHeight="12.75" x14ac:dyDescent="0.2"/>
  <cols>
    <col min="1" max="1" width="11.7109375" customWidth="1"/>
    <col min="2" max="2" width="11" customWidth="1"/>
    <col min="3" max="3" width="12.42578125" style="18" customWidth="1"/>
    <col min="4" max="4" width="56.5703125" style="4" customWidth="1"/>
    <col min="5" max="5" width="14.5703125" style="307" customWidth="1"/>
    <col min="6" max="6" width="13.28515625" style="2" customWidth="1"/>
    <col min="7" max="7" width="12.42578125" customWidth="1"/>
    <col min="8" max="8" width="10.85546875" customWidth="1"/>
    <col min="9" max="9" width="8.7109375" customWidth="1"/>
    <col min="10" max="10" width="13.85546875" style="14" customWidth="1"/>
    <col min="11" max="11" width="15" style="14" customWidth="1"/>
    <col min="12" max="12" width="11.42578125" customWidth="1"/>
    <col min="13" max="13" width="9.140625" customWidth="1"/>
    <col min="14" max="14" width="10.28515625" customWidth="1"/>
    <col min="15" max="15" width="15" customWidth="1"/>
    <col min="16" max="16" width="13.42578125" hidden="1" customWidth="1"/>
    <col min="17" max="17" width="13.7109375" hidden="1" customWidth="1"/>
    <col min="18" max="18" width="14.42578125" style="2" customWidth="1"/>
    <col min="20" max="20" width="16.7109375" hidden="1" customWidth="1"/>
    <col min="21" max="21" width="16.5703125" hidden="1" customWidth="1"/>
  </cols>
  <sheetData>
    <row r="1" spans="1:20" x14ac:dyDescent="0.2">
      <c r="C1" s="13"/>
      <c r="D1" s="1"/>
    </row>
    <row r="2" spans="1:20" x14ac:dyDescent="0.2">
      <c r="C2" s="13"/>
      <c r="D2" s="1"/>
    </row>
    <row r="3" spans="1:20" ht="21" customHeight="1" x14ac:dyDescent="0.2">
      <c r="C3" s="13"/>
      <c r="D3" s="1"/>
    </row>
    <row r="4" spans="1:20" ht="21" customHeight="1" x14ac:dyDescent="0.25">
      <c r="B4" s="805" t="s">
        <v>595</v>
      </c>
      <c r="C4" s="806"/>
    </row>
    <row r="5" spans="1:20" ht="21" customHeight="1" x14ac:dyDescent="0.2">
      <c r="B5" s="807" t="s">
        <v>560</v>
      </c>
      <c r="C5" s="806"/>
    </row>
    <row r="6" spans="1:20" ht="12" customHeight="1" x14ac:dyDescent="0.2">
      <c r="C6" s="13"/>
      <c r="D6" s="1"/>
    </row>
    <row r="7" spans="1:20" ht="75" customHeight="1" x14ac:dyDescent="0.25">
      <c r="C7" s="13"/>
      <c r="D7" s="8"/>
      <c r="E7" s="308"/>
      <c r="F7" s="9"/>
      <c r="G7" s="10"/>
      <c r="H7" s="10"/>
      <c r="I7" s="10"/>
      <c r="J7" s="15"/>
      <c r="K7" s="15"/>
      <c r="L7" s="10"/>
      <c r="M7" s="10"/>
      <c r="N7" s="11"/>
      <c r="O7" s="11"/>
      <c r="P7" s="11"/>
      <c r="Q7" s="11"/>
      <c r="R7" s="12" t="s">
        <v>0</v>
      </c>
    </row>
    <row r="8" spans="1:20" ht="23.25" customHeight="1" x14ac:dyDescent="0.2">
      <c r="A8" s="793" t="s">
        <v>586</v>
      </c>
      <c r="B8" s="798" t="s">
        <v>587</v>
      </c>
      <c r="C8" s="798" t="s">
        <v>419</v>
      </c>
      <c r="D8" s="795" t="s">
        <v>588</v>
      </c>
      <c r="E8" s="801" t="s">
        <v>75</v>
      </c>
      <c r="F8" s="802"/>
      <c r="G8" s="802"/>
      <c r="H8" s="802"/>
      <c r="I8" s="803"/>
      <c r="J8" s="801" t="s">
        <v>76</v>
      </c>
      <c r="K8" s="802"/>
      <c r="L8" s="802"/>
      <c r="M8" s="802"/>
      <c r="N8" s="802"/>
      <c r="O8" s="802"/>
      <c r="P8" s="802"/>
      <c r="Q8" s="821"/>
      <c r="R8" s="808" t="s">
        <v>79</v>
      </c>
    </row>
    <row r="9" spans="1:20" ht="19.5" customHeight="1" x14ac:dyDescent="0.2">
      <c r="A9" s="794"/>
      <c r="B9" s="799"/>
      <c r="C9" s="799"/>
      <c r="D9" s="796"/>
      <c r="E9" s="811" t="s">
        <v>420</v>
      </c>
      <c r="F9" s="819" t="s">
        <v>84</v>
      </c>
      <c r="G9" s="814" t="s">
        <v>81</v>
      </c>
      <c r="H9" s="815"/>
      <c r="I9" s="819" t="s">
        <v>85</v>
      </c>
      <c r="J9" s="816" t="s">
        <v>420</v>
      </c>
      <c r="K9" s="790" t="s">
        <v>421</v>
      </c>
      <c r="L9" s="819" t="s">
        <v>84</v>
      </c>
      <c r="M9" s="814" t="s">
        <v>81</v>
      </c>
      <c r="N9" s="815"/>
      <c r="O9" s="819" t="s">
        <v>85</v>
      </c>
      <c r="P9" s="823" t="s">
        <v>81</v>
      </c>
      <c r="Q9" s="824"/>
      <c r="R9" s="809"/>
    </row>
    <row r="10" spans="1:20" ht="12.75" customHeight="1" x14ac:dyDescent="0.2">
      <c r="A10" s="794"/>
      <c r="B10" s="799"/>
      <c r="C10" s="799"/>
      <c r="D10" s="796"/>
      <c r="E10" s="812"/>
      <c r="F10" s="820"/>
      <c r="G10" s="790" t="s">
        <v>27</v>
      </c>
      <c r="H10" s="790" t="s">
        <v>28</v>
      </c>
      <c r="I10" s="822"/>
      <c r="J10" s="817"/>
      <c r="K10" s="791"/>
      <c r="L10" s="820"/>
      <c r="M10" s="790" t="s">
        <v>29</v>
      </c>
      <c r="N10" s="790" t="s">
        <v>30</v>
      </c>
      <c r="O10" s="822"/>
      <c r="P10" s="790" t="s">
        <v>82</v>
      </c>
      <c r="Q10" s="194" t="s">
        <v>81</v>
      </c>
      <c r="R10" s="809"/>
    </row>
    <row r="11" spans="1:20" ht="77.25" customHeight="1" x14ac:dyDescent="0.2">
      <c r="A11" s="794"/>
      <c r="B11" s="800"/>
      <c r="C11" s="800"/>
      <c r="D11" s="797"/>
      <c r="E11" s="813"/>
      <c r="F11" s="820"/>
      <c r="G11" s="804"/>
      <c r="H11" s="804"/>
      <c r="I11" s="822"/>
      <c r="J11" s="818"/>
      <c r="K11" s="792"/>
      <c r="L11" s="820"/>
      <c r="M11" s="804"/>
      <c r="N11" s="804"/>
      <c r="O11" s="822"/>
      <c r="P11" s="804"/>
      <c r="Q11" s="195" t="s">
        <v>83</v>
      </c>
      <c r="R11" s="810"/>
    </row>
    <row r="12" spans="1:20" s="128" customFormat="1" ht="15.75" customHeight="1" x14ac:dyDescent="0.2">
      <c r="A12" s="207">
        <v>1</v>
      </c>
      <c r="B12" s="207" t="s">
        <v>74</v>
      </c>
      <c r="C12" s="208">
        <v>3</v>
      </c>
      <c r="D12" s="208">
        <v>4</v>
      </c>
      <c r="E12" s="208">
        <v>5</v>
      </c>
      <c r="F12" s="209">
        <v>6</v>
      </c>
      <c r="G12" s="209">
        <v>7</v>
      </c>
      <c r="H12" s="209">
        <v>8</v>
      </c>
      <c r="I12" s="208">
        <v>9</v>
      </c>
      <c r="J12" s="209">
        <v>10</v>
      </c>
      <c r="K12" s="209">
        <v>11</v>
      </c>
      <c r="L12" s="209">
        <v>12</v>
      </c>
      <c r="M12" s="209">
        <v>13</v>
      </c>
      <c r="N12" s="209">
        <v>14</v>
      </c>
      <c r="O12" s="209">
        <v>15</v>
      </c>
      <c r="P12" s="209">
        <v>15</v>
      </c>
      <c r="Q12" s="209">
        <v>15</v>
      </c>
      <c r="R12" s="208">
        <v>16</v>
      </c>
      <c r="T12" s="210"/>
    </row>
    <row r="13" spans="1:20" ht="29.25" customHeight="1" x14ac:dyDescent="0.25">
      <c r="A13" s="304" t="s">
        <v>176</v>
      </c>
      <c r="B13" s="304"/>
      <c r="C13" s="304"/>
      <c r="D13" s="305" t="s">
        <v>167</v>
      </c>
      <c r="E13" s="675">
        <f>SUM(E14)</f>
        <v>5388180</v>
      </c>
      <c r="F13" s="676">
        <f t="shared" ref="F13:R13" si="0">SUM(F14)</f>
        <v>5388180</v>
      </c>
      <c r="G13" s="306">
        <f t="shared" si="0"/>
        <v>0</v>
      </c>
      <c r="H13" s="306">
        <f t="shared" si="0"/>
        <v>0</v>
      </c>
      <c r="I13" s="306">
        <f t="shared" si="0"/>
        <v>0</v>
      </c>
      <c r="J13" s="676">
        <f t="shared" si="0"/>
        <v>2800000</v>
      </c>
      <c r="K13" s="676">
        <f t="shared" si="0"/>
        <v>2800000</v>
      </c>
      <c r="L13" s="306">
        <f t="shared" si="0"/>
        <v>0</v>
      </c>
      <c r="M13" s="306">
        <f t="shared" si="0"/>
        <v>0</v>
      </c>
      <c r="N13" s="306">
        <f t="shared" si="0"/>
        <v>0</v>
      </c>
      <c r="O13" s="676">
        <f t="shared" si="0"/>
        <v>2800000</v>
      </c>
      <c r="P13" s="676">
        <f t="shared" si="0"/>
        <v>0</v>
      </c>
      <c r="Q13" s="676">
        <f t="shared" si="0"/>
        <v>0</v>
      </c>
      <c r="R13" s="676">
        <f t="shared" si="0"/>
        <v>8188180</v>
      </c>
      <c r="T13" s="150">
        <f t="shared" ref="T13:T14" si="1">SUM(E13,J13)</f>
        <v>8188180</v>
      </c>
    </row>
    <row r="14" spans="1:20" s="3" customFormat="1" ht="28.5" customHeight="1" x14ac:dyDescent="0.25">
      <c r="A14" s="304" t="s">
        <v>177</v>
      </c>
      <c r="B14" s="304"/>
      <c r="C14" s="304"/>
      <c r="D14" s="305" t="s">
        <v>167</v>
      </c>
      <c r="E14" s="675">
        <f>SUM(E15:E19,E21,E22,E24,E25,E27,E28,E29,E30,E31:E52)</f>
        <v>5388180</v>
      </c>
      <c r="F14" s="675">
        <f>SUM(F15:F19,F21,F22,F24,F25,F27,F28,F29,F30,F31:F52)</f>
        <v>5388180</v>
      </c>
      <c r="G14" s="312">
        <f t="shared" ref="G14:R14" si="2">SUM(G15:G19,G21,G22,G24,G25,G27,G28,G29,G30,G31:G52)</f>
        <v>0</v>
      </c>
      <c r="H14" s="312">
        <f t="shared" si="2"/>
        <v>0</v>
      </c>
      <c r="I14" s="312">
        <f t="shared" si="2"/>
        <v>0</v>
      </c>
      <c r="J14" s="675">
        <f t="shared" si="2"/>
        <v>2800000</v>
      </c>
      <c r="K14" s="675">
        <f t="shared" si="2"/>
        <v>2800000</v>
      </c>
      <c r="L14" s="312">
        <f t="shared" si="2"/>
        <v>0</v>
      </c>
      <c r="M14" s="312">
        <f t="shared" si="2"/>
        <v>0</v>
      </c>
      <c r="N14" s="312">
        <f t="shared" si="2"/>
        <v>0</v>
      </c>
      <c r="O14" s="675">
        <f t="shared" si="2"/>
        <v>2800000</v>
      </c>
      <c r="P14" s="675">
        <f t="shared" si="2"/>
        <v>0</v>
      </c>
      <c r="Q14" s="675">
        <f t="shared" si="2"/>
        <v>0</v>
      </c>
      <c r="R14" s="675">
        <f t="shared" si="2"/>
        <v>8188180</v>
      </c>
      <c r="T14" s="150">
        <f t="shared" si="1"/>
        <v>8188180</v>
      </c>
    </row>
    <row r="15" spans="1:20" s="213" customFormat="1" ht="63.75" hidden="1" customHeight="1" x14ac:dyDescent="0.25">
      <c r="A15" s="400" t="s">
        <v>288</v>
      </c>
      <c r="B15" s="400" t="s">
        <v>175</v>
      </c>
      <c r="C15" s="400" t="s">
        <v>47</v>
      </c>
      <c r="D15" s="485" t="s">
        <v>174</v>
      </c>
      <c r="E15" s="486">
        <f t="shared" ref="E15:E52" si="3">SUM(F15,I15)</f>
        <v>0</v>
      </c>
      <c r="F15" s="487"/>
      <c r="G15" s="487"/>
      <c r="H15" s="487"/>
      <c r="I15" s="211"/>
      <c r="J15" s="236">
        <f t="shared" ref="J15:J30" si="4">SUM(L15,O15)</f>
        <v>0</v>
      </c>
      <c r="K15" s="236"/>
      <c r="L15" s="218"/>
      <c r="M15" s="218"/>
      <c r="N15" s="218"/>
      <c r="O15" s="236"/>
      <c r="P15" s="487"/>
      <c r="Q15" s="487"/>
      <c r="R15" s="236">
        <f t="shared" ref="R15:R49" si="5">SUM(E15,J15)</f>
        <v>0</v>
      </c>
      <c r="T15" s="214"/>
    </row>
    <row r="16" spans="1:20" s="213" customFormat="1" ht="46.5" hidden="1" customHeight="1" x14ac:dyDescent="0.25">
      <c r="A16" s="400" t="s">
        <v>178</v>
      </c>
      <c r="B16" s="400" t="s">
        <v>173</v>
      </c>
      <c r="C16" s="400" t="s">
        <v>47</v>
      </c>
      <c r="D16" s="239" t="s">
        <v>172</v>
      </c>
      <c r="E16" s="216">
        <f t="shared" si="3"/>
        <v>0</v>
      </c>
      <c r="F16" s="216"/>
      <c r="G16" s="487"/>
      <c r="H16" s="487"/>
      <c r="I16" s="487"/>
      <c r="J16" s="235">
        <f t="shared" si="4"/>
        <v>0</v>
      </c>
      <c r="K16" s="235"/>
      <c r="L16" s="218"/>
      <c r="M16" s="218"/>
      <c r="N16" s="218"/>
      <c r="O16" s="235"/>
      <c r="P16" s="487"/>
      <c r="Q16" s="487"/>
      <c r="R16" s="236">
        <f t="shared" si="5"/>
        <v>0</v>
      </c>
      <c r="T16" s="214"/>
    </row>
    <row r="17" spans="1:20" s="3" customFormat="1" ht="23.25" customHeight="1" x14ac:dyDescent="0.25">
      <c r="A17" s="626" t="s">
        <v>491</v>
      </c>
      <c r="B17" s="626" t="s">
        <v>58</v>
      </c>
      <c r="C17" s="626" t="s">
        <v>59</v>
      </c>
      <c r="D17" s="544" t="s">
        <v>492</v>
      </c>
      <c r="E17" s="539">
        <f t="shared" si="3"/>
        <v>2800000</v>
      </c>
      <c r="F17" s="539">
        <v>2800000</v>
      </c>
      <c r="G17" s="545"/>
      <c r="H17" s="545"/>
      <c r="I17" s="545"/>
      <c r="J17" s="541">
        <f t="shared" si="4"/>
        <v>0</v>
      </c>
      <c r="K17" s="541"/>
      <c r="L17" s="540"/>
      <c r="M17" s="540"/>
      <c r="N17" s="540"/>
      <c r="O17" s="541"/>
      <c r="P17" s="545"/>
      <c r="Q17" s="545"/>
      <c r="R17" s="677">
        <f t="shared" si="5"/>
        <v>2800000</v>
      </c>
      <c r="T17" s="543"/>
    </row>
    <row r="18" spans="1:20" s="213" customFormat="1" ht="45.75" hidden="1" customHeight="1" x14ac:dyDescent="0.25">
      <c r="A18" s="629" t="s">
        <v>508</v>
      </c>
      <c r="B18" s="629" t="s">
        <v>511</v>
      </c>
      <c r="C18" s="629" t="s">
        <v>510</v>
      </c>
      <c r="D18" s="215" t="s">
        <v>509</v>
      </c>
      <c r="E18" s="216">
        <f t="shared" si="3"/>
        <v>0</v>
      </c>
      <c r="F18" s="216"/>
      <c r="G18" s="487"/>
      <c r="H18" s="487"/>
      <c r="I18" s="487"/>
      <c r="J18" s="235">
        <f t="shared" si="4"/>
        <v>0</v>
      </c>
      <c r="K18" s="235"/>
      <c r="L18" s="218"/>
      <c r="M18" s="218"/>
      <c r="N18" s="218"/>
      <c r="O18" s="235"/>
      <c r="P18" s="487"/>
      <c r="Q18" s="487"/>
      <c r="R18" s="678">
        <f t="shared" si="5"/>
        <v>0</v>
      </c>
      <c r="T18" s="214"/>
    </row>
    <row r="19" spans="1:20" s="213" customFormat="1" ht="26.25" hidden="1" customHeight="1" x14ac:dyDescent="0.25">
      <c r="A19" s="629" t="s">
        <v>180</v>
      </c>
      <c r="B19" s="629" t="s">
        <v>181</v>
      </c>
      <c r="C19" s="629" t="s">
        <v>46</v>
      </c>
      <c r="D19" s="219" t="s">
        <v>179</v>
      </c>
      <c r="E19" s="216">
        <f t="shared" si="3"/>
        <v>0</v>
      </c>
      <c r="F19" s="216"/>
      <c r="G19" s="216"/>
      <c r="H19" s="216"/>
      <c r="I19" s="487"/>
      <c r="J19" s="235">
        <f t="shared" si="4"/>
        <v>0</v>
      </c>
      <c r="K19" s="235"/>
      <c r="L19" s="218"/>
      <c r="M19" s="218"/>
      <c r="N19" s="218"/>
      <c r="O19" s="235"/>
      <c r="P19" s="487"/>
      <c r="Q19" s="487"/>
      <c r="R19" s="678">
        <f t="shared" si="5"/>
        <v>0</v>
      </c>
      <c r="T19" s="214"/>
    </row>
    <row r="20" spans="1:20" s="489" customFormat="1" ht="30.75" hidden="1" customHeight="1" x14ac:dyDescent="0.25">
      <c r="A20" s="631"/>
      <c r="B20" s="631"/>
      <c r="C20" s="631"/>
      <c r="D20" s="220" t="s">
        <v>270</v>
      </c>
      <c r="E20" s="221">
        <f t="shared" si="3"/>
        <v>0</v>
      </c>
      <c r="F20" s="221"/>
      <c r="G20" s="221"/>
      <c r="H20" s="221"/>
      <c r="I20" s="488"/>
      <c r="J20" s="222">
        <f t="shared" si="4"/>
        <v>0</v>
      </c>
      <c r="K20" s="222"/>
      <c r="L20" s="223"/>
      <c r="M20" s="223"/>
      <c r="N20" s="223"/>
      <c r="O20" s="222"/>
      <c r="P20" s="488"/>
      <c r="Q20" s="488"/>
      <c r="R20" s="679">
        <f t="shared" si="5"/>
        <v>0</v>
      </c>
      <c r="T20" s="490"/>
    </row>
    <row r="21" spans="1:20" s="491" customFormat="1" ht="30.75" hidden="1" customHeight="1" x14ac:dyDescent="0.25">
      <c r="A21" s="629" t="s">
        <v>183</v>
      </c>
      <c r="B21" s="629" t="s">
        <v>184</v>
      </c>
      <c r="C21" s="629" t="s">
        <v>86</v>
      </c>
      <c r="D21" s="215" t="s">
        <v>185</v>
      </c>
      <c r="E21" s="216">
        <f t="shared" si="3"/>
        <v>0</v>
      </c>
      <c r="F21" s="218"/>
      <c r="G21" s="218"/>
      <c r="H21" s="218"/>
      <c r="I21" s="218"/>
      <c r="J21" s="235">
        <f t="shared" si="4"/>
        <v>0</v>
      </c>
      <c r="K21" s="235"/>
      <c r="L21" s="218"/>
      <c r="M21" s="218"/>
      <c r="N21" s="218"/>
      <c r="O21" s="235"/>
      <c r="P21" s="218"/>
      <c r="Q21" s="218"/>
      <c r="R21" s="678">
        <f t="shared" si="5"/>
        <v>0</v>
      </c>
      <c r="T21" s="492"/>
    </row>
    <row r="22" spans="1:20" s="491" customFormat="1" ht="32.25" hidden="1" customHeight="1" x14ac:dyDescent="0.25">
      <c r="A22" s="629" t="s">
        <v>186</v>
      </c>
      <c r="B22" s="629" t="s">
        <v>187</v>
      </c>
      <c r="C22" s="629" t="s">
        <v>86</v>
      </c>
      <c r="D22" s="239" t="s">
        <v>188</v>
      </c>
      <c r="E22" s="216">
        <f t="shared" si="3"/>
        <v>0</v>
      </c>
      <c r="F22" s="216"/>
      <c r="G22" s="218"/>
      <c r="H22" s="218"/>
      <c r="I22" s="218"/>
      <c r="J22" s="216">
        <f t="shared" si="4"/>
        <v>0</v>
      </c>
      <c r="K22" s="216"/>
      <c r="L22" s="218"/>
      <c r="M22" s="218"/>
      <c r="N22" s="218"/>
      <c r="O22" s="216"/>
      <c r="P22" s="218"/>
      <c r="Q22" s="218"/>
      <c r="R22" s="678">
        <f t="shared" si="5"/>
        <v>0</v>
      </c>
      <c r="T22" s="492"/>
    </row>
    <row r="23" spans="1:20" s="228" customFormat="1" ht="42.75" hidden="1" customHeight="1" x14ac:dyDescent="0.25">
      <c r="A23" s="631"/>
      <c r="B23" s="631"/>
      <c r="C23" s="631"/>
      <c r="D23" s="493" t="s">
        <v>473</v>
      </c>
      <c r="E23" s="221">
        <f t="shared" si="3"/>
        <v>0</v>
      </c>
      <c r="F23" s="221"/>
      <c r="G23" s="223"/>
      <c r="H23" s="223"/>
      <c r="I23" s="223"/>
      <c r="J23" s="221">
        <f t="shared" si="4"/>
        <v>0</v>
      </c>
      <c r="K23" s="221"/>
      <c r="L23" s="223"/>
      <c r="M23" s="223"/>
      <c r="N23" s="223"/>
      <c r="O23" s="221"/>
      <c r="P23" s="223"/>
      <c r="Q23" s="223"/>
      <c r="R23" s="680">
        <f t="shared" si="5"/>
        <v>0</v>
      </c>
    </row>
    <row r="24" spans="1:20" s="491" customFormat="1" ht="24" hidden="1" customHeight="1" x14ac:dyDescent="0.25">
      <c r="A24" s="629" t="s">
        <v>189</v>
      </c>
      <c r="B24" s="629" t="s">
        <v>190</v>
      </c>
      <c r="C24" s="629" t="s">
        <v>86</v>
      </c>
      <c r="D24" s="219" t="s">
        <v>13</v>
      </c>
      <c r="E24" s="216">
        <f t="shared" si="3"/>
        <v>0</v>
      </c>
      <c r="F24" s="216"/>
      <c r="G24" s="216"/>
      <c r="H24" s="216"/>
      <c r="I24" s="487"/>
      <c r="J24" s="235">
        <f t="shared" si="4"/>
        <v>0</v>
      </c>
      <c r="K24" s="235"/>
      <c r="L24" s="218"/>
      <c r="M24" s="218"/>
      <c r="N24" s="218"/>
      <c r="O24" s="235"/>
      <c r="P24" s="487"/>
      <c r="Q24" s="487"/>
      <c r="R24" s="678">
        <f t="shared" si="5"/>
        <v>0</v>
      </c>
      <c r="T24" s="492"/>
    </row>
    <row r="25" spans="1:20" s="225" customFormat="1" ht="21.75" hidden="1" customHeight="1" x14ac:dyDescent="0.25">
      <c r="A25" s="629" t="s">
        <v>182</v>
      </c>
      <c r="B25" s="629" t="s">
        <v>192</v>
      </c>
      <c r="C25" s="629" t="s">
        <v>86</v>
      </c>
      <c r="D25" s="219" t="s">
        <v>191</v>
      </c>
      <c r="E25" s="216">
        <f t="shared" si="3"/>
        <v>0</v>
      </c>
      <c r="F25" s="216"/>
      <c r="G25" s="216"/>
      <c r="H25" s="216"/>
      <c r="I25" s="487"/>
      <c r="J25" s="235">
        <f t="shared" si="4"/>
        <v>0</v>
      </c>
      <c r="K25" s="235"/>
      <c r="L25" s="218"/>
      <c r="M25" s="218"/>
      <c r="N25" s="218"/>
      <c r="O25" s="235"/>
      <c r="P25" s="487"/>
      <c r="Q25" s="487"/>
      <c r="R25" s="678">
        <f t="shared" si="5"/>
        <v>0</v>
      </c>
      <c r="T25" s="494"/>
    </row>
    <row r="26" spans="1:20" s="227" customFormat="1" ht="22.5" hidden="1" customHeight="1" x14ac:dyDescent="0.25">
      <c r="A26" s="631"/>
      <c r="B26" s="631"/>
      <c r="C26" s="631"/>
      <c r="D26" s="220" t="s">
        <v>392</v>
      </c>
      <c r="E26" s="221">
        <f t="shared" ref="E26" si="6">SUM(F26,I26)</f>
        <v>0</v>
      </c>
      <c r="F26" s="221"/>
      <c r="G26" s="223"/>
      <c r="H26" s="223"/>
      <c r="I26" s="223"/>
      <c r="J26" s="221">
        <f t="shared" ref="J26" si="7">SUM(L26,O26)</f>
        <v>0</v>
      </c>
      <c r="K26" s="221"/>
      <c r="L26" s="223"/>
      <c r="M26" s="223"/>
      <c r="N26" s="223"/>
      <c r="O26" s="221"/>
      <c r="P26" s="223"/>
      <c r="Q26" s="223"/>
      <c r="R26" s="679">
        <f t="shared" ref="R26" si="8">SUM(E26,J26)</f>
        <v>0</v>
      </c>
      <c r="T26" s="228"/>
    </row>
    <row r="27" spans="1:20" s="232" customFormat="1" ht="32.25" hidden="1" customHeight="1" x14ac:dyDescent="0.25">
      <c r="A27" s="629" t="s">
        <v>194</v>
      </c>
      <c r="B27" s="629" t="s">
        <v>156</v>
      </c>
      <c r="C27" s="629" t="s">
        <v>55</v>
      </c>
      <c r="D27" s="495" t="s">
        <v>14</v>
      </c>
      <c r="E27" s="216">
        <f t="shared" si="3"/>
        <v>0</v>
      </c>
      <c r="F27" s="231"/>
      <c r="G27" s="218"/>
      <c r="H27" s="218"/>
      <c r="I27" s="218"/>
      <c r="J27" s="235">
        <f t="shared" si="4"/>
        <v>0</v>
      </c>
      <c r="K27" s="235"/>
      <c r="L27" s="218"/>
      <c r="M27" s="218"/>
      <c r="N27" s="218"/>
      <c r="O27" s="235"/>
      <c r="P27" s="218"/>
      <c r="Q27" s="218"/>
      <c r="R27" s="678">
        <f t="shared" si="5"/>
        <v>0</v>
      </c>
    </row>
    <row r="28" spans="1:20" s="225" customFormat="1" ht="32.25" hidden="1" customHeight="1" x14ac:dyDescent="0.25">
      <c r="A28" s="629" t="s">
        <v>193</v>
      </c>
      <c r="B28" s="629" t="s">
        <v>196</v>
      </c>
      <c r="C28" s="629" t="s">
        <v>55</v>
      </c>
      <c r="D28" s="230" t="s">
        <v>195</v>
      </c>
      <c r="E28" s="216">
        <f t="shared" si="3"/>
        <v>0</v>
      </c>
      <c r="F28" s="231"/>
      <c r="G28" s="231"/>
      <c r="H28" s="231"/>
      <c r="I28" s="231"/>
      <c r="J28" s="235">
        <f t="shared" si="4"/>
        <v>0</v>
      </c>
      <c r="K28" s="235"/>
      <c r="L28" s="231"/>
      <c r="M28" s="231"/>
      <c r="N28" s="231"/>
      <c r="O28" s="235"/>
      <c r="P28" s="231"/>
      <c r="Q28" s="231"/>
      <c r="R28" s="678">
        <f t="shared" si="5"/>
        <v>0</v>
      </c>
      <c r="T28" s="494"/>
    </row>
    <row r="29" spans="1:20" s="496" customFormat="1" ht="26.25" hidden="1" customHeight="1" x14ac:dyDescent="0.25">
      <c r="A29" s="629" t="s">
        <v>203</v>
      </c>
      <c r="B29" s="629" t="s">
        <v>157</v>
      </c>
      <c r="C29" s="629" t="s">
        <v>55</v>
      </c>
      <c r="D29" s="230" t="s">
        <v>204</v>
      </c>
      <c r="E29" s="216">
        <f t="shared" si="3"/>
        <v>0</v>
      </c>
      <c r="F29" s="231"/>
      <c r="G29" s="231"/>
      <c r="H29" s="231"/>
      <c r="I29" s="231"/>
      <c r="J29" s="216">
        <f t="shared" si="4"/>
        <v>0</v>
      </c>
      <c r="K29" s="216"/>
      <c r="L29" s="231"/>
      <c r="M29" s="231"/>
      <c r="N29" s="231"/>
      <c r="O29" s="216"/>
      <c r="P29" s="231"/>
      <c r="Q29" s="231"/>
      <c r="R29" s="681">
        <f t="shared" si="5"/>
        <v>0</v>
      </c>
      <c r="T29" s="497"/>
    </row>
    <row r="30" spans="1:20" s="225" customFormat="1" ht="24.75" hidden="1" customHeight="1" x14ac:dyDescent="0.25">
      <c r="A30" s="629" t="s">
        <v>200</v>
      </c>
      <c r="B30" s="629" t="s">
        <v>201</v>
      </c>
      <c r="C30" s="629" t="s">
        <v>55</v>
      </c>
      <c r="D30" s="230" t="s">
        <v>202</v>
      </c>
      <c r="E30" s="216">
        <f t="shared" si="3"/>
        <v>0</v>
      </c>
      <c r="F30" s="231"/>
      <c r="G30" s="218"/>
      <c r="H30" s="236"/>
      <c r="I30" s="236"/>
      <c r="J30" s="235">
        <f t="shared" si="4"/>
        <v>0</v>
      </c>
      <c r="K30" s="235"/>
      <c r="L30" s="218"/>
      <c r="M30" s="218"/>
      <c r="N30" s="218"/>
      <c r="O30" s="235"/>
      <c r="P30" s="218"/>
      <c r="Q30" s="218"/>
      <c r="R30" s="681">
        <f t="shared" si="5"/>
        <v>0</v>
      </c>
      <c r="T30" s="494"/>
    </row>
    <row r="31" spans="1:20" s="213" customFormat="1" ht="63.75" hidden="1" customHeight="1" x14ac:dyDescent="0.25">
      <c r="A31" s="624" t="s">
        <v>205</v>
      </c>
      <c r="B31" s="629" t="s">
        <v>158</v>
      </c>
      <c r="C31" s="624" t="s">
        <v>55</v>
      </c>
      <c r="D31" s="498" t="s">
        <v>15</v>
      </c>
      <c r="E31" s="216">
        <f t="shared" si="3"/>
        <v>0</v>
      </c>
      <c r="F31" s="231"/>
      <c r="G31" s="236"/>
      <c r="H31" s="236"/>
      <c r="I31" s="236"/>
      <c r="J31" s="235">
        <f t="shared" ref="J31:J52" si="9">SUM(L31,O31)</f>
        <v>0</v>
      </c>
      <c r="K31" s="235"/>
      <c r="L31" s="218"/>
      <c r="M31" s="218"/>
      <c r="N31" s="218"/>
      <c r="O31" s="235"/>
      <c r="P31" s="218"/>
      <c r="Q31" s="218"/>
      <c r="R31" s="678">
        <f t="shared" si="5"/>
        <v>0</v>
      </c>
      <c r="T31" s="214"/>
    </row>
    <row r="32" spans="1:20" s="225" customFormat="1" ht="32.25" hidden="1" customHeight="1" x14ac:dyDescent="0.25">
      <c r="A32" s="632" t="s">
        <v>206</v>
      </c>
      <c r="B32" s="632" t="s">
        <v>207</v>
      </c>
      <c r="C32" s="633" t="s">
        <v>54</v>
      </c>
      <c r="D32" s="500" t="s">
        <v>210</v>
      </c>
      <c r="E32" s="216">
        <f t="shared" si="3"/>
        <v>0</v>
      </c>
      <c r="F32" s="216"/>
      <c r="G32" s="501"/>
      <c r="H32" s="501"/>
      <c r="I32" s="501"/>
      <c r="J32" s="235">
        <f t="shared" si="9"/>
        <v>0</v>
      </c>
      <c r="K32" s="235"/>
      <c r="L32" s="501"/>
      <c r="M32" s="501"/>
      <c r="N32" s="501"/>
      <c r="O32" s="235"/>
      <c r="P32" s="501"/>
      <c r="Q32" s="501"/>
      <c r="R32" s="681">
        <f t="shared" si="5"/>
        <v>0</v>
      </c>
      <c r="T32" s="494"/>
    </row>
    <row r="33" spans="1:20" s="550" customFormat="1" ht="36" hidden="1" customHeight="1" x14ac:dyDescent="0.25">
      <c r="A33" s="630" t="s">
        <v>211</v>
      </c>
      <c r="B33" s="626" t="s">
        <v>160</v>
      </c>
      <c r="C33" s="634" t="s">
        <v>53</v>
      </c>
      <c r="D33" s="547" t="s">
        <v>17</v>
      </c>
      <c r="E33" s="548">
        <f t="shared" si="3"/>
        <v>0</v>
      </c>
      <c r="F33" s="539"/>
      <c r="G33" s="549"/>
      <c r="H33" s="549"/>
      <c r="I33" s="549"/>
      <c r="J33" s="541">
        <f t="shared" si="9"/>
        <v>0</v>
      </c>
      <c r="K33" s="541"/>
      <c r="L33" s="549"/>
      <c r="M33" s="549"/>
      <c r="N33" s="549"/>
      <c r="O33" s="541"/>
      <c r="P33" s="549"/>
      <c r="Q33" s="549"/>
      <c r="R33" s="677">
        <f t="shared" si="5"/>
        <v>0</v>
      </c>
      <c r="T33" s="551"/>
    </row>
    <row r="34" spans="1:20" s="550" customFormat="1" ht="33.75" hidden="1" customHeight="1" x14ac:dyDescent="0.25">
      <c r="A34" s="626" t="s">
        <v>212</v>
      </c>
      <c r="B34" s="626" t="s">
        <v>161</v>
      </c>
      <c r="C34" s="635" t="s">
        <v>53</v>
      </c>
      <c r="D34" s="547" t="s">
        <v>16</v>
      </c>
      <c r="E34" s="548">
        <f t="shared" si="3"/>
        <v>0</v>
      </c>
      <c r="F34" s="552"/>
      <c r="G34" s="540"/>
      <c r="H34" s="540"/>
      <c r="I34" s="540"/>
      <c r="J34" s="541">
        <f t="shared" si="9"/>
        <v>0</v>
      </c>
      <c r="K34" s="541"/>
      <c r="L34" s="553"/>
      <c r="M34" s="553"/>
      <c r="N34" s="553"/>
      <c r="O34" s="541"/>
      <c r="P34" s="553"/>
      <c r="Q34" s="553"/>
      <c r="R34" s="677">
        <f t="shared" si="5"/>
        <v>0</v>
      </c>
      <c r="T34" s="551"/>
    </row>
    <row r="35" spans="1:20" s="550" customFormat="1" ht="33" hidden="1" customHeight="1" x14ac:dyDescent="0.25">
      <c r="A35" s="626" t="s">
        <v>493</v>
      </c>
      <c r="B35" s="626" t="s">
        <v>494</v>
      </c>
      <c r="C35" s="635" t="s">
        <v>53</v>
      </c>
      <c r="D35" s="547" t="s">
        <v>495</v>
      </c>
      <c r="E35" s="548">
        <f t="shared" si="3"/>
        <v>0</v>
      </c>
      <c r="F35" s="552"/>
      <c r="G35" s="540"/>
      <c r="H35" s="540"/>
      <c r="I35" s="540"/>
      <c r="J35" s="541">
        <f t="shared" si="9"/>
        <v>0</v>
      </c>
      <c r="K35" s="541"/>
      <c r="L35" s="553"/>
      <c r="M35" s="553"/>
      <c r="N35" s="553"/>
      <c r="O35" s="541"/>
      <c r="P35" s="553"/>
      <c r="Q35" s="553"/>
      <c r="R35" s="677">
        <f t="shared" si="5"/>
        <v>0</v>
      </c>
      <c r="T35" s="551"/>
    </row>
    <row r="36" spans="1:20" s="550" customFormat="1" ht="30" customHeight="1" x14ac:dyDescent="0.25">
      <c r="A36" s="627" t="s">
        <v>446</v>
      </c>
      <c r="B36" s="627" t="s">
        <v>290</v>
      </c>
      <c r="C36" s="627" t="s">
        <v>438</v>
      </c>
      <c r="D36" s="554" t="s">
        <v>291</v>
      </c>
      <c r="E36" s="548">
        <f t="shared" ref="E36:E40" si="10">SUM(F36,I36)</f>
        <v>0</v>
      </c>
      <c r="F36" s="552"/>
      <c r="G36" s="540"/>
      <c r="H36" s="540"/>
      <c r="I36" s="540"/>
      <c r="J36" s="541">
        <f t="shared" ref="J36:J40" si="11">SUM(L36,O36)</f>
        <v>-3200000</v>
      </c>
      <c r="K36" s="541">
        <v>-3200000</v>
      </c>
      <c r="L36" s="553"/>
      <c r="M36" s="553"/>
      <c r="N36" s="553"/>
      <c r="O36" s="541">
        <v>-3200000</v>
      </c>
      <c r="P36" s="553"/>
      <c r="Q36" s="553"/>
      <c r="R36" s="677">
        <f t="shared" ref="R36:R40" si="12">SUM(E36,J36)</f>
        <v>-3200000</v>
      </c>
      <c r="T36" s="551"/>
    </row>
    <row r="37" spans="1:20" s="550" customFormat="1" ht="31.5" hidden="1" customHeight="1" x14ac:dyDescent="0.25">
      <c r="A37" s="627" t="s">
        <v>496</v>
      </c>
      <c r="B37" s="627" t="s">
        <v>498</v>
      </c>
      <c r="C37" s="627" t="s">
        <v>56</v>
      </c>
      <c r="D37" s="554" t="s">
        <v>500</v>
      </c>
      <c r="E37" s="548">
        <f t="shared" si="10"/>
        <v>0</v>
      </c>
      <c r="F37" s="552"/>
      <c r="G37" s="540"/>
      <c r="H37" s="540"/>
      <c r="I37" s="540"/>
      <c r="J37" s="541">
        <f t="shared" si="11"/>
        <v>0</v>
      </c>
      <c r="K37" s="541"/>
      <c r="L37" s="553"/>
      <c r="M37" s="553"/>
      <c r="N37" s="553"/>
      <c r="O37" s="541"/>
      <c r="P37" s="553"/>
      <c r="Q37" s="553"/>
      <c r="R37" s="677">
        <f t="shared" si="12"/>
        <v>0</v>
      </c>
      <c r="T37" s="551"/>
    </row>
    <row r="38" spans="1:20" s="550" customFormat="1" ht="30.75" hidden="1" customHeight="1" x14ac:dyDescent="0.25">
      <c r="A38" s="627" t="s">
        <v>497</v>
      </c>
      <c r="B38" s="627" t="s">
        <v>499</v>
      </c>
      <c r="C38" s="627" t="s">
        <v>56</v>
      </c>
      <c r="D38" s="554" t="s">
        <v>501</v>
      </c>
      <c r="E38" s="548">
        <f t="shared" si="10"/>
        <v>0</v>
      </c>
      <c r="F38" s="552"/>
      <c r="G38" s="540"/>
      <c r="H38" s="540"/>
      <c r="I38" s="540"/>
      <c r="J38" s="541">
        <f t="shared" si="11"/>
        <v>0</v>
      </c>
      <c r="K38" s="541"/>
      <c r="L38" s="553"/>
      <c r="M38" s="553"/>
      <c r="N38" s="553"/>
      <c r="O38" s="541"/>
      <c r="P38" s="553"/>
      <c r="Q38" s="553"/>
      <c r="R38" s="677">
        <f t="shared" si="12"/>
        <v>0</v>
      </c>
      <c r="T38" s="551"/>
    </row>
    <row r="39" spans="1:20" s="550" customFormat="1" ht="23.25" hidden="1" customHeight="1" x14ac:dyDescent="0.25">
      <c r="A39" s="627" t="s">
        <v>447</v>
      </c>
      <c r="B39" s="627" t="s">
        <v>448</v>
      </c>
      <c r="C39" s="627" t="s">
        <v>56</v>
      </c>
      <c r="D39" s="554" t="s">
        <v>449</v>
      </c>
      <c r="E39" s="548">
        <f t="shared" si="10"/>
        <v>0</v>
      </c>
      <c r="F39" s="552"/>
      <c r="G39" s="540"/>
      <c r="H39" s="540"/>
      <c r="I39" s="540"/>
      <c r="J39" s="541">
        <f t="shared" si="11"/>
        <v>0</v>
      </c>
      <c r="K39" s="541"/>
      <c r="L39" s="553"/>
      <c r="M39" s="553"/>
      <c r="N39" s="553"/>
      <c r="O39" s="541"/>
      <c r="P39" s="553"/>
      <c r="Q39" s="553"/>
      <c r="R39" s="677">
        <f t="shared" si="12"/>
        <v>0</v>
      </c>
      <c r="T39" s="551"/>
    </row>
    <row r="40" spans="1:20" s="550" customFormat="1" ht="47.25" hidden="1" customHeight="1" x14ac:dyDescent="0.25">
      <c r="A40" s="626" t="s">
        <v>443</v>
      </c>
      <c r="B40" s="626" t="s">
        <v>444</v>
      </c>
      <c r="C40" s="635" t="s">
        <v>56</v>
      </c>
      <c r="D40" s="555" t="s">
        <v>442</v>
      </c>
      <c r="E40" s="548">
        <f t="shared" si="10"/>
        <v>0</v>
      </c>
      <c r="F40" s="552"/>
      <c r="G40" s="540"/>
      <c r="H40" s="540"/>
      <c r="I40" s="540"/>
      <c r="J40" s="541">
        <f t="shared" si="11"/>
        <v>0</v>
      </c>
      <c r="K40" s="541"/>
      <c r="L40" s="553"/>
      <c r="M40" s="553"/>
      <c r="N40" s="553"/>
      <c r="O40" s="541"/>
      <c r="P40" s="553"/>
      <c r="Q40" s="553"/>
      <c r="R40" s="677">
        <f t="shared" si="12"/>
        <v>0</v>
      </c>
      <c r="T40" s="551"/>
    </row>
    <row r="41" spans="1:20" s="3" customFormat="1" ht="25.5" customHeight="1" x14ac:dyDescent="0.25">
      <c r="A41" s="626" t="s">
        <v>213</v>
      </c>
      <c r="B41" s="626" t="s">
        <v>214</v>
      </c>
      <c r="C41" s="626" t="s">
        <v>56</v>
      </c>
      <c r="D41" s="538" t="s">
        <v>215</v>
      </c>
      <c r="E41" s="539">
        <f t="shared" si="3"/>
        <v>2247262</v>
      </c>
      <c r="F41" s="539">
        <v>2247262</v>
      </c>
      <c r="G41" s="540"/>
      <c r="H41" s="540"/>
      <c r="I41" s="540"/>
      <c r="J41" s="541">
        <f t="shared" si="9"/>
        <v>0</v>
      </c>
      <c r="K41" s="541"/>
      <c r="L41" s="540"/>
      <c r="M41" s="540"/>
      <c r="N41" s="540"/>
      <c r="O41" s="541"/>
      <c r="P41" s="540"/>
      <c r="Q41" s="540"/>
      <c r="R41" s="677">
        <f t="shared" si="5"/>
        <v>2247262</v>
      </c>
      <c r="T41" s="543"/>
    </row>
    <row r="42" spans="1:20" s="213" customFormat="1" ht="33.75" hidden="1" customHeight="1" x14ac:dyDescent="0.25">
      <c r="A42" s="629" t="s">
        <v>502</v>
      </c>
      <c r="B42" s="629" t="s">
        <v>503</v>
      </c>
      <c r="C42" s="629" t="s">
        <v>438</v>
      </c>
      <c r="D42" s="504" t="s">
        <v>504</v>
      </c>
      <c r="E42" s="216">
        <f t="shared" si="3"/>
        <v>0</v>
      </c>
      <c r="F42" s="216"/>
      <c r="G42" s="218"/>
      <c r="H42" s="218"/>
      <c r="I42" s="218"/>
      <c r="J42" s="235">
        <f t="shared" si="9"/>
        <v>0</v>
      </c>
      <c r="K42" s="235"/>
      <c r="L42" s="218"/>
      <c r="M42" s="218"/>
      <c r="N42" s="218"/>
      <c r="O42" s="235"/>
      <c r="P42" s="218"/>
      <c r="Q42" s="218"/>
      <c r="R42" s="678">
        <f t="shared" si="5"/>
        <v>0</v>
      </c>
      <c r="T42" s="214"/>
    </row>
    <row r="43" spans="1:20" s="3" customFormat="1" ht="30.75" customHeight="1" x14ac:dyDescent="0.25">
      <c r="A43" s="630" t="s">
        <v>578</v>
      </c>
      <c r="B43" s="630" t="s">
        <v>162</v>
      </c>
      <c r="C43" s="630" t="s">
        <v>294</v>
      </c>
      <c r="D43" s="567" t="s">
        <v>293</v>
      </c>
      <c r="E43" s="539">
        <f t="shared" si="3"/>
        <v>0</v>
      </c>
      <c r="F43" s="539"/>
      <c r="G43" s="540"/>
      <c r="H43" s="540"/>
      <c r="I43" s="540"/>
      <c r="J43" s="541">
        <f t="shared" si="9"/>
        <v>6000000</v>
      </c>
      <c r="K43" s="541">
        <v>6000000</v>
      </c>
      <c r="L43" s="540"/>
      <c r="M43" s="540"/>
      <c r="N43" s="540"/>
      <c r="O43" s="541">
        <v>6000000</v>
      </c>
      <c r="P43" s="540"/>
      <c r="Q43" s="540"/>
      <c r="R43" s="677">
        <f t="shared" si="5"/>
        <v>6000000</v>
      </c>
      <c r="T43" s="543"/>
    </row>
    <row r="44" spans="1:20" s="3" customFormat="1" ht="34.5" hidden="1" customHeight="1" x14ac:dyDescent="0.25">
      <c r="A44" s="626" t="s">
        <v>561</v>
      </c>
      <c r="B44" s="626" t="s">
        <v>562</v>
      </c>
      <c r="C44" s="626" t="s">
        <v>60</v>
      </c>
      <c r="D44" s="538" t="s">
        <v>563</v>
      </c>
      <c r="E44" s="539">
        <f t="shared" ref="E44" si="13">SUM(F44,I44)</f>
        <v>0</v>
      </c>
      <c r="F44" s="539"/>
      <c r="G44" s="540"/>
      <c r="H44" s="540"/>
      <c r="I44" s="540"/>
      <c r="J44" s="541">
        <f t="shared" ref="J44" si="14">SUM(L44,O44)</f>
        <v>0</v>
      </c>
      <c r="K44" s="541"/>
      <c r="L44" s="540"/>
      <c r="M44" s="540"/>
      <c r="N44" s="540"/>
      <c r="O44" s="541"/>
      <c r="P44" s="540"/>
      <c r="Q44" s="540"/>
      <c r="R44" s="677">
        <f t="shared" ref="R44" si="15">SUM(E44,J44)</f>
        <v>0</v>
      </c>
      <c r="T44" s="543"/>
    </row>
    <row r="45" spans="1:20" s="3" customFormat="1" ht="43.5" customHeight="1" x14ac:dyDescent="0.25">
      <c r="A45" s="626" t="s">
        <v>445</v>
      </c>
      <c r="B45" s="626" t="s">
        <v>296</v>
      </c>
      <c r="C45" s="626" t="s">
        <v>57</v>
      </c>
      <c r="D45" s="544" t="s">
        <v>295</v>
      </c>
      <c r="E45" s="539">
        <f t="shared" si="3"/>
        <v>340918</v>
      </c>
      <c r="F45" s="552">
        <v>340918</v>
      </c>
      <c r="G45" s="540"/>
      <c r="H45" s="540"/>
      <c r="I45" s="540"/>
      <c r="J45" s="541">
        <f t="shared" si="9"/>
        <v>0</v>
      </c>
      <c r="K45" s="541"/>
      <c r="L45" s="540"/>
      <c r="M45" s="540"/>
      <c r="N45" s="540"/>
      <c r="O45" s="541"/>
      <c r="P45" s="540"/>
      <c r="Q45" s="540"/>
      <c r="R45" s="677">
        <f t="shared" si="5"/>
        <v>340918</v>
      </c>
      <c r="T45" s="543"/>
    </row>
    <row r="46" spans="1:20" s="3" customFormat="1" ht="35.25" hidden="1" customHeight="1" x14ac:dyDescent="0.25">
      <c r="A46" s="537" t="s">
        <v>216</v>
      </c>
      <c r="B46" s="537" t="s">
        <v>217</v>
      </c>
      <c r="C46" s="537" t="s">
        <v>73</v>
      </c>
      <c r="D46" s="544" t="s">
        <v>19</v>
      </c>
      <c r="E46" s="539">
        <f t="shared" si="3"/>
        <v>0</v>
      </c>
      <c r="F46" s="539"/>
      <c r="G46" s="539"/>
      <c r="H46" s="539"/>
      <c r="I46" s="539"/>
      <c r="J46" s="539">
        <f t="shared" si="9"/>
        <v>0</v>
      </c>
      <c r="K46" s="541"/>
      <c r="L46" s="539"/>
      <c r="M46" s="539"/>
      <c r="N46" s="539"/>
      <c r="O46" s="541"/>
      <c r="P46" s="539"/>
      <c r="Q46" s="539"/>
      <c r="R46" s="542">
        <f t="shared" si="5"/>
        <v>0</v>
      </c>
      <c r="T46" s="543"/>
    </row>
    <row r="47" spans="1:20" s="3" customFormat="1" ht="24.75" hidden="1" customHeight="1" x14ac:dyDescent="0.25">
      <c r="A47" s="537" t="s">
        <v>564</v>
      </c>
      <c r="B47" s="537" t="s">
        <v>218</v>
      </c>
      <c r="C47" s="537" t="s">
        <v>71</v>
      </c>
      <c r="D47" s="544" t="s">
        <v>18</v>
      </c>
      <c r="E47" s="539">
        <f t="shared" ref="E47" si="16">SUM(F47,I47)</f>
        <v>0</v>
      </c>
      <c r="F47" s="539"/>
      <c r="G47" s="539"/>
      <c r="H47" s="539"/>
      <c r="I47" s="539"/>
      <c r="J47" s="539">
        <f t="shared" ref="J47" si="17">SUM(L47,O47)</f>
        <v>0</v>
      </c>
      <c r="K47" s="541"/>
      <c r="L47" s="539"/>
      <c r="M47" s="539"/>
      <c r="N47" s="539"/>
      <c r="O47" s="541"/>
      <c r="P47" s="539"/>
      <c r="Q47" s="539"/>
      <c r="R47" s="542">
        <f t="shared" ref="R47" si="18">SUM(E47,J47)</f>
        <v>0</v>
      </c>
      <c r="T47" s="543"/>
    </row>
    <row r="48" spans="1:20" s="3" customFormat="1" ht="28.5" hidden="1" customHeight="1" x14ac:dyDescent="0.25">
      <c r="A48" s="537" t="s">
        <v>219</v>
      </c>
      <c r="B48" s="537" t="s">
        <v>220</v>
      </c>
      <c r="C48" s="537" t="s">
        <v>60</v>
      </c>
      <c r="D48" s="556" t="s">
        <v>155</v>
      </c>
      <c r="E48" s="539">
        <f t="shared" si="3"/>
        <v>0</v>
      </c>
      <c r="F48" s="552"/>
      <c r="G48" s="540"/>
      <c r="H48" s="540"/>
      <c r="I48" s="540"/>
      <c r="J48" s="541">
        <f t="shared" si="9"/>
        <v>0</v>
      </c>
      <c r="K48" s="541"/>
      <c r="L48" s="540"/>
      <c r="M48" s="540"/>
      <c r="N48" s="540"/>
      <c r="O48" s="541"/>
      <c r="P48" s="540"/>
      <c r="Q48" s="540"/>
      <c r="R48" s="542">
        <f t="shared" si="5"/>
        <v>0</v>
      </c>
      <c r="T48" s="543"/>
    </row>
    <row r="49" spans="1:20" s="559" customFormat="1" ht="30" hidden="1" customHeight="1" x14ac:dyDescent="0.25">
      <c r="A49" s="557" t="s">
        <v>222</v>
      </c>
      <c r="B49" s="557" t="s">
        <v>223</v>
      </c>
      <c r="C49" s="557" t="s">
        <v>60</v>
      </c>
      <c r="D49" s="556" t="s">
        <v>221</v>
      </c>
      <c r="E49" s="539">
        <f t="shared" si="3"/>
        <v>0</v>
      </c>
      <c r="F49" s="552"/>
      <c r="G49" s="558"/>
      <c r="H49" s="558"/>
      <c r="I49" s="558"/>
      <c r="J49" s="541">
        <f t="shared" si="9"/>
        <v>0</v>
      </c>
      <c r="K49" s="541"/>
      <c r="L49" s="558"/>
      <c r="M49" s="558"/>
      <c r="N49" s="558"/>
      <c r="O49" s="541"/>
      <c r="P49" s="558"/>
      <c r="Q49" s="558"/>
      <c r="R49" s="542">
        <f t="shared" si="5"/>
        <v>0</v>
      </c>
      <c r="T49" s="560"/>
    </row>
    <row r="50" spans="1:20" s="128" customFormat="1" ht="32.25" hidden="1" customHeight="1" x14ac:dyDescent="0.25">
      <c r="A50" s="546" t="s">
        <v>224</v>
      </c>
      <c r="B50" s="537" t="s">
        <v>225</v>
      </c>
      <c r="C50" s="561" t="s">
        <v>226</v>
      </c>
      <c r="D50" s="562" t="s">
        <v>227</v>
      </c>
      <c r="E50" s="539">
        <f t="shared" si="3"/>
        <v>0</v>
      </c>
      <c r="F50" s="539"/>
      <c r="G50" s="563"/>
      <c r="H50" s="563"/>
      <c r="I50" s="563"/>
      <c r="J50" s="541">
        <f t="shared" si="9"/>
        <v>0</v>
      </c>
      <c r="K50" s="541"/>
      <c r="L50" s="563"/>
      <c r="M50" s="563"/>
      <c r="N50" s="563"/>
      <c r="O50" s="541"/>
      <c r="P50" s="563"/>
      <c r="Q50" s="563"/>
      <c r="R50" s="542">
        <f t="shared" ref="R50:R52" si="19">SUM(E50,J50)</f>
        <v>0</v>
      </c>
    </row>
    <row r="51" spans="1:20" s="145" customFormat="1" ht="22.5" hidden="1" customHeight="1" x14ac:dyDescent="0.25">
      <c r="A51" s="505" t="s">
        <v>450</v>
      </c>
      <c r="B51" s="400" t="s">
        <v>451</v>
      </c>
      <c r="C51" s="505" t="s">
        <v>72</v>
      </c>
      <c r="D51" s="506" t="s">
        <v>452</v>
      </c>
      <c r="E51" s="216">
        <f t="shared" si="3"/>
        <v>0</v>
      </c>
      <c r="F51" s="216"/>
      <c r="G51" s="507"/>
      <c r="H51" s="507"/>
      <c r="I51" s="507"/>
      <c r="J51" s="235">
        <f t="shared" si="9"/>
        <v>0</v>
      </c>
      <c r="K51" s="235"/>
      <c r="L51" s="507"/>
      <c r="M51" s="507"/>
      <c r="N51" s="507"/>
      <c r="O51" s="235"/>
      <c r="P51" s="507"/>
      <c r="Q51" s="507"/>
      <c r="R51" s="236">
        <f t="shared" si="19"/>
        <v>0</v>
      </c>
    </row>
    <row r="52" spans="1:20" s="145" customFormat="1" ht="23.25" hidden="1" customHeight="1" x14ac:dyDescent="0.25">
      <c r="A52" s="400" t="s">
        <v>228</v>
      </c>
      <c r="B52" s="400" t="s">
        <v>229</v>
      </c>
      <c r="C52" s="400" t="s">
        <v>58</v>
      </c>
      <c r="D52" s="230" t="s">
        <v>230</v>
      </c>
      <c r="E52" s="216">
        <f t="shared" si="3"/>
        <v>0</v>
      </c>
      <c r="F52" s="216"/>
      <c r="G52" s="507"/>
      <c r="H52" s="507"/>
      <c r="I52" s="507"/>
      <c r="J52" s="235">
        <f t="shared" si="9"/>
        <v>0</v>
      </c>
      <c r="K52" s="235"/>
      <c r="L52" s="507"/>
      <c r="M52" s="507"/>
      <c r="N52" s="507"/>
      <c r="O52" s="235"/>
      <c r="P52" s="507"/>
      <c r="Q52" s="507"/>
      <c r="R52" s="236">
        <f t="shared" si="19"/>
        <v>0</v>
      </c>
    </row>
    <row r="53" spans="1:20" s="128" customFormat="1" ht="47.25" customHeight="1" x14ac:dyDescent="0.25">
      <c r="A53" s="304" t="s">
        <v>25</v>
      </c>
      <c r="B53" s="304"/>
      <c r="C53" s="304"/>
      <c r="D53" s="305" t="s">
        <v>171</v>
      </c>
      <c r="E53" s="312">
        <f>SUM(E54)</f>
        <v>0</v>
      </c>
      <c r="F53" s="306">
        <f t="shared" ref="F53:R53" si="20">SUM(F54)</f>
        <v>0</v>
      </c>
      <c r="G53" s="306">
        <f t="shared" si="20"/>
        <v>0</v>
      </c>
      <c r="H53" s="306">
        <f t="shared" si="20"/>
        <v>0</v>
      </c>
      <c r="I53" s="306">
        <f t="shared" si="20"/>
        <v>0</v>
      </c>
      <c r="J53" s="676">
        <f t="shared" si="20"/>
        <v>12691684</v>
      </c>
      <c r="K53" s="676">
        <f t="shared" si="20"/>
        <v>12691684</v>
      </c>
      <c r="L53" s="306">
        <f t="shared" si="20"/>
        <v>0</v>
      </c>
      <c r="M53" s="306">
        <f t="shared" si="20"/>
        <v>0</v>
      </c>
      <c r="N53" s="306">
        <f t="shared" si="20"/>
        <v>0</v>
      </c>
      <c r="O53" s="676">
        <f t="shared" si="20"/>
        <v>12691684</v>
      </c>
      <c r="P53" s="676">
        <f t="shared" si="20"/>
        <v>0</v>
      </c>
      <c r="Q53" s="676">
        <f t="shared" si="20"/>
        <v>0</v>
      </c>
      <c r="R53" s="676">
        <f t="shared" si="20"/>
        <v>12691684</v>
      </c>
      <c r="T53" s="150">
        <f>SUM(E53,J53)</f>
        <v>12691684</v>
      </c>
    </row>
    <row r="54" spans="1:20" s="128" customFormat="1" ht="48.75" customHeight="1" x14ac:dyDescent="0.25">
      <c r="A54" s="304" t="s">
        <v>26</v>
      </c>
      <c r="B54" s="304"/>
      <c r="C54" s="304"/>
      <c r="D54" s="305" t="s">
        <v>171</v>
      </c>
      <c r="E54" s="312">
        <f>SUM(E55:E66)</f>
        <v>0</v>
      </c>
      <c r="F54" s="312">
        <f t="shared" ref="F54:R54" si="21">SUM(F55:F66)</f>
        <v>0</v>
      </c>
      <c r="G54" s="312">
        <f t="shared" si="21"/>
        <v>0</v>
      </c>
      <c r="H54" s="312">
        <f t="shared" si="21"/>
        <v>0</v>
      </c>
      <c r="I54" s="312">
        <f t="shared" si="21"/>
        <v>0</v>
      </c>
      <c r="J54" s="675">
        <f t="shared" si="21"/>
        <v>12691684</v>
      </c>
      <c r="K54" s="675">
        <f t="shared" si="21"/>
        <v>12691684</v>
      </c>
      <c r="L54" s="312">
        <f t="shared" si="21"/>
        <v>0</v>
      </c>
      <c r="M54" s="312">
        <f t="shared" si="21"/>
        <v>0</v>
      </c>
      <c r="N54" s="312">
        <f t="shared" si="21"/>
        <v>0</v>
      </c>
      <c r="O54" s="675">
        <f t="shared" si="21"/>
        <v>12691684</v>
      </c>
      <c r="P54" s="675">
        <f t="shared" si="21"/>
        <v>0</v>
      </c>
      <c r="Q54" s="675">
        <f t="shared" si="21"/>
        <v>0</v>
      </c>
      <c r="R54" s="675">
        <f t="shared" si="21"/>
        <v>12691684</v>
      </c>
      <c r="T54" s="150">
        <f>SUM(E54,J54)</f>
        <v>12691684</v>
      </c>
    </row>
    <row r="55" spans="1:20" s="145" customFormat="1" ht="45.75" hidden="1" customHeight="1" x14ac:dyDescent="0.25">
      <c r="A55" s="400" t="s">
        <v>243</v>
      </c>
      <c r="B55" s="400" t="s">
        <v>173</v>
      </c>
      <c r="C55" s="400" t="s">
        <v>47</v>
      </c>
      <c r="D55" s="239" t="s">
        <v>172</v>
      </c>
      <c r="E55" s="216">
        <f t="shared" ref="E55:E57" si="22">SUM(F55,I55)</f>
        <v>0</v>
      </c>
      <c r="F55" s="216"/>
      <c r="G55" s="235"/>
      <c r="H55" s="235"/>
      <c r="I55" s="235"/>
      <c r="J55" s="216">
        <f t="shared" ref="J55:J58" si="23">SUM(L55,O55)</f>
        <v>0</v>
      </c>
      <c r="K55" s="216"/>
      <c r="L55" s="240"/>
      <c r="M55" s="240"/>
      <c r="N55" s="240"/>
      <c r="O55" s="216"/>
      <c r="P55" s="240"/>
      <c r="Q55" s="240"/>
      <c r="R55" s="236">
        <f>SUM(E55,J55)</f>
        <v>0</v>
      </c>
    </row>
    <row r="56" spans="1:20" s="145" customFormat="1" ht="23.25" hidden="1" customHeight="1" x14ac:dyDescent="0.25">
      <c r="A56" s="400" t="s">
        <v>512</v>
      </c>
      <c r="B56" s="382" t="s">
        <v>62</v>
      </c>
      <c r="C56" s="509" t="s">
        <v>48</v>
      </c>
      <c r="D56" s="485" t="s">
        <v>298</v>
      </c>
      <c r="E56" s="216">
        <f t="shared" si="22"/>
        <v>0</v>
      </c>
      <c r="F56" s="216"/>
      <c r="G56" s="235"/>
      <c r="H56" s="235"/>
      <c r="I56" s="235"/>
      <c r="J56" s="216">
        <f t="shared" si="23"/>
        <v>0</v>
      </c>
      <c r="K56" s="216"/>
      <c r="L56" s="240"/>
      <c r="M56" s="240"/>
      <c r="N56" s="240"/>
      <c r="O56" s="216"/>
      <c r="P56" s="240"/>
      <c r="Q56" s="240"/>
      <c r="R56" s="236">
        <f t="shared" ref="R56:R66" si="24">SUM(E56,J56)</f>
        <v>0</v>
      </c>
    </row>
    <row r="57" spans="1:20" s="566" customFormat="1" ht="35.25" customHeight="1" x14ac:dyDescent="0.25">
      <c r="A57" s="627" t="s">
        <v>565</v>
      </c>
      <c r="B57" s="626" t="s">
        <v>566</v>
      </c>
      <c r="C57" s="626" t="s">
        <v>53</v>
      </c>
      <c r="D57" s="564" t="s">
        <v>567</v>
      </c>
      <c r="E57" s="539">
        <f t="shared" si="22"/>
        <v>0</v>
      </c>
      <c r="F57" s="539"/>
      <c r="G57" s="563"/>
      <c r="H57" s="563"/>
      <c r="I57" s="563"/>
      <c r="J57" s="541">
        <f t="shared" si="23"/>
        <v>1391684</v>
      </c>
      <c r="K57" s="541">
        <v>1391684</v>
      </c>
      <c r="L57" s="565"/>
      <c r="M57" s="565"/>
      <c r="N57" s="565"/>
      <c r="O57" s="541">
        <v>1391684</v>
      </c>
      <c r="P57" s="565"/>
      <c r="Q57" s="565"/>
      <c r="R57" s="677">
        <f t="shared" si="24"/>
        <v>1391684</v>
      </c>
    </row>
    <row r="58" spans="1:20" s="232" customFormat="1" ht="36.75" hidden="1" customHeight="1" x14ac:dyDescent="0.25">
      <c r="A58" s="628" t="s">
        <v>289</v>
      </c>
      <c r="B58" s="628" t="s">
        <v>290</v>
      </c>
      <c r="C58" s="628" t="s">
        <v>438</v>
      </c>
      <c r="D58" s="503" t="s">
        <v>291</v>
      </c>
      <c r="E58" s="216">
        <f t="shared" ref="E58:E70" si="25">SUM(F58,I58)</f>
        <v>0</v>
      </c>
      <c r="F58" s="216"/>
      <c r="G58" s="507"/>
      <c r="H58" s="507"/>
      <c r="I58" s="507"/>
      <c r="J58" s="216">
        <f t="shared" si="23"/>
        <v>0</v>
      </c>
      <c r="K58" s="216"/>
      <c r="L58" s="507"/>
      <c r="M58" s="507"/>
      <c r="N58" s="507"/>
      <c r="O58" s="216"/>
      <c r="P58" s="507"/>
      <c r="Q58" s="507"/>
      <c r="R58" s="678">
        <f t="shared" si="24"/>
        <v>0</v>
      </c>
    </row>
    <row r="59" spans="1:20" s="232" customFormat="1" ht="35.25" hidden="1" customHeight="1" x14ac:dyDescent="0.25">
      <c r="A59" s="628" t="s">
        <v>408</v>
      </c>
      <c r="B59" s="628" t="s">
        <v>409</v>
      </c>
      <c r="C59" s="628" t="s">
        <v>56</v>
      </c>
      <c r="D59" s="503" t="s">
        <v>410</v>
      </c>
      <c r="E59" s="216">
        <f t="shared" ref="E59:E61" si="26">SUM(F59,I59)</f>
        <v>0</v>
      </c>
      <c r="F59" s="216"/>
      <c r="G59" s="507"/>
      <c r="H59" s="507"/>
      <c r="I59" s="507"/>
      <c r="J59" s="235">
        <f t="shared" ref="J59:J61" si="27">SUM(L59,O59)</f>
        <v>0</v>
      </c>
      <c r="K59" s="235"/>
      <c r="L59" s="507"/>
      <c r="M59" s="507"/>
      <c r="N59" s="507"/>
      <c r="O59" s="235"/>
      <c r="P59" s="507"/>
      <c r="Q59" s="507"/>
      <c r="R59" s="678">
        <f t="shared" si="24"/>
        <v>0</v>
      </c>
    </row>
    <row r="60" spans="1:20" s="232" customFormat="1" ht="35.25" hidden="1" customHeight="1" x14ac:dyDescent="0.25">
      <c r="A60" s="628" t="s">
        <v>514</v>
      </c>
      <c r="B60" s="628" t="s">
        <v>515</v>
      </c>
      <c r="C60" s="628" t="s">
        <v>56</v>
      </c>
      <c r="D60" s="503" t="s">
        <v>516</v>
      </c>
      <c r="E60" s="216">
        <f t="shared" si="26"/>
        <v>0</v>
      </c>
      <c r="F60" s="216"/>
      <c r="G60" s="507"/>
      <c r="H60" s="507"/>
      <c r="I60" s="507"/>
      <c r="J60" s="235">
        <f t="shared" si="27"/>
        <v>0</v>
      </c>
      <c r="K60" s="235"/>
      <c r="L60" s="507"/>
      <c r="M60" s="507"/>
      <c r="N60" s="507"/>
      <c r="O60" s="235"/>
      <c r="P60" s="507"/>
      <c r="Q60" s="507"/>
      <c r="R60" s="678">
        <f t="shared" si="24"/>
        <v>0</v>
      </c>
    </row>
    <row r="61" spans="1:20" s="232" customFormat="1" ht="22.5" hidden="1" customHeight="1" x14ac:dyDescent="0.25">
      <c r="A61" s="628" t="s">
        <v>517</v>
      </c>
      <c r="B61" s="628" t="s">
        <v>214</v>
      </c>
      <c r="C61" s="629" t="s">
        <v>56</v>
      </c>
      <c r="D61" s="504" t="s">
        <v>215</v>
      </c>
      <c r="E61" s="216">
        <f t="shared" si="26"/>
        <v>0</v>
      </c>
      <c r="F61" s="216"/>
      <c r="G61" s="507"/>
      <c r="H61" s="507"/>
      <c r="I61" s="507"/>
      <c r="J61" s="235">
        <f t="shared" si="27"/>
        <v>0</v>
      </c>
      <c r="K61" s="235"/>
      <c r="L61" s="507"/>
      <c r="M61" s="507"/>
      <c r="N61" s="507"/>
      <c r="O61" s="235"/>
      <c r="P61" s="507"/>
      <c r="Q61" s="507"/>
      <c r="R61" s="678">
        <f t="shared" si="24"/>
        <v>0</v>
      </c>
    </row>
    <row r="62" spans="1:20" s="128" customFormat="1" ht="32.25" customHeight="1" x14ac:dyDescent="0.25">
      <c r="A62" s="630" t="s">
        <v>292</v>
      </c>
      <c r="B62" s="630" t="s">
        <v>162</v>
      </c>
      <c r="C62" s="630" t="s">
        <v>294</v>
      </c>
      <c r="D62" s="567" t="s">
        <v>293</v>
      </c>
      <c r="E62" s="539">
        <f t="shared" si="25"/>
        <v>0</v>
      </c>
      <c r="F62" s="539"/>
      <c r="G62" s="563"/>
      <c r="H62" s="563"/>
      <c r="I62" s="563"/>
      <c r="J62" s="541">
        <f t="shared" ref="J62:J65" si="28">SUM(L62,O62)</f>
        <v>11300000</v>
      </c>
      <c r="K62" s="541">
        <v>11300000</v>
      </c>
      <c r="L62" s="568"/>
      <c r="M62" s="568"/>
      <c r="N62" s="568"/>
      <c r="O62" s="541">
        <v>11300000</v>
      </c>
      <c r="P62" s="568"/>
      <c r="Q62" s="563"/>
      <c r="R62" s="677">
        <f t="shared" si="24"/>
        <v>11300000</v>
      </c>
    </row>
    <row r="63" spans="1:20" s="145" customFormat="1" ht="25.5" hidden="1" customHeight="1" x14ac:dyDescent="0.25">
      <c r="A63" s="499" t="s">
        <v>518</v>
      </c>
      <c r="B63" s="400" t="s">
        <v>464</v>
      </c>
      <c r="C63" s="400" t="s">
        <v>294</v>
      </c>
      <c r="D63" s="239" t="s">
        <v>465</v>
      </c>
      <c r="E63" s="216">
        <f>SUM(F63,I63)</f>
        <v>0</v>
      </c>
      <c r="F63" s="216"/>
      <c r="G63" s="507"/>
      <c r="H63" s="507"/>
      <c r="I63" s="507"/>
      <c r="J63" s="216">
        <f t="shared" si="28"/>
        <v>0</v>
      </c>
      <c r="K63" s="216"/>
      <c r="L63" s="510"/>
      <c r="M63" s="510"/>
      <c r="N63" s="510"/>
      <c r="O63" s="216"/>
      <c r="P63" s="510"/>
      <c r="Q63" s="507"/>
      <c r="R63" s="236">
        <f t="shared" si="24"/>
        <v>0</v>
      </c>
    </row>
    <row r="64" spans="1:20" s="145" customFormat="1" ht="35.25" hidden="1" customHeight="1" x14ac:dyDescent="0.25">
      <c r="A64" s="400" t="s">
        <v>373</v>
      </c>
      <c r="B64" s="400" t="s">
        <v>372</v>
      </c>
      <c r="C64" s="400" t="s">
        <v>294</v>
      </c>
      <c r="D64" s="239" t="s">
        <v>371</v>
      </c>
      <c r="E64" s="216">
        <f>SUM(F64,I64)</f>
        <v>0</v>
      </c>
      <c r="F64" s="216"/>
      <c r="G64" s="235"/>
      <c r="H64" s="235"/>
      <c r="I64" s="235"/>
      <c r="J64" s="216">
        <f>SUM(L64,O64)</f>
        <v>0</v>
      </c>
      <c r="K64" s="216"/>
      <c r="L64" s="240"/>
      <c r="M64" s="240"/>
      <c r="N64" s="240"/>
      <c r="O64" s="216"/>
      <c r="P64" s="507"/>
      <c r="Q64" s="240"/>
      <c r="R64" s="236">
        <f t="shared" si="24"/>
        <v>0</v>
      </c>
    </row>
    <row r="65" spans="1:20" s="160" customFormat="1" ht="51" hidden="1" customHeight="1" x14ac:dyDescent="0.25">
      <c r="A65" s="380" t="s">
        <v>297</v>
      </c>
      <c r="B65" s="380" t="s">
        <v>296</v>
      </c>
      <c r="C65" s="379" t="s">
        <v>57</v>
      </c>
      <c r="D65" s="243" t="s">
        <v>295</v>
      </c>
      <c r="E65" s="221">
        <f t="shared" si="25"/>
        <v>0</v>
      </c>
      <c r="F65" s="221"/>
      <c r="G65" s="242"/>
      <c r="H65" s="242"/>
      <c r="I65" s="242"/>
      <c r="J65" s="222">
        <f t="shared" si="28"/>
        <v>0</v>
      </c>
      <c r="K65" s="222"/>
      <c r="L65" s="244"/>
      <c r="M65" s="244"/>
      <c r="N65" s="244"/>
      <c r="O65" s="222"/>
      <c r="P65" s="244"/>
      <c r="Q65" s="242"/>
      <c r="R65" s="236">
        <f t="shared" si="24"/>
        <v>0</v>
      </c>
    </row>
    <row r="66" spans="1:20" s="145" customFormat="1" ht="24.75" hidden="1" customHeight="1" x14ac:dyDescent="0.25">
      <c r="A66" s="381" t="s">
        <v>519</v>
      </c>
      <c r="B66" s="400" t="s">
        <v>229</v>
      </c>
      <c r="C66" s="400" t="s">
        <v>58</v>
      </c>
      <c r="D66" s="230" t="s">
        <v>230</v>
      </c>
      <c r="E66" s="216">
        <f t="shared" si="25"/>
        <v>0</v>
      </c>
      <c r="F66" s="216"/>
      <c r="G66" s="235"/>
      <c r="H66" s="235"/>
      <c r="I66" s="235"/>
      <c r="J66" s="216">
        <f>SUM(O66,L66)</f>
        <v>0</v>
      </c>
      <c r="K66" s="216"/>
      <c r="L66" s="235"/>
      <c r="M66" s="235"/>
      <c r="N66" s="235"/>
      <c r="O66" s="216"/>
      <c r="P66" s="235"/>
      <c r="Q66" s="235"/>
      <c r="R66" s="236">
        <f t="shared" si="24"/>
        <v>0</v>
      </c>
    </row>
    <row r="67" spans="1:20" s="145" customFormat="1" ht="14.1" hidden="1" customHeight="1" x14ac:dyDescent="0.25">
      <c r="A67" s="381"/>
      <c r="B67" s="381"/>
      <c r="C67" s="381"/>
      <c r="D67" s="245"/>
      <c r="E67" s="216">
        <f t="shared" si="25"/>
        <v>0</v>
      </c>
      <c r="F67" s="216"/>
      <c r="G67" s="235"/>
      <c r="H67" s="235"/>
      <c r="I67" s="216"/>
      <c r="J67" s="217">
        <f>SUM(O67,L67)</f>
        <v>0</v>
      </c>
      <c r="K67" s="217"/>
      <c r="L67" s="235"/>
      <c r="M67" s="235"/>
      <c r="N67" s="235"/>
      <c r="O67" s="235"/>
      <c r="P67" s="235"/>
      <c r="Q67" s="235"/>
      <c r="R67" s="212">
        <f t="shared" ref="R67:R70" si="29">SUM(E67,J67)</f>
        <v>0</v>
      </c>
    </row>
    <row r="68" spans="1:20" s="145" customFormat="1" ht="14.1" hidden="1" customHeight="1" x14ac:dyDescent="0.25">
      <c r="A68" s="381"/>
      <c r="B68" s="381"/>
      <c r="C68" s="381"/>
      <c r="D68" s="245"/>
      <c r="E68" s="216">
        <f>SUM(F68,I68)</f>
        <v>0</v>
      </c>
      <c r="F68" s="216"/>
      <c r="G68" s="235"/>
      <c r="H68" s="235"/>
      <c r="I68" s="235"/>
      <c r="J68" s="217">
        <f>SUM(O68,L68)</f>
        <v>0</v>
      </c>
      <c r="K68" s="217"/>
      <c r="L68" s="235"/>
      <c r="M68" s="235"/>
      <c r="N68" s="235"/>
      <c r="O68" s="235"/>
      <c r="P68" s="235"/>
      <c r="Q68" s="235"/>
      <c r="R68" s="212">
        <f t="shared" si="29"/>
        <v>0</v>
      </c>
    </row>
    <row r="69" spans="1:20" s="145" customFormat="1" ht="14.1" hidden="1" customHeight="1" x14ac:dyDescent="0.25">
      <c r="A69" s="381"/>
      <c r="B69" s="381"/>
      <c r="C69" s="381"/>
      <c r="D69" s="245"/>
      <c r="E69" s="216">
        <f t="shared" si="25"/>
        <v>0</v>
      </c>
      <c r="F69" s="216"/>
      <c r="G69" s="235"/>
      <c r="H69" s="235"/>
      <c r="I69" s="235"/>
      <c r="J69" s="217">
        <f>SUM(O69,L69)</f>
        <v>0</v>
      </c>
      <c r="K69" s="217"/>
      <c r="L69" s="235"/>
      <c r="M69" s="235"/>
      <c r="N69" s="235"/>
      <c r="O69" s="235"/>
      <c r="P69" s="235"/>
      <c r="Q69" s="235"/>
      <c r="R69" s="212">
        <f t="shared" si="29"/>
        <v>0</v>
      </c>
    </row>
    <row r="70" spans="1:20" s="145" customFormat="1" ht="14.1" hidden="1" customHeight="1" x14ac:dyDescent="0.25">
      <c r="A70" s="381"/>
      <c r="B70" s="381"/>
      <c r="C70" s="381"/>
      <c r="D70" s="245"/>
      <c r="E70" s="216">
        <f t="shared" si="25"/>
        <v>0</v>
      </c>
      <c r="F70" s="216"/>
      <c r="G70" s="240"/>
      <c r="H70" s="240"/>
      <c r="I70" s="240"/>
      <c r="J70" s="217">
        <f>SUM(L70,O70)</f>
        <v>0</v>
      </c>
      <c r="K70" s="217"/>
      <c r="L70" s="240"/>
      <c r="M70" s="240"/>
      <c r="N70" s="240"/>
      <c r="O70" s="240"/>
      <c r="P70" s="240"/>
      <c r="Q70" s="240"/>
      <c r="R70" s="212">
        <f t="shared" si="29"/>
        <v>0</v>
      </c>
    </row>
    <row r="71" spans="1:20" s="128" customFormat="1" ht="37.5" customHeight="1" x14ac:dyDescent="0.25">
      <c r="A71" s="582" t="s">
        <v>246</v>
      </c>
      <c r="B71" s="582"/>
      <c r="C71" s="582"/>
      <c r="D71" s="583" t="s">
        <v>168</v>
      </c>
      <c r="E71" s="585">
        <f>SUM(E72)</f>
        <v>2003975</v>
      </c>
      <c r="F71" s="585">
        <f t="shared" ref="F71:R71" si="30">SUM(F72)</f>
        <v>2003975</v>
      </c>
      <c r="G71" s="585">
        <f t="shared" si="30"/>
        <v>75726</v>
      </c>
      <c r="H71" s="584">
        <f t="shared" si="30"/>
        <v>0</v>
      </c>
      <c r="I71" s="584">
        <f t="shared" si="30"/>
        <v>0</v>
      </c>
      <c r="J71" s="585">
        <f t="shared" si="30"/>
        <v>5198873.63</v>
      </c>
      <c r="K71" s="585">
        <f t="shared" si="30"/>
        <v>5198873.63</v>
      </c>
      <c r="L71" s="584">
        <f t="shared" si="30"/>
        <v>0</v>
      </c>
      <c r="M71" s="584">
        <f t="shared" si="30"/>
        <v>0</v>
      </c>
      <c r="N71" s="584">
        <f t="shared" si="30"/>
        <v>0</v>
      </c>
      <c r="O71" s="585">
        <f t="shared" si="30"/>
        <v>5198873.63</v>
      </c>
      <c r="P71" s="585">
        <f t="shared" si="30"/>
        <v>0</v>
      </c>
      <c r="Q71" s="585">
        <f t="shared" si="30"/>
        <v>0</v>
      </c>
      <c r="R71" s="585">
        <f t="shared" si="30"/>
        <v>7202848.6299999999</v>
      </c>
      <c r="T71" s="150">
        <f t="shared" ref="T71:T72" si="31">SUM(E71,J71)</f>
        <v>7202848.6299999999</v>
      </c>
    </row>
    <row r="72" spans="1:20" s="3" customFormat="1" ht="37.5" customHeight="1" x14ac:dyDescent="0.25">
      <c r="A72" s="582" t="s">
        <v>245</v>
      </c>
      <c r="B72" s="582"/>
      <c r="C72" s="582"/>
      <c r="D72" s="583" t="s">
        <v>168</v>
      </c>
      <c r="E72" s="585">
        <f>SUM(E74,E76,E90,E93,E94)</f>
        <v>2003975</v>
      </c>
      <c r="F72" s="585">
        <f t="shared" ref="F72:R72" si="32">SUM(F74,F76,F90,F93,F94)</f>
        <v>2003975</v>
      </c>
      <c r="G72" s="585">
        <f t="shared" si="32"/>
        <v>75726</v>
      </c>
      <c r="H72" s="584">
        <f t="shared" si="32"/>
        <v>0</v>
      </c>
      <c r="I72" s="584">
        <f t="shared" si="32"/>
        <v>0</v>
      </c>
      <c r="J72" s="585">
        <f t="shared" si="32"/>
        <v>5198873.63</v>
      </c>
      <c r="K72" s="585">
        <f t="shared" si="32"/>
        <v>5198873.63</v>
      </c>
      <c r="L72" s="584">
        <f t="shared" si="32"/>
        <v>0</v>
      </c>
      <c r="M72" s="584">
        <f t="shared" si="32"/>
        <v>0</v>
      </c>
      <c r="N72" s="584">
        <f t="shared" si="32"/>
        <v>0</v>
      </c>
      <c r="O72" s="585">
        <f t="shared" si="32"/>
        <v>5198873.63</v>
      </c>
      <c r="P72" s="585">
        <f t="shared" si="32"/>
        <v>0</v>
      </c>
      <c r="Q72" s="585">
        <f t="shared" si="32"/>
        <v>0</v>
      </c>
      <c r="R72" s="585">
        <f t="shared" si="32"/>
        <v>7202848.6299999999</v>
      </c>
      <c r="T72" s="150">
        <f t="shared" si="31"/>
        <v>7202848.6299999999</v>
      </c>
    </row>
    <row r="73" spans="1:20" s="213" customFormat="1" ht="45.75" hidden="1" customHeight="1" x14ac:dyDescent="0.25">
      <c r="A73" s="400" t="s">
        <v>244</v>
      </c>
      <c r="B73" s="400" t="s">
        <v>173</v>
      </c>
      <c r="C73" s="400" t="s">
        <v>47</v>
      </c>
      <c r="D73" s="239" t="s">
        <v>172</v>
      </c>
      <c r="E73" s="231">
        <f>SUM(F73,I73)</f>
        <v>0</v>
      </c>
      <c r="F73" s="231"/>
      <c r="G73" s="231"/>
      <c r="H73" s="218"/>
      <c r="I73" s="218"/>
      <c r="J73" s="236">
        <f t="shared" ref="J73:J94" si="33">SUM(L73,O73)</f>
        <v>0</v>
      </c>
      <c r="K73" s="236"/>
      <c r="L73" s="218"/>
      <c r="M73" s="218"/>
      <c r="N73" s="218"/>
      <c r="O73" s="236"/>
      <c r="P73" s="236"/>
      <c r="Q73" s="236"/>
      <c r="R73" s="236">
        <f>SUM(E73,J73)</f>
        <v>0</v>
      </c>
    </row>
    <row r="74" spans="1:20" s="128" customFormat="1" ht="24.75" customHeight="1" x14ac:dyDescent="0.25">
      <c r="A74" s="618" t="s">
        <v>299</v>
      </c>
      <c r="B74" s="618" t="s">
        <v>62</v>
      </c>
      <c r="C74" s="619" t="s">
        <v>48</v>
      </c>
      <c r="D74" s="547" t="s">
        <v>298</v>
      </c>
      <c r="E74" s="570">
        <f t="shared" ref="E74:E96" si="34">SUM(F74,I74)</f>
        <v>24520</v>
      </c>
      <c r="F74" s="552">
        <v>24520</v>
      </c>
      <c r="G74" s="552">
        <v>20098</v>
      </c>
      <c r="H74" s="540"/>
      <c r="I74" s="540"/>
      <c r="J74" s="542">
        <f t="shared" ref="J74" si="35">SUM(L74,O74)</f>
        <v>0</v>
      </c>
      <c r="K74" s="542"/>
      <c r="L74" s="540"/>
      <c r="M74" s="540"/>
      <c r="N74" s="540"/>
      <c r="O74" s="542"/>
      <c r="P74" s="542"/>
      <c r="Q74" s="542"/>
      <c r="R74" s="677">
        <f t="shared" ref="R74:R95" si="36">SUM(E74,J74)</f>
        <v>24520</v>
      </c>
    </row>
    <row r="75" spans="1:20" s="727" customFormat="1" ht="59.25" customHeight="1" x14ac:dyDescent="0.25">
      <c r="A75" s="724"/>
      <c r="B75" s="724"/>
      <c r="C75" s="725"/>
      <c r="D75" s="324" t="s">
        <v>601</v>
      </c>
      <c r="E75" s="726">
        <f t="shared" si="34"/>
        <v>24520</v>
      </c>
      <c r="F75" s="580">
        <v>24520</v>
      </c>
      <c r="G75" s="580">
        <v>20098</v>
      </c>
      <c r="H75" s="558"/>
      <c r="I75" s="558"/>
      <c r="J75" s="323">
        <f t="shared" si="33"/>
        <v>0</v>
      </c>
      <c r="K75" s="593"/>
      <c r="L75" s="558"/>
      <c r="M75" s="558"/>
      <c r="N75" s="558"/>
      <c r="O75" s="593"/>
      <c r="P75" s="593"/>
      <c r="Q75" s="593"/>
      <c r="R75" s="578">
        <f t="shared" si="36"/>
        <v>24520</v>
      </c>
    </row>
    <row r="76" spans="1:20" s="272" customFormat="1" ht="51" customHeight="1" x14ac:dyDescent="0.25">
      <c r="A76" s="618" t="s">
        <v>300</v>
      </c>
      <c r="B76" s="618" t="s">
        <v>63</v>
      </c>
      <c r="C76" s="619" t="s">
        <v>49</v>
      </c>
      <c r="D76" s="547" t="s">
        <v>605</v>
      </c>
      <c r="E76" s="570">
        <f t="shared" si="34"/>
        <v>1979455</v>
      </c>
      <c r="F76" s="552">
        <v>1979455</v>
      </c>
      <c r="G76" s="552">
        <v>55628</v>
      </c>
      <c r="H76" s="542"/>
      <c r="I76" s="542"/>
      <c r="J76" s="733">
        <f t="shared" ref="J76" si="37">SUM(L76,O76)</f>
        <v>1774147.63</v>
      </c>
      <c r="K76" s="733">
        <v>1774147.63</v>
      </c>
      <c r="L76" s="539"/>
      <c r="M76" s="539"/>
      <c r="N76" s="539"/>
      <c r="O76" s="733">
        <v>1774147.63</v>
      </c>
      <c r="P76" s="539"/>
      <c r="Q76" s="539"/>
      <c r="R76" s="733">
        <f t="shared" ref="R76" si="38">SUM(E76,J76)</f>
        <v>3753602.63</v>
      </c>
    </row>
    <row r="77" spans="1:20" s="579" customFormat="1" ht="32.25" customHeight="1" x14ac:dyDescent="0.25">
      <c r="A77" s="620"/>
      <c r="B77" s="620"/>
      <c r="C77" s="621"/>
      <c r="D77" s="573" t="s">
        <v>568</v>
      </c>
      <c r="E77" s="574">
        <f>SUM(F77,I77)</f>
        <v>0</v>
      </c>
      <c r="F77" s="575"/>
      <c r="G77" s="575"/>
      <c r="H77" s="576"/>
      <c r="I77" s="576"/>
      <c r="J77" s="577">
        <f>SUM(L77,O77)</f>
        <v>1171706.6299999999</v>
      </c>
      <c r="K77" s="577">
        <v>1171706.6299999999</v>
      </c>
      <c r="L77" s="576"/>
      <c r="M77" s="576"/>
      <c r="N77" s="576"/>
      <c r="O77" s="577">
        <v>1171706.6299999999</v>
      </c>
      <c r="P77" s="576"/>
      <c r="Q77" s="576"/>
      <c r="R77" s="578">
        <f>SUM(E77,J77)</f>
        <v>1171706.6299999999</v>
      </c>
    </row>
    <row r="78" spans="1:20" s="128" customFormat="1" ht="22.5" customHeight="1" x14ac:dyDescent="0.25">
      <c r="A78" s="618"/>
      <c r="B78" s="618"/>
      <c r="C78" s="619"/>
      <c r="D78" s="573" t="s">
        <v>603</v>
      </c>
      <c r="E78" s="574">
        <f>SUM(F78,I78)</f>
        <v>2562800</v>
      </c>
      <c r="F78" s="580">
        <v>2562800</v>
      </c>
      <c r="G78" s="580">
        <v>2100655</v>
      </c>
      <c r="H78" s="542"/>
      <c r="I78" s="542"/>
      <c r="J78" s="575">
        <f>SUM(L78,O78)</f>
        <v>0</v>
      </c>
      <c r="K78" s="571"/>
      <c r="L78" s="572"/>
      <c r="M78" s="572"/>
      <c r="N78" s="572"/>
      <c r="O78" s="571"/>
      <c r="P78" s="572"/>
      <c r="Q78" s="572"/>
      <c r="R78" s="578">
        <f>SUM(E78,J78)</f>
        <v>2562800</v>
      </c>
    </row>
    <row r="79" spans="1:20" s="727" customFormat="1" ht="60.75" customHeight="1" x14ac:dyDescent="0.25">
      <c r="A79" s="724"/>
      <c r="B79" s="724"/>
      <c r="C79" s="725"/>
      <c r="D79" s="324" t="s">
        <v>602</v>
      </c>
      <c r="E79" s="726">
        <f t="shared" ref="E79" si="39">SUM(F79,I79)</f>
        <v>57653</v>
      </c>
      <c r="F79" s="580">
        <v>57653</v>
      </c>
      <c r="G79" s="580">
        <v>47257</v>
      </c>
      <c r="H79" s="558"/>
      <c r="I79" s="558"/>
      <c r="J79" s="323">
        <f t="shared" ref="J79" si="40">SUM(L79,O79)</f>
        <v>0</v>
      </c>
      <c r="K79" s="593"/>
      <c r="L79" s="558"/>
      <c r="M79" s="558"/>
      <c r="N79" s="558"/>
      <c r="O79" s="593"/>
      <c r="P79" s="593"/>
      <c r="Q79" s="593"/>
      <c r="R79" s="578">
        <f t="shared" ref="R79" si="41">SUM(E79,J79)</f>
        <v>57653</v>
      </c>
    </row>
    <row r="80" spans="1:20" s="128" customFormat="1" ht="47.25" customHeight="1" x14ac:dyDescent="0.25">
      <c r="A80" s="618"/>
      <c r="B80" s="618"/>
      <c r="C80" s="619"/>
      <c r="D80" s="728" t="s">
        <v>604</v>
      </c>
      <c r="E80" s="574">
        <f>SUM(F80,I80)</f>
        <v>977558</v>
      </c>
      <c r="F80" s="580">
        <v>977558</v>
      </c>
      <c r="G80" s="580">
        <v>8371</v>
      </c>
      <c r="H80" s="542"/>
      <c r="I80" s="542"/>
      <c r="J80" s="575">
        <f>SUM(L80,O80)</f>
        <v>118141</v>
      </c>
      <c r="K80" s="575">
        <v>118141</v>
      </c>
      <c r="L80" s="575"/>
      <c r="M80" s="575"/>
      <c r="N80" s="575"/>
      <c r="O80" s="575">
        <v>118141</v>
      </c>
      <c r="P80" s="572"/>
      <c r="Q80" s="572"/>
      <c r="R80" s="578">
        <f>SUM(E80,J80)</f>
        <v>1095699</v>
      </c>
    </row>
    <row r="81" spans="1:36" s="755" customFormat="1" ht="60" customHeight="1" x14ac:dyDescent="0.25">
      <c r="A81" s="620"/>
      <c r="B81" s="620"/>
      <c r="C81" s="621"/>
      <c r="D81" s="324" t="s">
        <v>617</v>
      </c>
      <c r="E81" s="574">
        <f t="shared" si="34"/>
        <v>1051000</v>
      </c>
      <c r="F81" s="575">
        <v>1051000</v>
      </c>
      <c r="G81" s="575"/>
      <c r="H81" s="576"/>
      <c r="I81" s="576"/>
      <c r="J81" s="575">
        <f t="shared" si="33"/>
        <v>0</v>
      </c>
      <c r="K81" s="575"/>
      <c r="L81" s="576"/>
      <c r="M81" s="576"/>
      <c r="N81" s="576"/>
      <c r="O81" s="575"/>
      <c r="P81" s="576"/>
      <c r="Q81" s="576"/>
      <c r="R81" s="578">
        <f t="shared" si="36"/>
        <v>1051000</v>
      </c>
      <c r="S81" s="579"/>
      <c r="T81" s="579"/>
      <c r="U81" s="579"/>
      <c r="V81" s="579"/>
      <c r="W81" s="579"/>
      <c r="X81" s="579"/>
      <c r="Y81" s="579"/>
      <c r="Z81" s="579"/>
      <c r="AA81" s="579"/>
      <c r="AB81" s="579"/>
      <c r="AC81" s="579"/>
      <c r="AD81" s="579"/>
      <c r="AE81" s="579"/>
      <c r="AF81" s="579"/>
      <c r="AG81" s="579"/>
      <c r="AH81" s="579"/>
      <c r="AI81" s="579"/>
      <c r="AJ81" s="579"/>
    </row>
    <row r="82" spans="1:36" s="519" customFormat="1" ht="45" hidden="1" customHeight="1" x14ac:dyDescent="0.25">
      <c r="A82" s="622"/>
      <c r="B82" s="622"/>
      <c r="C82" s="623"/>
      <c r="D82" s="516" t="s">
        <v>525</v>
      </c>
      <c r="E82" s="517">
        <f t="shared" si="34"/>
        <v>0</v>
      </c>
      <c r="F82" s="515"/>
      <c r="G82" s="515"/>
      <c r="H82" s="518"/>
      <c r="I82" s="518"/>
      <c r="J82" s="515">
        <f t="shared" si="33"/>
        <v>0</v>
      </c>
      <c r="K82" s="515"/>
      <c r="L82" s="518"/>
      <c r="M82" s="518"/>
      <c r="N82" s="518"/>
      <c r="O82" s="515"/>
      <c r="P82" s="518"/>
      <c r="Q82" s="518"/>
      <c r="R82" s="757">
        <f t="shared" si="36"/>
        <v>0</v>
      </c>
    </row>
    <row r="83" spans="1:36" s="145" customFormat="1" ht="81.75" hidden="1" customHeight="1" x14ac:dyDescent="0.25">
      <c r="A83" s="624" t="s">
        <v>302</v>
      </c>
      <c r="B83" s="624" t="s">
        <v>61</v>
      </c>
      <c r="C83" s="624" t="s">
        <v>50</v>
      </c>
      <c r="D83" s="756" t="s">
        <v>301</v>
      </c>
      <c r="E83" s="231">
        <f t="shared" si="34"/>
        <v>0</v>
      </c>
      <c r="F83" s="231"/>
      <c r="G83" s="231"/>
      <c r="H83" s="236"/>
      <c r="I83" s="236"/>
      <c r="J83" s="231">
        <f t="shared" si="33"/>
        <v>0</v>
      </c>
      <c r="K83" s="231"/>
      <c r="L83" s="231"/>
      <c r="M83" s="231"/>
      <c r="N83" s="231"/>
      <c r="O83" s="231"/>
      <c r="P83" s="236"/>
      <c r="Q83" s="236"/>
      <c r="R83" s="681">
        <f t="shared" si="36"/>
        <v>0</v>
      </c>
    </row>
    <row r="84" spans="1:36" s="519" customFormat="1" ht="29.25" hidden="1" customHeight="1" x14ac:dyDescent="0.25">
      <c r="A84" s="622"/>
      <c r="B84" s="622"/>
      <c r="C84" s="622"/>
      <c r="D84" s="493" t="s">
        <v>349</v>
      </c>
      <c r="E84" s="517">
        <f>SUM(F84,I84)</f>
        <v>0</v>
      </c>
      <c r="F84" s="515"/>
      <c r="G84" s="515"/>
      <c r="H84" s="518"/>
      <c r="I84" s="518"/>
      <c r="J84" s="515">
        <f t="shared" si="33"/>
        <v>0</v>
      </c>
      <c r="K84" s="515"/>
      <c r="L84" s="515"/>
      <c r="M84" s="515"/>
      <c r="N84" s="515"/>
      <c r="O84" s="515"/>
      <c r="P84" s="518"/>
      <c r="Q84" s="518"/>
      <c r="R84" s="757">
        <f t="shared" si="36"/>
        <v>0</v>
      </c>
    </row>
    <row r="85" spans="1:36" s="519" customFormat="1" ht="64.5" hidden="1" customHeight="1" x14ac:dyDescent="0.25">
      <c r="A85" s="622"/>
      <c r="B85" s="622"/>
      <c r="C85" s="622"/>
      <c r="D85" s="516" t="s">
        <v>466</v>
      </c>
      <c r="E85" s="517">
        <f>SUM(F85,I85)</f>
        <v>0</v>
      </c>
      <c r="F85" s="515"/>
      <c r="G85" s="515"/>
      <c r="H85" s="518"/>
      <c r="I85" s="518"/>
      <c r="J85" s="515">
        <f t="shared" si="33"/>
        <v>0</v>
      </c>
      <c r="K85" s="515"/>
      <c r="L85" s="515"/>
      <c r="M85" s="515"/>
      <c r="N85" s="515"/>
      <c r="O85" s="515"/>
      <c r="P85" s="518"/>
      <c r="Q85" s="518"/>
      <c r="R85" s="757">
        <f t="shared" si="36"/>
        <v>0</v>
      </c>
    </row>
    <row r="86" spans="1:36" s="145" customFormat="1" ht="33" hidden="1" customHeight="1" x14ac:dyDescent="0.25">
      <c r="A86" s="624" t="s">
        <v>304</v>
      </c>
      <c r="B86" s="624" t="s">
        <v>54</v>
      </c>
      <c r="C86" s="624" t="s">
        <v>51</v>
      </c>
      <c r="D86" s="520" t="s">
        <v>303</v>
      </c>
      <c r="E86" s="231">
        <f t="shared" si="34"/>
        <v>0</v>
      </c>
      <c r="F86" s="231"/>
      <c r="G86" s="231"/>
      <c r="H86" s="236"/>
      <c r="I86" s="236"/>
      <c r="J86" s="231">
        <f t="shared" si="33"/>
        <v>0</v>
      </c>
      <c r="K86" s="231"/>
      <c r="L86" s="236"/>
      <c r="M86" s="236"/>
      <c r="N86" s="236"/>
      <c r="O86" s="231"/>
      <c r="P86" s="236"/>
      <c r="Q86" s="236"/>
      <c r="R86" s="681">
        <f t="shared" si="36"/>
        <v>0</v>
      </c>
    </row>
    <row r="87" spans="1:36" s="145" customFormat="1" ht="26.25" hidden="1" customHeight="1" x14ac:dyDescent="0.25">
      <c r="A87" s="624" t="s">
        <v>309</v>
      </c>
      <c r="B87" s="624" t="s">
        <v>310</v>
      </c>
      <c r="C87" s="625" t="s">
        <v>52</v>
      </c>
      <c r="D87" s="485" t="s">
        <v>305</v>
      </c>
      <c r="E87" s="514">
        <f t="shared" si="34"/>
        <v>0</v>
      </c>
      <c r="F87" s="231"/>
      <c r="G87" s="231"/>
      <c r="H87" s="236"/>
      <c r="I87" s="236"/>
      <c r="J87" s="231">
        <f t="shared" si="33"/>
        <v>0</v>
      </c>
      <c r="K87" s="231"/>
      <c r="L87" s="236"/>
      <c r="M87" s="236"/>
      <c r="N87" s="236"/>
      <c r="O87" s="231"/>
      <c r="P87" s="236"/>
      <c r="Q87" s="236"/>
      <c r="R87" s="681">
        <f t="shared" si="36"/>
        <v>0</v>
      </c>
    </row>
    <row r="88" spans="1:36" s="145" customFormat="1" ht="27" hidden="1" customHeight="1" x14ac:dyDescent="0.25">
      <c r="A88" s="624" t="s">
        <v>314</v>
      </c>
      <c r="B88" s="624" t="s">
        <v>315</v>
      </c>
      <c r="C88" s="624" t="s">
        <v>52</v>
      </c>
      <c r="D88" s="485" t="s">
        <v>307</v>
      </c>
      <c r="E88" s="231">
        <f t="shared" si="34"/>
        <v>0</v>
      </c>
      <c r="F88" s="231"/>
      <c r="G88" s="231"/>
      <c r="H88" s="236"/>
      <c r="I88" s="236"/>
      <c r="J88" s="231">
        <f t="shared" si="33"/>
        <v>0</v>
      </c>
      <c r="K88" s="231"/>
      <c r="L88" s="236"/>
      <c r="M88" s="236"/>
      <c r="N88" s="236"/>
      <c r="O88" s="231"/>
      <c r="P88" s="236"/>
      <c r="Q88" s="236"/>
      <c r="R88" s="678">
        <f t="shared" si="36"/>
        <v>0</v>
      </c>
    </row>
    <row r="89" spans="1:36" s="145" customFormat="1" ht="25.5" hidden="1" customHeight="1" x14ac:dyDescent="0.25">
      <c r="A89" s="624" t="s">
        <v>346</v>
      </c>
      <c r="B89" s="624" t="s">
        <v>312</v>
      </c>
      <c r="C89" s="624" t="s">
        <v>52</v>
      </c>
      <c r="D89" s="485" t="s">
        <v>308</v>
      </c>
      <c r="E89" s="231">
        <f t="shared" si="34"/>
        <v>0</v>
      </c>
      <c r="F89" s="231"/>
      <c r="G89" s="231"/>
      <c r="H89" s="236"/>
      <c r="I89" s="236"/>
      <c r="J89" s="231">
        <f t="shared" si="33"/>
        <v>0</v>
      </c>
      <c r="K89" s="236"/>
      <c r="L89" s="236"/>
      <c r="M89" s="236"/>
      <c r="N89" s="236"/>
      <c r="O89" s="236"/>
      <c r="P89" s="236"/>
      <c r="Q89" s="236"/>
      <c r="R89" s="678">
        <f t="shared" si="36"/>
        <v>0</v>
      </c>
    </row>
    <row r="90" spans="1:36" s="128" customFormat="1" ht="26.25" customHeight="1" x14ac:dyDescent="0.25">
      <c r="A90" s="618" t="s">
        <v>521</v>
      </c>
      <c r="B90" s="618" t="s">
        <v>522</v>
      </c>
      <c r="C90" s="618" t="s">
        <v>52</v>
      </c>
      <c r="D90" s="581" t="s">
        <v>520</v>
      </c>
      <c r="E90" s="552">
        <f t="shared" si="34"/>
        <v>0</v>
      </c>
      <c r="F90" s="552">
        <v>0</v>
      </c>
      <c r="G90" s="552">
        <v>0</v>
      </c>
      <c r="H90" s="542"/>
      <c r="I90" s="542"/>
      <c r="J90" s="552">
        <f t="shared" si="33"/>
        <v>0</v>
      </c>
      <c r="K90" s="590"/>
      <c r="L90" s="542"/>
      <c r="M90" s="542"/>
      <c r="N90" s="542"/>
      <c r="O90" s="590"/>
      <c r="P90" s="542"/>
      <c r="Q90" s="542"/>
      <c r="R90" s="758">
        <f t="shared" si="36"/>
        <v>0</v>
      </c>
    </row>
    <row r="91" spans="1:36" s="727" customFormat="1" ht="44.25" customHeight="1" x14ac:dyDescent="0.25">
      <c r="A91" s="729"/>
      <c r="B91" s="729"/>
      <c r="C91" s="730"/>
      <c r="D91" s="731" t="s">
        <v>526</v>
      </c>
      <c r="E91" s="580">
        <f t="shared" si="34"/>
        <v>702273</v>
      </c>
      <c r="F91" s="323">
        <v>702273</v>
      </c>
      <c r="G91" s="323">
        <v>575634</v>
      </c>
      <c r="H91" s="593"/>
      <c r="I91" s="593"/>
      <c r="J91" s="580">
        <f t="shared" si="33"/>
        <v>0</v>
      </c>
      <c r="K91" s="732"/>
      <c r="L91" s="593"/>
      <c r="M91" s="593"/>
      <c r="N91" s="593"/>
      <c r="O91" s="732"/>
      <c r="P91" s="593"/>
      <c r="Q91" s="593"/>
      <c r="R91" s="759">
        <f t="shared" si="36"/>
        <v>702273</v>
      </c>
    </row>
    <row r="92" spans="1:36" s="145" customFormat="1" ht="34.5" hidden="1" customHeight="1" x14ac:dyDescent="0.25">
      <c r="A92" s="624" t="s">
        <v>317</v>
      </c>
      <c r="B92" s="624" t="s">
        <v>318</v>
      </c>
      <c r="C92" s="625" t="s">
        <v>53</v>
      </c>
      <c r="D92" s="485" t="s">
        <v>316</v>
      </c>
      <c r="E92" s="514">
        <f t="shared" si="34"/>
        <v>0</v>
      </c>
      <c r="F92" s="231"/>
      <c r="G92" s="231"/>
      <c r="H92" s="236"/>
      <c r="I92" s="236"/>
      <c r="J92" s="236">
        <f t="shared" si="33"/>
        <v>0</v>
      </c>
      <c r="K92" s="236"/>
      <c r="L92" s="236"/>
      <c r="M92" s="236"/>
      <c r="N92" s="236"/>
      <c r="O92" s="236"/>
      <c r="P92" s="236"/>
      <c r="Q92" s="236"/>
      <c r="R92" s="678">
        <f t="shared" si="36"/>
        <v>0</v>
      </c>
    </row>
    <row r="93" spans="1:36" s="128" customFormat="1" ht="26.25" customHeight="1" x14ac:dyDescent="0.25">
      <c r="A93" s="618" t="s">
        <v>463</v>
      </c>
      <c r="B93" s="626" t="s">
        <v>464</v>
      </c>
      <c r="C93" s="626" t="s">
        <v>294</v>
      </c>
      <c r="D93" s="544" t="s">
        <v>465</v>
      </c>
      <c r="E93" s="570">
        <f t="shared" si="34"/>
        <v>0</v>
      </c>
      <c r="F93" s="552"/>
      <c r="G93" s="552"/>
      <c r="H93" s="542"/>
      <c r="I93" s="542"/>
      <c r="J93" s="542">
        <f t="shared" si="33"/>
        <v>2704726</v>
      </c>
      <c r="K93" s="542">
        <v>2704726</v>
      </c>
      <c r="L93" s="542"/>
      <c r="M93" s="542"/>
      <c r="N93" s="542"/>
      <c r="O93" s="542">
        <v>2704726</v>
      </c>
      <c r="P93" s="542"/>
      <c r="Q93" s="542"/>
      <c r="R93" s="677">
        <f t="shared" si="36"/>
        <v>2704726</v>
      </c>
    </row>
    <row r="94" spans="1:36" s="128" customFormat="1" ht="25.5" customHeight="1" x14ac:dyDescent="0.25">
      <c r="A94" s="618" t="s">
        <v>569</v>
      </c>
      <c r="B94" s="618" t="s">
        <v>229</v>
      </c>
      <c r="C94" s="618" t="s">
        <v>58</v>
      </c>
      <c r="D94" s="581" t="s">
        <v>380</v>
      </c>
      <c r="E94" s="552">
        <f>SUM(E95)</f>
        <v>0</v>
      </c>
      <c r="F94" s="552"/>
      <c r="G94" s="552"/>
      <c r="H94" s="552"/>
      <c r="I94" s="552">
        <f t="shared" ref="I94:Q94" si="42">SUM(I95)</f>
        <v>0</v>
      </c>
      <c r="J94" s="542">
        <f t="shared" si="33"/>
        <v>720000</v>
      </c>
      <c r="K94" s="552">
        <v>720000</v>
      </c>
      <c r="L94" s="552"/>
      <c r="M94" s="552"/>
      <c r="N94" s="552"/>
      <c r="O94" s="552">
        <v>720000</v>
      </c>
      <c r="P94" s="552"/>
      <c r="Q94" s="552">
        <f t="shared" si="42"/>
        <v>0</v>
      </c>
      <c r="R94" s="758">
        <f t="shared" si="36"/>
        <v>720000</v>
      </c>
    </row>
    <row r="95" spans="1:36" s="160" customFormat="1" ht="29.25" hidden="1" customHeight="1" x14ac:dyDescent="0.25">
      <c r="A95" s="383"/>
      <c r="B95" s="383"/>
      <c r="C95" s="383"/>
      <c r="D95" s="248"/>
      <c r="E95" s="233">
        <f>SUM(F95,I95)</f>
        <v>0</v>
      </c>
      <c r="F95" s="233"/>
      <c r="G95" s="233"/>
      <c r="H95" s="224"/>
      <c r="I95" s="224"/>
      <c r="J95" s="250">
        <f>SUM(L95,O95)</f>
        <v>0</v>
      </c>
      <c r="K95" s="250"/>
      <c r="L95" s="224"/>
      <c r="M95" s="224"/>
      <c r="N95" s="224"/>
      <c r="O95" s="224"/>
      <c r="P95" s="224"/>
      <c r="Q95" s="224"/>
      <c r="R95" s="212">
        <f t="shared" si="36"/>
        <v>0</v>
      </c>
    </row>
    <row r="96" spans="1:36" s="145" customFormat="1" ht="1.5" hidden="1" customHeight="1" x14ac:dyDescent="0.25">
      <c r="A96" s="381"/>
      <c r="B96" s="381"/>
      <c r="C96" s="381"/>
      <c r="D96" s="237"/>
      <c r="E96" s="231">
        <f t="shared" si="34"/>
        <v>0</v>
      </c>
      <c r="F96" s="231"/>
      <c r="G96" s="231"/>
      <c r="H96" s="236"/>
      <c r="I96" s="236"/>
      <c r="J96" s="212">
        <f>SUM(L96,O96)</f>
        <v>0</v>
      </c>
      <c r="K96" s="212"/>
      <c r="L96" s="236"/>
      <c r="M96" s="236"/>
      <c r="N96" s="236"/>
      <c r="O96" s="236"/>
      <c r="P96" s="236"/>
      <c r="Q96" s="236"/>
      <c r="R96" s="212">
        <f>SUM(E96,J96)</f>
        <v>0</v>
      </c>
    </row>
    <row r="97" spans="1:35" s="145" customFormat="1" ht="35.25" hidden="1" customHeight="1" x14ac:dyDescent="0.25">
      <c r="A97" s="511" t="s">
        <v>242</v>
      </c>
      <c r="B97" s="511"/>
      <c r="C97" s="511"/>
      <c r="D97" s="512" t="s">
        <v>169</v>
      </c>
      <c r="E97" s="513">
        <f>SUM(E98)</f>
        <v>0</v>
      </c>
      <c r="F97" s="521">
        <f t="shared" ref="F97:R97" si="43">SUM(F98)</f>
        <v>0</v>
      </c>
      <c r="G97" s="521">
        <f t="shared" si="43"/>
        <v>0</v>
      </c>
      <c r="H97" s="521">
        <f t="shared" si="43"/>
        <v>0</v>
      </c>
      <c r="I97" s="521">
        <f t="shared" si="43"/>
        <v>0</v>
      </c>
      <c r="J97" s="521">
        <f t="shared" si="43"/>
        <v>0</v>
      </c>
      <c r="K97" s="521">
        <f t="shared" si="43"/>
        <v>0</v>
      </c>
      <c r="L97" s="521">
        <f t="shared" si="43"/>
        <v>0</v>
      </c>
      <c r="M97" s="521">
        <f t="shared" si="43"/>
        <v>0</v>
      </c>
      <c r="N97" s="521">
        <f t="shared" si="43"/>
        <v>0</v>
      </c>
      <c r="O97" s="521">
        <f t="shared" si="43"/>
        <v>0</v>
      </c>
      <c r="P97" s="521" t="e">
        <f t="shared" si="43"/>
        <v>#REF!</v>
      </c>
      <c r="Q97" s="521" t="e">
        <f t="shared" si="43"/>
        <v>#REF!</v>
      </c>
      <c r="R97" s="521">
        <f t="shared" si="43"/>
        <v>0</v>
      </c>
      <c r="T97" s="508">
        <f t="shared" ref="T97:T98" si="44">SUM(E97,J97)</f>
        <v>0</v>
      </c>
    </row>
    <row r="98" spans="1:35" s="213" customFormat="1" ht="33" hidden="1" customHeight="1" x14ac:dyDescent="0.25">
      <c r="A98" s="511" t="s">
        <v>241</v>
      </c>
      <c r="B98" s="511"/>
      <c r="C98" s="511"/>
      <c r="D98" s="512" t="s">
        <v>169</v>
      </c>
      <c r="E98" s="513">
        <f t="shared" ref="E98:O98" si="45">SUM(E99:E123)</f>
        <v>0</v>
      </c>
      <c r="F98" s="521">
        <f t="shared" si="45"/>
        <v>0</v>
      </c>
      <c r="G98" s="521">
        <f t="shared" si="45"/>
        <v>0</v>
      </c>
      <c r="H98" s="521">
        <f t="shared" si="45"/>
        <v>0</v>
      </c>
      <c r="I98" s="521">
        <f t="shared" si="45"/>
        <v>0</v>
      </c>
      <c r="J98" s="521">
        <f t="shared" si="45"/>
        <v>0</v>
      </c>
      <c r="K98" s="521">
        <f t="shared" si="45"/>
        <v>0</v>
      </c>
      <c r="L98" s="521">
        <f t="shared" si="45"/>
        <v>0</v>
      </c>
      <c r="M98" s="521">
        <f t="shared" si="45"/>
        <v>0</v>
      </c>
      <c r="N98" s="521">
        <f t="shared" si="45"/>
        <v>0</v>
      </c>
      <c r="O98" s="521">
        <f t="shared" si="45"/>
        <v>0</v>
      </c>
      <c r="P98" s="521" t="e">
        <f>SUM(P99,#REF!,#REF!,#REF!,#REF!,P113,#REF!,#REF!,P121,#REF!,#REF!)</f>
        <v>#REF!</v>
      </c>
      <c r="Q98" s="521" t="e">
        <f>SUM(Q99,#REF!,#REF!,#REF!,#REF!,#REF!,#REF!,Q121,#REF!,#REF!)</f>
        <v>#REF!</v>
      </c>
      <c r="R98" s="521">
        <f>SUM(R99:R123)</f>
        <v>0</v>
      </c>
      <c r="T98" s="508">
        <f t="shared" si="44"/>
        <v>0</v>
      </c>
      <c r="U98" s="251"/>
      <c r="V98" s="251"/>
      <c r="W98" s="251"/>
      <c r="X98" s="251"/>
      <c r="Y98" s="251"/>
      <c r="Z98" s="251"/>
      <c r="AA98" s="251"/>
      <c r="AB98" s="251"/>
      <c r="AC98" s="251"/>
      <c r="AD98" s="251"/>
      <c r="AE98" s="251"/>
      <c r="AF98" s="251"/>
      <c r="AG98" s="251"/>
      <c r="AH98" s="251"/>
      <c r="AI98" s="251"/>
    </row>
    <row r="99" spans="1:35" s="225" customFormat="1" ht="50.25" hidden="1" customHeight="1" x14ac:dyDescent="0.25">
      <c r="A99" s="400" t="s">
        <v>247</v>
      </c>
      <c r="B99" s="400" t="s">
        <v>173</v>
      </c>
      <c r="C99" s="400" t="s">
        <v>47</v>
      </c>
      <c r="D99" s="239" t="s">
        <v>172</v>
      </c>
      <c r="E99" s="231">
        <f t="shared" ref="E99:E153" si="46">SUM(F99,I99)</f>
        <v>0</v>
      </c>
      <c r="F99" s="231"/>
      <c r="G99" s="218"/>
      <c r="H99" s="218"/>
      <c r="I99" s="218"/>
      <c r="J99" s="236">
        <f>SUM(L99,O99)</f>
        <v>0</v>
      </c>
      <c r="K99" s="236"/>
      <c r="L99" s="218"/>
      <c r="M99" s="218"/>
      <c r="N99" s="218"/>
      <c r="O99" s="218"/>
      <c r="P99" s="218"/>
      <c r="Q99" s="218"/>
      <c r="R99" s="236">
        <f>SUM(E99,J99)</f>
        <v>0</v>
      </c>
      <c r="T99" s="522"/>
      <c r="U99" s="522"/>
      <c r="V99" s="522"/>
      <c r="W99" s="522"/>
      <c r="X99" s="522"/>
      <c r="Y99" s="522"/>
      <c r="Z99" s="522"/>
      <c r="AA99" s="522"/>
      <c r="AB99" s="522"/>
      <c r="AC99" s="522"/>
      <c r="AD99" s="522"/>
      <c r="AE99" s="522"/>
      <c r="AF99" s="522"/>
      <c r="AG99" s="522"/>
      <c r="AH99" s="522"/>
      <c r="AI99" s="522"/>
    </row>
    <row r="100" spans="1:35" s="225" customFormat="1" ht="48" hidden="1" customHeight="1" x14ac:dyDescent="0.25">
      <c r="A100" s="400" t="s">
        <v>327</v>
      </c>
      <c r="B100" s="523">
        <v>3011</v>
      </c>
      <c r="C100" s="523">
        <v>1030</v>
      </c>
      <c r="D100" s="485" t="s">
        <v>325</v>
      </c>
      <c r="E100" s="231">
        <f t="shared" si="46"/>
        <v>0</v>
      </c>
      <c r="F100" s="231"/>
      <c r="G100" s="218"/>
      <c r="H100" s="218"/>
      <c r="I100" s="218"/>
      <c r="J100" s="236">
        <f t="shared" ref="J100:J118" si="47">SUM(L100,O100)</f>
        <v>0</v>
      </c>
      <c r="K100" s="236"/>
      <c r="L100" s="218"/>
      <c r="M100" s="218"/>
      <c r="N100" s="218"/>
      <c r="O100" s="218"/>
      <c r="P100" s="218"/>
      <c r="Q100" s="218"/>
      <c r="R100" s="236">
        <f t="shared" ref="R100:R118" si="48">SUM(E100,J100)</f>
        <v>0</v>
      </c>
      <c r="T100" s="522"/>
      <c r="U100" s="522"/>
      <c r="V100" s="522"/>
      <c r="W100" s="522"/>
      <c r="X100" s="522"/>
      <c r="Y100" s="522"/>
      <c r="Z100" s="522"/>
      <c r="AA100" s="522"/>
      <c r="AB100" s="522"/>
      <c r="AC100" s="522"/>
      <c r="AD100" s="522"/>
      <c r="AE100" s="522"/>
      <c r="AF100" s="522"/>
      <c r="AG100" s="522"/>
      <c r="AH100" s="522"/>
      <c r="AI100" s="522"/>
    </row>
    <row r="101" spans="1:35" s="225" customFormat="1" ht="35.25" hidden="1" customHeight="1" x14ac:dyDescent="0.25">
      <c r="A101" s="400" t="s">
        <v>345</v>
      </c>
      <c r="B101" s="523">
        <v>3012</v>
      </c>
      <c r="C101" s="523">
        <v>1060</v>
      </c>
      <c r="D101" s="485" t="s">
        <v>326</v>
      </c>
      <c r="E101" s="231">
        <f t="shared" si="46"/>
        <v>0</v>
      </c>
      <c r="F101" s="231"/>
      <c r="G101" s="218"/>
      <c r="H101" s="218"/>
      <c r="I101" s="218"/>
      <c r="J101" s="236">
        <f t="shared" si="47"/>
        <v>0</v>
      </c>
      <c r="K101" s="236"/>
      <c r="L101" s="218"/>
      <c r="M101" s="218"/>
      <c r="N101" s="218"/>
      <c r="O101" s="218"/>
      <c r="P101" s="218"/>
      <c r="Q101" s="218"/>
      <c r="R101" s="236">
        <f t="shared" si="48"/>
        <v>0</v>
      </c>
      <c r="T101" s="522"/>
      <c r="U101" s="522"/>
      <c r="V101" s="522"/>
      <c r="W101" s="522"/>
      <c r="X101" s="522"/>
      <c r="Y101" s="522"/>
      <c r="Z101" s="522"/>
      <c r="AA101" s="522"/>
      <c r="AB101" s="522"/>
      <c r="AC101" s="522"/>
      <c r="AD101" s="522"/>
      <c r="AE101" s="522"/>
      <c r="AF101" s="522"/>
      <c r="AG101" s="522"/>
      <c r="AH101" s="522"/>
      <c r="AI101" s="522"/>
    </row>
    <row r="102" spans="1:35" s="225" customFormat="1" ht="50.25" hidden="1" customHeight="1" x14ac:dyDescent="0.25">
      <c r="A102" s="400" t="s">
        <v>335</v>
      </c>
      <c r="B102" s="523">
        <v>3022</v>
      </c>
      <c r="C102" s="523">
        <v>1060</v>
      </c>
      <c r="D102" s="485" t="s">
        <v>336</v>
      </c>
      <c r="E102" s="231">
        <f t="shared" ref="E102" si="49">SUM(F102,I102)</f>
        <v>0</v>
      </c>
      <c r="F102" s="231"/>
      <c r="G102" s="218"/>
      <c r="H102" s="218"/>
      <c r="I102" s="218"/>
      <c r="J102" s="236">
        <f t="shared" ref="J102:J113" si="50">SUM(L102,O102)</f>
        <v>0</v>
      </c>
      <c r="K102" s="236"/>
      <c r="L102" s="218"/>
      <c r="M102" s="218"/>
      <c r="N102" s="218"/>
      <c r="O102" s="218"/>
      <c r="P102" s="218"/>
      <c r="Q102" s="218"/>
      <c r="R102" s="236">
        <f t="shared" ref="R102:R105" si="51">SUM(E102,J102)</f>
        <v>0</v>
      </c>
      <c r="T102" s="522"/>
      <c r="U102" s="522"/>
      <c r="V102" s="522"/>
      <c r="W102" s="522"/>
      <c r="X102" s="522"/>
      <c r="Y102" s="522"/>
      <c r="Z102" s="522"/>
      <c r="AA102" s="522"/>
      <c r="AB102" s="522"/>
      <c r="AC102" s="522"/>
      <c r="AD102" s="522"/>
      <c r="AE102" s="522"/>
      <c r="AF102" s="522"/>
      <c r="AG102" s="522"/>
      <c r="AH102" s="522"/>
      <c r="AI102" s="522"/>
    </row>
    <row r="103" spans="1:35" s="225" customFormat="1" ht="34.5" hidden="1" customHeight="1" x14ac:dyDescent="0.25">
      <c r="A103" s="386" t="s">
        <v>251</v>
      </c>
      <c r="B103" s="386" t="s">
        <v>249</v>
      </c>
      <c r="C103" s="382" t="s">
        <v>21</v>
      </c>
      <c r="D103" s="485" t="s">
        <v>257</v>
      </c>
      <c r="E103" s="231">
        <f>SUM(F103,I103)</f>
        <v>0</v>
      </c>
      <c r="F103" s="218"/>
      <c r="G103" s="218"/>
      <c r="H103" s="218"/>
      <c r="I103" s="218"/>
      <c r="J103" s="236">
        <f t="shared" si="50"/>
        <v>0</v>
      </c>
      <c r="K103" s="236"/>
      <c r="L103" s="218"/>
      <c r="M103" s="218"/>
      <c r="N103" s="218"/>
      <c r="O103" s="218"/>
      <c r="P103" s="218"/>
      <c r="Q103" s="218"/>
      <c r="R103" s="236">
        <f t="shared" si="51"/>
        <v>0</v>
      </c>
      <c r="T103" s="522"/>
      <c r="U103" s="522"/>
      <c r="V103" s="522"/>
      <c r="W103" s="522"/>
      <c r="X103" s="522"/>
      <c r="Y103" s="522"/>
      <c r="Z103" s="522"/>
      <c r="AA103" s="522"/>
      <c r="AB103" s="522"/>
      <c r="AC103" s="522"/>
      <c r="AD103" s="522"/>
      <c r="AE103" s="522"/>
      <c r="AF103" s="522"/>
      <c r="AG103" s="522"/>
      <c r="AH103" s="522"/>
      <c r="AI103" s="522"/>
    </row>
    <row r="104" spans="1:35" s="225" customFormat="1" ht="34.5" hidden="1" customHeight="1" x14ac:dyDescent="0.25">
      <c r="A104" s="386" t="s">
        <v>254</v>
      </c>
      <c r="B104" s="524" t="s">
        <v>253</v>
      </c>
      <c r="C104" s="525" t="s">
        <v>61</v>
      </c>
      <c r="D104" s="485" t="s">
        <v>258</v>
      </c>
      <c r="E104" s="231">
        <f>SUM(F104,I104)</f>
        <v>0</v>
      </c>
      <c r="F104" s="526"/>
      <c r="G104" s="526"/>
      <c r="H104" s="526"/>
      <c r="I104" s="526"/>
      <c r="J104" s="527">
        <f t="shared" si="50"/>
        <v>0</v>
      </c>
      <c r="K104" s="527"/>
      <c r="L104" s="253"/>
      <c r="M104" s="253"/>
      <c r="N104" s="253"/>
      <c r="O104" s="253"/>
      <c r="P104" s="253"/>
      <c r="Q104" s="253"/>
      <c r="R104" s="527">
        <f t="shared" si="51"/>
        <v>0</v>
      </c>
      <c r="T104" s="522"/>
      <c r="U104" s="522"/>
      <c r="V104" s="522"/>
      <c r="W104" s="522"/>
      <c r="X104" s="522"/>
      <c r="Y104" s="522"/>
      <c r="Z104" s="522"/>
      <c r="AA104" s="522"/>
      <c r="AB104" s="522"/>
      <c r="AC104" s="522"/>
      <c r="AD104" s="522"/>
      <c r="AE104" s="522"/>
      <c r="AF104" s="522"/>
      <c r="AG104" s="522"/>
      <c r="AH104" s="522"/>
      <c r="AI104" s="522"/>
    </row>
    <row r="105" spans="1:35" s="225" customFormat="1" ht="44.25" hidden="1" customHeight="1" x14ac:dyDescent="0.25">
      <c r="A105" s="386" t="s">
        <v>255</v>
      </c>
      <c r="B105" s="386" t="s">
        <v>252</v>
      </c>
      <c r="C105" s="509" t="s">
        <v>61</v>
      </c>
      <c r="D105" s="528" t="s">
        <v>22</v>
      </c>
      <c r="E105" s="231">
        <f>SUM(F105,I105)</f>
        <v>0</v>
      </c>
      <c r="F105" s="526"/>
      <c r="G105" s="526"/>
      <c r="H105" s="526"/>
      <c r="I105" s="526"/>
      <c r="J105" s="527">
        <f t="shared" si="50"/>
        <v>0</v>
      </c>
      <c r="K105" s="527"/>
      <c r="L105" s="253"/>
      <c r="M105" s="253"/>
      <c r="N105" s="253"/>
      <c r="O105" s="253"/>
      <c r="P105" s="253"/>
      <c r="Q105" s="253"/>
      <c r="R105" s="527">
        <f t="shared" si="51"/>
        <v>0</v>
      </c>
      <c r="T105" s="522"/>
      <c r="U105" s="522"/>
      <c r="V105" s="522"/>
      <c r="W105" s="522"/>
      <c r="X105" s="522"/>
      <c r="Y105" s="522"/>
      <c r="Z105" s="522"/>
      <c r="AA105" s="522"/>
      <c r="AB105" s="522"/>
      <c r="AC105" s="522"/>
      <c r="AD105" s="522"/>
      <c r="AE105" s="522"/>
      <c r="AF105" s="522"/>
      <c r="AG105" s="522"/>
      <c r="AH105" s="522"/>
      <c r="AI105" s="522"/>
    </row>
    <row r="106" spans="1:35" s="225" customFormat="1" ht="21.75" hidden="1" customHeight="1" x14ac:dyDescent="0.25">
      <c r="A106" s="502" t="s">
        <v>344</v>
      </c>
      <c r="B106" s="523">
        <v>3041</v>
      </c>
      <c r="C106" s="529">
        <v>1040</v>
      </c>
      <c r="D106" s="530" t="s">
        <v>328</v>
      </c>
      <c r="E106" s="531">
        <f t="shared" si="46"/>
        <v>0</v>
      </c>
      <c r="F106" s="252"/>
      <c r="G106" s="253"/>
      <c r="H106" s="253"/>
      <c r="I106" s="253"/>
      <c r="J106" s="527">
        <f t="shared" si="50"/>
        <v>0</v>
      </c>
      <c r="K106" s="527"/>
      <c r="L106" s="253"/>
      <c r="M106" s="253"/>
      <c r="N106" s="253"/>
      <c r="O106" s="253"/>
      <c r="P106" s="253"/>
      <c r="Q106" s="253"/>
      <c r="R106" s="527">
        <f t="shared" si="48"/>
        <v>0</v>
      </c>
      <c r="T106" s="522"/>
      <c r="U106" s="522"/>
      <c r="V106" s="522"/>
      <c r="W106" s="522"/>
      <c r="X106" s="522"/>
      <c r="Y106" s="522"/>
      <c r="Z106" s="522"/>
      <c r="AA106" s="522"/>
      <c r="AB106" s="522"/>
      <c r="AC106" s="522"/>
      <c r="AD106" s="522"/>
      <c r="AE106" s="522"/>
      <c r="AF106" s="522"/>
      <c r="AG106" s="522"/>
      <c r="AH106" s="522"/>
      <c r="AI106" s="522"/>
    </row>
    <row r="107" spans="1:35" s="225" customFormat="1" ht="24" hidden="1" customHeight="1" x14ac:dyDescent="0.25">
      <c r="A107" s="502" t="s">
        <v>394</v>
      </c>
      <c r="B107" s="523">
        <v>3042</v>
      </c>
      <c r="C107" s="529">
        <v>1040</v>
      </c>
      <c r="D107" s="530" t="s">
        <v>333</v>
      </c>
      <c r="E107" s="531">
        <f t="shared" si="46"/>
        <v>0</v>
      </c>
      <c r="F107" s="252"/>
      <c r="G107" s="253"/>
      <c r="H107" s="253"/>
      <c r="I107" s="253"/>
      <c r="J107" s="527">
        <f t="shared" si="50"/>
        <v>0</v>
      </c>
      <c r="K107" s="527"/>
      <c r="L107" s="253"/>
      <c r="M107" s="253"/>
      <c r="N107" s="253"/>
      <c r="O107" s="253"/>
      <c r="P107" s="253"/>
      <c r="Q107" s="253"/>
      <c r="R107" s="527">
        <f t="shared" si="48"/>
        <v>0</v>
      </c>
      <c r="T107" s="522"/>
      <c r="U107" s="522"/>
      <c r="V107" s="522"/>
      <c r="W107" s="522"/>
      <c r="X107" s="522"/>
      <c r="Y107" s="522"/>
      <c r="Z107" s="522"/>
      <c r="AA107" s="522"/>
      <c r="AB107" s="522"/>
      <c r="AC107" s="522"/>
      <c r="AD107" s="522"/>
      <c r="AE107" s="522"/>
      <c r="AF107" s="522"/>
      <c r="AG107" s="522"/>
      <c r="AH107" s="522"/>
      <c r="AI107" s="522"/>
    </row>
    <row r="108" spans="1:35" s="225" customFormat="1" ht="20.25" hidden="1" customHeight="1" x14ac:dyDescent="0.25">
      <c r="A108" s="502" t="s">
        <v>343</v>
      </c>
      <c r="B108" s="523">
        <v>3043</v>
      </c>
      <c r="C108" s="529">
        <v>1040</v>
      </c>
      <c r="D108" s="530" t="s">
        <v>329</v>
      </c>
      <c r="E108" s="531">
        <f t="shared" si="46"/>
        <v>0</v>
      </c>
      <c r="F108" s="252"/>
      <c r="G108" s="253"/>
      <c r="H108" s="253"/>
      <c r="I108" s="253"/>
      <c r="J108" s="527">
        <f t="shared" si="50"/>
        <v>0</v>
      </c>
      <c r="K108" s="527"/>
      <c r="L108" s="253"/>
      <c r="M108" s="253"/>
      <c r="N108" s="253"/>
      <c r="O108" s="253"/>
      <c r="P108" s="253"/>
      <c r="Q108" s="253"/>
      <c r="R108" s="527">
        <f t="shared" si="48"/>
        <v>0</v>
      </c>
      <c r="T108" s="522"/>
      <c r="U108" s="522"/>
      <c r="V108" s="522"/>
      <c r="W108" s="522"/>
      <c r="X108" s="522"/>
      <c r="Y108" s="522"/>
      <c r="Z108" s="522"/>
      <c r="AA108" s="522"/>
      <c r="AB108" s="522"/>
      <c r="AC108" s="522"/>
      <c r="AD108" s="522"/>
      <c r="AE108" s="522"/>
      <c r="AF108" s="522"/>
      <c r="AG108" s="522"/>
      <c r="AH108" s="522"/>
      <c r="AI108" s="522"/>
    </row>
    <row r="109" spans="1:35" s="225" customFormat="1" ht="35.25" hidden="1" customHeight="1" x14ac:dyDescent="0.25">
      <c r="A109" s="502" t="s">
        <v>342</v>
      </c>
      <c r="B109" s="523">
        <v>3044</v>
      </c>
      <c r="C109" s="529">
        <v>1040</v>
      </c>
      <c r="D109" s="530" t="s">
        <v>330</v>
      </c>
      <c r="E109" s="531">
        <f t="shared" si="46"/>
        <v>0</v>
      </c>
      <c r="F109" s="252"/>
      <c r="G109" s="253"/>
      <c r="H109" s="253"/>
      <c r="I109" s="253"/>
      <c r="J109" s="527">
        <f t="shared" si="50"/>
        <v>0</v>
      </c>
      <c r="K109" s="527"/>
      <c r="L109" s="253"/>
      <c r="M109" s="253"/>
      <c r="N109" s="253"/>
      <c r="O109" s="253"/>
      <c r="P109" s="253"/>
      <c r="Q109" s="253"/>
      <c r="R109" s="527">
        <f t="shared" si="48"/>
        <v>0</v>
      </c>
      <c r="T109" s="522"/>
      <c r="U109" s="522"/>
      <c r="V109" s="522"/>
      <c r="W109" s="522"/>
      <c r="X109" s="522"/>
      <c r="Y109" s="522"/>
      <c r="Z109" s="522"/>
      <c r="AA109" s="522"/>
      <c r="AB109" s="522"/>
      <c r="AC109" s="522"/>
      <c r="AD109" s="522"/>
      <c r="AE109" s="522"/>
      <c r="AF109" s="522"/>
      <c r="AG109" s="522"/>
      <c r="AH109" s="522"/>
      <c r="AI109" s="522"/>
    </row>
    <row r="110" spans="1:35" s="225" customFormat="1" ht="22.5" hidden="1" customHeight="1" x14ac:dyDescent="0.25">
      <c r="A110" s="502" t="s">
        <v>341</v>
      </c>
      <c r="B110" s="523">
        <v>3045</v>
      </c>
      <c r="C110" s="529">
        <v>1040</v>
      </c>
      <c r="D110" s="530" t="s">
        <v>331</v>
      </c>
      <c r="E110" s="531">
        <f t="shared" si="46"/>
        <v>0</v>
      </c>
      <c r="F110" s="252"/>
      <c r="G110" s="253"/>
      <c r="H110" s="253"/>
      <c r="I110" s="253"/>
      <c r="J110" s="527">
        <f t="shared" si="50"/>
        <v>0</v>
      </c>
      <c r="K110" s="527"/>
      <c r="L110" s="253"/>
      <c r="M110" s="253"/>
      <c r="N110" s="253"/>
      <c r="O110" s="253"/>
      <c r="P110" s="253"/>
      <c r="Q110" s="253"/>
      <c r="R110" s="527">
        <f t="shared" si="48"/>
        <v>0</v>
      </c>
      <c r="T110" s="522"/>
      <c r="U110" s="522"/>
      <c r="V110" s="522"/>
      <c r="W110" s="522"/>
      <c r="X110" s="522"/>
      <c r="Y110" s="522"/>
      <c r="Z110" s="522"/>
      <c r="AA110" s="522"/>
      <c r="AB110" s="522"/>
      <c r="AC110" s="522"/>
      <c r="AD110" s="522"/>
      <c r="AE110" s="522"/>
      <c r="AF110" s="522"/>
      <c r="AG110" s="522"/>
      <c r="AH110" s="522"/>
      <c r="AI110" s="522"/>
    </row>
    <row r="111" spans="1:35" s="225" customFormat="1" ht="20.25" hidden="1" customHeight="1" x14ac:dyDescent="0.25">
      <c r="A111" s="502" t="s">
        <v>340</v>
      </c>
      <c r="B111" s="523">
        <v>3046</v>
      </c>
      <c r="C111" s="529">
        <v>1040</v>
      </c>
      <c r="D111" s="530" t="s">
        <v>332</v>
      </c>
      <c r="E111" s="531">
        <f t="shared" si="46"/>
        <v>0</v>
      </c>
      <c r="F111" s="252"/>
      <c r="G111" s="253"/>
      <c r="H111" s="253"/>
      <c r="I111" s="253"/>
      <c r="J111" s="527">
        <f t="shared" si="50"/>
        <v>0</v>
      </c>
      <c r="K111" s="527"/>
      <c r="L111" s="253"/>
      <c r="M111" s="253"/>
      <c r="N111" s="253"/>
      <c r="O111" s="253"/>
      <c r="P111" s="253"/>
      <c r="Q111" s="253"/>
      <c r="R111" s="527">
        <f t="shared" si="48"/>
        <v>0</v>
      </c>
      <c r="T111" s="522"/>
      <c r="U111" s="522"/>
      <c r="V111" s="522"/>
      <c r="W111" s="522"/>
      <c r="X111" s="522"/>
      <c r="Y111" s="522"/>
      <c r="Z111" s="522"/>
      <c r="AA111" s="522"/>
      <c r="AB111" s="522"/>
      <c r="AC111" s="522"/>
      <c r="AD111" s="522"/>
      <c r="AE111" s="522"/>
      <c r="AF111" s="522"/>
      <c r="AG111" s="522"/>
      <c r="AH111" s="522"/>
      <c r="AI111" s="522"/>
    </row>
    <row r="112" spans="1:35" s="225" customFormat="1" ht="30.75" hidden="1" customHeight="1" x14ac:dyDescent="0.25">
      <c r="A112" s="502" t="s">
        <v>339</v>
      </c>
      <c r="B112" s="523">
        <v>3047</v>
      </c>
      <c r="C112" s="529">
        <v>1040</v>
      </c>
      <c r="D112" s="530" t="s">
        <v>393</v>
      </c>
      <c r="E112" s="531">
        <f t="shared" si="46"/>
        <v>0</v>
      </c>
      <c r="F112" s="252"/>
      <c r="G112" s="253"/>
      <c r="H112" s="253"/>
      <c r="I112" s="253"/>
      <c r="J112" s="527">
        <f t="shared" si="50"/>
        <v>0</v>
      </c>
      <c r="K112" s="527"/>
      <c r="L112" s="253"/>
      <c r="M112" s="253"/>
      <c r="N112" s="253"/>
      <c r="O112" s="253"/>
      <c r="P112" s="253"/>
      <c r="Q112" s="253"/>
      <c r="R112" s="527">
        <f t="shared" si="48"/>
        <v>0</v>
      </c>
      <c r="T112" s="522"/>
      <c r="U112" s="522"/>
      <c r="V112" s="522"/>
      <c r="W112" s="522"/>
      <c r="X112" s="522"/>
      <c r="Y112" s="522"/>
      <c r="Z112" s="522"/>
      <c r="AA112" s="522"/>
      <c r="AB112" s="522"/>
      <c r="AC112" s="522"/>
      <c r="AD112" s="522"/>
      <c r="AE112" s="522"/>
      <c r="AF112" s="522"/>
      <c r="AG112" s="522"/>
      <c r="AH112" s="522"/>
      <c r="AI112" s="522"/>
    </row>
    <row r="113" spans="1:124" s="213" customFormat="1" ht="33" hidden="1" customHeight="1" x14ac:dyDescent="0.25">
      <c r="A113" s="502" t="s">
        <v>338</v>
      </c>
      <c r="B113" s="523">
        <v>3050</v>
      </c>
      <c r="C113" s="523">
        <v>1070</v>
      </c>
      <c r="D113" s="485" t="s">
        <v>334</v>
      </c>
      <c r="E113" s="252">
        <f t="shared" si="46"/>
        <v>0</v>
      </c>
      <c r="F113" s="252"/>
      <c r="G113" s="253"/>
      <c r="H113" s="253"/>
      <c r="I113" s="253"/>
      <c r="J113" s="527">
        <f t="shared" si="50"/>
        <v>0</v>
      </c>
      <c r="K113" s="527"/>
      <c r="L113" s="253"/>
      <c r="M113" s="253"/>
      <c r="N113" s="253"/>
      <c r="O113" s="253"/>
      <c r="P113" s="253"/>
      <c r="Q113" s="253"/>
      <c r="R113" s="527">
        <f t="shared" si="48"/>
        <v>0</v>
      </c>
      <c r="T113" s="251"/>
      <c r="U113" s="251"/>
      <c r="V113" s="251"/>
      <c r="W113" s="251"/>
      <c r="X113" s="251"/>
      <c r="Y113" s="251"/>
      <c r="Z113" s="251"/>
      <c r="AA113" s="251"/>
      <c r="AB113" s="251"/>
      <c r="AC113" s="251"/>
      <c r="AD113" s="251"/>
      <c r="AE113" s="251"/>
      <c r="AF113" s="251"/>
      <c r="AG113" s="251"/>
      <c r="AH113" s="251"/>
      <c r="AI113" s="251"/>
    </row>
    <row r="114" spans="1:124" s="213" customFormat="1" ht="33.75" hidden="1" customHeight="1" x14ac:dyDescent="0.25">
      <c r="A114" s="400" t="s">
        <v>382</v>
      </c>
      <c r="B114" s="400" t="s">
        <v>383</v>
      </c>
      <c r="C114" s="502" t="s">
        <v>62</v>
      </c>
      <c r="D114" s="532" t="s">
        <v>381</v>
      </c>
      <c r="E114" s="231">
        <f t="shared" si="46"/>
        <v>0</v>
      </c>
      <c r="F114" s="252"/>
      <c r="G114" s="253"/>
      <c r="H114" s="253"/>
      <c r="I114" s="253"/>
      <c r="J114" s="252">
        <f t="shared" si="47"/>
        <v>0</v>
      </c>
      <c r="K114" s="252"/>
      <c r="L114" s="253"/>
      <c r="M114" s="253"/>
      <c r="N114" s="253"/>
      <c r="O114" s="253"/>
      <c r="P114" s="253"/>
      <c r="Q114" s="253"/>
      <c r="R114" s="252">
        <f t="shared" si="48"/>
        <v>0</v>
      </c>
      <c r="T114" s="251"/>
      <c r="U114" s="251"/>
      <c r="V114" s="251"/>
      <c r="W114" s="251"/>
      <c r="X114" s="251"/>
      <c r="Y114" s="251"/>
      <c r="Z114" s="251"/>
      <c r="AA114" s="251"/>
      <c r="AB114" s="251"/>
      <c r="AC114" s="251"/>
      <c r="AD114" s="251"/>
      <c r="AE114" s="251"/>
      <c r="AF114" s="251"/>
      <c r="AG114" s="251"/>
      <c r="AH114" s="251"/>
      <c r="AI114" s="251"/>
    </row>
    <row r="115" spans="1:124" s="213" customFormat="1" ht="50.25" hidden="1" customHeight="1" x14ac:dyDescent="0.25">
      <c r="A115" s="400" t="s">
        <v>396</v>
      </c>
      <c r="B115" s="400" t="s">
        <v>397</v>
      </c>
      <c r="C115" s="400" t="s">
        <v>62</v>
      </c>
      <c r="D115" s="239" t="s">
        <v>395</v>
      </c>
      <c r="E115" s="231">
        <f t="shared" si="46"/>
        <v>0</v>
      </c>
      <c r="F115" s="231"/>
      <c r="G115" s="218"/>
      <c r="H115" s="218"/>
      <c r="I115" s="218"/>
      <c r="J115" s="231">
        <f t="shared" ref="J115" si="52">SUM(L115,O115)</f>
        <v>0</v>
      </c>
      <c r="K115" s="231"/>
      <c r="L115" s="218"/>
      <c r="M115" s="218"/>
      <c r="N115" s="218"/>
      <c r="O115" s="218"/>
      <c r="P115" s="218"/>
      <c r="Q115" s="218"/>
      <c r="R115" s="231">
        <f t="shared" ref="R115" si="53">SUM(E115,J115)</f>
        <v>0</v>
      </c>
      <c r="T115" s="251"/>
      <c r="U115" s="251"/>
      <c r="V115" s="251"/>
      <c r="W115" s="251"/>
      <c r="X115" s="251"/>
      <c r="Y115" s="251"/>
      <c r="Z115" s="251"/>
      <c r="AA115" s="251"/>
      <c r="AB115" s="251"/>
      <c r="AC115" s="251"/>
      <c r="AD115" s="251"/>
      <c r="AE115" s="251"/>
      <c r="AF115" s="251"/>
      <c r="AG115" s="251"/>
      <c r="AH115" s="251"/>
      <c r="AI115" s="251"/>
    </row>
    <row r="116" spans="1:124" s="213" customFormat="1" ht="38.25" hidden="1" customHeight="1" x14ac:dyDescent="0.25">
      <c r="A116" s="400" t="s">
        <v>391</v>
      </c>
      <c r="B116" s="400" t="s">
        <v>386</v>
      </c>
      <c r="C116" s="400" t="s">
        <v>62</v>
      </c>
      <c r="D116" s="530" t="s">
        <v>337</v>
      </c>
      <c r="E116" s="231">
        <f t="shared" si="46"/>
        <v>0</v>
      </c>
      <c r="F116" s="231"/>
      <c r="G116" s="218"/>
      <c r="H116" s="218"/>
      <c r="I116" s="218"/>
      <c r="J116" s="231">
        <f t="shared" si="47"/>
        <v>0</v>
      </c>
      <c r="K116" s="231"/>
      <c r="L116" s="218"/>
      <c r="M116" s="218"/>
      <c r="N116" s="218"/>
      <c r="O116" s="218"/>
      <c r="P116" s="218"/>
      <c r="Q116" s="218"/>
      <c r="R116" s="231">
        <f t="shared" si="48"/>
        <v>0</v>
      </c>
      <c r="T116" s="251"/>
      <c r="U116" s="251"/>
      <c r="V116" s="251"/>
      <c r="W116" s="251"/>
      <c r="X116" s="251"/>
      <c r="Y116" s="251"/>
      <c r="Z116" s="251"/>
      <c r="AA116" s="251"/>
      <c r="AB116" s="251"/>
      <c r="AC116" s="251"/>
      <c r="AD116" s="251"/>
      <c r="AE116" s="251"/>
      <c r="AF116" s="251"/>
      <c r="AG116" s="251"/>
      <c r="AH116" s="251"/>
      <c r="AI116" s="251"/>
    </row>
    <row r="117" spans="1:124" s="213" customFormat="1" ht="51" hidden="1" customHeight="1" x14ac:dyDescent="0.25">
      <c r="A117" s="400" t="s">
        <v>390</v>
      </c>
      <c r="B117" s="400" t="s">
        <v>387</v>
      </c>
      <c r="C117" s="502" t="s">
        <v>55</v>
      </c>
      <c r="D117" s="530" t="s">
        <v>384</v>
      </c>
      <c r="E117" s="231">
        <f t="shared" si="46"/>
        <v>0</v>
      </c>
      <c r="F117" s="231"/>
      <c r="G117" s="218"/>
      <c r="H117" s="218"/>
      <c r="I117" s="218"/>
      <c r="J117" s="231">
        <f t="shared" si="47"/>
        <v>0</v>
      </c>
      <c r="K117" s="231"/>
      <c r="L117" s="218"/>
      <c r="M117" s="218"/>
      <c r="N117" s="218"/>
      <c r="O117" s="218"/>
      <c r="P117" s="218"/>
      <c r="Q117" s="218"/>
      <c r="R117" s="231">
        <f t="shared" si="48"/>
        <v>0</v>
      </c>
      <c r="T117" s="251"/>
      <c r="U117" s="251"/>
      <c r="V117" s="251"/>
      <c r="W117" s="251"/>
      <c r="X117" s="251"/>
      <c r="Y117" s="251"/>
      <c r="Z117" s="251"/>
      <c r="AA117" s="251"/>
      <c r="AB117" s="251"/>
      <c r="AC117" s="251"/>
      <c r="AD117" s="251"/>
      <c r="AE117" s="251"/>
      <c r="AF117" s="251"/>
      <c r="AG117" s="251"/>
      <c r="AH117" s="251"/>
      <c r="AI117" s="251"/>
    </row>
    <row r="118" spans="1:124" s="213" customFormat="1" ht="65.25" hidden="1" customHeight="1" x14ac:dyDescent="0.25">
      <c r="A118" s="400" t="s">
        <v>389</v>
      </c>
      <c r="B118" s="400" t="s">
        <v>388</v>
      </c>
      <c r="C118" s="502" t="s">
        <v>62</v>
      </c>
      <c r="D118" s="530" t="s">
        <v>385</v>
      </c>
      <c r="E118" s="514">
        <f t="shared" si="46"/>
        <v>0</v>
      </c>
      <c r="F118" s="252"/>
      <c r="G118" s="218"/>
      <c r="H118" s="218"/>
      <c r="I118" s="218"/>
      <c r="J118" s="231">
        <f t="shared" si="47"/>
        <v>0</v>
      </c>
      <c r="K118" s="231"/>
      <c r="L118" s="218"/>
      <c r="M118" s="218"/>
      <c r="N118" s="218"/>
      <c r="O118" s="218"/>
      <c r="P118" s="253"/>
      <c r="Q118" s="253"/>
      <c r="R118" s="252">
        <f t="shared" si="48"/>
        <v>0</v>
      </c>
      <c r="T118" s="251"/>
      <c r="U118" s="251"/>
      <c r="V118" s="251"/>
      <c r="W118" s="251"/>
      <c r="X118" s="251"/>
      <c r="Y118" s="251"/>
      <c r="Z118" s="251"/>
      <c r="AA118" s="251"/>
      <c r="AB118" s="251"/>
      <c r="AC118" s="251"/>
      <c r="AD118" s="251"/>
      <c r="AE118" s="251"/>
      <c r="AF118" s="251"/>
      <c r="AG118" s="251"/>
      <c r="AH118" s="251"/>
      <c r="AI118" s="251"/>
    </row>
    <row r="119" spans="1:124" s="225" customFormat="1" ht="62.25" hidden="1" customHeight="1" x14ac:dyDescent="0.25">
      <c r="A119" s="386" t="s">
        <v>259</v>
      </c>
      <c r="B119" s="386" t="s">
        <v>164</v>
      </c>
      <c r="C119" s="509" t="s">
        <v>63</v>
      </c>
      <c r="D119" s="485" t="s">
        <v>20</v>
      </c>
      <c r="E119" s="514">
        <f>SUM(F119,I127)</f>
        <v>0</v>
      </c>
      <c r="F119" s="231"/>
      <c r="G119" s="218"/>
      <c r="H119" s="218"/>
      <c r="I119" s="218"/>
      <c r="J119" s="236">
        <f t="shared" ref="J119:J122" si="54">SUM(L119,O119)</f>
        <v>0</v>
      </c>
      <c r="K119" s="236"/>
      <c r="L119" s="487"/>
      <c r="M119" s="218"/>
      <c r="N119" s="218"/>
      <c r="O119" s="487"/>
      <c r="P119" s="533"/>
      <c r="Q119" s="526"/>
      <c r="R119" s="527">
        <f t="shared" ref="R119:R120" si="55">SUM(E119,J119)</f>
        <v>0</v>
      </c>
      <c r="T119" s="522"/>
      <c r="U119" s="522"/>
      <c r="V119" s="522"/>
      <c r="W119" s="522"/>
      <c r="X119" s="522"/>
      <c r="Y119" s="522"/>
      <c r="Z119" s="522"/>
      <c r="AA119" s="522"/>
      <c r="AB119" s="522"/>
      <c r="AC119" s="522"/>
      <c r="AD119" s="522"/>
      <c r="AE119" s="522"/>
      <c r="AF119" s="522"/>
      <c r="AG119" s="522"/>
      <c r="AH119" s="522"/>
      <c r="AI119" s="522"/>
    </row>
    <row r="120" spans="1:124" s="225" customFormat="1" ht="31.5" hidden="1" customHeight="1" x14ac:dyDescent="0.25">
      <c r="A120" s="386" t="s">
        <v>261</v>
      </c>
      <c r="B120" s="386" t="s">
        <v>165</v>
      </c>
      <c r="C120" s="382" t="s">
        <v>62</v>
      </c>
      <c r="D120" s="485" t="s">
        <v>260</v>
      </c>
      <c r="E120" s="231">
        <f>SUM(F120,I128)</f>
        <v>0</v>
      </c>
      <c r="F120" s="231"/>
      <c r="G120" s="231"/>
      <c r="H120" s="231"/>
      <c r="I120" s="231"/>
      <c r="J120" s="236">
        <f t="shared" si="54"/>
        <v>0</v>
      </c>
      <c r="K120" s="236"/>
      <c r="L120" s="231"/>
      <c r="M120" s="231"/>
      <c r="N120" s="231"/>
      <c r="O120" s="231"/>
      <c r="P120" s="231"/>
      <c r="Q120" s="231">
        <f>SUM(Q121:Q122)</f>
        <v>0</v>
      </c>
      <c r="R120" s="236">
        <f t="shared" si="55"/>
        <v>0</v>
      </c>
      <c r="T120" s="522"/>
      <c r="U120" s="522"/>
      <c r="V120" s="522"/>
      <c r="W120" s="522"/>
      <c r="X120" s="522"/>
      <c r="Y120" s="522"/>
      <c r="Z120" s="522"/>
      <c r="AA120" s="522"/>
      <c r="AB120" s="522"/>
      <c r="AC120" s="522"/>
      <c r="AD120" s="522"/>
      <c r="AE120" s="522"/>
      <c r="AF120" s="522"/>
      <c r="AG120" s="522"/>
      <c r="AH120" s="522"/>
      <c r="AI120" s="522"/>
    </row>
    <row r="121" spans="1:124" s="225" customFormat="1" ht="78" hidden="1" customHeight="1" x14ac:dyDescent="0.25">
      <c r="A121" s="387" t="s">
        <v>263</v>
      </c>
      <c r="B121" s="387" t="s">
        <v>159</v>
      </c>
      <c r="C121" s="382" t="s">
        <v>62</v>
      </c>
      <c r="D121" s="256" t="s">
        <v>262</v>
      </c>
      <c r="E121" s="231">
        <f>SUM(F121,I129)</f>
        <v>0</v>
      </c>
      <c r="F121" s="216"/>
      <c r="G121" s="238"/>
      <c r="H121" s="238"/>
      <c r="I121" s="238"/>
      <c r="J121" s="236">
        <f t="shared" si="54"/>
        <v>0</v>
      </c>
      <c r="K121" s="236"/>
      <c r="L121" s="238"/>
      <c r="M121" s="238"/>
      <c r="N121" s="238"/>
      <c r="O121" s="238"/>
      <c r="P121" s="238"/>
      <c r="Q121" s="238"/>
      <c r="R121" s="235">
        <f>SUM(J121,E121)</f>
        <v>0</v>
      </c>
      <c r="T121" s="522"/>
      <c r="U121" s="522"/>
      <c r="V121" s="522"/>
      <c r="W121" s="522"/>
      <c r="X121" s="522"/>
      <c r="Y121" s="522"/>
      <c r="Z121" s="522"/>
      <c r="AA121" s="522"/>
      <c r="AB121" s="522"/>
      <c r="AC121" s="522"/>
      <c r="AD121" s="522"/>
      <c r="AE121" s="522"/>
      <c r="AF121" s="522"/>
      <c r="AG121" s="522"/>
      <c r="AH121" s="522"/>
      <c r="AI121" s="522"/>
    </row>
    <row r="122" spans="1:124" s="225" customFormat="1" ht="48" hidden="1" customHeight="1" x14ac:dyDescent="0.25">
      <c r="A122" s="387" t="s">
        <v>264</v>
      </c>
      <c r="B122" s="387" t="s">
        <v>265</v>
      </c>
      <c r="C122" s="382" t="s">
        <v>21</v>
      </c>
      <c r="D122" s="256" t="s">
        <v>412</v>
      </c>
      <c r="E122" s="514">
        <f>SUM(F122,I131)</f>
        <v>0</v>
      </c>
      <c r="F122" s="216"/>
      <c r="G122" s="238"/>
      <c r="H122" s="238"/>
      <c r="I122" s="238"/>
      <c r="J122" s="236">
        <f t="shared" si="54"/>
        <v>0</v>
      </c>
      <c r="K122" s="236"/>
      <c r="L122" s="238"/>
      <c r="M122" s="238"/>
      <c r="N122" s="238"/>
      <c r="O122" s="238"/>
      <c r="P122" s="238"/>
      <c r="Q122" s="238"/>
      <c r="R122" s="235">
        <f>SUM(J122,E122)</f>
        <v>0</v>
      </c>
      <c r="T122" s="522"/>
      <c r="U122" s="522"/>
      <c r="V122" s="522"/>
      <c r="W122" s="522"/>
      <c r="X122" s="522"/>
      <c r="Y122" s="522"/>
      <c r="Z122" s="522"/>
      <c r="AA122" s="522"/>
      <c r="AB122" s="522"/>
      <c r="AC122" s="522"/>
      <c r="AD122" s="522"/>
      <c r="AE122" s="522"/>
      <c r="AF122" s="522"/>
      <c r="AG122" s="522"/>
      <c r="AH122" s="522"/>
      <c r="AI122" s="522"/>
    </row>
    <row r="123" spans="1:124" s="225" customFormat="1" ht="30" hidden="1" customHeight="1" x14ac:dyDescent="0.25">
      <c r="A123" s="386" t="s">
        <v>269</v>
      </c>
      <c r="B123" s="386" t="s">
        <v>207</v>
      </c>
      <c r="C123" s="382" t="s">
        <v>54</v>
      </c>
      <c r="D123" s="256" t="s">
        <v>210</v>
      </c>
      <c r="E123" s="514">
        <f t="shared" ref="E123:E130" si="56">SUM(F123,I133)</f>
        <v>0</v>
      </c>
      <c r="F123" s="231"/>
      <c r="G123" s="218"/>
      <c r="H123" s="218"/>
      <c r="I123" s="218"/>
      <c r="J123" s="236">
        <f t="shared" ref="J123:J150" si="57">SUM(L123,O123)</f>
        <v>0</v>
      </c>
      <c r="K123" s="236"/>
      <c r="L123" s="218"/>
      <c r="M123" s="218"/>
      <c r="N123" s="218"/>
      <c r="O123" s="218"/>
      <c r="P123" s="218"/>
      <c r="Q123" s="218"/>
      <c r="R123" s="236">
        <f>SUM(E123,J123)</f>
        <v>0</v>
      </c>
      <c r="T123" s="522"/>
      <c r="U123" s="522"/>
      <c r="V123" s="522"/>
      <c r="W123" s="522"/>
      <c r="X123" s="522"/>
      <c r="Y123" s="522"/>
      <c r="Z123" s="522"/>
      <c r="AA123" s="522"/>
      <c r="AB123" s="522"/>
      <c r="AC123" s="522"/>
      <c r="AD123" s="522"/>
      <c r="AE123" s="522"/>
      <c r="AF123" s="522"/>
      <c r="AG123" s="522"/>
      <c r="AH123" s="522"/>
      <c r="AI123" s="522"/>
    </row>
    <row r="124" spans="1:124" s="262" customFormat="1" ht="22.5" hidden="1" customHeight="1" x14ac:dyDescent="0.25">
      <c r="A124" s="384"/>
      <c r="B124" s="384"/>
      <c r="C124" s="385"/>
      <c r="D124" s="256"/>
      <c r="E124" s="246">
        <f t="shared" si="56"/>
        <v>0</v>
      </c>
      <c r="F124" s="252"/>
      <c r="G124" s="253"/>
      <c r="H124" s="253"/>
      <c r="I124" s="253"/>
      <c r="J124" s="254">
        <f t="shared" si="57"/>
        <v>0</v>
      </c>
      <c r="K124" s="254"/>
      <c r="L124" s="259"/>
      <c r="M124" s="259"/>
      <c r="N124" s="259"/>
      <c r="O124" s="259"/>
      <c r="P124" s="259"/>
      <c r="Q124" s="259"/>
      <c r="R124" s="254">
        <f>SUM(E124,J124)</f>
        <v>0</v>
      </c>
      <c r="S124" s="260"/>
      <c r="T124" s="260"/>
      <c r="U124" s="260"/>
      <c r="V124" s="260"/>
      <c r="W124" s="260"/>
      <c r="X124" s="260"/>
      <c r="Y124" s="260"/>
      <c r="Z124" s="260"/>
      <c r="AA124" s="260"/>
      <c r="AB124" s="260"/>
      <c r="AC124" s="260"/>
      <c r="AD124" s="260"/>
      <c r="AE124" s="260"/>
      <c r="AF124" s="260"/>
      <c r="AG124" s="260"/>
      <c r="AH124" s="260"/>
      <c r="AI124" s="260"/>
      <c r="AJ124" s="260"/>
      <c r="AK124" s="260"/>
      <c r="AL124" s="260"/>
      <c r="AM124" s="260"/>
      <c r="AN124" s="260"/>
      <c r="AO124" s="260"/>
      <c r="AP124" s="260"/>
      <c r="AQ124" s="261"/>
      <c r="AR124" s="261"/>
      <c r="AS124" s="261"/>
      <c r="AT124" s="261"/>
      <c r="AU124" s="261"/>
      <c r="AV124" s="261"/>
      <c r="AW124" s="261"/>
      <c r="AX124" s="261"/>
      <c r="AY124" s="261"/>
      <c r="AZ124" s="261"/>
      <c r="BA124" s="261"/>
      <c r="BB124" s="261"/>
      <c r="BC124" s="261"/>
      <c r="BD124" s="261"/>
      <c r="BE124" s="261"/>
      <c r="BF124" s="261"/>
      <c r="BG124" s="261"/>
      <c r="BH124" s="261"/>
      <c r="BI124" s="261"/>
      <c r="BJ124" s="261"/>
      <c r="BK124" s="261"/>
      <c r="BL124" s="261"/>
      <c r="BM124" s="261"/>
      <c r="BN124" s="261"/>
      <c r="BO124" s="261"/>
      <c r="BP124" s="261"/>
      <c r="BQ124" s="261"/>
      <c r="BR124" s="261"/>
      <c r="BS124" s="261"/>
      <c r="BT124" s="261"/>
      <c r="BU124" s="261"/>
      <c r="BV124" s="261"/>
      <c r="BW124" s="261"/>
      <c r="BX124" s="261"/>
      <c r="BY124" s="261"/>
      <c r="BZ124" s="261"/>
      <c r="CA124" s="261"/>
      <c r="CB124" s="261"/>
      <c r="CC124" s="261"/>
      <c r="CD124" s="261"/>
      <c r="CE124" s="261"/>
      <c r="CF124" s="261"/>
      <c r="CG124" s="261"/>
      <c r="CH124" s="261"/>
      <c r="CI124" s="261"/>
      <c r="CJ124" s="261"/>
      <c r="CK124" s="261"/>
      <c r="CL124" s="261"/>
      <c r="CM124" s="261"/>
      <c r="CN124" s="261"/>
      <c r="CO124" s="261"/>
      <c r="CP124" s="261"/>
      <c r="CQ124" s="261"/>
      <c r="CR124" s="261"/>
      <c r="CS124" s="261"/>
      <c r="CT124" s="261"/>
      <c r="CU124" s="261"/>
      <c r="CV124" s="261"/>
      <c r="CW124" s="261"/>
      <c r="CX124" s="261"/>
      <c r="CY124" s="261"/>
      <c r="CZ124" s="261"/>
      <c r="DA124" s="261"/>
      <c r="DB124" s="261"/>
      <c r="DC124" s="261"/>
      <c r="DD124" s="261"/>
      <c r="DE124" s="261"/>
      <c r="DF124" s="261"/>
      <c r="DG124" s="261"/>
      <c r="DH124" s="261"/>
      <c r="DI124" s="261"/>
      <c r="DJ124" s="261"/>
      <c r="DK124" s="261"/>
      <c r="DL124" s="261"/>
      <c r="DM124" s="261"/>
      <c r="DN124" s="261"/>
      <c r="DO124" s="261"/>
      <c r="DP124" s="261"/>
      <c r="DQ124" s="261"/>
      <c r="DR124" s="261"/>
      <c r="DS124" s="261"/>
      <c r="DT124" s="261"/>
    </row>
    <row r="125" spans="1:124" s="213" customFormat="1" ht="22.5" hidden="1" customHeight="1" x14ac:dyDescent="0.25">
      <c r="A125" s="386"/>
      <c r="B125" s="386"/>
      <c r="C125" s="382"/>
      <c r="D125" s="256"/>
      <c r="E125" s="246">
        <f t="shared" si="56"/>
        <v>0</v>
      </c>
      <c r="F125" s="241"/>
      <c r="G125" s="218"/>
      <c r="H125" s="218"/>
      <c r="I125" s="218"/>
      <c r="J125" s="212">
        <f t="shared" si="57"/>
        <v>0</v>
      </c>
      <c r="K125" s="212"/>
      <c r="L125" s="211"/>
      <c r="M125" s="211"/>
      <c r="N125" s="211"/>
      <c r="O125" s="211"/>
      <c r="P125" s="211"/>
      <c r="Q125" s="211"/>
      <c r="R125" s="263">
        <f>SUM(E125,J125)</f>
        <v>0</v>
      </c>
      <c r="S125" s="251"/>
      <c r="T125" s="251"/>
      <c r="U125" s="251"/>
      <c r="V125" s="251"/>
      <c r="W125" s="251"/>
      <c r="X125" s="251"/>
      <c r="Y125" s="251"/>
      <c r="Z125" s="251"/>
      <c r="AA125" s="251"/>
      <c r="AB125" s="251"/>
      <c r="AC125" s="251"/>
      <c r="AD125" s="251"/>
      <c r="AE125" s="251"/>
      <c r="AF125" s="251"/>
      <c r="AG125" s="251"/>
      <c r="AH125" s="251"/>
      <c r="AI125" s="251"/>
      <c r="AJ125" s="251"/>
      <c r="AK125" s="251"/>
      <c r="AL125" s="251"/>
      <c r="AM125" s="251"/>
      <c r="AN125" s="251"/>
      <c r="AO125" s="251"/>
      <c r="AP125" s="251"/>
      <c r="AQ125" s="251"/>
      <c r="AR125" s="251"/>
      <c r="AS125" s="251"/>
      <c r="AT125" s="251"/>
      <c r="AU125" s="251"/>
      <c r="AV125" s="251"/>
      <c r="AW125" s="251"/>
      <c r="AX125" s="251"/>
      <c r="AY125" s="251"/>
      <c r="AZ125" s="251"/>
      <c r="BA125" s="251"/>
      <c r="BB125" s="251"/>
      <c r="BC125" s="251"/>
      <c r="BD125" s="251"/>
      <c r="BE125" s="251"/>
      <c r="BF125" s="251"/>
      <c r="BG125" s="251"/>
      <c r="BH125" s="251"/>
      <c r="BI125" s="251"/>
      <c r="BJ125" s="251"/>
      <c r="BK125" s="251"/>
      <c r="BL125" s="251"/>
      <c r="BM125" s="251"/>
      <c r="BN125" s="251"/>
      <c r="BO125" s="251"/>
      <c r="BP125" s="251"/>
      <c r="BQ125" s="251"/>
      <c r="BR125" s="251"/>
      <c r="BS125" s="251"/>
      <c r="BT125" s="251"/>
      <c r="BU125" s="251"/>
      <c r="BV125" s="251"/>
      <c r="BW125" s="251"/>
      <c r="BX125" s="251"/>
      <c r="BY125" s="251"/>
      <c r="BZ125" s="251"/>
      <c r="CA125" s="251"/>
      <c r="CB125" s="251"/>
      <c r="CC125" s="251"/>
      <c r="CD125" s="251"/>
      <c r="CE125" s="251"/>
      <c r="CF125" s="251"/>
      <c r="CG125" s="251"/>
      <c r="CH125" s="251"/>
      <c r="CI125" s="251"/>
      <c r="CJ125" s="251"/>
      <c r="CK125" s="251"/>
      <c r="CL125" s="251"/>
      <c r="CM125" s="251"/>
      <c r="CN125" s="251"/>
      <c r="CO125" s="251"/>
      <c r="CP125" s="251"/>
      <c r="CQ125" s="251"/>
      <c r="CR125" s="251"/>
      <c r="CS125" s="251"/>
      <c r="CT125" s="251"/>
      <c r="CU125" s="251"/>
      <c r="CV125" s="251"/>
      <c r="CW125" s="251"/>
      <c r="CX125" s="251"/>
      <c r="CY125" s="251"/>
      <c r="CZ125" s="251"/>
      <c r="DA125" s="251"/>
      <c r="DB125" s="251"/>
      <c r="DC125" s="251"/>
      <c r="DD125" s="251"/>
      <c r="DE125" s="251"/>
      <c r="DF125" s="251"/>
      <c r="DG125" s="251"/>
      <c r="DH125" s="251"/>
      <c r="DI125" s="251"/>
      <c r="DJ125" s="251"/>
      <c r="DK125" s="251"/>
      <c r="DL125" s="251"/>
      <c r="DM125" s="251"/>
      <c r="DN125" s="251"/>
      <c r="DO125" s="251"/>
      <c r="DP125" s="251"/>
      <c r="DQ125" s="251"/>
      <c r="DR125" s="251"/>
      <c r="DS125" s="251"/>
      <c r="DT125" s="251"/>
    </row>
    <row r="126" spans="1:124" s="213" customFormat="1" ht="22.5" hidden="1" customHeight="1" x14ac:dyDescent="0.25">
      <c r="A126" s="387"/>
      <c r="B126" s="387"/>
      <c r="C126" s="382"/>
      <c r="D126" s="256"/>
      <c r="E126" s="246">
        <f t="shared" si="56"/>
        <v>0</v>
      </c>
      <c r="F126" s="216"/>
      <c r="G126" s="257"/>
      <c r="H126" s="257"/>
      <c r="I126" s="257"/>
      <c r="J126" s="217">
        <f>SUM(L126,O126)</f>
        <v>0</v>
      </c>
      <c r="K126" s="217"/>
      <c r="L126" s="257"/>
      <c r="M126" s="257"/>
      <c r="N126" s="257"/>
      <c r="O126" s="257"/>
      <c r="P126" s="257"/>
      <c r="Q126" s="257"/>
      <c r="R126" s="264">
        <f>SUM(J126,E126)</f>
        <v>0</v>
      </c>
      <c r="S126" s="251"/>
      <c r="T126" s="251"/>
      <c r="U126" s="251"/>
      <c r="V126" s="251"/>
      <c r="W126" s="251"/>
      <c r="X126" s="251"/>
      <c r="Y126" s="251"/>
      <c r="Z126" s="251"/>
      <c r="AA126" s="251"/>
      <c r="AB126" s="251"/>
      <c r="AC126" s="251"/>
      <c r="AD126" s="251"/>
      <c r="AE126" s="251"/>
      <c r="AF126" s="251"/>
      <c r="AG126" s="251"/>
      <c r="AH126" s="251"/>
      <c r="AI126" s="251"/>
      <c r="AJ126" s="251"/>
      <c r="AK126" s="251"/>
      <c r="AL126" s="251"/>
      <c r="AM126" s="251"/>
      <c r="AN126" s="251"/>
      <c r="AO126" s="251"/>
      <c r="AP126" s="251"/>
      <c r="AQ126" s="251"/>
      <c r="AR126" s="251"/>
      <c r="AS126" s="251"/>
      <c r="AT126" s="251"/>
      <c r="AU126" s="251"/>
      <c r="AV126" s="251"/>
      <c r="AW126" s="251"/>
      <c r="AX126" s="251"/>
      <c r="AY126" s="251"/>
      <c r="AZ126" s="251"/>
      <c r="BA126" s="251"/>
      <c r="BB126" s="251"/>
      <c r="BC126" s="251"/>
      <c r="BD126" s="251"/>
      <c r="BE126" s="251"/>
      <c r="BF126" s="251"/>
      <c r="BG126" s="251"/>
      <c r="BH126" s="251"/>
      <c r="BI126" s="251"/>
      <c r="BJ126" s="251"/>
      <c r="BK126" s="251"/>
      <c r="BL126" s="251"/>
      <c r="BM126" s="251"/>
      <c r="BN126" s="251"/>
      <c r="BO126" s="251"/>
      <c r="BP126" s="251"/>
      <c r="BQ126" s="251"/>
      <c r="BR126" s="251"/>
      <c r="BS126" s="251"/>
      <c r="BT126" s="251"/>
      <c r="BU126" s="251"/>
      <c r="BV126" s="251"/>
      <c r="BW126" s="251"/>
      <c r="BX126" s="251"/>
      <c r="BY126" s="251"/>
      <c r="BZ126" s="251"/>
      <c r="CA126" s="251"/>
      <c r="CB126" s="251"/>
      <c r="CC126" s="251"/>
      <c r="CD126" s="251"/>
      <c r="CE126" s="251"/>
      <c r="CF126" s="251"/>
      <c r="CG126" s="251"/>
      <c r="CH126" s="251"/>
      <c r="CI126" s="251"/>
      <c r="CJ126" s="251"/>
      <c r="CK126" s="251"/>
      <c r="CL126" s="251"/>
      <c r="CM126" s="251"/>
      <c r="CN126" s="251"/>
      <c r="CO126" s="251"/>
      <c r="CP126" s="251"/>
      <c r="CQ126" s="251"/>
      <c r="CR126" s="251"/>
      <c r="CS126" s="251"/>
      <c r="CT126" s="251"/>
      <c r="CU126" s="251"/>
      <c r="CV126" s="251"/>
      <c r="CW126" s="251"/>
      <c r="CX126" s="251"/>
      <c r="CY126" s="251"/>
      <c r="CZ126" s="251"/>
      <c r="DA126" s="251"/>
      <c r="DB126" s="251"/>
      <c r="DC126" s="251"/>
      <c r="DD126" s="251"/>
      <c r="DE126" s="251"/>
      <c r="DF126" s="251"/>
      <c r="DG126" s="251"/>
      <c r="DH126" s="251"/>
      <c r="DI126" s="251"/>
      <c r="DJ126" s="251"/>
      <c r="DK126" s="251"/>
      <c r="DL126" s="251"/>
      <c r="DM126" s="251"/>
      <c r="DN126" s="251"/>
      <c r="DO126" s="251"/>
      <c r="DP126" s="251"/>
      <c r="DQ126" s="251"/>
      <c r="DR126" s="251"/>
      <c r="DS126" s="251"/>
      <c r="DT126" s="251"/>
    </row>
    <row r="127" spans="1:124" s="213" customFormat="1" ht="22.5" hidden="1" customHeight="1" x14ac:dyDescent="0.25">
      <c r="A127" s="386"/>
      <c r="B127" s="386"/>
      <c r="C127" s="382"/>
      <c r="D127" s="256"/>
      <c r="E127" s="246">
        <f t="shared" si="56"/>
        <v>0</v>
      </c>
      <c r="F127" s="231"/>
      <c r="G127" s="218"/>
      <c r="H127" s="218"/>
      <c r="I127" s="218"/>
      <c r="J127" s="212">
        <f t="shared" si="57"/>
        <v>0</v>
      </c>
      <c r="K127" s="212"/>
      <c r="L127" s="211"/>
      <c r="M127" s="211"/>
      <c r="N127" s="211"/>
      <c r="O127" s="211"/>
      <c r="P127" s="211"/>
      <c r="Q127" s="211"/>
      <c r="R127" s="263">
        <f t="shared" ref="R127:R135" si="58">SUM(E127,J127)</f>
        <v>0</v>
      </c>
      <c r="S127" s="251"/>
      <c r="T127" s="251"/>
      <c r="U127" s="251"/>
      <c r="V127" s="251"/>
      <c r="W127" s="251"/>
      <c r="X127" s="251"/>
      <c r="Y127" s="251"/>
      <c r="Z127" s="251"/>
      <c r="AA127" s="251"/>
      <c r="AB127" s="251"/>
      <c r="AC127" s="251"/>
      <c r="AD127" s="251"/>
      <c r="AE127" s="251"/>
      <c r="AF127" s="251"/>
      <c r="AG127" s="251"/>
      <c r="AH127" s="251"/>
      <c r="AI127" s="251"/>
      <c r="AJ127" s="251"/>
      <c r="AK127" s="251"/>
      <c r="AL127" s="251"/>
      <c r="AM127" s="251"/>
      <c r="AN127" s="251"/>
      <c r="AO127" s="251"/>
      <c r="AP127" s="251"/>
      <c r="AQ127" s="251"/>
      <c r="AR127" s="251"/>
      <c r="AS127" s="251"/>
      <c r="AT127" s="251"/>
      <c r="AU127" s="251"/>
      <c r="AV127" s="251"/>
      <c r="AW127" s="251"/>
      <c r="AX127" s="251"/>
      <c r="AY127" s="251"/>
      <c r="AZ127" s="251"/>
      <c r="BA127" s="251"/>
      <c r="BB127" s="251"/>
      <c r="BC127" s="251"/>
      <c r="BD127" s="251"/>
      <c r="BE127" s="251"/>
      <c r="BF127" s="251"/>
      <c r="BG127" s="251"/>
      <c r="BH127" s="251"/>
      <c r="BI127" s="251"/>
      <c r="BJ127" s="251"/>
      <c r="BK127" s="251"/>
      <c r="BL127" s="251"/>
      <c r="BM127" s="251"/>
      <c r="BN127" s="251"/>
      <c r="BO127" s="251"/>
      <c r="BP127" s="251"/>
      <c r="BQ127" s="251"/>
      <c r="BR127" s="251"/>
      <c r="BS127" s="251"/>
      <c r="BT127" s="251"/>
      <c r="BU127" s="251"/>
      <c r="BV127" s="251"/>
      <c r="BW127" s="251"/>
      <c r="BX127" s="251"/>
      <c r="BY127" s="251"/>
      <c r="BZ127" s="251"/>
      <c r="CA127" s="251"/>
      <c r="CB127" s="251"/>
      <c r="CC127" s="251"/>
      <c r="CD127" s="251"/>
      <c r="CE127" s="251"/>
      <c r="CF127" s="251"/>
      <c r="CG127" s="251"/>
      <c r="CH127" s="251"/>
      <c r="CI127" s="251"/>
      <c r="CJ127" s="251"/>
      <c r="CK127" s="251"/>
      <c r="CL127" s="251"/>
      <c r="CM127" s="251"/>
      <c r="CN127" s="251"/>
      <c r="CO127" s="251"/>
      <c r="CP127" s="251"/>
      <c r="CQ127" s="251"/>
      <c r="CR127" s="251"/>
      <c r="CS127" s="251"/>
      <c r="CT127" s="251"/>
      <c r="CU127" s="251"/>
      <c r="CV127" s="251"/>
      <c r="CW127" s="251"/>
      <c r="CX127" s="251"/>
      <c r="CY127" s="251"/>
      <c r="CZ127" s="251"/>
      <c r="DA127" s="251"/>
      <c r="DB127" s="251"/>
      <c r="DC127" s="251"/>
      <c r="DD127" s="251"/>
      <c r="DE127" s="251"/>
      <c r="DF127" s="251"/>
      <c r="DG127" s="251"/>
      <c r="DH127" s="251"/>
      <c r="DI127" s="251"/>
      <c r="DJ127" s="251"/>
      <c r="DK127" s="251"/>
      <c r="DL127" s="251"/>
      <c r="DM127" s="251"/>
      <c r="DN127" s="251"/>
      <c r="DO127" s="251"/>
      <c r="DP127" s="251"/>
      <c r="DQ127" s="251"/>
      <c r="DR127" s="251"/>
      <c r="DS127" s="251"/>
      <c r="DT127" s="251"/>
    </row>
    <row r="128" spans="1:124" s="213" customFormat="1" ht="22.5" hidden="1" customHeight="1" x14ac:dyDescent="0.25">
      <c r="A128" s="388"/>
      <c r="B128" s="386"/>
      <c r="C128" s="382"/>
      <c r="D128" s="265"/>
      <c r="E128" s="246">
        <f t="shared" si="56"/>
        <v>0</v>
      </c>
      <c r="F128" s="231"/>
      <c r="G128" s="218"/>
      <c r="H128" s="218"/>
      <c r="I128" s="218"/>
      <c r="J128" s="212"/>
      <c r="K128" s="212"/>
      <c r="L128" s="211"/>
      <c r="M128" s="211"/>
      <c r="N128" s="211"/>
      <c r="O128" s="211"/>
      <c r="P128" s="211"/>
      <c r="Q128" s="211"/>
      <c r="R128" s="263">
        <f t="shared" si="58"/>
        <v>0</v>
      </c>
      <c r="S128" s="251"/>
      <c r="T128" s="251"/>
      <c r="U128" s="251"/>
      <c r="V128" s="251"/>
      <c r="W128" s="251"/>
      <c r="X128" s="251"/>
      <c r="Y128" s="251"/>
      <c r="Z128" s="251"/>
      <c r="AA128" s="251"/>
      <c r="AB128" s="251"/>
      <c r="AC128" s="251"/>
      <c r="AD128" s="251"/>
      <c r="AE128" s="251"/>
      <c r="AF128" s="251"/>
      <c r="AG128" s="251"/>
      <c r="AH128" s="251"/>
      <c r="AI128" s="251"/>
      <c r="AJ128" s="251"/>
      <c r="AK128" s="251"/>
      <c r="AL128" s="251"/>
      <c r="AM128" s="251"/>
      <c r="AN128" s="251"/>
      <c r="AO128" s="251"/>
      <c r="AP128" s="251"/>
      <c r="AQ128" s="251"/>
      <c r="AR128" s="251"/>
      <c r="AS128" s="251"/>
      <c r="AT128" s="251"/>
      <c r="AU128" s="251"/>
      <c r="AV128" s="251"/>
      <c r="AW128" s="251"/>
      <c r="AX128" s="251"/>
      <c r="AY128" s="251"/>
      <c r="AZ128" s="251"/>
      <c r="BA128" s="251"/>
      <c r="BB128" s="251"/>
      <c r="BC128" s="251"/>
      <c r="BD128" s="251"/>
      <c r="BE128" s="251"/>
      <c r="BF128" s="251"/>
      <c r="BG128" s="251"/>
      <c r="BH128" s="251"/>
      <c r="BI128" s="251"/>
      <c r="BJ128" s="251"/>
      <c r="BK128" s="251"/>
      <c r="BL128" s="251"/>
      <c r="BM128" s="251"/>
      <c r="BN128" s="251"/>
      <c r="BO128" s="251"/>
      <c r="BP128" s="251"/>
      <c r="BQ128" s="251"/>
      <c r="BR128" s="251"/>
      <c r="BS128" s="251"/>
      <c r="BT128" s="251"/>
      <c r="BU128" s="251"/>
      <c r="BV128" s="251"/>
      <c r="BW128" s="251"/>
      <c r="BX128" s="251"/>
      <c r="BY128" s="251"/>
      <c r="BZ128" s="251"/>
      <c r="CA128" s="251"/>
      <c r="CB128" s="251"/>
      <c r="CC128" s="251"/>
      <c r="CD128" s="251"/>
      <c r="CE128" s="251"/>
      <c r="CF128" s="251"/>
      <c r="CG128" s="251"/>
      <c r="CH128" s="251"/>
      <c r="CI128" s="251"/>
      <c r="CJ128" s="251"/>
      <c r="CK128" s="251"/>
      <c r="CL128" s="251"/>
      <c r="CM128" s="251"/>
      <c r="CN128" s="251"/>
      <c r="CO128" s="251"/>
      <c r="CP128" s="251"/>
      <c r="CQ128" s="251"/>
      <c r="CR128" s="251"/>
      <c r="CS128" s="251"/>
      <c r="CT128" s="251"/>
      <c r="CU128" s="251"/>
      <c r="CV128" s="251"/>
      <c r="CW128" s="251"/>
      <c r="CX128" s="251"/>
      <c r="CY128" s="251"/>
      <c r="CZ128" s="251"/>
      <c r="DA128" s="251"/>
      <c r="DB128" s="251"/>
      <c r="DC128" s="251"/>
      <c r="DD128" s="251"/>
      <c r="DE128" s="251"/>
      <c r="DF128" s="251"/>
      <c r="DG128" s="251"/>
      <c r="DH128" s="251"/>
      <c r="DI128" s="251"/>
      <c r="DJ128" s="251"/>
      <c r="DK128" s="251"/>
      <c r="DL128" s="251"/>
      <c r="DM128" s="251"/>
      <c r="DN128" s="251"/>
      <c r="DO128" s="251"/>
      <c r="DP128" s="251"/>
      <c r="DQ128" s="251"/>
      <c r="DR128" s="251"/>
      <c r="DS128" s="251"/>
      <c r="DT128" s="251"/>
    </row>
    <row r="129" spans="1:124" s="232" customFormat="1" ht="22.5" hidden="1" customHeight="1" x14ac:dyDescent="0.25">
      <c r="A129" s="388"/>
      <c r="B129" s="386"/>
      <c r="C129" s="382"/>
      <c r="D129" s="239"/>
      <c r="E129" s="246">
        <f t="shared" si="56"/>
        <v>0</v>
      </c>
      <c r="F129" s="231"/>
      <c r="G129" s="218"/>
      <c r="H129" s="218"/>
      <c r="I129" s="218"/>
      <c r="J129" s="212">
        <f t="shared" si="57"/>
        <v>0</v>
      </c>
      <c r="K129" s="212"/>
      <c r="L129" s="211"/>
      <c r="M129" s="211"/>
      <c r="N129" s="211"/>
      <c r="O129" s="211"/>
      <c r="P129" s="211"/>
      <c r="Q129" s="211"/>
      <c r="R129" s="263">
        <f t="shared" si="58"/>
        <v>0</v>
      </c>
    </row>
    <row r="130" spans="1:124" s="213" customFormat="1" ht="22.5" hidden="1" customHeight="1" x14ac:dyDescent="0.25">
      <c r="A130" s="388"/>
      <c r="B130" s="386"/>
      <c r="C130" s="382"/>
      <c r="D130" s="256"/>
      <c r="E130" s="246">
        <f t="shared" si="56"/>
        <v>0</v>
      </c>
      <c r="F130" s="241"/>
      <c r="G130" s="241"/>
      <c r="H130" s="241"/>
      <c r="I130" s="241">
        <f t="shared" ref="I130:R130" si="59">SUM(I131:I139)</f>
        <v>0</v>
      </c>
      <c r="J130" s="241">
        <f t="shared" si="59"/>
        <v>0</v>
      </c>
      <c r="K130" s="241"/>
      <c r="L130" s="241">
        <f t="shared" si="59"/>
        <v>0</v>
      </c>
      <c r="M130" s="241">
        <f t="shared" si="59"/>
        <v>0</v>
      </c>
      <c r="N130" s="241">
        <f t="shared" si="59"/>
        <v>0</v>
      </c>
      <c r="O130" s="241">
        <f t="shared" si="59"/>
        <v>0</v>
      </c>
      <c r="P130" s="241">
        <f t="shared" si="59"/>
        <v>0</v>
      </c>
      <c r="Q130" s="241">
        <f t="shared" si="59"/>
        <v>0</v>
      </c>
      <c r="R130" s="241">
        <f t="shared" si="59"/>
        <v>0</v>
      </c>
      <c r="S130" s="251"/>
      <c r="T130" s="251"/>
      <c r="U130" s="251"/>
      <c r="V130" s="251"/>
      <c r="W130" s="251"/>
      <c r="X130" s="251"/>
      <c r="Y130" s="251"/>
      <c r="Z130" s="251"/>
      <c r="AA130" s="251"/>
      <c r="AB130" s="251"/>
      <c r="AC130" s="251"/>
      <c r="AD130" s="251"/>
      <c r="AE130" s="251"/>
      <c r="AF130" s="251"/>
      <c r="AG130" s="251"/>
      <c r="AH130" s="251"/>
      <c r="AI130" s="251"/>
      <c r="AJ130" s="251"/>
      <c r="AK130" s="251"/>
      <c r="AL130" s="251"/>
      <c r="AM130" s="251"/>
      <c r="AN130" s="251"/>
      <c r="AO130" s="251"/>
      <c r="AP130" s="251"/>
      <c r="AQ130" s="251"/>
      <c r="AR130" s="251"/>
      <c r="AS130" s="251"/>
      <c r="AT130" s="251"/>
      <c r="AU130" s="251"/>
      <c r="AV130" s="251"/>
      <c r="AW130" s="251"/>
      <c r="AX130" s="251"/>
      <c r="AY130" s="251"/>
      <c r="AZ130" s="251"/>
      <c r="BA130" s="251"/>
      <c r="BB130" s="251"/>
      <c r="BC130" s="251"/>
      <c r="BD130" s="251"/>
      <c r="BE130" s="251"/>
      <c r="BF130" s="251"/>
      <c r="BG130" s="251"/>
      <c r="BH130" s="251"/>
      <c r="BI130" s="251"/>
      <c r="BJ130" s="251"/>
      <c r="BK130" s="251"/>
      <c r="BL130" s="251"/>
      <c r="BM130" s="251"/>
      <c r="BN130" s="251"/>
      <c r="BO130" s="251"/>
      <c r="BP130" s="251"/>
      <c r="BQ130" s="251"/>
      <c r="BR130" s="251"/>
      <c r="BS130" s="251"/>
      <c r="BT130" s="251"/>
      <c r="BU130" s="251"/>
      <c r="BV130" s="251"/>
      <c r="BW130" s="251"/>
      <c r="BX130" s="251"/>
      <c r="BY130" s="251"/>
      <c r="BZ130" s="251"/>
      <c r="CA130" s="251"/>
      <c r="CB130" s="251"/>
      <c r="CC130" s="251"/>
      <c r="CD130" s="251"/>
      <c r="CE130" s="251"/>
      <c r="CF130" s="251"/>
      <c r="CG130" s="251"/>
      <c r="CH130" s="251"/>
      <c r="CI130" s="251"/>
      <c r="CJ130" s="251"/>
      <c r="CK130" s="251"/>
      <c r="CL130" s="251"/>
      <c r="CM130" s="251"/>
      <c r="CN130" s="251"/>
      <c r="CO130" s="251"/>
      <c r="CP130" s="251"/>
      <c r="CQ130" s="251"/>
      <c r="CR130" s="251"/>
      <c r="CS130" s="251"/>
      <c r="CT130" s="251"/>
      <c r="CU130" s="251"/>
      <c r="CV130" s="251"/>
      <c r="CW130" s="251"/>
      <c r="CX130" s="251"/>
      <c r="CY130" s="251"/>
      <c r="CZ130" s="251"/>
      <c r="DA130" s="251"/>
      <c r="DB130" s="251"/>
      <c r="DC130" s="251"/>
      <c r="DD130" s="251"/>
      <c r="DE130" s="251"/>
      <c r="DF130" s="251"/>
      <c r="DG130" s="251"/>
      <c r="DH130" s="251"/>
      <c r="DI130" s="251"/>
      <c r="DJ130" s="251"/>
      <c r="DK130" s="251"/>
      <c r="DL130" s="251"/>
      <c r="DM130" s="251"/>
      <c r="DN130" s="251"/>
      <c r="DO130" s="251"/>
      <c r="DP130" s="251"/>
      <c r="DQ130" s="251"/>
      <c r="DR130" s="251"/>
      <c r="DS130" s="251"/>
      <c r="DT130" s="251"/>
    </row>
    <row r="131" spans="1:124" s="234" customFormat="1" ht="22.5" hidden="1" customHeight="1" x14ac:dyDescent="0.25">
      <c r="A131" s="389"/>
      <c r="B131" s="390"/>
      <c r="C131" s="391"/>
      <c r="D131" s="226"/>
      <c r="E131" s="233">
        <f>SUM(F131,I131)</f>
        <v>0</v>
      </c>
      <c r="F131" s="233"/>
      <c r="G131" s="223"/>
      <c r="H131" s="223"/>
      <c r="I131" s="223"/>
      <c r="J131" s="250">
        <f t="shared" si="57"/>
        <v>0</v>
      </c>
      <c r="K131" s="250"/>
      <c r="L131" s="266"/>
      <c r="M131" s="266"/>
      <c r="N131" s="266"/>
      <c r="O131" s="266"/>
      <c r="P131" s="266"/>
      <c r="Q131" s="266"/>
      <c r="R131" s="250">
        <f t="shared" si="58"/>
        <v>0</v>
      </c>
      <c r="S131" s="255"/>
      <c r="T131" s="255"/>
      <c r="U131" s="255"/>
      <c r="V131" s="255"/>
      <c r="W131" s="255"/>
      <c r="X131" s="255"/>
      <c r="Y131" s="255"/>
      <c r="Z131" s="255"/>
      <c r="AA131" s="255"/>
      <c r="AB131" s="255"/>
      <c r="AC131" s="255"/>
      <c r="AD131" s="255"/>
      <c r="AE131" s="255"/>
      <c r="AF131" s="255"/>
      <c r="AG131" s="255"/>
      <c r="AH131" s="255"/>
      <c r="AI131" s="255"/>
      <c r="AJ131" s="255"/>
      <c r="AK131" s="255"/>
      <c r="AL131" s="255"/>
      <c r="AM131" s="255"/>
      <c r="AN131" s="255"/>
      <c r="AO131" s="255"/>
      <c r="AP131" s="255"/>
      <c r="AQ131" s="255"/>
      <c r="AR131" s="255"/>
      <c r="AS131" s="255"/>
      <c r="AT131" s="255"/>
      <c r="AU131" s="255"/>
      <c r="AV131" s="255"/>
      <c r="AW131" s="255"/>
      <c r="AX131" s="255"/>
      <c r="AY131" s="255"/>
      <c r="AZ131" s="255"/>
      <c r="BA131" s="255"/>
      <c r="BB131" s="255"/>
      <c r="BC131" s="255"/>
      <c r="BD131" s="255"/>
      <c r="BE131" s="255"/>
      <c r="BF131" s="255"/>
      <c r="BG131" s="255"/>
      <c r="BH131" s="255"/>
      <c r="BI131" s="255"/>
      <c r="BJ131" s="255"/>
      <c r="BK131" s="255"/>
      <c r="BL131" s="255"/>
      <c r="BM131" s="255"/>
      <c r="BN131" s="255"/>
      <c r="BO131" s="255"/>
      <c r="BP131" s="255"/>
      <c r="BQ131" s="255"/>
      <c r="BR131" s="255"/>
      <c r="BS131" s="255"/>
      <c r="BT131" s="255"/>
      <c r="BU131" s="255"/>
      <c r="BV131" s="255"/>
      <c r="BW131" s="255"/>
      <c r="BX131" s="255"/>
      <c r="BY131" s="255"/>
      <c r="BZ131" s="255"/>
      <c r="CA131" s="255"/>
      <c r="CB131" s="255"/>
      <c r="CC131" s="255"/>
      <c r="CD131" s="255"/>
      <c r="CE131" s="255"/>
      <c r="CF131" s="255"/>
      <c r="CG131" s="255"/>
      <c r="CH131" s="255"/>
      <c r="CI131" s="255"/>
      <c r="CJ131" s="255"/>
      <c r="CK131" s="255"/>
      <c r="CL131" s="255"/>
      <c r="CM131" s="255"/>
      <c r="CN131" s="255"/>
      <c r="CO131" s="255"/>
      <c r="CP131" s="255"/>
      <c r="CQ131" s="255"/>
      <c r="CR131" s="255"/>
      <c r="CS131" s="255"/>
      <c r="CT131" s="255"/>
      <c r="CU131" s="255"/>
      <c r="CV131" s="255"/>
      <c r="CW131" s="255"/>
      <c r="CX131" s="255"/>
      <c r="CY131" s="255"/>
      <c r="CZ131" s="255"/>
      <c r="DA131" s="255"/>
      <c r="DB131" s="255"/>
      <c r="DC131" s="255"/>
      <c r="DD131" s="255"/>
      <c r="DE131" s="255"/>
      <c r="DF131" s="255"/>
      <c r="DG131" s="255"/>
      <c r="DH131" s="255"/>
      <c r="DI131" s="255"/>
      <c r="DJ131" s="255"/>
      <c r="DK131" s="255"/>
      <c r="DL131" s="255"/>
      <c r="DM131" s="255"/>
      <c r="DN131" s="255"/>
      <c r="DO131" s="255"/>
      <c r="DP131" s="255"/>
      <c r="DQ131" s="255"/>
      <c r="DR131" s="255"/>
      <c r="DS131" s="255"/>
      <c r="DT131" s="255"/>
    </row>
    <row r="132" spans="1:124" s="234" customFormat="1" ht="22.5" hidden="1" customHeight="1" x14ac:dyDescent="0.25">
      <c r="A132" s="389"/>
      <c r="B132" s="390"/>
      <c r="C132" s="391"/>
      <c r="D132" s="229"/>
      <c r="E132" s="233">
        <f t="shared" si="46"/>
        <v>0</v>
      </c>
      <c r="F132" s="233"/>
      <c r="G132" s="223"/>
      <c r="H132" s="223"/>
      <c r="I132" s="223"/>
      <c r="J132" s="250">
        <f t="shared" si="57"/>
        <v>0</v>
      </c>
      <c r="K132" s="250"/>
      <c r="L132" s="266"/>
      <c r="M132" s="266"/>
      <c r="N132" s="266"/>
      <c r="O132" s="266"/>
      <c r="P132" s="266"/>
      <c r="Q132" s="266"/>
      <c r="R132" s="250">
        <f t="shared" si="58"/>
        <v>0</v>
      </c>
      <c r="S132" s="255"/>
      <c r="T132" s="255"/>
      <c r="U132" s="255"/>
      <c r="V132" s="255"/>
      <c r="W132" s="255"/>
      <c r="X132" s="255"/>
      <c r="Y132" s="255"/>
      <c r="Z132" s="255"/>
      <c r="AA132" s="255"/>
      <c r="AB132" s="255"/>
      <c r="AC132" s="255"/>
      <c r="AD132" s="255"/>
      <c r="AE132" s="255"/>
      <c r="AF132" s="255"/>
      <c r="AG132" s="255"/>
      <c r="AH132" s="255"/>
      <c r="AI132" s="255"/>
      <c r="AJ132" s="255"/>
      <c r="AK132" s="255"/>
      <c r="AL132" s="255"/>
      <c r="AM132" s="255"/>
      <c r="AN132" s="255"/>
      <c r="AO132" s="255"/>
      <c r="AP132" s="255"/>
      <c r="AQ132" s="255"/>
      <c r="AR132" s="255"/>
      <c r="AS132" s="255"/>
      <c r="AT132" s="255"/>
      <c r="AU132" s="255"/>
      <c r="AV132" s="255"/>
      <c r="AW132" s="255"/>
      <c r="AX132" s="255"/>
      <c r="AY132" s="255"/>
      <c r="AZ132" s="255"/>
      <c r="BA132" s="255"/>
      <c r="BB132" s="255"/>
      <c r="BC132" s="255"/>
      <c r="BD132" s="255"/>
      <c r="BE132" s="255"/>
      <c r="BF132" s="255"/>
      <c r="BG132" s="255"/>
      <c r="BH132" s="255"/>
      <c r="BI132" s="255"/>
      <c r="BJ132" s="255"/>
      <c r="BK132" s="255"/>
      <c r="BL132" s="255"/>
      <c r="BM132" s="255"/>
      <c r="BN132" s="255"/>
      <c r="BO132" s="255"/>
      <c r="BP132" s="255"/>
      <c r="BQ132" s="255"/>
      <c r="BR132" s="255"/>
      <c r="BS132" s="255"/>
      <c r="BT132" s="255"/>
      <c r="BU132" s="255"/>
      <c r="BV132" s="255"/>
      <c r="BW132" s="255"/>
      <c r="BX132" s="255"/>
      <c r="BY132" s="255"/>
      <c r="BZ132" s="255"/>
      <c r="CA132" s="255"/>
      <c r="CB132" s="255"/>
      <c r="CC132" s="255"/>
      <c r="CD132" s="255"/>
      <c r="CE132" s="255"/>
      <c r="CF132" s="255"/>
      <c r="CG132" s="255"/>
      <c r="CH132" s="255"/>
      <c r="CI132" s="255"/>
      <c r="CJ132" s="255"/>
      <c r="CK132" s="255"/>
      <c r="CL132" s="255"/>
      <c r="CM132" s="255"/>
      <c r="CN132" s="255"/>
      <c r="CO132" s="255"/>
      <c r="CP132" s="255"/>
      <c r="CQ132" s="255"/>
      <c r="CR132" s="255"/>
      <c r="CS132" s="255"/>
      <c r="CT132" s="255"/>
      <c r="CU132" s="255"/>
      <c r="CV132" s="255"/>
      <c r="CW132" s="255"/>
      <c r="CX132" s="255"/>
      <c r="CY132" s="255"/>
      <c r="CZ132" s="255"/>
      <c r="DA132" s="255"/>
      <c r="DB132" s="255"/>
      <c r="DC132" s="255"/>
      <c r="DD132" s="255"/>
      <c r="DE132" s="255"/>
      <c r="DF132" s="255"/>
      <c r="DG132" s="255"/>
      <c r="DH132" s="255"/>
      <c r="DI132" s="255"/>
      <c r="DJ132" s="255"/>
      <c r="DK132" s="255"/>
      <c r="DL132" s="255"/>
      <c r="DM132" s="255"/>
      <c r="DN132" s="255"/>
      <c r="DO132" s="255"/>
      <c r="DP132" s="255"/>
      <c r="DQ132" s="255"/>
      <c r="DR132" s="255"/>
      <c r="DS132" s="255"/>
      <c r="DT132" s="255"/>
    </row>
    <row r="133" spans="1:124" s="234" customFormat="1" ht="22.5" hidden="1" customHeight="1" x14ac:dyDescent="0.25">
      <c r="A133" s="389"/>
      <c r="B133" s="390"/>
      <c r="C133" s="391"/>
      <c r="D133" s="229"/>
      <c r="E133" s="233">
        <f t="shared" si="46"/>
        <v>0</v>
      </c>
      <c r="F133" s="233"/>
      <c r="G133" s="223"/>
      <c r="H133" s="223"/>
      <c r="I133" s="223"/>
      <c r="J133" s="250">
        <f t="shared" si="57"/>
        <v>0</v>
      </c>
      <c r="K133" s="250"/>
      <c r="L133" s="266"/>
      <c r="M133" s="266"/>
      <c r="N133" s="266"/>
      <c r="O133" s="266"/>
      <c r="P133" s="266"/>
      <c r="Q133" s="266"/>
      <c r="R133" s="250">
        <f t="shared" si="58"/>
        <v>0</v>
      </c>
      <c r="S133" s="255"/>
      <c r="T133" s="255"/>
      <c r="U133" s="255"/>
      <c r="V133" s="255"/>
      <c r="W133" s="255"/>
      <c r="X133" s="255"/>
      <c r="Y133" s="255"/>
      <c r="Z133" s="255"/>
      <c r="AA133" s="255"/>
      <c r="AB133" s="255"/>
      <c r="AC133" s="255"/>
      <c r="AD133" s="255"/>
      <c r="AE133" s="255"/>
      <c r="AF133" s="255"/>
      <c r="AG133" s="255"/>
      <c r="AH133" s="255"/>
      <c r="AI133" s="255"/>
      <c r="AJ133" s="255"/>
      <c r="AK133" s="255"/>
      <c r="AL133" s="255"/>
      <c r="AM133" s="255"/>
      <c r="AN133" s="255"/>
      <c r="AO133" s="255"/>
      <c r="AP133" s="255"/>
      <c r="AQ133" s="255"/>
      <c r="AR133" s="255"/>
      <c r="AS133" s="255"/>
      <c r="AT133" s="255"/>
      <c r="AU133" s="255"/>
      <c r="AV133" s="255"/>
      <c r="AW133" s="255"/>
      <c r="AX133" s="255"/>
      <c r="AY133" s="255"/>
      <c r="AZ133" s="255"/>
      <c r="BA133" s="255"/>
      <c r="BB133" s="255"/>
      <c r="BC133" s="255"/>
      <c r="BD133" s="255"/>
      <c r="BE133" s="255"/>
      <c r="BF133" s="255"/>
      <c r="BG133" s="255"/>
      <c r="BH133" s="255"/>
      <c r="BI133" s="255"/>
      <c r="BJ133" s="255"/>
      <c r="BK133" s="255"/>
      <c r="BL133" s="255"/>
      <c r="BM133" s="255"/>
      <c r="BN133" s="255"/>
      <c r="BO133" s="255"/>
      <c r="BP133" s="255"/>
      <c r="BQ133" s="255"/>
      <c r="BR133" s="255"/>
      <c r="BS133" s="255"/>
      <c r="BT133" s="255"/>
      <c r="BU133" s="255"/>
      <c r="BV133" s="255"/>
      <c r="BW133" s="255"/>
      <c r="BX133" s="255"/>
      <c r="BY133" s="255"/>
      <c r="BZ133" s="255"/>
      <c r="CA133" s="255"/>
      <c r="CB133" s="255"/>
      <c r="CC133" s="255"/>
      <c r="CD133" s="255"/>
      <c r="CE133" s="255"/>
      <c r="CF133" s="255"/>
      <c r="CG133" s="255"/>
      <c r="CH133" s="255"/>
      <c r="CI133" s="255"/>
      <c r="CJ133" s="255"/>
      <c r="CK133" s="255"/>
      <c r="CL133" s="255"/>
      <c r="CM133" s="255"/>
      <c r="CN133" s="255"/>
      <c r="CO133" s="255"/>
      <c r="CP133" s="255"/>
      <c r="CQ133" s="255"/>
      <c r="CR133" s="255"/>
      <c r="CS133" s="255"/>
      <c r="CT133" s="255"/>
      <c r="CU133" s="255"/>
      <c r="CV133" s="255"/>
      <c r="CW133" s="255"/>
      <c r="CX133" s="255"/>
      <c r="CY133" s="255"/>
      <c r="CZ133" s="255"/>
      <c r="DA133" s="255"/>
      <c r="DB133" s="255"/>
      <c r="DC133" s="255"/>
      <c r="DD133" s="255"/>
      <c r="DE133" s="255"/>
      <c r="DF133" s="255"/>
      <c r="DG133" s="255"/>
      <c r="DH133" s="255"/>
      <c r="DI133" s="255"/>
      <c r="DJ133" s="255"/>
      <c r="DK133" s="255"/>
      <c r="DL133" s="255"/>
      <c r="DM133" s="255"/>
      <c r="DN133" s="255"/>
      <c r="DO133" s="255"/>
      <c r="DP133" s="255"/>
      <c r="DQ133" s="255"/>
      <c r="DR133" s="255"/>
      <c r="DS133" s="255"/>
      <c r="DT133" s="255"/>
    </row>
    <row r="134" spans="1:124" s="234" customFormat="1" ht="26.25" hidden="1" customHeight="1" x14ac:dyDescent="0.25">
      <c r="A134" s="389"/>
      <c r="B134" s="390"/>
      <c r="C134" s="391"/>
      <c r="D134" s="229"/>
      <c r="E134" s="233">
        <f t="shared" si="46"/>
        <v>0</v>
      </c>
      <c r="F134" s="233"/>
      <c r="G134" s="223"/>
      <c r="H134" s="223"/>
      <c r="I134" s="223"/>
      <c r="J134" s="250">
        <f t="shared" si="57"/>
        <v>0</v>
      </c>
      <c r="K134" s="250"/>
      <c r="L134" s="266"/>
      <c r="M134" s="266"/>
      <c r="N134" s="266"/>
      <c r="O134" s="266"/>
      <c r="P134" s="266"/>
      <c r="Q134" s="266"/>
      <c r="R134" s="250">
        <f t="shared" si="58"/>
        <v>0</v>
      </c>
      <c r="S134" s="255"/>
      <c r="T134" s="255"/>
      <c r="U134" s="255"/>
      <c r="V134" s="255"/>
      <c r="W134" s="255"/>
      <c r="X134" s="255"/>
      <c r="Y134" s="255"/>
      <c r="Z134" s="255"/>
      <c r="AA134" s="255"/>
      <c r="AB134" s="255"/>
      <c r="AC134" s="255"/>
      <c r="AD134" s="255"/>
      <c r="AE134" s="255"/>
      <c r="AF134" s="255"/>
      <c r="AG134" s="255"/>
      <c r="AH134" s="255"/>
      <c r="AI134" s="255"/>
      <c r="AJ134" s="255"/>
      <c r="AK134" s="255"/>
      <c r="AL134" s="255"/>
      <c r="AM134" s="255"/>
      <c r="AN134" s="255"/>
      <c r="AO134" s="255"/>
      <c r="AP134" s="255"/>
      <c r="AQ134" s="255"/>
      <c r="AR134" s="255"/>
      <c r="AS134" s="255"/>
      <c r="AT134" s="255"/>
      <c r="AU134" s="255"/>
      <c r="AV134" s="255"/>
      <c r="AW134" s="255"/>
      <c r="AX134" s="255"/>
      <c r="AY134" s="255"/>
      <c r="AZ134" s="255"/>
      <c r="BA134" s="255"/>
      <c r="BB134" s="255"/>
      <c r="BC134" s="255"/>
      <c r="BD134" s="255"/>
      <c r="BE134" s="255"/>
      <c r="BF134" s="255"/>
      <c r="BG134" s="255"/>
      <c r="BH134" s="255"/>
      <c r="BI134" s="255"/>
      <c r="BJ134" s="255"/>
      <c r="BK134" s="255"/>
      <c r="BL134" s="255"/>
      <c r="BM134" s="255"/>
      <c r="BN134" s="255"/>
      <c r="BO134" s="255"/>
      <c r="BP134" s="255"/>
      <c r="BQ134" s="255"/>
      <c r="BR134" s="255"/>
      <c r="BS134" s="255"/>
      <c r="BT134" s="255"/>
      <c r="BU134" s="255"/>
      <c r="BV134" s="255"/>
      <c r="BW134" s="255"/>
      <c r="BX134" s="255"/>
      <c r="BY134" s="255"/>
      <c r="BZ134" s="255"/>
      <c r="CA134" s="255"/>
      <c r="CB134" s="255"/>
      <c r="CC134" s="255"/>
      <c r="CD134" s="255"/>
      <c r="CE134" s="255"/>
      <c r="CF134" s="255"/>
      <c r="CG134" s="255"/>
      <c r="CH134" s="255"/>
      <c r="CI134" s="255"/>
      <c r="CJ134" s="255"/>
      <c r="CK134" s="255"/>
      <c r="CL134" s="255"/>
      <c r="CM134" s="255"/>
      <c r="CN134" s="255"/>
      <c r="CO134" s="255"/>
      <c r="CP134" s="255"/>
      <c r="CQ134" s="255"/>
      <c r="CR134" s="255"/>
      <c r="CS134" s="255"/>
      <c r="CT134" s="255"/>
      <c r="CU134" s="255"/>
      <c r="CV134" s="255"/>
      <c r="CW134" s="255"/>
      <c r="CX134" s="255"/>
      <c r="CY134" s="255"/>
      <c r="CZ134" s="255"/>
      <c r="DA134" s="255"/>
      <c r="DB134" s="255"/>
      <c r="DC134" s="255"/>
      <c r="DD134" s="255"/>
      <c r="DE134" s="255"/>
      <c r="DF134" s="255"/>
      <c r="DG134" s="255"/>
      <c r="DH134" s="255"/>
      <c r="DI134" s="255"/>
      <c r="DJ134" s="255"/>
      <c r="DK134" s="255"/>
      <c r="DL134" s="255"/>
      <c r="DM134" s="255"/>
      <c r="DN134" s="255"/>
      <c r="DO134" s="255"/>
      <c r="DP134" s="255"/>
      <c r="DQ134" s="255"/>
      <c r="DR134" s="255"/>
      <c r="DS134" s="255"/>
      <c r="DT134" s="255"/>
    </row>
    <row r="135" spans="1:124" s="234" customFormat="1" ht="20.25" hidden="1" customHeight="1" x14ac:dyDescent="0.25">
      <c r="A135" s="389"/>
      <c r="B135" s="390"/>
      <c r="C135" s="391"/>
      <c r="D135" s="229"/>
      <c r="E135" s="233">
        <f t="shared" si="46"/>
        <v>0</v>
      </c>
      <c r="F135" s="233"/>
      <c r="G135" s="223"/>
      <c r="H135" s="223"/>
      <c r="I135" s="223"/>
      <c r="J135" s="250">
        <f t="shared" si="57"/>
        <v>0</v>
      </c>
      <c r="K135" s="250"/>
      <c r="L135" s="266"/>
      <c r="M135" s="266"/>
      <c r="N135" s="266"/>
      <c r="O135" s="266"/>
      <c r="P135" s="266"/>
      <c r="Q135" s="266"/>
      <c r="R135" s="250">
        <f t="shared" si="58"/>
        <v>0</v>
      </c>
      <c r="S135" s="255"/>
      <c r="T135" s="255"/>
      <c r="U135" s="255"/>
      <c r="V135" s="255"/>
      <c r="W135" s="255"/>
      <c r="X135" s="255"/>
      <c r="Y135" s="255"/>
      <c r="Z135" s="255"/>
      <c r="AA135" s="255"/>
      <c r="AB135" s="255"/>
      <c r="AC135" s="255"/>
      <c r="AD135" s="255"/>
      <c r="AE135" s="255"/>
      <c r="AF135" s="255"/>
      <c r="AG135" s="255"/>
      <c r="AH135" s="255"/>
      <c r="AI135" s="255"/>
      <c r="AJ135" s="255"/>
      <c r="AK135" s="255"/>
      <c r="AL135" s="255"/>
      <c r="AM135" s="255"/>
      <c r="AN135" s="255"/>
      <c r="AO135" s="255"/>
      <c r="AP135" s="255"/>
      <c r="AQ135" s="255"/>
      <c r="AR135" s="255"/>
      <c r="AS135" s="255"/>
      <c r="AT135" s="255"/>
      <c r="AU135" s="255"/>
      <c r="AV135" s="255"/>
      <c r="AW135" s="255"/>
      <c r="AX135" s="255"/>
      <c r="AY135" s="255"/>
      <c r="AZ135" s="255"/>
      <c r="BA135" s="255"/>
      <c r="BB135" s="255"/>
      <c r="BC135" s="255"/>
      <c r="BD135" s="255"/>
      <c r="BE135" s="255"/>
      <c r="BF135" s="255"/>
      <c r="BG135" s="255"/>
      <c r="BH135" s="255"/>
      <c r="BI135" s="255"/>
      <c r="BJ135" s="255"/>
      <c r="BK135" s="255"/>
      <c r="BL135" s="255"/>
      <c r="BM135" s="255"/>
      <c r="BN135" s="255"/>
      <c r="BO135" s="255"/>
      <c r="BP135" s="255"/>
      <c r="BQ135" s="255"/>
      <c r="BR135" s="255"/>
      <c r="BS135" s="255"/>
      <c r="BT135" s="255"/>
      <c r="BU135" s="255"/>
      <c r="BV135" s="255"/>
      <c r="BW135" s="255"/>
      <c r="BX135" s="255"/>
      <c r="BY135" s="255"/>
      <c r="BZ135" s="255"/>
      <c r="CA135" s="255"/>
      <c r="CB135" s="255"/>
      <c r="CC135" s="255"/>
      <c r="CD135" s="255"/>
      <c r="CE135" s="255"/>
      <c r="CF135" s="255"/>
      <c r="CG135" s="255"/>
      <c r="CH135" s="255"/>
      <c r="CI135" s="255"/>
      <c r="CJ135" s="255"/>
      <c r="CK135" s="255"/>
      <c r="CL135" s="255"/>
      <c r="CM135" s="255"/>
      <c r="CN135" s="255"/>
      <c r="CO135" s="255"/>
      <c r="CP135" s="255"/>
      <c r="CQ135" s="255"/>
      <c r="CR135" s="255"/>
      <c r="CS135" s="255"/>
      <c r="CT135" s="255"/>
      <c r="CU135" s="255"/>
      <c r="CV135" s="255"/>
      <c r="CW135" s="255"/>
      <c r="CX135" s="255"/>
      <c r="CY135" s="255"/>
      <c r="CZ135" s="255"/>
      <c r="DA135" s="255"/>
      <c r="DB135" s="255"/>
      <c r="DC135" s="255"/>
      <c r="DD135" s="255"/>
      <c r="DE135" s="255"/>
      <c r="DF135" s="255"/>
      <c r="DG135" s="255"/>
      <c r="DH135" s="255"/>
      <c r="DI135" s="255"/>
      <c r="DJ135" s="255"/>
      <c r="DK135" s="255"/>
      <c r="DL135" s="255"/>
      <c r="DM135" s="255"/>
      <c r="DN135" s="255"/>
      <c r="DO135" s="255"/>
      <c r="DP135" s="255"/>
      <c r="DQ135" s="255"/>
      <c r="DR135" s="255"/>
      <c r="DS135" s="255"/>
      <c r="DT135" s="255"/>
    </row>
    <row r="136" spans="1:124" s="234" customFormat="1" ht="21" hidden="1" customHeight="1" x14ac:dyDescent="0.25">
      <c r="A136" s="392"/>
      <c r="B136" s="393"/>
      <c r="C136" s="391"/>
      <c r="D136" s="229"/>
      <c r="E136" s="233">
        <f t="shared" si="46"/>
        <v>0</v>
      </c>
      <c r="F136" s="221"/>
      <c r="G136" s="267"/>
      <c r="H136" s="267"/>
      <c r="I136" s="267"/>
      <c r="J136" s="268">
        <f t="shared" si="57"/>
        <v>0</v>
      </c>
      <c r="K136" s="268"/>
      <c r="L136" s="267"/>
      <c r="M136" s="267"/>
      <c r="N136" s="267"/>
      <c r="O136" s="267"/>
      <c r="P136" s="267"/>
      <c r="Q136" s="267"/>
      <c r="R136" s="268">
        <f>SUM(J136,E136)</f>
        <v>0</v>
      </c>
      <c r="S136" s="255"/>
      <c r="T136" s="255"/>
      <c r="U136" s="255"/>
      <c r="V136" s="255"/>
      <c r="W136" s="255"/>
      <c r="X136" s="255"/>
      <c r="Y136" s="255"/>
      <c r="Z136" s="255"/>
      <c r="AA136" s="255"/>
      <c r="AB136" s="255"/>
      <c r="AC136" s="255"/>
      <c r="AD136" s="255"/>
      <c r="AE136" s="255"/>
      <c r="AF136" s="255"/>
      <c r="AG136" s="255"/>
      <c r="AH136" s="255"/>
      <c r="AI136" s="255"/>
      <c r="AJ136" s="255"/>
      <c r="AK136" s="255"/>
      <c r="AL136" s="255"/>
      <c r="AM136" s="255"/>
      <c r="AN136" s="255"/>
      <c r="AO136" s="255"/>
      <c r="AP136" s="255"/>
      <c r="AQ136" s="255"/>
      <c r="AR136" s="255"/>
      <c r="AS136" s="255"/>
      <c r="AT136" s="255"/>
      <c r="AU136" s="255"/>
      <c r="AV136" s="255"/>
      <c r="AW136" s="255"/>
      <c r="AX136" s="255"/>
      <c r="AY136" s="255"/>
      <c r="AZ136" s="255"/>
      <c r="BA136" s="255"/>
      <c r="BB136" s="255"/>
      <c r="BC136" s="255"/>
      <c r="BD136" s="255"/>
      <c r="BE136" s="255"/>
      <c r="BF136" s="255"/>
      <c r="BG136" s="255"/>
      <c r="BH136" s="255"/>
      <c r="BI136" s="255"/>
      <c r="BJ136" s="255"/>
      <c r="BK136" s="255"/>
      <c r="BL136" s="255"/>
      <c r="BM136" s="255"/>
      <c r="BN136" s="255"/>
      <c r="BO136" s="255"/>
      <c r="BP136" s="255"/>
      <c r="BQ136" s="255"/>
      <c r="BR136" s="255"/>
      <c r="BS136" s="255"/>
      <c r="BT136" s="255"/>
      <c r="BU136" s="255"/>
      <c r="BV136" s="255"/>
      <c r="BW136" s="255"/>
      <c r="BX136" s="255"/>
      <c r="BY136" s="255"/>
      <c r="BZ136" s="255"/>
      <c r="CA136" s="255"/>
      <c r="CB136" s="255"/>
      <c r="CC136" s="255"/>
      <c r="CD136" s="255"/>
      <c r="CE136" s="255"/>
      <c r="CF136" s="255"/>
      <c r="CG136" s="255"/>
      <c r="CH136" s="255"/>
      <c r="CI136" s="255"/>
      <c r="CJ136" s="255"/>
      <c r="CK136" s="255"/>
      <c r="CL136" s="255"/>
      <c r="CM136" s="255"/>
      <c r="CN136" s="255"/>
      <c r="CO136" s="255"/>
      <c r="CP136" s="255"/>
      <c r="CQ136" s="255"/>
      <c r="CR136" s="255"/>
      <c r="CS136" s="255"/>
      <c r="CT136" s="255"/>
      <c r="CU136" s="255"/>
      <c r="CV136" s="255"/>
      <c r="CW136" s="255"/>
      <c r="CX136" s="255"/>
      <c r="CY136" s="255"/>
      <c r="CZ136" s="255"/>
      <c r="DA136" s="255"/>
      <c r="DB136" s="255"/>
      <c r="DC136" s="255"/>
      <c r="DD136" s="255"/>
      <c r="DE136" s="255"/>
      <c r="DF136" s="255"/>
      <c r="DG136" s="255"/>
      <c r="DH136" s="255"/>
      <c r="DI136" s="255"/>
      <c r="DJ136" s="255"/>
      <c r="DK136" s="255"/>
      <c r="DL136" s="255"/>
      <c r="DM136" s="255"/>
      <c r="DN136" s="255"/>
      <c r="DO136" s="255"/>
      <c r="DP136" s="255"/>
      <c r="DQ136" s="255"/>
      <c r="DR136" s="255"/>
      <c r="DS136" s="255"/>
      <c r="DT136" s="255"/>
    </row>
    <row r="137" spans="1:124" s="234" customFormat="1" ht="19.5" hidden="1" customHeight="1" x14ac:dyDescent="0.25">
      <c r="A137" s="392"/>
      <c r="B137" s="393"/>
      <c r="C137" s="391"/>
      <c r="D137" s="229"/>
      <c r="E137" s="233">
        <f t="shared" si="46"/>
        <v>0</v>
      </c>
      <c r="F137" s="221"/>
      <c r="G137" s="267"/>
      <c r="H137" s="267"/>
      <c r="I137" s="267"/>
      <c r="J137" s="250">
        <f t="shared" si="57"/>
        <v>0</v>
      </c>
      <c r="K137" s="250"/>
      <c r="L137" s="267"/>
      <c r="M137" s="267"/>
      <c r="N137" s="267"/>
      <c r="O137" s="267"/>
      <c r="P137" s="267"/>
      <c r="Q137" s="267"/>
      <c r="R137" s="268">
        <f>SUM(J137,E137)</f>
        <v>0</v>
      </c>
      <c r="S137" s="255"/>
      <c r="T137" s="255"/>
      <c r="U137" s="255"/>
      <c r="V137" s="255"/>
      <c r="W137" s="255"/>
      <c r="X137" s="255"/>
      <c r="Y137" s="255"/>
      <c r="Z137" s="255"/>
      <c r="AA137" s="255"/>
      <c r="AB137" s="255"/>
      <c r="AC137" s="255"/>
      <c r="AD137" s="255"/>
      <c r="AE137" s="255"/>
      <c r="AF137" s="255"/>
      <c r="AG137" s="255"/>
      <c r="AH137" s="255"/>
      <c r="AI137" s="255"/>
      <c r="AJ137" s="255"/>
      <c r="AK137" s="255"/>
      <c r="AL137" s="255"/>
      <c r="AM137" s="255"/>
      <c r="AN137" s="255"/>
      <c r="AO137" s="255"/>
      <c r="AP137" s="255"/>
      <c r="AQ137" s="255"/>
      <c r="AR137" s="255"/>
      <c r="AS137" s="255"/>
      <c r="AT137" s="255"/>
      <c r="AU137" s="255"/>
      <c r="AV137" s="255"/>
      <c r="AW137" s="255"/>
      <c r="AX137" s="255"/>
      <c r="AY137" s="255"/>
      <c r="AZ137" s="255"/>
      <c r="BA137" s="255"/>
      <c r="BB137" s="255"/>
      <c r="BC137" s="255"/>
      <c r="BD137" s="255"/>
      <c r="BE137" s="255"/>
      <c r="BF137" s="255"/>
      <c r="BG137" s="255"/>
      <c r="BH137" s="255"/>
      <c r="BI137" s="255"/>
      <c r="BJ137" s="255"/>
      <c r="BK137" s="255"/>
      <c r="BL137" s="255"/>
      <c r="BM137" s="255"/>
      <c r="BN137" s="255"/>
      <c r="BO137" s="255"/>
      <c r="BP137" s="255"/>
      <c r="BQ137" s="255"/>
      <c r="BR137" s="255"/>
      <c r="BS137" s="255"/>
      <c r="BT137" s="255"/>
      <c r="BU137" s="255"/>
      <c r="BV137" s="255"/>
      <c r="BW137" s="255"/>
      <c r="BX137" s="255"/>
      <c r="BY137" s="255"/>
      <c r="BZ137" s="255"/>
      <c r="CA137" s="255"/>
      <c r="CB137" s="255"/>
      <c r="CC137" s="255"/>
      <c r="CD137" s="255"/>
      <c r="CE137" s="255"/>
      <c r="CF137" s="255"/>
      <c r="CG137" s="255"/>
      <c r="CH137" s="255"/>
      <c r="CI137" s="255"/>
      <c r="CJ137" s="255"/>
      <c r="CK137" s="255"/>
      <c r="CL137" s="255"/>
      <c r="CM137" s="255"/>
      <c r="CN137" s="255"/>
      <c r="CO137" s="255"/>
      <c r="CP137" s="255"/>
      <c r="CQ137" s="255"/>
      <c r="CR137" s="255"/>
      <c r="CS137" s="255"/>
      <c r="CT137" s="255"/>
      <c r="CU137" s="255"/>
      <c r="CV137" s="255"/>
      <c r="CW137" s="255"/>
      <c r="CX137" s="255"/>
      <c r="CY137" s="255"/>
      <c r="CZ137" s="255"/>
      <c r="DA137" s="255"/>
      <c r="DB137" s="255"/>
      <c r="DC137" s="255"/>
      <c r="DD137" s="255"/>
      <c r="DE137" s="255"/>
      <c r="DF137" s="255"/>
      <c r="DG137" s="255"/>
      <c r="DH137" s="255"/>
      <c r="DI137" s="255"/>
      <c r="DJ137" s="255"/>
      <c r="DK137" s="255"/>
      <c r="DL137" s="255"/>
      <c r="DM137" s="255"/>
      <c r="DN137" s="255"/>
      <c r="DO137" s="255"/>
      <c r="DP137" s="255"/>
      <c r="DQ137" s="255"/>
      <c r="DR137" s="255"/>
      <c r="DS137" s="255"/>
      <c r="DT137" s="255"/>
    </row>
    <row r="138" spans="1:124" s="234" customFormat="1" ht="21" hidden="1" customHeight="1" x14ac:dyDescent="0.25">
      <c r="A138" s="389"/>
      <c r="B138" s="390"/>
      <c r="C138" s="391"/>
      <c r="D138" s="229"/>
      <c r="E138" s="233">
        <f t="shared" si="46"/>
        <v>0</v>
      </c>
      <c r="F138" s="233"/>
      <c r="G138" s="223"/>
      <c r="H138" s="223"/>
      <c r="I138" s="223"/>
      <c r="J138" s="250">
        <f t="shared" si="57"/>
        <v>0</v>
      </c>
      <c r="K138" s="250"/>
      <c r="L138" s="266"/>
      <c r="M138" s="266"/>
      <c r="N138" s="266"/>
      <c r="O138" s="266"/>
      <c r="P138" s="266"/>
      <c r="Q138" s="266"/>
      <c r="R138" s="250">
        <f>SUM(E138,J138)</f>
        <v>0</v>
      </c>
      <c r="S138" s="255"/>
      <c r="T138" s="255"/>
      <c r="U138" s="255"/>
      <c r="V138" s="255"/>
      <c r="W138" s="255"/>
      <c r="X138" s="255"/>
      <c r="Y138" s="255"/>
      <c r="Z138" s="255"/>
      <c r="AA138" s="255"/>
      <c r="AB138" s="255"/>
      <c r="AC138" s="255"/>
      <c r="AD138" s="255"/>
      <c r="AE138" s="255"/>
      <c r="AF138" s="255"/>
      <c r="AG138" s="255"/>
      <c r="AH138" s="255"/>
      <c r="AI138" s="255"/>
      <c r="AJ138" s="255"/>
      <c r="AK138" s="255"/>
      <c r="AL138" s="255"/>
      <c r="AM138" s="255"/>
      <c r="AN138" s="255"/>
      <c r="AO138" s="255"/>
      <c r="AP138" s="255"/>
      <c r="AQ138" s="255"/>
      <c r="AR138" s="255"/>
      <c r="AS138" s="255"/>
      <c r="AT138" s="255"/>
      <c r="AU138" s="255"/>
      <c r="AV138" s="255"/>
      <c r="AW138" s="255"/>
      <c r="AX138" s="255"/>
      <c r="AY138" s="255"/>
      <c r="AZ138" s="255"/>
      <c r="BA138" s="255"/>
      <c r="BB138" s="255"/>
      <c r="BC138" s="255"/>
      <c r="BD138" s="255"/>
      <c r="BE138" s="255"/>
      <c r="BF138" s="255"/>
      <c r="BG138" s="255"/>
      <c r="BH138" s="255"/>
      <c r="BI138" s="255"/>
      <c r="BJ138" s="255"/>
      <c r="BK138" s="255"/>
      <c r="BL138" s="255"/>
      <c r="BM138" s="255"/>
      <c r="BN138" s="255"/>
      <c r="BO138" s="255"/>
      <c r="BP138" s="255"/>
      <c r="BQ138" s="255"/>
      <c r="BR138" s="255"/>
      <c r="BS138" s="255"/>
      <c r="BT138" s="255"/>
      <c r="BU138" s="255"/>
      <c r="BV138" s="255"/>
      <c r="BW138" s="255"/>
      <c r="BX138" s="255"/>
      <c r="BY138" s="255"/>
      <c r="BZ138" s="255"/>
      <c r="CA138" s="255"/>
      <c r="CB138" s="255"/>
      <c r="CC138" s="255"/>
      <c r="CD138" s="255"/>
      <c r="CE138" s="255"/>
      <c r="CF138" s="255"/>
      <c r="CG138" s="255"/>
      <c r="CH138" s="255"/>
      <c r="CI138" s="255"/>
      <c r="CJ138" s="255"/>
      <c r="CK138" s="255"/>
      <c r="CL138" s="255"/>
      <c r="CM138" s="255"/>
      <c r="CN138" s="255"/>
      <c r="CO138" s="255"/>
      <c r="CP138" s="255"/>
      <c r="CQ138" s="255"/>
      <c r="CR138" s="255"/>
      <c r="CS138" s="255"/>
      <c r="CT138" s="255"/>
      <c r="CU138" s="255"/>
      <c r="CV138" s="255"/>
      <c r="CW138" s="255"/>
      <c r="CX138" s="255"/>
      <c r="CY138" s="255"/>
      <c r="CZ138" s="255"/>
      <c r="DA138" s="255"/>
      <c r="DB138" s="255"/>
      <c r="DC138" s="255"/>
      <c r="DD138" s="255"/>
      <c r="DE138" s="255"/>
      <c r="DF138" s="255"/>
      <c r="DG138" s="255"/>
      <c r="DH138" s="255"/>
      <c r="DI138" s="255"/>
      <c r="DJ138" s="255"/>
      <c r="DK138" s="255"/>
      <c r="DL138" s="255"/>
      <c r="DM138" s="255"/>
      <c r="DN138" s="255"/>
      <c r="DO138" s="255"/>
      <c r="DP138" s="255"/>
      <c r="DQ138" s="255"/>
      <c r="DR138" s="255"/>
      <c r="DS138" s="255"/>
      <c r="DT138" s="255"/>
    </row>
    <row r="139" spans="1:124" s="234" customFormat="1" ht="30" hidden="1" customHeight="1" x14ac:dyDescent="0.25">
      <c r="A139" s="394"/>
      <c r="B139" s="395"/>
      <c r="C139" s="394"/>
      <c r="D139" s="269"/>
      <c r="E139" s="233">
        <f t="shared" si="46"/>
        <v>0</v>
      </c>
      <c r="F139" s="233"/>
      <c r="G139" s="223"/>
      <c r="H139" s="223"/>
      <c r="I139" s="223"/>
      <c r="J139" s="250">
        <f t="shared" si="57"/>
        <v>0</v>
      </c>
      <c r="K139" s="250"/>
      <c r="L139" s="266"/>
      <c r="M139" s="266"/>
      <c r="N139" s="266"/>
      <c r="O139" s="266"/>
      <c r="P139" s="266"/>
      <c r="Q139" s="266"/>
      <c r="R139" s="250">
        <f>SUM(E139,J139)</f>
        <v>0</v>
      </c>
      <c r="S139" s="255"/>
      <c r="T139" s="255"/>
      <c r="U139" s="255"/>
      <c r="V139" s="255"/>
      <c r="W139" s="255"/>
      <c r="X139" s="255"/>
      <c r="Y139" s="255"/>
      <c r="Z139" s="255"/>
      <c r="AA139" s="255"/>
      <c r="AB139" s="255"/>
      <c r="AC139" s="255"/>
      <c r="AD139" s="255"/>
      <c r="AE139" s="255"/>
      <c r="AF139" s="255"/>
      <c r="AG139" s="255"/>
      <c r="AH139" s="255"/>
      <c r="AI139" s="255"/>
      <c r="AJ139" s="255"/>
      <c r="AK139" s="255"/>
      <c r="AL139" s="255"/>
      <c r="AM139" s="255"/>
      <c r="AN139" s="255"/>
      <c r="AO139" s="255"/>
      <c r="AP139" s="255"/>
      <c r="AQ139" s="255"/>
      <c r="AR139" s="255"/>
      <c r="AS139" s="255"/>
      <c r="AT139" s="255"/>
      <c r="AU139" s="255"/>
      <c r="AV139" s="255"/>
      <c r="AW139" s="255"/>
      <c r="AX139" s="255"/>
      <c r="AY139" s="255"/>
      <c r="AZ139" s="255"/>
      <c r="BA139" s="255"/>
      <c r="BB139" s="255"/>
      <c r="BC139" s="255"/>
      <c r="BD139" s="255"/>
      <c r="BE139" s="255"/>
      <c r="BF139" s="255"/>
      <c r="BG139" s="255"/>
      <c r="BH139" s="255"/>
      <c r="BI139" s="255"/>
      <c r="BJ139" s="255"/>
      <c r="BK139" s="255"/>
      <c r="BL139" s="255"/>
      <c r="BM139" s="255"/>
      <c r="BN139" s="255"/>
      <c r="BO139" s="255"/>
      <c r="BP139" s="255"/>
      <c r="BQ139" s="255"/>
      <c r="BR139" s="255"/>
      <c r="BS139" s="255"/>
      <c r="BT139" s="255"/>
      <c r="BU139" s="255"/>
      <c r="BV139" s="255"/>
      <c r="BW139" s="255"/>
      <c r="BX139" s="255"/>
      <c r="BY139" s="255"/>
      <c r="BZ139" s="255"/>
      <c r="CA139" s="255"/>
      <c r="CB139" s="255"/>
      <c r="CC139" s="255"/>
      <c r="CD139" s="255"/>
      <c r="CE139" s="255"/>
      <c r="CF139" s="255"/>
      <c r="CG139" s="255"/>
      <c r="CH139" s="255"/>
      <c r="CI139" s="255"/>
      <c r="CJ139" s="255"/>
      <c r="CK139" s="255"/>
      <c r="CL139" s="255"/>
      <c r="CM139" s="255"/>
      <c r="CN139" s="255"/>
      <c r="CO139" s="255"/>
      <c r="CP139" s="255"/>
      <c r="CQ139" s="255"/>
      <c r="CR139" s="255"/>
      <c r="CS139" s="255"/>
      <c r="CT139" s="255"/>
      <c r="CU139" s="255"/>
      <c r="CV139" s="255"/>
      <c r="CW139" s="255"/>
      <c r="CX139" s="255"/>
      <c r="CY139" s="255"/>
      <c r="CZ139" s="255"/>
      <c r="DA139" s="255"/>
      <c r="DB139" s="255"/>
      <c r="DC139" s="255"/>
      <c r="DD139" s="255"/>
      <c r="DE139" s="255"/>
      <c r="DF139" s="255"/>
      <c r="DG139" s="255"/>
      <c r="DH139" s="255"/>
      <c r="DI139" s="255"/>
      <c r="DJ139" s="255"/>
      <c r="DK139" s="255"/>
      <c r="DL139" s="255"/>
      <c r="DM139" s="255"/>
      <c r="DN139" s="255"/>
      <c r="DO139" s="255"/>
      <c r="DP139" s="255"/>
      <c r="DQ139" s="255"/>
      <c r="DR139" s="255"/>
      <c r="DS139" s="255"/>
      <c r="DT139" s="255"/>
    </row>
    <row r="140" spans="1:124" s="213" customFormat="1" ht="34.5" hidden="1" customHeight="1" x14ac:dyDescent="0.25">
      <c r="A140" s="396"/>
      <c r="B140" s="397"/>
      <c r="C140" s="382"/>
      <c r="D140" s="215"/>
      <c r="E140" s="231">
        <f>SUM(F140,I140)</f>
        <v>0</v>
      </c>
      <c r="F140" s="231"/>
      <c r="G140" s="218"/>
      <c r="H140" s="218"/>
      <c r="I140" s="218"/>
      <c r="J140" s="212">
        <f>SUM(L140,O140)</f>
        <v>0</v>
      </c>
      <c r="K140" s="212"/>
      <c r="L140" s="211"/>
      <c r="M140" s="211"/>
      <c r="N140" s="211"/>
      <c r="O140" s="211"/>
      <c r="P140" s="211"/>
      <c r="Q140" s="211"/>
      <c r="R140" s="212">
        <f>SUM(E140,J140)</f>
        <v>0</v>
      </c>
      <c r="S140" s="251"/>
      <c r="T140" s="251"/>
      <c r="U140" s="251"/>
      <c r="V140" s="251"/>
      <c r="W140" s="251"/>
      <c r="X140" s="251"/>
      <c r="Y140" s="251"/>
      <c r="Z140" s="251"/>
      <c r="AA140" s="251"/>
      <c r="AB140" s="251"/>
      <c r="AC140" s="251"/>
      <c r="AD140" s="251"/>
      <c r="AE140" s="251"/>
      <c r="AF140" s="251"/>
      <c r="AG140" s="251"/>
      <c r="AH140" s="251"/>
      <c r="AI140" s="251"/>
      <c r="AJ140" s="251"/>
      <c r="AK140" s="251"/>
      <c r="AL140" s="251"/>
      <c r="AM140" s="251"/>
      <c r="AN140" s="251"/>
      <c r="AO140" s="251"/>
      <c r="AP140" s="251"/>
      <c r="AQ140" s="251"/>
      <c r="AR140" s="251"/>
      <c r="AS140" s="251"/>
      <c r="AT140" s="251"/>
      <c r="AU140" s="251"/>
      <c r="AV140" s="251"/>
      <c r="AW140" s="251"/>
      <c r="AX140" s="251"/>
      <c r="AY140" s="251"/>
      <c r="AZ140" s="251"/>
      <c r="BA140" s="251"/>
      <c r="BB140" s="251"/>
      <c r="BC140" s="251"/>
      <c r="BD140" s="251"/>
      <c r="BE140" s="251"/>
      <c r="BF140" s="251"/>
      <c r="BG140" s="251"/>
      <c r="BH140" s="251"/>
      <c r="BI140" s="251"/>
      <c r="BJ140" s="251"/>
      <c r="BK140" s="251"/>
      <c r="BL140" s="251"/>
      <c r="BM140" s="251"/>
      <c r="BN140" s="251"/>
      <c r="BO140" s="251"/>
      <c r="BP140" s="251"/>
      <c r="BQ140" s="251"/>
      <c r="BR140" s="251"/>
      <c r="BS140" s="251"/>
      <c r="BT140" s="251"/>
      <c r="BU140" s="251"/>
      <c r="BV140" s="251"/>
      <c r="BW140" s="251"/>
      <c r="BX140" s="251"/>
      <c r="BY140" s="251"/>
      <c r="BZ140" s="251"/>
      <c r="CA140" s="251"/>
      <c r="CB140" s="251"/>
      <c r="CC140" s="251"/>
      <c r="CD140" s="251"/>
      <c r="CE140" s="251"/>
      <c r="CF140" s="251"/>
      <c r="CG140" s="251"/>
      <c r="CH140" s="251"/>
      <c r="CI140" s="251"/>
      <c r="CJ140" s="251"/>
      <c r="CK140" s="251"/>
      <c r="CL140" s="251"/>
      <c r="CM140" s="251"/>
      <c r="CN140" s="251"/>
      <c r="CO140" s="251"/>
      <c r="CP140" s="251"/>
      <c r="CQ140" s="251"/>
      <c r="CR140" s="251"/>
      <c r="CS140" s="251"/>
      <c r="CT140" s="251"/>
      <c r="CU140" s="251"/>
      <c r="CV140" s="251"/>
      <c r="CW140" s="251"/>
      <c r="CX140" s="251"/>
      <c r="CY140" s="251"/>
      <c r="CZ140" s="251"/>
      <c r="DA140" s="251"/>
      <c r="DB140" s="251"/>
      <c r="DC140" s="251"/>
      <c r="DD140" s="251"/>
      <c r="DE140" s="251"/>
      <c r="DF140" s="251"/>
      <c r="DG140" s="251"/>
      <c r="DH140" s="251"/>
      <c r="DI140" s="251"/>
      <c r="DJ140" s="251"/>
      <c r="DK140" s="251"/>
      <c r="DL140" s="251"/>
      <c r="DM140" s="251"/>
      <c r="DN140" s="251"/>
      <c r="DO140" s="251"/>
      <c r="DP140" s="251"/>
      <c r="DQ140" s="251"/>
      <c r="DR140" s="251"/>
      <c r="DS140" s="251"/>
      <c r="DT140" s="251"/>
    </row>
    <row r="141" spans="1:124" s="213" customFormat="1" ht="23.25" hidden="1" customHeight="1" x14ac:dyDescent="0.25">
      <c r="A141" s="398"/>
      <c r="B141" s="399"/>
      <c r="C141" s="398"/>
      <c r="D141" s="265"/>
      <c r="E141" s="225"/>
      <c r="G141" s="218"/>
      <c r="H141" s="218"/>
      <c r="I141" s="218"/>
      <c r="J141" s="212">
        <f>SUM(L141,O141)</f>
        <v>0</v>
      </c>
      <c r="K141" s="212"/>
      <c r="L141" s="211"/>
      <c r="M141" s="211"/>
      <c r="N141" s="211"/>
      <c r="O141" s="211"/>
      <c r="P141" s="211"/>
      <c r="Q141" s="211"/>
      <c r="R141" s="212">
        <f>SUM(E150,J141)</f>
        <v>0</v>
      </c>
      <c r="S141" s="251"/>
      <c r="T141" s="251"/>
      <c r="U141" s="251"/>
      <c r="V141" s="251"/>
      <c r="W141" s="251"/>
      <c r="X141" s="251"/>
      <c r="Y141" s="251"/>
      <c r="Z141" s="251"/>
      <c r="AA141" s="251"/>
      <c r="AB141" s="251"/>
      <c r="AC141" s="251"/>
      <c r="AD141" s="251"/>
      <c r="AE141" s="251"/>
      <c r="AF141" s="251"/>
      <c r="AG141" s="251"/>
      <c r="AH141" s="251"/>
      <c r="AI141" s="251"/>
      <c r="AJ141" s="251"/>
      <c r="AK141" s="251"/>
      <c r="AL141" s="251"/>
      <c r="AM141" s="251"/>
      <c r="AN141" s="251"/>
      <c r="AO141" s="251"/>
      <c r="AP141" s="251"/>
      <c r="AQ141" s="251"/>
      <c r="AR141" s="251"/>
      <c r="AS141" s="251"/>
      <c r="AT141" s="251"/>
      <c r="AU141" s="251"/>
      <c r="AV141" s="251"/>
      <c r="AW141" s="251"/>
      <c r="AX141" s="251"/>
      <c r="AY141" s="251"/>
      <c r="AZ141" s="251"/>
      <c r="BA141" s="251"/>
      <c r="BB141" s="251"/>
      <c r="BC141" s="251"/>
      <c r="BD141" s="251"/>
      <c r="BE141" s="251"/>
      <c r="BF141" s="251"/>
      <c r="BG141" s="251"/>
      <c r="BH141" s="251"/>
      <c r="BI141" s="251"/>
      <c r="BJ141" s="251"/>
      <c r="BK141" s="251"/>
      <c r="BL141" s="251"/>
      <c r="BM141" s="251"/>
      <c r="BN141" s="251"/>
      <c r="BO141" s="251"/>
      <c r="BP141" s="251"/>
      <c r="BQ141" s="251"/>
      <c r="BR141" s="251"/>
      <c r="BS141" s="251"/>
      <c r="BT141" s="251"/>
      <c r="BU141" s="251"/>
      <c r="BV141" s="251"/>
      <c r="BW141" s="251"/>
      <c r="BX141" s="251"/>
      <c r="BY141" s="251"/>
      <c r="BZ141" s="251"/>
      <c r="CA141" s="251"/>
      <c r="CB141" s="251"/>
      <c r="CC141" s="251"/>
      <c r="CD141" s="251"/>
      <c r="CE141" s="251"/>
      <c r="CF141" s="251"/>
      <c r="CG141" s="251"/>
      <c r="CH141" s="251"/>
      <c r="CI141" s="251"/>
      <c r="CJ141" s="251"/>
      <c r="CK141" s="251"/>
      <c r="CL141" s="251"/>
      <c r="CM141" s="251"/>
      <c r="CN141" s="251"/>
      <c r="CO141" s="251"/>
      <c r="CP141" s="251"/>
      <c r="CQ141" s="251"/>
      <c r="CR141" s="251"/>
      <c r="CS141" s="251"/>
      <c r="CT141" s="251"/>
      <c r="CU141" s="251"/>
      <c r="CV141" s="251"/>
      <c r="CW141" s="251"/>
      <c r="CX141" s="251"/>
      <c r="CY141" s="251"/>
      <c r="CZ141" s="251"/>
      <c r="DA141" s="251"/>
      <c r="DB141" s="251"/>
      <c r="DC141" s="251"/>
      <c r="DD141" s="251"/>
      <c r="DE141" s="251"/>
      <c r="DF141" s="251"/>
      <c r="DG141" s="251"/>
      <c r="DH141" s="251"/>
      <c r="DI141" s="251"/>
      <c r="DJ141" s="251"/>
      <c r="DK141" s="251"/>
      <c r="DL141" s="251"/>
      <c r="DM141" s="251"/>
      <c r="DN141" s="251"/>
      <c r="DO141" s="251"/>
      <c r="DP141" s="251"/>
      <c r="DQ141" s="251"/>
      <c r="DR141" s="251"/>
      <c r="DS141" s="251"/>
      <c r="DT141" s="251"/>
    </row>
    <row r="142" spans="1:124" s="213" customFormat="1" ht="33.75" hidden="1" customHeight="1" x14ac:dyDescent="0.25">
      <c r="A142" s="400"/>
      <c r="B142" s="400"/>
      <c r="C142" s="382"/>
      <c r="D142" s="230"/>
      <c r="E142" s="231">
        <f t="shared" si="46"/>
        <v>0</v>
      </c>
      <c r="F142" s="231"/>
      <c r="G142" s="218"/>
      <c r="H142" s="218"/>
      <c r="I142" s="218"/>
      <c r="J142" s="212"/>
      <c r="K142" s="212"/>
      <c r="L142" s="211"/>
      <c r="M142" s="211"/>
      <c r="N142" s="211"/>
      <c r="O142" s="211"/>
      <c r="P142" s="211"/>
      <c r="Q142" s="211"/>
      <c r="R142" s="212">
        <f>SUM(E142,J142)</f>
        <v>0</v>
      </c>
      <c r="S142" s="251"/>
      <c r="T142" s="251"/>
      <c r="U142" s="251"/>
      <c r="V142" s="251"/>
      <c r="W142" s="251"/>
      <c r="X142" s="251"/>
      <c r="Y142" s="251"/>
      <c r="Z142" s="251"/>
      <c r="AA142" s="251"/>
      <c r="AB142" s="251"/>
      <c r="AC142" s="251"/>
      <c r="AD142" s="251"/>
      <c r="AE142" s="251"/>
      <c r="AF142" s="251"/>
      <c r="AG142" s="251"/>
      <c r="AH142" s="251"/>
      <c r="AI142" s="251"/>
      <c r="AJ142" s="251"/>
      <c r="AK142" s="251"/>
      <c r="AL142" s="251"/>
      <c r="AM142" s="251"/>
      <c r="AN142" s="251"/>
      <c r="AO142" s="251"/>
      <c r="AP142" s="251"/>
      <c r="AQ142" s="251"/>
      <c r="AR142" s="251"/>
      <c r="AS142" s="251"/>
      <c r="AT142" s="251"/>
      <c r="AU142" s="251"/>
      <c r="AV142" s="251"/>
      <c r="AW142" s="251"/>
      <c r="AX142" s="251"/>
      <c r="AY142" s="251"/>
      <c r="AZ142" s="251"/>
      <c r="BA142" s="251"/>
      <c r="BB142" s="251"/>
      <c r="BC142" s="251"/>
      <c r="BD142" s="251"/>
      <c r="BE142" s="251"/>
      <c r="BF142" s="251"/>
      <c r="BG142" s="251"/>
      <c r="BH142" s="251"/>
      <c r="BI142" s="251"/>
      <c r="BJ142" s="251"/>
      <c r="BK142" s="251"/>
      <c r="BL142" s="251"/>
      <c r="BM142" s="251"/>
      <c r="BN142" s="251"/>
      <c r="BO142" s="251"/>
      <c r="BP142" s="251"/>
      <c r="BQ142" s="251"/>
      <c r="BR142" s="251"/>
      <c r="BS142" s="251"/>
      <c r="BT142" s="251"/>
      <c r="BU142" s="251"/>
      <c r="BV142" s="251"/>
      <c r="BW142" s="251"/>
      <c r="BX142" s="251"/>
      <c r="BY142" s="251"/>
      <c r="BZ142" s="251"/>
      <c r="CA142" s="251"/>
      <c r="CB142" s="251"/>
      <c r="CC142" s="251"/>
      <c r="CD142" s="251"/>
      <c r="CE142" s="251"/>
      <c r="CF142" s="251"/>
      <c r="CG142" s="251"/>
      <c r="CH142" s="251"/>
      <c r="CI142" s="251"/>
      <c r="CJ142" s="251"/>
      <c r="CK142" s="251"/>
      <c r="CL142" s="251"/>
      <c r="CM142" s="251"/>
      <c r="CN142" s="251"/>
      <c r="CO142" s="251"/>
      <c r="CP142" s="251"/>
      <c r="CQ142" s="251"/>
      <c r="CR142" s="251"/>
      <c r="CS142" s="251"/>
      <c r="CT142" s="251"/>
      <c r="CU142" s="251"/>
      <c r="CV142" s="251"/>
      <c r="CW142" s="251"/>
      <c r="CX142" s="251"/>
      <c r="CY142" s="251"/>
      <c r="CZ142" s="251"/>
      <c r="DA142" s="251"/>
      <c r="DB142" s="251"/>
      <c r="DC142" s="251"/>
      <c r="DD142" s="251"/>
      <c r="DE142" s="251"/>
      <c r="DF142" s="251"/>
      <c r="DG142" s="251"/>
      <c r="DH142" s="251"/>
      <c r="DI142" s="251"/>
      <c r="DJ142" s="251"/>
      <c r="DK142" s="251"/>
      <c r="DL142" s="251"/>
      <c r="DM142" s="251"/>
      <c r="DN142" s="251"/>
      <c r="DO142" s="251"/>
      <c r="DP142" s="251"/>
      <c r="DQ142" s="251"/>
      <c r="DR142" s="251"/>
      <c r="DS142" s="251"/>
      <c r="DT142" s="251"/>
    </row>
    <row r="143" spans="1:124" s="213" customFormat="1" ht="25.5" hidden="1" customHeight="1" x14ac:dyDescent="0.25">
      <c r="A143" s="382"/>
      <c r="B143" s="382"/>
      <c r="C143" s="382"/>
      <c r="D143" s="247"/>
      <c r="E143" s="231">
        <f t="shared" si="46"/>
        <v>0</v>
      </c>
      <c r="F143" s="231"/>
      <c r="G143" s="218"/>
      <c r="H143" s="218"/>
      <c r="I143" s="218"/>
      <c r="J143" s="212">
        <f t="shared" si="57"/>
        <v>0</v>
      </c>
      <c r="K143" s="212"/>
      <c r="L143" s="211"/>
      <c r="M143" s="211"/>
      <c r="N143" s="211"/>
      <c r="O143" s="211"/>
      <c r="P143" s="211"/>
      <c r="Q143" s="211"/>
      <c r="R143" s="263">
        <f>SUM(J143,E143)</f>
        <v>0</v>
      </c>
      <c r="S143" s="251"/>
      <c r="T143" s="251"/>
      <c r="U143" s="251"/>
      <c r="V143" s="251"/>
      <c r="W143" s="251"/>
      <c r="X143" s="251"/>
      <c r="Y143" s="251"/>
      <c r="Z143" s="251"/>
      <c r="AA143" s="251"/>
      <c r="AB143" s="251"/>
      <c r="AC143" s="251"/>
      <c r="AD143" s="251"/>
      <c r="AE143" s="251"/>
      <c r="AF143" s="251"/>
      <c r="AG143" s="251"/>
      <c r="AH143" s="251"/>
      <c r="AI143" s="251"/>
      <c r="AJ143" s="251"/>
      <c r="AK143" s="251"/>
      <c r="AL143" s="251"/>
      <c r="AM143" s="251"/>
      <c r="AN143" s="251"/>
      <c r="AO143" s="251"/>
      <c r="AP143" s="251"/>
      <c r="AQ143" s="251"/>
      <c r="AR143" s="251"/>
      <c r="AS143" s="251"/>
      <c r="AT143" s="251"/>
      <c r="AU143" s="251"/>
      <c r="AV143" s="251"/>
      <c r="AW143" s="251"/>
      <c r="AX143" s="251"/>
      <c r="AY143" s="251"/>
      <c r="AZ143" s="251"/>
      <c r="BA143" s="251"/>
      <c r="BB143" s="251"/>
      <c r="BC143" s="251"/>
      <c r="BD143" s="251"/>
      <c r="BE143" s="251"/>
      <c r="BF143" s="251"/>
      <c r="BG143" s="251"/>
      <c r="BH143" s="251"/>
      <c r="BI143" s="251"/>
      <c r="BJ143" s="251"/>
      <c r="BK143" s="251"/>
      <c r="BL143" s="251"/>
      <c r="BM143" s="251"/>
      <c r="BN143" s="251"/>
      <c r="BO143" s="251"/>
      <c r="BP143" s="251"/>
      <c r="BQ143" s="251"/>
      <c r="BR143" s="251"/>
      <c r="BS143" s="251"/>
      <c r="BT143" s="251"/>
      <c r="BU143" s="251"/>
      <c r="BV143" s="251"/>
      <c r="BW143" s="251"/>
      <c r="BX143" s="251"/>
      <c r="BY143" s="251"/>
      <c r="BZ143" s="251"/>
      <c r="CA143" s="251"/>
      <c r="CB143" s="251"/>
      <c r="CC143" s="251"/>
      <c r="CD143" s="251"/>
      <c r="CE143" s="251"/>
      <c r="CF143" s="251"/>
      <c r="CG143" s="251"/>
      <c r="CH143" s="251"/>
      <c r="CI143" s="251"/>
      <c r="CJ143" s="251"/>
      <c r="CK143" s="251"/>
      <c r="CL143" s="251"/>
      <c r="CM143" s="251"/>
      <c r="CN143" s="251"/>
      <c r="CO143" s="251"/>
      <c r="CP143" s="251"/>
      <c r="CQ143" s="251"/>
      <c r="CR143" s="251"/>
      <c r="CS143" s="251"/>
      <c r="CT143" s="251"/>
      <c r="CU143" s="251"/>
      <c r="CV143" s="251"/>
      <c r="CW143" s="251"/>
      <c r="CX143" s="251"/>
      <c r="CY143" s="251"/>
      <c r="CZ143" s="251"/>
      <c r="DA143" s="251"/>
      <c r="DB143" s="251"/>
      <c r="DC143" s="251"/>
      <c r="DD143" s="251"/>
      <c r="DE143" s="251"/>
      <c r="DF143" s="251"/>
      <c r="DG143" s="251"/>
      <c r="DH143" s="251"/>
      <c r="DI143" s="251"/>
      <c r="DJ143" s="251"/>
      <c r="DK143" s="251"/>
      <c r="DL143" s="251"/>
      <c r="DM143" s="251"/>
      <c r="DN143" s="251"/>
      <c r="DO143" s="251"/>
      <c r="DP143" s="251"/>
      <c r="DQ143" s="251"/>
      <c r="DR143" s="251"/>
      <c r="DS143" s="251"/>
      <c r="DT143" s="251"/>
    </row>
    <row r="144" spans="1:124" s="213" customFormat="1" ht="21" hidden="1" customHeight="1" x14ac:dyDescent="0.25">
      <c r="A144" s="382"/>
      <c r="B144" s="382"/>
      <c r="C144" s="382"/>
      <c r="D144" s="219"/>
      <c r="E144" s="231">
        <f t="shared" si="46"/>
        <v>0</v>
      </c>
      <c r="F144" s="231"/>
      <c r="G144" s="236"/>
      <c r="H144" s="236"/>
      <c r="I144" s="236"/>
      <c r="J144" s="212">
        <f>SUM(L144,O144)</f>
        <v>0</v>
      </c>
      <c r="K144" s="212"/>
      <c r="L144" s="236"/>
      <c r="M144" s="236"/>
      <c r="N144" s="236"/>
      <c r="O144" s="236"/>
      <c r="P144" s="236"/>
      <c r="Q144" s="236"/>
      <c r="R144" s="263">
        <f t="shared" ref="R144:R150" si="60">SUM(E144,J144)</f>
        <v>0</v>
      </c>
      <c r="S144" s="251"/>
      <c r="T144" s="251"/>
      <c r="U144" s="251"/>
      <c r="V144" s="251"/>
      <c r="W144" s="251"/>
      <c r="X144" s="251"/>
      <c r="Y144" s="251"/>
      <c r="Z144" s="251"/>
      <c r="AA144" s="251"/>
      <c r="AB144" s="251"/>
      <c r="AC144" s="251"/>
      <c r="AD144" s="251"/>
      <c r="AE144" s="251"/>
      <c r="AF144" s="251"/>
      <c r="AG144" s="251"/>
      <c r="AH144" s="251"/>
      <c r="AI144" s="251"/>
      <c r="AJ144" s="251"/>
      <c r="AK144" s="251"/>
      <c r="AL144" s="251"/>
      <c r="AM144" s="251"/>
      <c r="AN144" s="251"/>
      <c r="AO144" s="251"/>
      <c r="AP144" s="251"/>
      <c r="AQ144" s="251"/>
      <c r="AR144" s="251"/>
      <c r="AS144" s="251"/>
      <c r="AT144" s="251"/>
      <c r="AU144" s="251"/>
      <c r="AV144" s="251"/>
      <c r="AW144" s="251"/>
      <c r="AX144" s="251"/>
      <c r="AY144" s="251"/>
      <c r="AZ144" s="251"/>
      <c r="BA144" s="251"/>
      <c r="BB144" s="251"/>
      <c r="BC144" s="251"/>
      <c r="BD144" s="251"/>
      <c r="BE144" s="251"/>
      <c r="BF144" s="251"/>
      <c r="BG144" s="251"/>
      <c r="BH144" s="251"/>
      <c r="BI144" s="251"/>
      <c r="BJ144" s="251"/>
      <c r="BK144" s="251"/>
      <c r="BL144" s="251"/>
      <c r="BM144" s="251"/>
      <c r="BN144" s="251"/>
      <c r="BO144" s="251"/>
      <c r="BP144" s="251"/>
      <c r="BQ144" s="251"/>
      <c r="BR144" s="251"/>
      <c r="BS144" s="251"/>
      <c r="BT144" s="251"/>
      <c r="BU144" s="251"/>
      <c r="BV144" s="251"/>
      <c r="BW144" s="251"/>
      <c r="BX144" s="251"/>
      <c r="BY144" s="251"/>
      <c r="BZ144" s="251"/>
      <c r="CA144" s="251"/>
      <c r="CB144" s="251"/>
      <c r="CC144" s="251"/>
      <c r="CD144" s="251"/>
      <c r="CE144" s="251"/>
      <c r="CF144" s="251"/>
      <c r="CG144" s="251"/>
      <c r="CH144" s="251"/>
      <c r="CI144" s="251"/>
      <c r="CJ144" s="251"/>
      <c r="CK144" s="251"/>
      <c r="CL144" s="251"/>
      <c r="CM144" s="251"/>
      <c r="CN144" s="251"/>
      <c r="CO144" s="251"/>
      <c r="CP144" s="251"/>
      <c r="CQ144" s="251"/>
      <c r="CR144" s="251"/>
      <c r="CS144" s="251"/>
      <c r="CT144" s="251"/>
      <c r="CU144" s="251"/>
      <c r="CV144" s="251"/>
      <c r="CW144" s="251"/>
      <c r="CX144" s="251"/>
      <c r="CY144" s="251"/>
      <c r="CZ144" s="251"/>
      <c r="DA144" s="251"/>
      <c r="DB144" s="251"/>
      <c r="DC144" s="251"/>
      <c r="DD144" s="251"/>
      <c r="DE144" s="251"/>
      <c r="DF144" s="251"/>
      <c r="DG144" s="251"/>
      <c r="DH144" s="251"/>
      <c r="DI144" s="251"/>
      <c r="DJ144" s="251"/>
      <c r="DK144" s="251"/>
      <c r="DL144" s="251"/>
      <c r="DM144" s="251"/>
      <c r="DN144" s="251"/>
      <c r="DO144" s="251"/>
      <c r="DP144" s="251"/>
      <c r="DQ144" s="251"/>
      <c r="DR144" s="251"/>
      <c r="DS144" s="251"/>
      <c r="DT144" s="251"/>
    </row>
    <row r="145" spans="1:124" s="213" customFormat="1" ht="56.25" hidden="1" customHeight="1" x14ac:dyDescent="0.25">
      <c r="A145" s="381"/>
      <c r="B145" s="381"/>
      <c r="C145" s="382"/>
      <c r="D145" s="239"/>
      <c r="E145" s="231">
        <f>SUM(E146)</f>
        <v>0</v>
      </c>
      <c r="F145" s="241"/>
      <c r="G145" s="241"/>
      <c r="H145" s="241"/>
      <c r="I145" s="241">
        <f t="shared" ref="I145:R145" si="61">SUM(I146)</f>
        <v>0</v>
      </c>
      <c r="J145" s="241">
        <f t="shared" si="61"/>
        <v>0</v>
      </c>
      <c r="K145" s="241"/>
      <c r="L145" s="241">
        <f t="shared" si="61"/>
        <v>0</v>
      </c>
      <c r="M145" s="241">
        <f t="shared" si="61"/>
        <v>0</v>
      </c>
      <c r="N145" s="241">
        <f t="shared" si="61"/>
        <v>0</v>
      </c>
      <c r="O145" s="241">
        <f t="shared" si="61"/>
        <v>0</v>
      </c>
      <c r="P145" s="241">
        <f t="shared" si="61"/>
        <v>0</v>
      </c>
      <c r="Q145" s="241">
        <f t="shared" si="61"/>
        <v>0</v>
      </c>
      <c r="R145" s="241">
        <f t="shared" si="61"/>
        <v>0</v>
      </c>
      <c r="S145" s="251"/>
      <c r="T145" s="251"/>
      <c r="U145" s="251"/>
      <c r="V145" s="251"/>
      <c r="W145" s="251"/>
      <c r="X145" s="251"/>
      <c r="Y145" s="251"/>
      <c r="Z145" s="251"/>
      <c r="AA145" s="251"/>
      <c r="AB145" s="251"/>
      <c r="AC145" s="251"/>
      <c r="AD145" s="251"/>
      <c r="AE145" s="251"/>
      <c r="AF145" s="251"/>
      <c r="AG145" s="251"/>
      <c r="AH145" s="251"/>
      <c r="AI145" s="251"/>
      <c r="AJ145" s="251"/>
      <c r="AK145" s="251"/>
      <c r="AL145" s="251"/>
      <c r="AM145" s="251"/>
      <c r="AN145" s="251"/>
      <c r="AO145" s="251"/>
      <c r="AP145" s="251"/>
      <c r="AQ145" s="251"/>
      <c r="AR145" s="251"/>
      <c r="AS145" s="251"/>
      <c r="AT145" s="251"/>
      <c r="AU145" s="251"/>
      <c r="AV145" s="251"/>
      <c r="AW145" s="251"/>
      <c r="AX145" s="251"/>
      <c r="AY145" s="251"/>
      <c r="AZ145" s="251"/>
      <c r="BA145" s="251"/>
      <c r="BB145" s="251"/>
      <c r="BC145" s="251"/>
      <c r="BD145" s="251"/>
      <c r="BE145" s="251"/>
      <c r="BF145" s="251"/>
      <c r="BG145" s="251"/>
      <c r="BH145" s="251"/>
      <c r="BI145" s="251"/>
      <c r="BJ145" s="251"/>
      <c r="BK145" s="251"/>
      <c r="BL145" s="251"/>
      <c r="BM145" s="251"/>
      <c r="BN145" s="251"/>
      <c r="BO145" s="251"/>
      <c r="BP145" s="251"/>
      <c r="BQ145" s="251"/>
      <c r="BR145" s="251"/>
      <c r="BS145" s="251"/>
      <c r="BT145" s="251"/>
      <c r="BU145" s="251"/>
      <c r="BV145" s="251"/>
      <c r="BW145" s="251"/>
      <c r="BX145" s="251"/>
      <c r="BY145" s="251"/>
      <c r="BZ145" s="251"/>
      <c r="CA145" s="251"/>
      <c r="CB145" s="251"/>
      <c r="CC145" s="251"/>
      <c r="CD145" s="251"/>
      <c r="CE145" s="251"/>
      <c r="CF145" s="251"/>
      <c r="CG145" s="251"/>
      <c r="CH145" s="251"/>
      <c r="CI145" s="251"/>
      <c r="CJ145" s="251"/>
      <c r="CK145" s="251"/>
      <c r="CL145" s="251"/>
      <c r="CM145" s="251"/>
      <c r="CN145" s="251"/>
      <c r="CO145" s="251"/>
      <c r="CP145" s="251"/>
      <c r="CQ145" s="251"/>
      <c r="CR145" s="251"/>
      <c r="CS145" s="251"/>
      <c r="CT145" s="251"/>
      <c r="CU145" s="251"/>
      <c r="CV145" s="251"/>
      <c r="CW145" s="251"/>
      <c r="CX145" s="251"/>
      <c r="CY145" s="251"/>
      <c r="CZ145" s="251"/>
      <c r="DA145" s="251"/>
      <c r="DB145" s="251"/>
      <c r="DC145" s="251"/>
      <c r="DD145" s="251"/>
      <c r="DE145" s="251"/>
      <c r="DF145" s="251"/>
      <c r="DG145" s="251"/>
      <c r="DH145" s="251"/>
      <c r="DI145" s="251"/>
      <c r="DJ145" s="251"/>
      <c r="DK145" s="251"/>
      <c r="DL145" s="251"/>
      <c r="DM145" s="251"/>
      <c r="DN145" s="251"/>
      <c r="DO145" s="251"/>
      <c r="DP145" s="251"/>
      <c r="DQ145" s="251"/>
      <c r="DR145" s="251"/>
      <c r="DS145" s="251"/>
      <c r="DT145" s="251"/>
    </row>
    <row r="146" spans="1:124" s="234" customFormat="1" ht="51.75" hidden="1" customHeight="1" x14ac:dyDescent="0.25">
      <c r="A146" s="380"/>
      <c r="B146" s="380"/>
      <c r="C146" s="391"/>
      <c r="D146" s="226"/>
      <c r="E146" s="233">
        <f>SUM(F146,I146)</f>
        <v>0</v>
      </c>
      <c r="F146" s="233"/>
      <c r="G146" s="224"/>
      <c r="H146" s="224"/>
      <c r="I146" s="224"/>
      <c r="J146" s="250">
        <f>SUM(L146,O146)</f>
        <v>0</v>
      </c>
      <c r="K146" s="250"/>
      <c r="L146" s="224"/>
      <c r="M146" s="224"/>
      <c r="N146" s="224"/>
      <c r="O146" s="224"/>
      <c r="P146" s="224"/>
      <c r="Q146" s="224"/>
      <c r="R146" s="250">
        <f t="shared" si="60"/>
        <v>0</v>
      </c>
      <c r="S146" s="255"/>
      <c r="T146" s="255"/>
      <c r="U146" s="255"/>
      <c r="V146" s="255"/>
      <c r="W146" s="255"/>
      <c r="X146" s="255"/>
      <c r="Y146" s="255"/>
      <c r="Z146" s="255"/>
      <c r="AA146" s="255"/>
      <c r="AB146" s="255"/>
      <c r="AC146" s="255"/>
      <c r="AD146" s="255"/>
      <c r="AE146" s="255"/>
      <c r="AF146" s="255"/>
      <c r="AG146" s="255"/>
      <c r="AH146" s="255"/>
      <c r="AI146" s="255"/>
      <c r="AJ146" s="255"/>
      <c r="AK146" s="255"/>
      <c r="AL146" s="255"/>
      <c r="AM146" s="255"/>
      <c r="AN146" s="255"/>
      <c r="AO146" s="255"/>
      <c r="AP146" s="255"/>
      <c r="AQ146" s="255"/>
      <c r="AR146" s="255"/>
      <c r="AS146" s="255"/>
      <c r="AT146" s="255"/>
      <c r="AU146" s="255"/>
      <c r="AV146" s="255"/>
      <c r="AW146" s="255"/>
      <c r="AX146" s="255"/>
      <c r="AY146" s="255"/>
      <c r="AZ146" s="255"/>
      <c r="BA146" s="255"/>
      <c r="BB146" s="255"/>
      <c r="BC146" s="255"/>
      <c r="BD146" s="255"/>
      <c r="BE146" s="255"/>
      <c r="BF146" s="255"/>
      <c r="BG146" s="255"/>
      <c r="BH146" s="255"/>
      <c r="BI146" s="255"/>
      <c r="BJ146" s="255"/>
      <c r="BK146" s="255"/>
      <c r="BL146" s="255"/>
      <c r="BM146" s="255"/>
      <c r="BN146" s="255"/>
      <c r="BO146" s="255"/>
      <c r="BP146" s="255"/>
      <c r="BQ146" s="255"/>
      <c r="BR146" s="255"/>
      <c r="BS146" s="255"/>
      <c r="BT146" s="255"/>
      <c r="BU146" s="255"/>
      <c r="BV146" s="255"/>
      <c r="BW146" s="255"/>
      <c r="BX146" s="255"/>
      <c r="BY146" s="255"/>
      <c r="BZ146" s="255"/>
      <c r="CA146" s="255"/>
      <c r="CB146" s="255"/>
      <c r="CC146" s="255"/>
      <c r="CD146" s="255"/>
      <c r="CE146" s="255"/>
      <c r="CF146" s="255"/>
      <c r="CG146" s="255"/>
      <c r="CH146" s="255"/>
      <c r="CI146" s="255"/>
      <c r="CJ146" s="255"/>
      <c r="CK146" s="255"/>
      <c r="CL146" s="255"/>
      <c r="CM146" s="255"/>
      <c r="CN146" s="255"/>
      <c r="CO146" s="255"/>
      <c r="CP146" s="255"/>
      <c r="CQ146" s="255"/>
      <c r="CR146" s="255"/>
      <c r="CS146" s="255"/>
      <c r="CT146" s="255"/>
      <c r="CU146" s="255"/>
      <c r="CV146" s="255"/>
      <c r="CW146" s="255"/>
      <c r="CX146" s="255"/>
      <c r="CY146" s="255"/>
      <c r="CZ146" s="255"/>
      <c r="DA146" s="255"/>
      <c r="DB146" s="255"/>
      <c r="DC146" s="255"/>
      <c r="DD146" s="255"/>
      <c r="DE146" s="255"/>
      <c r="DF146" s="255"/>
      <c r="DG146" s="255"/>
      <c r="DH146" s="255"/>
      <c r="DI146" s="255"/>
      <c r="DJ146" s="255"/>
      <c r="DK146" s="255"/>
      <c r="DL146" s="255"/>
      <c r="DM146" s="255"/>
      <c r="DN146" s="255"/>
      <c r="DO146" s="255"/>
      <c r="DP146" s="255"/>
      <c r="DQ146" s="255"/>
      <c r="DR146" s="255"/>
      <c r="DS146" s="255"/>
      <c r="DT146" s="255"/>
    </row>
    <row r="147" spans="1:124" s="213" customFormat="1" ht="41.25" hidden="1" customHeight="1" x14ac:dyDescent="0.25">
      <c r="A147" s="381"/>
      <c r="B147" s="381"/>
      <c r="C147" s="382"/>
      <c r="D147" s="239"/>
      <c r="E147" s="231">
        <f>SUM(E148:E149)</f>
        <v>0</v>
      </c>
      <c r="F147" s="241"/>
      <c r="G147" s="241"/>
      <c r="H147" s="241"/>
      <c r="I147" s="241">
        <f t="shared" ref="I147:R147" si="62">SUM(I148:I149)</f>
        <v>0</v>
      </c>
      <c r="J147" s="241">
        <f t="shared" si="62"/>
        <v>0</v>
      </c>
      <c r="K147" s="241"/>
      <c r="L147" s="241">
        <f t="shared" si="62"/>
        <v>0</v>
      </c>
      <c r="M147" s="241">
        <f t="shared" si="62"/>
        <v>0</v>
      </c>
      <c r="N147" s="241">
        <f t="shared" si="62"/>
        <v>0</v>
      </c>
      <c r="O147" s="241">
        <f t="shared" si="62"/>
        <v>0</v>
      </c>
      <c r="P147" s="241">
        <f t="shared" si="62"/>
        <v>0</v>
      </c>
      <c r="Q147" s="241">
        <f t="shared" si="62"/>
        <v>0</v>
      </c>
      <c r="R147" s="241">
        <f t="shared" si="62"/>
        <v>0</v>
      </c>
      <c r="S147" s="251"/>
      <c r="T147" s="251"/>
      <c r="U147" s="251"/>
      <c r="V147" s="251"/>
      <c r="W147" s="251"/>
      <c r="X147" s="251"/>
      <c r="Y147" s="251"/>
      <c r="Z147" s="251"/>
      <c r="AA147" s="251"/>
      <c r="AB147" s="251"/>
      <c r="AC147" s="251"/>
      <c r="AD147" s="251"/>
      <c r="AE147" s="251"/>
      <c r="AF147" s="251"/>
      <c r="AG147" s="251"/>
      <c r="AH147" s="251"/>
      <c r="AI147" s="251"/>
      <c r="AJ147" s="251"/>
      <c r="AK147" s="251"/>
      <c r="AL147" s="251"/>
      <c r="AM147" s="251"/>
      <c r="AN147" s="251"/>
      <c r="AO147" s="251"/>
      <c r="AP147" s="251"/>
      <c r="AQ147" s="251"/>
      <c r="AR147" s="251"/>
      <c r="AS147" s="251"/>
      <c r="AT147" s="251"/>
      <c r="AU147" s="251"/>
      <c r="AV147" s="251"/>
      <c r="AW147" s="251"/>
      <c r="AX147" s="251"/>
      <c r="AY147" s="251"/>
      <c r="AZ147" s="251"/>
      <c r="BA147" s="251"/>
      <c r="BB147" s="251"/>
      <c r="BC147" s="251"/>
      <c r="BD147" s="251"/>
      <c r="BE147" s="251"/>
      <c r="BF147" s="251"/>
      <c r="BG147" s="251"/>
      <c r="BH147" s="251"/>
      <c r="BI147" s="251"/>
      <c r="BJ147" s="251"/>
      <c r="BK147" s="251"/>
      <c r="BL147" s="251"/>
      <c r="BM147" s="251"/>
      <c r="BN147" s="251"/>
      <c r="BO147" s="251"/>
      <c r="BP147" s="251"/>
      <c r="BQ147" s="251"/>
      <c r="BR147" s="251"/>
      <c r="BS147" s="251"/>
      <c r="BT147" s="251"/>
      <c r="BU147" s="251"/>
      <c r="BV147" s="251"/>
      <c r="BW147" s="251"/>
      <c r="BX147" s="251"/>
      <c r="BY147" s="251"/>
      <c r="BZ147" s="251"/>
      <c r="CA147" s="251"/>
      <c r="CB147" s="251"/>
      <c r="CC147" s="251"/>
      <c r="CD147" s="251"/>
      <c r="CE147" s="251"/>
      <c r="CF147" s="251"/>
      <c r="CG147" s="251"/>
      <c r="CH147" s="251"/>
      <c r="CI147" s="251"/>
      <c r="CJ147" s="251"/>
      <c r="CK147" s="251"/>
      <c r="CL147" s="251"/>
      <c r="CM147" s="251"/>
      <c r="CN147" s="251"/>
      <c r="CO147" s="251"/>
      <c r="CP147" s="251"/>
      <c r="CQ147" s="251"/>
      <c r="CR147" s="251"/>
      <c r="CS147" s="251"/>
      <c r="CT147" s="251"/>
      <c r="CU147" s="251"/>
      <c r="CV147" s="251"/>
      <c r="CW147" s="251"/>
      <c r="CX147" s="251"/>
      <c r="CY147" s="251"/>
      <c r="CZ147" s="251"/>
      <c r="DA147" s="251"/>
      <c r="DB147" s="251"/>
      <c r="DC147" s="251"/>
      <c r="DD147" s="251"/>
      <c r="DE147" s="251"/>
      <c r="DF147" s="251"/>
      <c r="DG147" s="251"/>
      <c r="DH147" s="251"/>
      <c r="DI147" s="251"/>
      <c r="DJ147" s="251"/>
      <c r="DK147" s="251"/>
      <c r="DL147" s="251"/>
      <c r="DM147" s="251"/>
      <c r="DN147" s="251"/>
      <c r="DO147" s="251"/>
      <c r="DP147" s="251"/>
      <c r="DQ147" s="251"/>
      <c r="DR147" s="251"/>
      <c r="DS147" s="251"/>
      <c r="DT147" s="251"/>
    </row>
    <row r="148" spans="1:124" s="234" customFormat="1" ht="42" hidden="1" customHeight="1" x14ac:dyDescent="0.25">
      <c r="A148" s="391"/>
      <c r="B148" s="391"/>
      <c r="C148" s="391"/>
      <c r="D148" s="220"/>
      <c r="E148" s="233">
        <f>SUM(F148,I148)</f>
        <v>0</v>
      </c>
      <c r="F148" s="233"/>
      <c r="G148" s="233"/>
      <c r="H148" s="233"/>
      <c r="I148" s="224"/>
      <c r="J148" s="250">
        <f>SUM(L148,O148)</f>
        <v>0</v>
      </c>
      <c r="K148" s="250"/>
      <c r="L148" s="224"/>
      <c r="M148" s="224"/>
      <c r="N148" s="224"/>
      <c r="O148" s="224"/>
      <c r="P148" s="224"/>
      <c r="Q148" s="224"/>
      <c r="R148" s="250">
        <f t="shared" si="60"/>
        <v>0</v>
      </c>
      <c r="S148" s="255"/>
      <c r="T148" s="255"/>
      <c r="U148" s="255"/>
      <c r="V148" s="255"/>
      <c r="W148" s="255"/>
      <c r="X148" s="255"/>
      <c r="Y148" s="255"/>
      <c r="Z148" s="255"/>
      <c r="AA148" s="255"/>
      <c r="AB148" s="255"/>
      <c r="AC148" s="255"/>
      <c r="AD148" s="255"/>
      <c r="AE148" s="255"/>
      <c r="AF148" s="255"/>
      <c r="AG148" s="255"/>
      <c r="AH148" s="255"/>
      <c r="AI148" s="255"/>
      <c r="AJ148" s="255"/>
      <c r="AK148" s="255"/>
      <c r="AL148" s="255"/>
      <c r="AM148" s="255"/>
      <c r="AN148" s="255"/>
      <c r="AO148" s="255"/>
      <c r="AP148" s="255"/>
      <c r="AQ148" s="255"/>
      <c r="AR148" s="255"/>
      <c r="AS148" s="255"/>
      <c r="AT148" s="255"/>
      <c r="AU148" s="255"/>
      <c r="AV148" s="255"/>
      <c r="AW148" s="255"/>
      <c r="AX148" s="255"/>
      <c r="AY148" s="255"/>
      <c r="AZ148" s="255"/>
      <c r="BA148" s="255"/>
      <c r="BB148" s="255"/>
      <c r="BC148" s="255"/>
      <c r="BD148" s="255"/>
      <c r="BE148" s="255"/>
      <c r="BF148" s="255"/>
      <c r="BG148" s="255"/>
      <c r="BH148" s="255"/>
      <c r="BI148" s="255"/>
      <c r="BJ148" s="255"/>
      <c r="BK148" s="255"/>
      <c r="BL148" s="255"/>
      <c r="BM148" s="255"/>
      <c r="BN148" s="255"/>
      <c r="BO148" s="255"/>
      <c r="BP148" s="255"/>
      <c r="BQ148" s="255"/>
      <c r="BR148" s="255"/>
      <c r="BS148" s="255"/>
      <c r="BT148" s="255"/>
      <c r="BU148" s="255"/>
      <c r="BV148" s="255"/>
      <c r="BW148" s="255"/>
      <c r="BX148" s="255"/>
      <c r="BY148" s="255"/>
      <c r="BZ148" s="255"/>
      <c r="CA148" s="255"/>
      <c r="CB148" s="255"/>
      <c r="CC148" s="255"/>
      <c r="CD148" s="255"/>
      <c r="CE148" s="255"/>
      <c r="CF148" s="255"/>
      <c r="CG148" s="255"/>
      <c r="CH148" s="255"/>
      <c r="CI148" s="255"/>
      <c r="CJ148" s="255"/>
      <c r="CK148" s="255"/>
      <c r="CL148" s="255"/>
      <c r="CM148" s="255"/>
      <c r="CN148" s="255"/>
      <c r="CO148" s="255"/>
      <c r="CP148" s="255"/>
      <c r="CQ148" s="255"/>
      <c r="CR148" s="255"/>
      <c r="CS148" s="255"/>
      <c r="CT148" s="255"/>
      <c r="CU148" s="255"/>
      <c r="CV148" s="255"/>
      <c r="CW148" s="255"/>
      <c r="CX148" s="255"/>
      <c r="CY148" s="255"/>
      <c r="CZ148" s="255"/>
      <c r="DA148" s="255"/>
      <c r="DB148" s="255"/>
      <c r="DC148" s="255"/>
      <c r="DD148" s="255"/>
      <c r="DE148" s="255"/>
      <c r="DF148" s="255"/>
      <c r="DG148" s="255"/>
      <c r="DH148" s="255"/>
      <c r="DI148" s="255"/>
      <c r="DJ148" s="255"/>
      <c r="DK148" s="255"/>
      <c r="DL148" s="255"/>
      <c r="DM148" s="255"/>
      <c r="DN148" s="255"/>
      <c r="DO148" s="255"/>
      <c r="DP148" s="255"/>
      <c r="DQ148" s="255"/>
      <c r="DR148" s="255"/>
      <c r="DS148" s="255"/>
      <c r="DT148" s="255"/>
    </row>
    <row r="149" spans="1:124" s="234" customFormat="1" ht="22.5" hidden="1" customHeight="1" x14ac:dyDescent="0.25">
      <c r="A149" s="389"/>
      <c r="B149" s="390"/>
      <c r="C149" s="391"/>
      <c r="D149" s="258"/>
      <c r="E149" s="233">
        <f>SUM(F149,I149)</f>
        <v>0</v>
      </c>
      <c r="F149" s="233"/>
      <c r="G149" s="223"/>
      <c r="H149" s="223"/>
      <c r="I149" s="223"/>
      <c r="J149" s="250">
        <f>SUM(L149,O149)</f>
        <v>0</v>
      </c>
      <c r="K149" s="250"/>
      <c r="L149" s="223"/>
      <c r="M149" s="223"/>
      <c r="N149" s="223"/>
      <c r="O149" s="223"/>
      <c r="P149" s="223"/>
      <c r="Q149" s="223"/>
      <c r="R149" s="249">
        <f t="shared" si="60"/>
        <v>0</v>
      </c>
      <c r="S149" s="255"/>
      <c r="T149" s="255"/>
      <c r="U149" s="255"/>
      <c r="V149" s="255"/>
      <c r="W149" s="255"/>
      <c r="X149" s="255"/>
      <c r="Y149" s="255"/>
      <c r="Z149" s="255"/>
      <c r="AA149" s="255"/>
      <c r="AB149" s="255"/>
      <c r="AC149" s="255"/>
      <c r="AD149" s="255"/>
      <c r="AE149" s="255"/>
      <c r="AF149" s="255"/>
      <c r="AG149" s="255"/>
      <c r="AH149" s="255"/>
      <c r="AI149" s="255"/>
      <c r="AJ149" s="255"/>
      <c r="AK149" s="255"/>
      <c r="AL149" s="255"/>
      <c r="AM149" s="255"/>
      <c r="AN149" s="255"/>
      <c r="AO149" s="255"/>
      <c r="AP149" s="255"/>
      <c r="AQ149" s="255"/>
      <c r="AR149" s="255"/>
      <c r="AS149" s="255"/>
      <c r="AT149" s="255"/>
      <c r="AU149" s="255"/>
      <c r="AV149" s="255"/>
      <c r="AW149" s="255"/>
      <c r="AX149" s="255"/>
      <c r="AY149" s="255"/>
      <c r="AZ149" s="255"/>
      <c r="BA149" s="255"/>
      <c r="BB149" s="255"/>
      <c r="BC149" s="255"/>
      <c r="BD149" s="255"/>
      <c r="BE149" s="255"/>
      <c r="BF149" s="255"/>
      <c r="BG149" s="255"/>
      <c r="BH149" s="255"/>
      <c r="BI149" s="255"/>
      <c r="BJ149" s="255"/>
      <c r="BK149" s="255"/>
      <c r="BL149" s="255"/>
      <c r="BM149" s="255"/>
      <c r="BN149" s="255"/>
      <c r="BO149" s="255"/>
      <c r="BP149" s="255"/>
      <c r="BQ149" s="255"/>
      <c r="BR149" s="255"/>
      <c r="BS149" s="255"/>
      <c r="BT149" s="255"/>
      <c r="BU149" s="255"/>
      <c r="BV149" s="255"/>
      <c r="BW149" s="255"/>
      <c r="BX149" s="255"/>
      <c r="BY149" s="255"/>
      <c r="BZ149" s="255"/>
      <c r="CA149" s="255"/>
      <c r="CB149" s="255"/>
      <c r="CC149" s="255"/>
      <c r="CD149" s="255"/>
      <c r="CE149" s="255"/>
      <c r="CF149" s="255"/>
      <c r="CG149" s="255"/>
      <c r="CH149" s="255"/>
      <c r="CI149" s="255"/>
      <c r="CJ149" s="255"/>
      <c r="CK149" s="255"/>
      <c r="CL149" s="255"/>
      <c r="CM149" s="255"/>
      <c r="CN149" s="255"/>
      <c r="CO149" s="255"/>
      <c r="CP149" s="255"/>
      <c r="CQ149" s="255"/>
      <c r="CR149" s="255"/>
      <c r="CS149" s="255"/>
      <c r="CT149" s="255"/>
      <c r="CU149" s="255"/>
      <c r="CV149" s="255"/>
      <c r="CW149" s="255"/>
      <c r="CX149" s="255"/>
      <c r="CY149" s="255"/>
      <c r="CZ149" s="255"/>
      <c r="DA149" s="255"/>
      <c r="DB149" s="255"/>
      <c r="DC149" s="255"/>
      <c r="DD149" s="255"/>
      <c r="DE149" s="255"/>
      <c r="DF149" s="255"/>
      <c r="DG149" s="255"/>
      <c r="DH149" s="255"/>
      <c r="DI149" s="255"/>
      <c r="DJ149" s="255"/>
      <c r="DK149" s="255"/>
      <c r="DL149" s="255"/>
      <c r="DM149" s="255"/>
      <c r="DN149" s="255"/>
      <c r="DO149" s="255"/>
      <c r="DP149" s="255"/>
      <c r="DQ149" s="255"/>
      <c r="DR149" s="255"/>
      <c r="DS149" s="255"/>
      <c r="DT149" s="255"/>
    </row>
    <row r="150" spans="1:124" s="213" customFormat="1" ht="30" hidden="1" customHeight="1" x14ac:dyDescent="0.25">
      <c r="A150" s="400"/>
      <c r="B150" s="400"/>
      <c r="C150" s="382"/>
      <c r="D150" s="230"/>
      <c r="E150" s="231">
        <f>SUM(F150,I141)</f>
        <v>0</v>
      </c>
      <c r="F150" s="231"/>
      <c r="G150" s="218"/>
      <c r="H150" s="218"/>
      <c r="I150" s="218"/>
      <c r="J150" s="212">
        <f t="shared" si="57"/>
        <v>0</v>
      </c>
      <c r="K150" s="212"/>
      <c r="L150" s="211"/>
      <c r="M150" s="211"/>
      <c r="N150" s="211"/>
      <c r="O150" s="211"/>
      <c r="P150" s="211"/>
      <c r="Q150" s="211"/>
      <c r="R150" s="212">
        <f t="shared" si="60"/>
        <v>0</v>
      </c>
      <c r="S150" s="251"/>
      <c r="T150" s="251"/>
      <c r="U150" s="251"/>
      <c r="V150" s="251"/>
      <c r="W150" s="251"/>
      <c r="X150" s="251"/>
      <c r="Y150" s="251"/>
      <c r="Z150" s="251"/>
      <c r="AA150" s="251"/>
      <c r="AB150" s="251"/>
      <c r="AC150" s="251"/>
      <c r="AD150" s="251"/>
      <c r="AE150" s="251"/>
      <c r="AF150" s="251"/>
      <c r="AG150" s="251"/>
      <c r="AH150" s="251"/>
      <c r="AI150" s="251"/>
      <c r="AJ150" s="251"/>
      <c r="AK150" s="251"/>
      <c r="AL150" s="251"/>
      <c r="AM150" s="251"/>
      <c r="AN150" s="251"/>
      <c r="AO150" s="251"/>
      <c r="AP150" s="251"/>
      <c r="AQ150" s="251"/>
      <c r="AR150" s="251"/>
      <c r="AS150" s="251"/>
      <c r="AT150" s="251"/>
      <c r="AU150" s="251"/>
      <c r="AV150" s="251"/>
      <c r="AW150" s="251"/>
      <c r="AX150" s="251"/>
      <c r="AY150" s="251"/>
      <c r="AZ150" s="251"/>
      <c r="BA150" s="251"/>
      <c r="BB150" s="251"/>
      <c r="BC150" s="251"/>
      <c r="BD150" s="251"/>
      <c r="BE150" s="251"/>
      <c r="BF150" s="251"/>
      <c r="BG150" s="251"/>
      <c r="BH150" s="251"/>
      <c r="BI150" s="251"/>
      <c r="BJ150" s="251"/>
      <c r="BK150" s="251"/>
      <c r="BL150" s="251"/>
      <c r="BM150" s="251"/>
      <c r="BN150" s="251"/>
      <c r="BO150" s="251"/>
      <c r="BP150" s="251"/>
      <c r="BQ150" s="251"/>
      <c r="BR150" s="251"/>
      <c r="BS150" s="251"/>
      <c r="BT150" s="251"/>
      <c r="BU150" s="251"/>
      <c r="BV150" s="251"/>
      <c r="BW150" s="251"/>
      <c r="BX150" s="251"/>
      <c r="BY150" s="251"/>
      <c r="BZ150" s="251"/>
      <c r="CA150" s="251"/>
      <c r="CB150" s="251"/>
      <c r="CC150" s="251"/>
      <c r="CD150" s="251"/>
      <c r="CE150" s="251"/>
      <c r="CF150" s="251"/>
      <c r="CG150" s="251"/>
      <c r="CH150" s="251"/>
      <c r="CI150" s="251"/>
      <c r="CJ150" s="251"/>
      <c r="CK150" s="251"/>
      <c r="CL150" s="251"/>
      <c r="CM150" s="251"/>
      <c r="CN150" s="251"/>
      <c r="CO150" s="251"/>
      <c r="CP150" s="251"/>
      <c r="CQ150" s="251"/>
      <c r="CR150" s="251"/>
      <c r="CS150" s="251"/>
      <c r="CT150" s="251"/>
      <c r="CU150" s="251"/>
      <c r="CV150" s="251"/>
      <c r="CW150" s="251"/>
      <c r="CX150" s="251"/>
      <c r="CY150" s="251"/>
      <c r="CZ150" s="251"/>
      <c r="DA150" s="251"/>
      <c r="DB150" s="251"/>
      <c r="DC150" s="251"/>
      <c r="DD150" s="251"/>
      <c r="DE150" s="251"/>
      <c r="DF150" s="251"/>
      <c r="DG150" s="251"/>
      <c r="DH150" s="251"/>
      <c r="DI150" s="251"/>
      <c r="DJ150" s="251"/>
      <c r="DK150" s="251"/>
      <c r="DL150" s="251"/>
      <c r="DM150" s="251"/>
      <c r="DN150" s="251"/>
      <c r="DO150" s="251"/>
      <c r="DP150" s="251"/>
      <c r="DQ150" s="251"/>
      <c r="DR150" s="251"/>
      <c r="DS150" s="251"/>
      <c r="DT150" s="251"/>
    </row>
    <row r="151" spans="1:124" s="213" customFormat="1" ht="28.5" hidden="1" customHeight="1" x14ac:dyDescent="0.25">
      <c r="A151" s="382"/>
      <c r="B151" s="382"/>
      <c r="C151" s="382" t="s">
        <v>61</v>
      </c>
      <c r="D151" s="247"/>
      <c r="E151" s="231">
        <f t="shared" si="46"/>
        <v>0</v>
      </c>
      <c r="F151" s="216"/>
      <c r="G151" s="238"/>
      <c r="H151" s="238"/>
      <c r="I151" s="238"/>
      <c r="J151" s="217">
        <f>SUM(L151,O151)</f>
        <v>0</v>
      </c>
      <c r="K151" s="217"/>
      <c r="L151" s="238"/>
      <c r="M151" s="238"/>
      <c r="N151" s="238"/>
      <c r="O151" s="238"/>
      <c r="P151" s="238"/>
      <c r="Q151" s="238"/>
      <c r="R151" s="217">
        <f>SUM(J151,E151)</f>
        <v>0</v>
      </c>
      <c r="S151" s="251"/>
      <c r="T151" s="251"/>
      <c r="U151" s="251"/>
      <c r="V151" s="251"/>
      <c r="W151" s="251"/>
      <c r="X151" s="251"/>
      <c r="Y151" s="251"/>
      <c r="Z151" s="251"/>
      <c r="AA151" s="251"/>
      <c r="AB151" s="251"/>
      <c r="AC151" s="251"/>
      <c r="AD151" s="251"/>
      <c r="AE151" s="251"/>
      <c r="AF151" s="251"/>
      <c r="AG151" s="251"/>
      <c r="AH151" s="251"/>
      <c r="AI151" s="251"/>
      <c r="AJ151" s="251"/>
      <c r="AK151" s="251"/>
      <c r="AL151" s="251"/>
      <c r="AM151" s="251"/>
      <c r="AN151" s="251"/>
      <c r="AO151" s="251"/>
      <c r="AP151" s="251"/>
      <c r="AQ151" s="251"/>
      <c r="AR151" s="251"/>
      <c r="AS151" s="251"/>
      <c r="AT151" s="251"/>
      <c r="AU151" s="251"/>
      <c r="AV151" s="251"/>
      <c r="AW151" s="251"/>
      <c r="AX151" s="251"/>
      <c r="AY151" s="251"/>
      <c r="AZ151" s="251"/>
      <c r="BA151" s="251"/>
      <c r="BB151" s="251"/>
      <c r="BC151" s="251"/>
      <c r="BD151" s="251"/>
      <c r="BE151" s="251"/>
      <c r="BF151" s="251"/>
      <c r="BG151" s="251"/>
      <c r="BH151" s="251"/>
      <c r="BI151" s="251"/>
      <c r="BJ151" s="251"/>
      <c r="BK151" s="251"/>
      <c r="BL151" s="251"/>
      <c r="BM151" s="251"/>
      <c r="BN151" s="251"/>
      <c r="BO151" s="251"/>
      <c r="BP151" s="251"/>
      <c r="BQ151" s="251"/>
      <c r="BR151" s="251"/>
      <c r="BS151" s="251"/>
      <c r="BT151" s="251"/>
      <c r="BU151" s="251"/>
      <c r="BV151" s="251"/>
      <c r="BW151" s="251"/>
      <c r="BX151" s="251"/>
      <c r="BY151" s="251"/>
      <c r="BZ151" s="251"/>
      <c r="CA151" s="251"/>
      <c r="CB151" s="251"/>
      <c r="CC151" s="251"/>
      <c r="CD151" s="251"/>
      <c r="CE151" s="251"/>
      <c r="CF151" s="251"/>
      <c r="CG151" s="251"/>
      <c r="CH151" s="251"/>
      <c r="CI151" s="251"/>
      <c r="CJ151" s="251"/>
      <c r="CK151" s="251"/>
      <c r="CL151" s="251"/>
      <c r="CM151" s="251"/>
      <c r="CN151" s="251"/>
      <c r="CO151" s="251"/>
      <c r="CP151" s="251"/>
      <c r="CQ151" s="251"/>
      <c r="CR151" s="251"/>
      <c r="CS151" s="251"/>
      <c r="CT151" s="251"/>
      <c r="CU151" s="251"/>
      <c r="CV151" s="251"/>
      <c r="CW151" s="251"/>
      <c r="CX151" s="251"/>
      <c r="CY151" s="251"/>
      <c r="CZ151" s="251"/>
      <c r="DA151" s="251"/>
      <c r="DB151" s="251"/>
      <c r="DC151" s="251"/>
      <c r="DD151" s="251"/>
      <c r="DE151" s="251"/>
      <c r="DF151" s="251"/>
      <c r="DG151" s="251"/>
      <c r="DH151" s="251"/>
      <c r="DI151" s="251"/>
      <c r="DJ151" s="251"/>
      <c r="DK151" s="251"/>
      <c r="DL151" s="251"/>
      <c r="DM151" s="251"/>
      <c r="DN151" s="251"/>
      <c r="DO151" s="251"/>
      <c r="DP151" s="251"/>
      <c r="DQ151" s="251"/>
      <c r="DR151" s="251"/>
      <c r="DS151" s="251"/>
      <c r="DT151" s="251"/>
    </row>
    <row r="152" spans="1:124" s="145" customFormat="1" ht="23.25" hidden="1" customHeight="1" x14ac:dyDescent="0.25">
      <c r="A152" s="381"/>
      <c r="B152" s="381"/>
      <c r="C152" s="381" t="s">
        <v>71</v>
      </c>
      <c r="D152" s="237" t="s">
        <v>18</v>
      </c>
      <c r="E152" s="231">
        <f t="shared" si="46"/>
        <v>0</v>
      </c>
      <c r="F152" s="231"/>
      <c r="G152" s="231"/>
      <c r="H152" s="236"/>
      <c r="I152" s="236"/>
      <c r="J152" s="212">
        <f>SUM(L152,O152)</f>
        <v>0</v>
      </c>
      <c r="K152" s="212"/>
      <c r="L152" s="236"/>
      <c r="M152" s="236"/>
      <c r="N152" s="236"/>
      <c r="O152" s="236"/>
      <c r="P152" s="236"/>
      <c r="Q152" s="236"/>
      <c r="R152" s="212">
        <f>SUM(E152,J152)</f>
        <v>0</v>
      </c>
      <c r="S152" s="270"/>
      <c r="T152" s="270"/>
      <c r="U152" s="270"/>
      <c r="V152" s="270"/>
      <c r="W152" s="270"/>
      <c r="X152" s="270"/>
      <c r="Y152" s="270"/>
      <c r="Z152" s="270"/>
      <c r="AA152" s="270"/>
      <c r="AB152" s="270"/>
      <c r="AC152" s="270"/>
      <c r="AD152" s="270"/>
      <c r="AE152" s="270"/>
      <c r="AF152" s="270"/>
      <c r="AG152" s="270"/>
      <c r="AH152" s="270"/>
      <c r="AI152" s="270"/>
      <c r="AJ152" s="270"/>
      <c r="AK152" s="270"/>
      <c r="AL152" s="270"/>
      <c r="AM152" s="270"/>
      <c r="AN152" s="270"/>
      <c r="AO152" s="270"/>
      <c r="AP152" s="270"/>
      <c r="AQ152" s="270"/>
      <c r="AR152" s="270"/>
      <c r="AS152" s="270"/>
      <c r="AT152" s="270"/>
      <c r="AU152" s="270"/>
      <c r="AV152" s="270"/>
      <c r="AW152" s="270"/>
      <c r="AX152" s="270"/>
      <c r="AY152" s="270"/>
      <c r="AZ152" s="270"/>
      <c r="BA152" s="270"/>
      <c r="BB152" s="270"/>
      <c r="BC152" s="270"/>
      <c r="BD152" s="270"/>
      <c r="BE152" s="270"/>
      <c r="BF152" s="270"/>
      <c r="BG152" s="270"/>
      <c r="BH152" s="270"/>
      <c r="BI152" s="270"/>
      <c r="BJ152" s="270"/>
      <c r="BK152" s="270"/>
      <c r="BL152" s="270"/>
      <c r="BM152" s="270"/>
      <c r="BN152" s="270"/>
      <c r="BO152" s="270"/>
      <c r="BP152" s="270"/>
      <c r="BQ152" s="270"/>
      <c r="BR152" s="270"/>
      <c r="BS152" s="270"/>
      <c r="BT152" s="270"/>
      <c r="BU152" s="270"/>
      <c r="BV152" s="270"/>
      <c r="BW152" s="270"/>
      <c r="BX152" s="270"/>
      <c r="BY152" s="270"/>
      <c r="BZ152" s="270"/>
      <c r="CA152" s="270"/>
      <c r="CB152" s="270"/>
      <c r="CC152" s="270"/>
      <c r="CD152" s="270"/>
      <c r="CE152" s="270"/>
      <c r="CF152" s="270"/>
      <c r="CG152" s="270"/>
      <c r="CH152" s="270"/>
      <c r="CI152" s="270"/>
      <c r="CJ152" s="270"/>
      <c r="CK152" s="270"/>
      <c r="CL152" s="270"/>
      <c r="CM152" s="270"/>
      <c r="CN152" s="270"/>
      <c r="CO152" s="270"/>
      <c r="CP152" s="270"/>
      <c r="CQ152" s="270"/>
      <c r="CR152" s="270"/>
      <c r="CS152" s="270"/>
      <c r="CT152" s="270"/>
      <c r="CU152" s="270"/>
      <c r="CV152" s="270"/>
      <c r="CW152" s="270"/>
      <c r="CX152" s="270"/>
      <c r="CY152" s="270"/>
      <c r="CZ152" s="270"/>
      <c r="DA152" s="270"/>
      <c r="DB152" s="270"/>
      <c r="DC152" s="270"/>
      <c r="DD152" s="270"/>
      <c r="DE152" s="270"/>
      <c r="DF152" s="270"/>
      <c r="DG152" s="270"/>
      <c r="DH152" s="270"/>
      <c r="DI152" s="270"/>
      <c r="DJ152" s="270"/>
      <c r="DK152" s="270"/>
      <c r="DL152" s="270"/>
      <c r="DM152" s="270"/>
      <c r="DN152" s="270"/>
      <c r="DO152" s="270"/>
      <c r="DP152" s="270"/>
      <c r="DQ152" s="270"/>
      <c r="DR152" s="270"/>
      <c r="DS152" s="270"/>
      <c r="DT152" s="270"/>
    </row>
    <row r="153" spans="1:124" s="213" customFormat="1" ht="15.75" hidden="1" customHeight="1" x14ac:dyDescent="0.25">
      <c r="A153" s="382"/>
      <c r="B153" s="382"/>
      <c r="C153" s="382"/>
      <c r="D153" s="247"/>
      <c r="E153" s="231">
        <f t="shared" si="46"/>
        <v>0</v>
      </c>
      <c r="F153" s="235"/>
      <c r="G153" s="238"/>
      <c r="H153" s="238"/>
      <c r="I153" s="238"/>
      <c r="J153" s="217">
        <f>SUM(L153,O153)</f>
        <v>0</v>
      </c>
      <c r="K153" s="217"/>
      <c r="L153" s="238"/>
      <c r="M153" s="238"/>
      <c r="N153" s="238"/>
      <c r="O153" s="238"/>
      <c r="P153" s="238"/>
      <c r="Q153" s="238"/>
      <c r="R153" s="217">
        <f>SUM(J153,E153)</f>
        <v>0</v>
      </c>
      <c r="S153" s="251"/>
      <c r="T153" s="251"/>
      <c r="U153" s="251"/>
      <c r="V153" s="251"/>
      <c r="W153" s="251"/>
      <c r="X153" s="251"/>
      <c r="Y153" s="251"/>
      <c r="Z153" s="251"/>
      <c r="AA153" s="251"/>
      <c r="AB153" s="251"/>
      <c r="AC153" s="251"/>
      <c r="AD153" s="251"/>
      <c r="AE153" s="251"/>
      <c r="AF153" s="251"/>
      <c r="AG153" s="251"/>
      <c r="AH153" s="251"/>
      <c r="AI153" s="251"/>
      <c r="AJ153" s="251"/>
      <c r="AK153" s="251"/>
      <c r="AL153" s="251"/>
      <c r="AM153" s="251"/>
      <c r="AN153" s="251"/>
      <c r="AO153" s="251"/>
      <c r="AP153" s="251"/>
      <c r="AQ153" s="251"/>
      <c r="AR153" s="251"/>
      <c r="AS153" s="251"/>
      <c r="AT153" s="251"/>
      <c r="AU153" s="251"/>
      <c r="AV153" s="251"/>
      <c r="AW153" s="251"/>
      <c r="AX153" s="251"/>
      <c r="AY153" s="251"/>
      <c r="AZ153" s="251"/>
      <c r="BA153" s="251"/>
      <c r="BB153" s="251"/>
      <c r="BC153" s="251"/>
      <c r="BD153" s="251"/>
      <c r="BE153" s="251"/>
      <c r="BF153" s="251"/>
      <c r="BG153" s="251"/>
      <c r="BH153" s="251"/>
      <c r="BI153" s="251"/>
      <c r="BJ153" s="251"/>
      <c r="BK153" s="251"/>
      <c r="BL153" s="251"/>
      <c r="BM153" s="251"/>
      <c r="BN153" s="251"/>
      <c r="BO153" s="251"/>
      <c r="BP153" s="251"/>
      <c r="BQ153" s="251"/>
      <c r="BR153" s="251"/>
      <c r="BS153" s="251"/>
      <c r="BT153" s="251"/>
      <c r="BU153" s="251"/>
      <c r="BV153" s="251"/>
      <c r="BW153" s="251"/>
      <c r="BX153" s="251"/>
      <c r="BY153" s="251"/>
      <c r="BZ153" s="251"/>
      <c r="CA153" s="251"/>
      <c r="CB153" s="251"/>
      <c r="CC153" s="251"/>
      <c r="CD153" s="251"/>
      <c r="CE153" s="251"/>
      <c r="CF153" s="251"/>
      <c r="CG153" s="251"/>
      <c r="CH153" s="251"/>
      <c r="CI153" s="251"/>
      <c r="CJ153" s="251"/>
      <c r="CK153" s="251"/>
      <c r="CL153" s="251"/>
      <c r="CM153" s="251"/>
      <c r="CN153" s="251"/>
      <c r="CO153" s="251"/>
      <c r="CP153" s="251"/>
      <c r="CQ153" s="251"/>
      <c r="CR153" s="251"/>
      <c r="CS153" s="251"/>
      <c r="CT153" s="251"/>
      <c r="CU153" s="251"/>
      <c r="CV153" s="251"/>
      <c r="CW153" s="251"/>
      <c r="CX153" s="251"/>
      <c r="CY153" s="251"/>
      <c r="CZ153" s="251"/>
      <c r="DA153" s="251"/>
      <c r="DB153" s="251"/>
      <c r="DC153" s="251"/>
      <c r="DD153" s="251"/>
      <c r="DE153" s="251"/>
      <c r="DF153" s="251"/>
      <c r="DG153" s="251"/>
      <c r="DH153" s="251"/>
      <c r="DI153" s="251"/>
      <c r="DJ153" s="251"/>
      <c r="DK153" s="251"/>
      <c r="DL153" s="251"/>
      <c r="DM153" s="251"/>
      <c r="DN153" s="251"/>
      <c r="DO153" s="251"/>
      <c r="DP153" s="251"/>
      <c r="DQ153" s="251"/>
      <c r="DR153" s="251"/>
      <c r="DS153" s="251"/>
      <c r="DT153" s="251"/>
    </row>
    <row r="154" spans="1:124" s="213" customFormat="1" ht="36.75" hidden="1" customHeight="1" x14ac:dyDescent="0.25">
      <c r="A154" s="511" t="s">
        <v>23</v>
      </c>
      <c r="B154" s="511"/>
      <c r="C154" s="511"/>
      <c r="D154" s="534" t="s">
        <v>348</v>
      </c>
      <c r="E154" s="513">
        <f>SUM(E155)</f>
        <v>0</v>
      </c>
      <c r="F154" s="521">
        <f t="shared" ref="F154:R154" si="63">SUM(F155)</f>
        <v>0</v>
      </c>
      <c r="G154" s="521">
        <f t="shared" si="63"/>
        <v>0</v>
      </c>
      <c r="H154" s="521">
        <f t="shared" si="63"/>
        <v>0</v>
      </c>
      <c r="I154" s="521">
        <f t="shared" si="63"/>
        <v>0</v>
      </c>
      <c r="J154" s="521">
        <f t="shared" si="63"/>
        <v>0</v>
      </c>
      <c r="K154" s="521">
        <f t="shared" si="63"/>
        <v>0</v>
      </c>
      <c r="L154" s="521">
        <f t="shared" si="63"/>
        <v>0</v>
      </c>
      <c r="M154" s="521">
        <f t="shared" si="63"/>
        <v>0</v>
      </c>
      <c r="N154" s="521">
        <f t="shared" si="63"/>
        <v>0</v>
      </c>
      <c r="O154" s="521">
        <f t="shared" si="63"/>
        <v>0</v>
      </c>
      <c r="P154" s="521">
        <f t="shared" si="63"/>
        <v>0</v>
      </c>
      <c r="Q154" s="521">
        <f t="shared" si="63"/>
        <v>0</v>
      </c>
      <c r="R154" s="521">
        <f t="shared" si="63"/>
        <v>0</v>
      </c>
      <c r="S154" s="251"/>
      <c r="T154" s="508">
        <f t="shared" ref="T154:T155" si="64">SUM(E154,J154)</f>
        <v>0</v>
      </c>
      <c r="U154" s="251"/>
      <c r="V154" s="251"/>
      <c r="W154" s="251"/>
      <c r="X154" s="251"/>
      <c r="Y154" s="251"/>
      <c r="Z154" s="251"/>
      <c r="AA154" s="251"/>
      <c r="AB154" s="251"/>
      <c r="AC154" s="251"/>
      <c r="AD154" s="251"/>
      <c r="AE154" s="251"/>
      <c r="AF154" s="251"/>
      <c r="AG154" s="251"/>
      <c r="AH154" s="251"/>
      <c r="AI154" s="251"/>
      <c r="AJ154" s="251"/>
      <c r="AK154" s="251"/>
      <c r="AL154" s="251"/>
      <c r="AM154" s="251"/>
      <c r="AN154" s="251"/>
      <c r="AO154" s="251"/>
      <c r="AP154" s="251"/>
      <c r="AQ154" s="251"/>
      <c r="AR154" s="251"/>
      <c r="AS154" s="251"/>
      <c r="AT154" s="251"/>
      <c r="AU154" s="251"/>
      <c r="AV154" s="251"/>
      <c r="AW154" s="251"/>
      <c r="AX154" s="251"/>
      <c r="AY154" s="251"/>
      <c r="AZ154" s="251"/>
      <c r="BA154" s="251"/>
      <c r="BB154" s="251"/>
      <c r="BC154" s="251"/>
      <c r="BD154" s="251"/>
      <c r="BE154" s="251"/>
      <c r="BF154" s="251"/>
      <c r="BG154" s="251"/>
      <c r="BH154" s="251"/>
      <c r="BI154" s="251"/>
      <c r="BJ154" s="251"/>
      <c r="BK154" s="251"/>
      <c r="BL154" s="251"/>
      <c r="BM154" s="251"/>
      <c r="BN154" s="251"/>
      <c r="BO154" s="251"/>
      <c r="BP154" s="251"/>
      <c r="BQ154" s="251"/>
      <c r="BR154" s="251"/>
      <c r="BS154" s="251"/>
      <c r="BT154" s="251"/>
      <c r="BU154" s="251"/>
      <c r="BV154" s="251"/>
      <c r="BW154" s="251"/>
      <c r="BX154" s="251"/>
      <c r="BY154" s="251"/>
      <c r="BZ154" s="251"/>
      <c r="CA154" s="251"/>
      <c r="CB154" s="251"/>
      <c r="CC154" s="251"/>
      <c r="CD154" s="251"/>
      <c r="CE154" s="251"/>
      <c r="CF154" s="251"/>
      <c r="CG154" s="251"/>
      <c r="CH154" s="251"/>
      <c r="CI154" s="251"/>
      <c r="CJ154" s="251"/>
      <c r="CK154" s="251"/>
      <c r="CL154" s="251"/>
      <c r="CM154" s="251"/>
      <c r="CN154" s="251"/>
      <c r="CO154" s="251"/>
      <c r="CP154" s="251"/>
      <c r="CQ154" s="251"/>
      <c r="CR154" s="251"/>
      <c r="CS154" s="251"/>
      <c r="CT154" s="251"/>
      <c r="CU154" s="251"/>
      <c r="CV154" s="251"/>
      <c r="CW154" s="251"/>
      <c r="CX154" s="251"/>
      <c r="CY154" s="251"/>
      <c r="CZ154" s="251"/>
      <c r="DA154" s="251"/>
      <c r="DB154" s="251"/>
      <c r="DC154" s="251"/>
      <c r="DD154" s="251"/>
      <c r="DE154" s="251"/>
      <c r="DF154" s="251"/>
      <c r="DG154" s="251"/>
      <c r="DH154" s="251"/>
      <c r="DI154" s="251"/>
      <c r="DJ154" s="251"/>
      <c r="DK154" s="251"/>
      <c r="DL154" s="251"/>
      <c r="DM154" s="251"/>
      <c r="DN154" s="251"/>
      <c r="DO154" s="251"/>
      <c r="DP154" s="251"/>
      <c r="DQ154" s="251"/>
      <c r="DR154" s="251"/>
      <c r="DS154" s="251"/>
      <c r="DT154" s="251"/>
    </row>
    <row r="155" spans="1:124" s="213" customFormat="1" ht="37.5" hidden="1" customHeight="1" x14ac:dyDescent="0.25">
      <c r="A155" s="511" t="s">
        <v>24</v>
      </c>
      <c r="B155" s="511"/>
      <c r="C155" s="511"/>
      <c r="D155" s="534" t="s">
        <v>348</v>
      </c>
      <c r="E155" s="513">
        <f>SUM(E156:E161)</f>
        <v>0</v>
      </c>
      <c r="F155" s="521">
        <f t="shared" ref="F155:R155" si="65">SUM(F156:F161)</f>
        <v>0</v>
      </c>
      <c r="G155" s="521">
        <f t="shared" si="65"/>
        <v>0</v>
      </c>
      <c r="H155" s="521">
        <f t="shared" si="65"/>
        <v>0</v>
      </c>
      <c r="I155" s="521">
        <f t="shared" si="65"/>
        <v>0</v>
      </c>
      <c r="J155" s="521">
        <f t="shared" si="65"/>
        <v>0</v>
      </c>
      <c r="K155" s="521">
        <f t="shared" si="65"/>
        <v>0</v>
      </c>
      <c r="L155" s="521">
        <f t="shared" si="65"/>
        <v>0</v>
      </c>
      <c r="M155" s="521">
        <f t="shared" si="65"/>
        <v>0</v>
      </c>
      <c r="N155" s="521">
        <f t="shared" si="65"/>
        <v>0</v>
      </c>
      <c r="O155" s="521">
        <f t="shared" si="65"/>
        <v>0</v>
      </c>
      <c r="P155" s="521">
        <f t="shared" si="65"/>
        <v>0</v>
      </c>
      <c r="Q155" s="521">
        <f t="shared" si="65"/>
        <v>0</v>
      </c>
      <c r="R155" s="521">
        <f t="shared" si="65"/>
        <v>0</v>
      </c>
      <c r="T155" s="508">
        <f t="shared" si="64"/>
        <v>0</v>
      </c>
    </row>
    <row r="156" spans="1:124" s="213" customFormat="1" ht="47.25" hidden="1" customHeight="1" x14ac:dyDescent="0.25">
      <c r="A156" s="400" t="s">
        <v>273</v>
      </c>
      <c r="B156" s="400" t="s">
        <v>173</v>
      </c>
      <c r="C156" s="400" t="s">
        <v>47</v>
      </c>
      <c r="D156" s="239" t="s">
        <v>172</v>
      </c>
      <c r="E156" s="231">
        <f t="shared" ref="E156:E161" si="66">SUM(F156,I156)</f>
        <v>0</v>
      </c>
      <c r="F156" s="216"/>
      <c r="G156" s="218"/>
      <c r="H156" s="218"/>
      <c r="I156" s="218"/>
      <c r="J156" s="235">
        <f t="shared" ref="J156:J160" si="67">SUM(L156,O156)</f>
        <v>0</v>
      </c>
      <c r="K156" s="218"/>
      <c r="L156" s="218"/>
      <c r="M156" s="218"/>
      <c r="N156" s="218"/>
      <c r="O156" s="218"/>
      <c r="P156" s="218"/>
      <c r="Q156" s="487"/>
      <c r="R156" s="236">
        <f>SUM(J156,E156)</f>
        <v>0</v>
      </c>
    </row>
    <row r="157" spans="1:124" s="213" customFormat="1" ht="48" hidden="1" customHeight="1" x14ac:dyDescent="0.25">
      <c r="A157" s="382" t="s">
        <v>277</v>
      </c>
      <c r="B157" s="382" t="s">
        <v>285</v>
      </c>
      <c r="C157" s="382" t="s">
        <v>51</v>
      </c>
      <c r="D157" s="247" t="s">
        <v>284</v>
      </c>
      <c r="E157" s="231">
        <f>SUM(F157,I157)</f>
        <v>0</v>
      </c>
      <c r="F157" s="216"/>
      <c r="G157" s="236"/>
      <c r="H157" s="236"/>
      <c r="I157" s="236"/>
      <c r="J157" s="216">
        <f>SUM(L157,O157)</f>
        <v>0</v>
      </c>
      <c r="K157" s="231"/>
      <c r="L157" s="231"/>
      <c r="M157" s="231"/>
      <c r="N157" s="231"/>
      <c r="O157" s="231"/>
      <c r="P157" s="231"/>
      <c r="Q157" s="231"/>
      <c r="R157" s="231">
        <f>SUM(J157,E157)</f>
        <v>0</v>
      </c>
    </row>
    <row r="158" spans="1:124" s="145" customFormat="1" ht="24" hidden="1" customHeight="1" x14ac:dyDescent="0.25">
      <c r="A158" s="382" t="s">
        <v>272</v>
      </c>
      <c r="B158" s="382" t="s">
        <v>274</v>
      </c>
      <c r="C158" s="382" t="s">
        <v>64</v>
      </c>
      <c r="D158" s="247" t="s">
        <v>271</v>
      </c>
      <c r="E158" s="231">
        <f t="shared" si="66"/>
        <v>0</v>
      </c>
      <c r="F158" s="216"/>
      <c r="G158" s="236"/>
      <c r="H158" s="236"/>
      <c r="I158" s="236"/>
      <c r="J158" s="235">
        <f t="shared" si="67"/>
        <v>0</v>
      </c>
      <c r="K158" s="236"/>
      <c r="L158" s="236"/>
      <c r="M158" s="236"/>
      <c r="N158" s="236"/>
      <c r="O158" s="236"/>
      <c r="P158" s="236"/>
      <c r="Q158" s="236"/>
      <c r="R158" s="236">
        <f t="shared" ref="R158:R160" si="68">SUM(J158,E158)</f>
        <v>0</v>
      </c>
    </row>
    <row r="159" spans="1:124" s="145" customFormat="1" ht="31.5" hidden="1" customHeight="1" x14ac:dyDescent="0.25">
      <c r="A159" s="382" t="s">
        <v>275</v>
      </c>
      <c r="B159" s="382" t="s">
        <v>166</v>
      </c>
      <c r="C159" s="382" t="s">
        <v>65</v>
      </c>
      <c r="D159" s="219" t="s">
        <v>276</v>
      </c>
      <c r="E159" s="231">
        <f t="shared" si="66"/>
        <v>0</v>
      </c>
      <c r="F159" s="216"/>
      <c r="G159" s="236"/>
      <c r="H159" s="236"/>
      <c r="I159" s="236"/>
      <c r="J159" s="235">
        <f t="shared" si="67"/>
        <v>0</v>
      </c>
      <c r="K159" s="236"/>
      <c r="L159" s="236"/>
      <c r="M159" s="236"/>
      <c r="N159" s="236"/>
      <c r="O159" s="236"/>
      <c r="P159" s="236"/>
      <c r="Q159" s="236"/>
      <c r="R159" s="236">
        <f t="shared" si="68"/>
        <v>0</v>
      </c>
    </row>
    <row r="160" spans="1:124" s="145" customFormat="1" ht="31.5" hidden="1" customHeight="1" x14ac:dyDescent="0.25">
      <c r="A160" s="381" t="s">
        <v>278</v>
      </c>
      <c r="B160" s="381" t="s">
        <v>279</v>
      </c>
      <c r="C160" s="381" t="s">
        <v>66</v>
      </c>
      <c r="D160" s="535" t="s">
        <v>280</v>
      </c>
      <c r="E160" s="216">
        <f t="shared" si="66"/>
        <v>0</v>
      </c>
      <c r="F160" s="216"/>
      <c r="G160" s="235"/>
      <c r="H160" s="235"/>
      <c r="I160" s="235"/>
      <c r="J160" s="235">
        <f t="shared" si="67"/>
        <v>0</v>
      </c>
      <c r="K160" s="235"/>
      <c r="L160" s="235"/>
      <c r="M160" s="235"/>
      <c r="N160" s="235"/>
      <c r="O160" s="235"/>
      <c r="P160" s="235"/>
      <c r="Q160" s="236"/>
      <c r="R160" s="236">
        <f t="shared" si="68"/>
        <v>0</v>
      </c>
    </row>
    <row r="161" spans="1:222" s="145" customFormat="1" ht="22.5" hidden="1" customHeight="1" x14ac:dyDescent="0.25">
      <c r="A161" s="381" t="s">
        <v>282</v>
      </c>
      <c r="B161" s="381" t="s">
        <v>283</v>
      </c>
      <c r="C161" s="381" t="s">
        <v>66</v>
      </c>
      <c r="D161" s="237" t="s">
        <v>281</v>
      </c>
      <c r="E161" s="231">
        <f t="shared" si="66"/>
        <v>0</v>
      </c>
      <c r="F161" s="216"/>
      <c r="G161" s="236"/>
      <c r="H161" s="236"/>
      <c r="I161" s="236"/>
      <c r="J161" s="235">
        <f t="shared" ref="J161" si="69">SUM(L161,O161)</f>
        <v>0</v>
      </c>
      <c r="K161" s="235"/>
      <c r="L161" s="236"/>
      <c r="M161" s="236"/>
      <c r="N161" s="236"/>
      <c r="O161" s="236"/>
      <c r="P161" s="236"/>
      <c r="Q161" s="236"/>
      <c r="R161" s="236">
        <f t="shared" ref="R161" si="70">SUM(J161,E161)</f>
        <v>0</v>
      </c>
    </row>
    <row r="162" spans="1:222" s="128" customFormat="1" ht="33.75" customHeight="1" x14ac:dyDescent="0.25">
      <c r="A162" s="582" t="s">
        <v>232</v>
      </c>
      <c r="B162" s="582"/>
      <c r="C162" s="582"/>
      <c r="D162" s="583" t="s">
        <v>170</v>
      </c>
      <c r="E162" s="585">
        <f>SUM(E163)</f>
        <v>1858502</v>
      </c>
      <c r="F162" s="586">
        <f t="shared" ref="F162:R163" si="71">SUM(F163)</f>
        <v>0</v>
      </c>
      <c r="G162" s="586">
        <f t="shared" si="71"/>
        <v>0</v>
      </c>
      <c r="H162" s="586">
        <f t="shared" si="71"/>
        <v>0</v>
      </c>
      <c r="I162" s="586">
        <f t="shared" si="71"/>
        <v>0</v>
      </c>
      <c r="J162" s="586">
        <f t="shared" si="71"/>
        <v>0</v>
      </c>
      <c r="K162" s="586">
        <f t="shared" si="71"/>
        <v>0</v>
      </c>
      <c r="L162" s="586">
        <f t="shared" si="71"/>
        <v>0</v>
      </c>
      <c r="M162" s="586">
        <f t="shared" si="71"/>
        <v>0</v>
      </c>
      <c r="N162" s="586">
        <f t="shared" si="71"/>
        <v>0</v>
      </c>
      <c r="O162" s="586">
        <f t="shared" si="71"/>
        <v>0</v>
      </c>
      <c r="P162" s="586">
        <f t="shared" si="71"/>
        <v>0</v>
      </c>
      <c r="Q162" s="586">
        <f t="shared" si="71"/>
        <v>0</v>
      </c>
      <c r="R162" s="760">
        <f t="shared" si="71"/>
        <v>1858502</v>
      </c>
      <c r="T162" s="150">
        <f t="shared" ref="T162:T163" si="72">SUM(E162,J162)</f>
        <v>1858502</v>
      </c>
    </row>
    <row r="163" spans="1:222" s="128" customFormat="1" ht="35.25" customHeight="1" x14ac:dyDescent="0.25">
      <c r="A163" s="582" t="s">
        <v>233</v>
      </c>
      <c r="B163" s="582"/>
      <c r="C163" s="582"/>
      <c r="D163" s="583" t="s">
        <v>170</v>
      </c>
      <c r="E163" s="585">
        <f>SUM(E164:E168)</f>
        <v>1858502</v>
      </c>
      <c r="F163" s="586">
        <f t="shared" ref="F163:P163" si="73">SUM(F164:F168)</f>
        <v>0</v>
      </c>
      <c r="G163" s="586">
        <f t="shared" si="73"/>
        <v>0</v>
      </c>
      <c r="H163" s="586">
        <f t="shared" si="73"/>
        <v>0</v>
      </c>
      <c r="I163" s="586">
        <f t="shared" si="73"/>
        <v>0</v>
      </c>
      <c r="J163" s="586">
        <f t="shared" si="73"/>
        <v>0</v>
      </c>
      <c r="K163" s="586">
        <f t="shared" ref="K163" si="74">SUM(K164:K168)</f>
        <v>0</v>
      </c>
      <c r="L163" s="586">
        <f t="shared" si="73"/>
        <v>0</v>
      </c>
      <c r="M163" s="586">
        <f t="shared" si="73"/>
        <v>0</v>
      </c>
      <c r="N163" s="586">
        <f t="shared" si="73"/>
        <v>0</v>
      </c>
      <c r="O163" s="586">
        <f t="shared" si="73"/>
        <v>0</v>
      </c>
      <c r="P163" s="586">
        <f t="shared" si="73"/>
        <v>0</v>
      </c>
      <c r="Q163" s="586">
        <f t="shared" si="71"/>
        <v>0</v>
      </c>
      <c r="R163" s="760">
        <f t="shared" ref="R163:R166" si="75">SUM(E163,J163)</f>
        <v>1858502</v>
      </c>
      <c r="T163" s="150">
        <f t="shared" si="72"/>
        <v>1858502</v>
      </c>
    </row>
    <row r="164" spans="1:222" s="128" customFormat="1" ht="49.5" hidden="1" customHeight="1" x14ac:dyDescent="0.25">
      <c r="A164" s="537" t="s">
        <v>231</v>
      </c>
      <c r="B164" s="537" t="s">
        <v>173</v>
      </c>
      <c r="C164" s="537" t="s">
        <v>47</v>
      </c>
      <c r="D164" s="544" t="s">
        <v>172</v>
      </c>
      <c r="E164" s="542">
        <f>SUM(F164,I164)</f>
        <v>0</v>
      </c>
      <c r="F164" s="587"/>
      <c r="G164" s="588"/>
      <c r="H164" s="588"/>
      <c r="I164" s="588"/>
      <c r="J164" s="552">
        <f t="shared" ref="J164:J166" si="76">SUM(L164,O164)</f>
        <v>0</v>
      </c>
      <c r="K164" s="589"/>
      <c r="L164" s="588"/>
      <c r="M164" s="588"/>
      <c r="N164" s="588"/>
      <c r="O164" s="588"/>
      <c r="P164" s="588"/>
      <c r="Q164" s="588"/>
      <c r="R164" s="761">
        <f>SUM(E164,J164)</f>
        <v>0</v>
      </c>
    </row>
    <row r="165" spans="1:222" s="592" customFormat="1" ht="26.25" hidden="1" customHeight="1" x14ac:dyDescent="0.25">
      <c r="A165" s="591" t="s">
        <v>234</v>
      </c>
      <c r="B165" s="591" t="s">
        <v>235</v>
      </c>
      <c r="C165" s="591" t="s">
        <v>59</v>
      </c>
      <c r="D165" s="581" t="s">
        <v>236</v>
      </c>
      <c r="E165" s="542"/>
      <c r="F165" s="541"/>
      <c r="G165" s="542"/>
      <c r="H165" s="542"/>
      <c r="I165" s="542"/>
      <c r="J165" s="552">
        <f t="shared" si="76"/>
        <v>0</v>
      </c>
      <c r="K165" s="590"/>
      <c r="L165" s="542"/>
      <c r="M165" s="542"/>
      <c r="N165" s="542"/>
      <c r="O165" s="542"/>
      <c r="P165" s="542"/>
      <c r="Q165" s="542"/>
      <c r="R165" s="761">
        <f t="shared" si="75"/>
        <v>0</v>
      </c>
      <c r="S165" s="210"/>
      <c r="T165" s="210"/>
      <c r="U165" s="210"/>
      <c r="V165" s="210"/>
      <c r="W165" s="210"/>
      <c r="X165" s="210"/>
      <c r="Y165" s="210"/>
      <c r="Z165" s="210"/>
      <c r="AA165" s="210"/>
      <c r="AB165" s="210"/>
      <c r="AC165" s="210"/>
      <c r="AD165" s="210"/>
      <c r="AE165" s="210"/>
      <c r="AF165" s="210"/>
      <c r="AG165" s="210"/>
      <c r="AH165" s="210"/>
      <c r="AI165" s="210"/>
      <c r="AJ165" s="210"/>
      <c r="AK165" s="210"/>
      <c r="AL165" s="210"/>
      <c r="AM165" s="210"/>
      <c r="AN165" s="210"/>
      <c r="AO165" s="210"/>
      <c r="AP165" s="210"/>
      <c r="AQ165" s="210"/>
      <c r="AR165" s="210"/>
      <c r="AS165" s="210"/>
      <c r="AT165" s="210"/>
      <c r="AU165" s="210"/>
      <c r="AV165" s="210"/>
      <c r="AW165" s="210"/>
      <c r="AX165" s="210"/>
      <c r="AY165" s="210"/>
      <c r="AZ165" s="210"/>
      <c r="BA165" s="210"/>
      <c r="BB165" s="210"/>
      <c r="BC165" s="210"/>
      <c r="BD165" s="210"/>
      <c r="BE165" s="210"/>
      <c r="BF165" s="210"/>
      <c r="BG165" s="210"/>
      <c r="BH165" s="210"/>
      <c r="BI165" s="210"/>
      <c r="BJ165" s="210"/>
      <c r="BK165" s="210"/>
      <c r="BL165" s="210"/>
      <c r="BM165" s="210"/>
      <c r="BN165" s="210"/>
      <c r="BO165" s="210"/>
      <c r="BP165" s="210"/>
      <c r="BQ165" s="210"/>
      <c r="BR165" s="210"/>
      <c r="BS165" s="210"/>
      <c r="BT165" s="210"/>
      <c r="BU165" s="210"/>
      <c r="BV165" s="210"/>
      <c r="BW165" s="210"/>
      <c r="BX165" s="210"/>
      <c r="BY165" s="210"/>
      <c r="BZ165" s="210"/>
      <c r="CA165" s="210"/>
      <c r="CB165" s="210"/>
      <c r="CC165" s="210"/>
      <c r="CD165" s="210"/>
      <c r="CE165" s="210"/>
      <c r="CF165" s="210"/>
      <c r="CG165" s="210"/>
      <c r="CH165" s="210"/>
      <c r="CI165" s="210"/>
      <c r="CJ165" s="210"/>
      <c r="CK165" s="210"/>
      <c r="CL165" s="210"/>
      <c r="CM165" s="210"/>
      <c r="CN165" s="210"/>
      <c r="CO165" s="210"/>
      <c r="CP165" s="210"/>
      <c r="CQ165" s="210"/>
      <c r="CR165" s="210"/>
      <c r="CS165" s="210"/>
      <c r="CT165" s="210"/>
      <c r="CU165" s="210"/>
      <c r="CV165" s="210"/>
      <c r="CW165" s="210"/>
      <c r="CX165" s="210"/>
      <c r="CY165" s="210"/>
      <c r="CZ165" s="210"/>
      <c r="DA165" s="210"/>
      <c r="DB165" s="210"/>
      <c r="DC165" s="210"/>
      <c r="DD165" s="210"/>
      <c r="DE165" s="210"/>
      <c r="DF165" s="210"/>
      <c r="DG165" s="210"/>
      <c r="DH165" s="210"/>
      <c r="DI165" s="210"/>
      <c r="DJ165" s="210"/>
      <c r="DK165" s="210"/>
      <c r="DL165" s="210"/>
      <c r="DM165" s="210"/>
      <c r="DN165" s="210"/>
      <c r="DO165" s="210"/>
      <c r="DP165" s="210"/>
      <c r="DQ165" s="210"/>
      <c r="DR165" s="210"/>
      <c r="DS165" s="210"/>
      <c r="DT165" s="210"/>
      <c r="DU165" s="210"/>
      <c r="DV165" s="210"/>
      <c r="DW165" s="210"/>
      <c r="DX165" s="210"/>
      <c r="DY165" s="210"/>
      <c r="DZ165" s="210"/>
      <c r="EA165" s="210"/>
      <c r="EB165" s="210"/>
      <c r="EC165" s="210"/>
      <c r="ED165" s="210"/>
      <c r="EE165" s="210"/>
      <c r="EF165" s="210"/>
      <c r="EG165" s="210"/>
      <c r="EH165" s="210"/>
      <c r="EI165" s="210"/>
      <c r="EJ165" s="210"/>
      <c r="EK165" s="210"/>
      <c r="EL165" s="210"/>
      <c r="EM165" s="210"/>
      <c r="EN165" s="210"/>
      <c r="EO165" s="210"/>
      <c r="EP165" s="210"/>
      <c r="EQ165" s="210"/>
      <c r="ER165" s="210"/>
      <c r="ES165" s="210"/>
      <c r="ET165" s="210"/>
      <c r="EU165" s="210"/>
      <c r="EV165" s="210"/>
      <c r="EW165" s="210"/>
      <c r="EX165" s="210"/>
      <c r="EY165" s="210"/>
      <c r="EZ165" s="210"/>
      <c r="FA165" s="210"/>
      <c r="FB165" s="210"/>
      <c r="FC165" s="210"/>
      <c r="FD165" s="210"/>
      <c r="FE165" s="210"/>
      <c r="FF165" s="210"/>
      <c r="FG165" s="210"/>
      <c r="FH165" s="210"/>
      <c r="FI165" s="210"/>
      <c r="FJ165" s="210"/>
      <c r="FK165" s="210"/>
      <c r="FL165" s="210"/>
      <c r="FM165" s="210"/>
      <c r="FN165" s="210"/>
      <c r="FO165" s="210"/>
      <c r="FP165" s="210"/>
      <c r="FQ165" s="210"/>
      <c r="FR165" s="210"/>
      <c r="FS165" s="210"/>
      <c r="FT165" s="210"/>
      <c r="FU165" s="210"/>
      <c r="FV165" s="210"/>
      <c r="FW165" s="210"/>
      <c r="FX165" s="210"/>
      <c r="FY165" s="210"/>
      <c r="FZ165" s="210"/>
      <c r="GA165" s="210"/>
      <c r="GB165" s="210"/>
      <c r="GC165" s="210"/>
      <c r="GD165" s="210"/>
      <c r="GE165" s="210"/>
      <c r="GF165" s="210"/>
      <c r="GG165" s="210"/>
      <c r="GH165" s="210"/>
      <c r="GI165" s="210"/>
      <c r="GJ165" s="210"/>
      <c r="GK165" s="210"/>
      <c r="GL165" s="210"/>
      <c r="GM165" s="210"/>
      <c r="GN165" s="210"/>
      <c r="GO165" s="210"/>
      <c r="GP165" s="210"/>
      <c r="GQ165" s="210"/>
      <c r="GR165" s="210"/>
      <c r="GS165" s="210"/>
      <c r="GT165" s="210"/>
      <c r="GU165" s="210"/>
      <c r="GV165" s="210"/>
      <c r="GW165" s="210"/>
      <c r="GX165" s="210"/>
      <c r="GY165" s="210"/>
      <c r="GZ165" s="210"/>
      <c r="HA165" s="210"/>
      <c r="HB165" s="210"/>
      <c r="HC165" s="210"/>
      <c r="HD165" s="210"/>
      <c r="HE165" s="210"/>
      <c r="HF165" s="210"/>
      <c r="HG165" s="210"/>
      <c r="HH165" s="210"/>
      <c r="HI165" s="210"/>
      <c r="HJ165" s="210"/>
      <c r="HK165" s="210"/>
      <c r="HL165" s="210"/>
      <c r="HM165" s="210"/>
      <c r="HN165" s="210"/>
    </row>
    <row r="166" spans="1:222" s="592" customFormat="1" ht="22.5" hidden="1" customHeight="1" x14ac:dyDescent="0.25">
      <c r="A166" s="569" t="s">
        <v>411</v>
      </c>
      <c r="B166" s="569" t="s">
        <v>398</v>
      </c>
      <c r="C166" s="569" t="s">
        <v>399</v>
      </c>
      <c r="D166" s="544" t="s">
        <v>400</v>
      </c>
      <c r="E166" s="542">
        <f>SUM(F166,I166)</f>
        <v>0</v>
      </c>
      <c r="F166" s="541"/>
      <c r="G166" s="542"/>
      <c r="H166" s="542"/>
      <c r="I166" s="542"/>
      <c r="J166" s="552">
        <f t="shared" si="76"/>
        <v>0</v>
      </c>
      <c r="K166" s="590"/>
      <c r="L166" s="542"/>
      <c r="M166" s="542"/>
      <c r="N166" s="542"/>
      <c r="O166" s="542"/>
      <c r="P166" s="542"/>
      <c r="Q166" s="542"/>
      <c r="R166" s="761">
        <f t="shared" si="75"/>
        <v>0</v>
      </c>
      <c r="S166" s="210"/>
      <c r="T166" s="210"/>
      <c r="U166" s="210"/>
      <c r="V166" s="210"/>
      <c r="W166" s="210"/>
      <c r="X166" s="210"/>
      <c r="Y166" s="210"/>
      <c r="Z166" s="210"/>
      <c r="AA166" s="210"/>
      <c r="AB166" s="210"/>
      <c r="AC166" s="210"/>
      <c r="AD166" s="210"/>
      <c r="AE166" s="210"/>
      <c r="AF166" s="210"/>
      <c r="AG166" s="210"/>
      <c r="AH166" s="210"/>
      <c r="AI166" s="210"/>
      <c r="AJ166" s="210"/>
      <c r="AK166" s="210"/>
      <c r="AL166" s="210"/>
      <c r="AM166" s="210"/>
      <c r="AN166" s="210"/>
      <c r="AO166" s="210"/>
      <c r="AP166" s="210"/>
      <c r="AQ166" s="210"/>
      <c r="AR166" s="210"/>
      <c r="AS166" s="210"/>
      <c r="AT166" s="210"/>
      <c r="AU166" s="210"/>
      <c r="AV166" s="210"/>
      <c r="AW166" s="210"/>
      <c r="AX166" s="210"/>
      <c r="AY166" s="210"/>
      <c r="AZ166" s="210"/>
      <c r="BA166" s="210"/>
      <c r="BB166" s="210"/>
      <c r="BC166" s="210"/>
      <c r="BD166" s="210"/>
      <c r="BE166" s="210"/>
      <c r="BF166" s="210"/>
      <c r="BG166" s="210"/>
      <c r="BH166" s="210"/>
      <c r="BI166" s="210"/>
      <c r="BJ166" s="210"/>
      <c r="BK166" s="210"/>
      <c r="BL166" s="210"/>
      <c r="BM166" s="210"/>
      <c r="BN166" s="210"/>
      <c r="BO166" s="210"/>
      <c r="BP166" s="210"/>
      <c r="BQ166" s="210"/>
      <c r="BR166" s="210"/>
      <c r="BS166" s="210"/>
      <c r="BT166" s="210"/>
      <c r="BU166" s="210"/>
      <c r="BV166" s="210"/>
      <c r="BW166" s="210"/>
      <c r="BX166" s="210"/>
      <c r="BY166" s="210"/>
      <c r="BZ166" s="210"/>
      <c r="CA166" s="210"/>
      <c r="CB166" s="210"/>
      <c r="CC166" s="210"/>
      <c r="CD166" s="210"/>
      <c r="CE166" s="210"/>
      <c r="CF166" s="210"/>
      <c r="CG166" s="210"/>
      <c r="CH166" s="210"/>
      <c r="CI166" s="210"/>
      <c r="CJ166" s="210"/>
      <c r="CK166" s="210"/>
      <c r="CL166" s="210"/>
      <c r="CM166" s="210"/>
      <c r="CN166" s="210"/>
      <c r="CO166" s="210"/>
      <c r="CP166" s="210"/>
      <c r="CQ166" s="210"/>
      <c r="CR166" s="210"/>
      <c r="CS166" s="210"/>
      <c r="CT166" s="210"/>
      <c r="CU166" s="210"/>
      <c r="CV166" s="210"/>
      <c r="CW166" s="210"/>
      <c r="CX166" s="210"/>
      <c r="CY166" s="210"/>
      <c r="CZ166" s="210"/>
      <c r="DA166" s="210"/>
      <c r="DB166" s="210"/>
      <c r="DC166" s="210"/>
      <c r="DD166" s="210"/>
      <c r="DE166" s="210"/>
      <c r="DF166" s="210"/>
      <c r="DG166" s="210"/>
      <c r="DH166" s="210"/>
      <c r="DI166" s="210"/>
      <c r="DJ166" s="210"/>
      <c r="DK166" s="210"/>
      <c r="DL166" s="210"/>
      <c r="DM166" s="210"/>
      <c r="DN166" s="210"/>
      <c r="DO166" s="210"/>
      <c r="DP166" s="210"/>
      <c r="DQ166" s="210"/>
      <c r="DR166" s="210"/>
      <c r="DS166" s="210"/>
      <c r="DT166" s="210"/>
      <c r="DU166" s="210"/>
      <c r="DV166" s="210"/>
      <c r="DW166" s="210"/>
      <c r="DX166" s="210"/>
      <c r="DY166" s="210"/>
      <c r="DZ166" s="210"/>
      <c r="EA166" s="210"/>
      <c r="EB166" s="210"/>
      <c r="EC166" s="210"/>
      <c r="ED166" s="210"/>
      <c r="EE166" s="210"/>
      <c r="EF166" s="210"/>
      <c r="EG166" s="210"/>
      <c r="EH166" s="210"/>
      <c r="EI166" s="210"/>
      <c r="EJ166" s="210"/>
      <c r="EK166" s="210"/>
      <c r="EL166" s="210"/>
      <c r="EM166" s="210"/>
      <c r="EN166" s="210"/>
      <c r="EO166" s="210"/>
      <c r="EP166" s="210"/>
      <c r="EQ166" s="210"/>
      <c r="ER166" s="210"/>
      <c r="ES166" s="210"/>
      <c r="ET166" s="210"/>
      <c r="EU166" s="210"/>
      <c r="EV166" s="210"/>
      <c r="EW166" s="210"/>
      <c r="EX166" s="210"/>
      <c r="EY166" s="210"/>
      <c r="EZ166" s="210"/>
      <c r="FA166" s="210"/>
      <c r="FB166" s="210"/>
      <c r="FC166" s="210"/>
      <c r="FD166" s="210"/>
      <c r="FE166" s="210"/>
      <c r="FF166" s="210"/>
      <c r="FG166" s="210"/>
      <c r="FH166" s="210"/>
      <c r="FI166" s="210"/>
      <c r="FJ166" s="210"/>
      <c r="FK166" s="210"/>
      <c r="FL166" s="210"/>
      <c r="FM166" s="210"/>
      <c r="FN166" s="210"/>
      <c r="FO166" s="210"/>
      <c r="FP166" s="210"/>
      <c r="FQ166" s="210"/>
      <c r="FR166" s="210"/>
      <c r="FS166" s="210"/>
      <c r="FT166" s="210"/>
      <c r="FU166" s="210"/>
      <c r="FV166" s="210"/>
      <c r="FW166" s="210"/>
      <c r="FX166" s="210"/>
      <c r="FY166" s="210"/>
      <c r="FZ166" s="210"/>
      <c r="GA166" s="210"/>
      <c r="GB166" s="210"/>
      <c r="GC166" s="210"/>
      <c r="GD166" s="210"/>
      <c r="GE166" s="210"/>
      <c r="GF166" s="210"/>
      <c r="GG166" s="210"/>
      <c r="GH166" s="210"/>
      <c r="GI166" s="210"/>
      <c r="GJ166" s="210"/>
      <c r="GK166" s="210"/>
      <c r="GL166" s="210"/>
      <c r="GM166" s="210"/>
      <c r="GN166" s="210"/>
      <c r="GO166" s="210"/>
      <c r="GP166" s="210"/>
      <c r="GQ166" s="210"/>
      <c r="GR166" s="210"/>
      <c r="GS166" s="210"/>
      <c r="GT166" s="210"/>
      <c r="GU166" s="210"/>
      <c r="GV166" s="210"/>
      <c r="GW166" s="210"/>
      <c r="GX166" s="210"/>
      <c r="GY166" s="210"/>
      <c r="GZ166" s="210"/>
      <c r="HA166" s="210"/>
      <c r="HB166" s="210"/>
      <c r="HC166" s="210"/>
      <c r="HD166" s="210"/>
      <c r="HE166" s="210"/>
      <c r="HF166" s="210"/>
      <c r="HG166" s="210"/>
      <c r="HH166" s="210"/>
      <c r="HI166" s="210"/>
      <c r="HJ166" s="210"/>
      <c r="HK166" s="210"/>
      <c r="HL166" s="210"/>
      <c r="HM166" s="210"/>
      <c r="HN166" s="210"/>
    </row>
    <row r="167" spans="1:222" s="128" customFormat="1" ht="24" customHeight="1" x14ac:dyDescent="0.25">
      <c r="A167" s="636" t="s">
        <v>238</v>
      </c>
      <c r="B167" s="618" t="s">
        <v>239</v>
      </c>
      <c r="C167" s="618" t="s">
        <v>59</v>
      </c>
      <c r="D167" s="544" t="s">
        <v>237</v>
      </c>
      <c r="E167" s="541">
        <v>1858502</v>
      </c>
      <c r="F167" s="541"/>
      <c r="G167" s="542"/>
      <c r="H167" s="542"/>
      <c r="I167" s="542"/>
      <c r="J167" s="552">
        <f t="shared" ref="J167" si="77">SUM(L167,O167)</f>
        <v>0</v>
      </c>
      <c r="K167" s="590"/>
      <c r="L167" s="542"/>
      <c r="M167" s="542"/>
      <c r="N167" s="542"/>
      <c r="O167" s="542"/>
      <c r="P167" s="542"/>
      <c r="Q167" s="542"/>
      <c r="R167" s="758">
        <f t="shared" ref="R167" si="78">SUM(E167,J167)</f>
        <v>1858502</v>
      </c>
    </row>
    <row r="168" spans="1:222" s="128" customFormat="1" ht="21.75" hidden="1" customHeight="1" x14ac:dyDescent="0.25">
      <c r="A168" s="569" t="s">
        <v>240</v>
      </c>
      <c r="B168" s="569" t="s">
        <v>163</v>
      </c>
      <c r="C168" s="569" t="s">
        <v>58</v>
      </c>
      <c r="D168" s="581" t="s">
        <v>77</v>
      </c>
      <c r="E168" s="542">
        <f>SUM(F168,I168)</f>
        <v>0</v>
      </c>
      <c r="F168" s="542"/>
      <c r="G168" s="593"/>
      <c r="H168" s="593"/>
      <c r="I168" s="593"/>
      <c r="J168" s="552">
        <f>SUM(L168,O168)</f>
        <v>0</v>
      </c>
      <c r="K168" s="590"/>
      <c r="L168" s="593"/>
      <c r="M168" s="593"/>
      <c r="N168" s="593"/>
      <c r="O168" s="593"/>
      <c r="P168" s="593"/>
      <c r="Q168" s="593"/>
      <c r="R168" s="590">
        <f>SUM(E168,J168)</f>
        <v>0</v>
      </c>
    </row>
    <row r="169" spans="1:222" s="3" customFormat="1" ht="34.5" customHeight="1" x14ac:dyDescent="0.25">
      <c r="A169" s="594"/>
      <c r="B169" s="594"/>
      <c r="C169" s="594"/>
      <c r="D169" s="595" t="s">
        <v>45</v>
      </c>
      <c r="E169" s="597">
        <f t="shared" ref="E169:R169" si="79">SUM(E14,E54,E72,E98,E155,E163)</f>
        <v>9250657</v>
      </c>
      <c r="F169" s="598">
        <f t="shared" si="79"/>
        <v>7392155</v>
      </c>
      <c r="G169" s="598">
        <f t="shared" si="79"/>
        <v>75726</v>
      </c>
      <c r="H169" s="596">
        <f t="shared" si="79"/>
        <v>0</v>
      </c>
      <c r="I169" s="596">
        <f t="shared" si="79"/>
        <v>0</v>
      </c>
      <c r="J169" s="598">
        <f t="shared" si="79"/>
        <v>20690557.629999999</v>
      </c>
      <c r="K169" s="598">
        <f t="shared" si="79"/>
        <v>20690557.629999999</v>
      </c>
      <c r="L169" s="598">
        <f t="shared" si="79"/>
        <v>0</v>
      </c>
      <c r="M169" s="598">
        <f t="shared" si="79"/>
        <v>0</v>
      </c>
      <c r="N169" s="598">
        <f t="shared" si="79"/>
        <v>0</v>
      </c>
      <c r="O169" s="598">
        <f t="shared" si="79"/>
        <v>20690557.629999999</v>
      </c>
      <c r="P169" s="598" t="e">
        <f t="shared" si="79"/>
        <v>#REF!</v>
      </c>
      <c r="Q169" s="598" t="e">
        <f t="shared" si="79"/>
        <v>#REF!</v>
      </c>
      <c r="R169" s="598">
        <f t="shared" si="79"/>
        <v>29941214.629999999</v>
      </c>
      <c r="T169" s="762">
        <f>SUM(E169,J169)</f>
        <v>29941214.629999999</v>
      </c>
      <c r="U169" s="763">
        <f>SUM(E169,J169)</f>
        <v>29941214.629999999</v>
      </c>
    </row>
    <row r="170" spans="1:222" x14ac:dyDescent="0.2">
      <c r="C170" s="16"/>
      <c r="D170" s="151"/>
      <c r="E170" s="309"/>
      <c r="F170" s="5"/>
      <c r="G170" s="6"/>
      <c r="H170" s="6"/>
      <c r="I170" s="6"/>
      <c r="J170" s="17"/>
      <c r="K170" s="17"/>
      <c r="L170" s="6"/>
      <c r="M170" s="6"/>
      <c r="N170" s="6"/>
      <c r="O170" s="6"/>
      <c r="P170" s="6"/>
      <c r="Q170" s="6"/>
      <c r="R170" s="5"/>
    </row>
    <row r="171" spans="1:222" ht="15.75" customHeight="1" x14ac:dyDescent="0.2">
      <c r="C171" s="16"/>
      <c r="D171" s="151"/>
      <c r="M171" s="6"/>
      <c r="O171" s="6"/>
      <c r="P171" s="6"/>
      <c r="Q171" s="6"/>
      <c r="R171" s="5"/>
    </row>
    <row r="172" spans="1:222" ht="61.5" customHeight="1" x14ac:dyDescent="0.2">
      <c r="C172" s="7"/>
      <c r="D172" s="151"/>
      <c r="Q172" s="6"/>
      <c r="R172" s="5"/>
    </row>
    <row r="173" spans="1:222" x14ac:dyDescent="0.2">
      <c r="C173" s="16"/>
      <c r="D173" s="151"/>
      <c r="O173" s="6"/>
      <c r="P173" s="6"/>
    </row>
    <row r="174" spans="1:222" hidden="1" x14ac:dyDescent="0.2">
      <c r="C174" s="16"/>
      <c r="D174" s="151"/>
    </row>
    <row r="175" spans="1:222" ht="21" hidden="1" customHeight="1" x14ac:dyDescent="0.2">
      <c r="C175" s="16"/>
      <c r="D175" s="151"/>
    </row>
    <row r="176" spans="1:222" s="272" customFormat="1" ht="23.25" hidden="1" customHeight="1" x14ac:dyDescent="0.2">
      <c r="C176" s="301"/>
      <c r="D176" s="302" t="s">
        <v>320</v>
      </c>
      <c r="E176" s="303">
        <f t="shared" ref="E176:R176" si="80">SUM(E15:E16,E55,E73,E99,E156,E164)</f>
        <v>0</v>
      </c>
      <c r="F176" s="303">
        <f t="shared" si="80"/>
        <v>0</v>
      </c>
      <c r="G176" s="303">
        <f t="shared" si="80"/>
        <v>0</v>
      </c>
      <c r="H176" s="303">
        <f t="shared" si="80"/>
        <v>0</v>
      </c>
      <c r="I176" s="303">
        <f t="shared" si="80"/>
        <v>0</v>
      </c>
      <c r="J176" s="303">
        <f t="shared" si="80"/>
        <v>0</v>
      </c>
      <c r="K176" s="303">
        <f t="shared" si="80"/>
        <v>0</v>
      </c>
      <c r="L176" s="303">
        <f t="shared" si="80"/>
        <v>0</v>
      </c>
      <c r="M176" s="303">
        <f t="shared" si="80"/>
        <v>0</v>
      </c>
      <c r="N176" s="303">
        <f t="shared" si="80"/>
        <v>0</v>
      </c>
      <c r="O176" s="303">
        <f t="shared" si="80"/>
        <v>0</v>
      </c>
      <c r="P176" s="303">
        <f t="shared" si="80"/>
        <v>0</v>
      </c>
      <c r="Q176" s="303">
        <f t="shared" si="80"/>
        <v>0</v>
      </c>
      <c r="R176" s="303">
        <f t="shared" si="80"/>
        <v>0</v>
      </c>
    </row>
    <row r="177" spans="3:18" hidden="1" x14ac:dyDescent="0.2">
      <c r="C177" s="16"/>
      <c r="D177" s="151" t="s">
        <v>322</v>
      </c>
      <c r="E177" s="130" t="e">
        <f>SUM(E74,E76,E83,E86,#REF!,E87,E88,E89,E157)</f>
        <v>#REF!</v>
      </c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  <c r="Q177" s="130"/>
      <c r="R177" s="130"/>
    </row>
    <row r="178" spans="3:18" hidden="1" x14ac:dyDescent="0.2">
      <c r="C178" s="16"/>
      <c r="D178" s="151" t="s">
        <v>321</v>
      </c>
      <c r="E178" s="310">
        <f>SUM(E158:E161)</f>
        <v>0</v>
      </c>
      <c r="F178" s="129"/>
      <c r="G178" s="131"/>
      <c r="H178" s="131"/>
      <c r="I178" s="131"/>
      <c r="J178" s="132"/>
      <c r="K178" s="132"/>
      <c r="L178" s="131"/>
      <c r="M178" s="131"/>
      <c r="N178" s="131"/>
      <c r="O178" s="131"/>
      <c r="P178" s="131"/>
      <c r="Q178" s="131"/>
      <c r="R178" s="129"/>
    </row>
    <row r="179" spans="3:18" hidden="1" x14ac:dyDescent="0.2">
      <c r="C179" s="16"/>
      <c r="D179" s="151" t="s">
        <v>323</v>
      </c>
      <c r="E179" s="130"/>
      <c r="F179" s="130"/>
      <c r="G179" s="130"/>
      <c r="H179" s="130"/>
      <c r="I179" s="130"/>
      <c r="J179" s="130"/>
      <c r="K179" s="130"/>
      <c r="L179" s="130"/>
      <c r="M179" s="130"/>
      <c r="N179" s="130"/>
      <c r="O179" s="130"/>
      <c r="P179" s="130"/>
      <c r="Q179" s="130"/>
      <c r="R179" s="130"/>
    </row>
    <row r="180" spans="3:18" ht="12.75" hidden="1" customHeight="1" x14ac:dyDescent="0.2">
      <c r="C180" s="16"/>
      <c r="D180" s="151" t="s">
        <v>324</v>
      </c>
      <c r="E180" s="310"/>
      <c r="F180" s="129"/>
      <c r="G180" s="131"/>
      <c r="H180" s="131"/>
      <c r="I180" s="131"/>
      <c r="J180" s="132"/>
      <c r="K180" s="132"/>
      <c r="L180" s="131"/>
      <c r="M180" s="131"/>
      <c r="N180" s="131"/>
      <c r="O180" s="131"/>
      <c r="P180" s="131"/>
      <c r="Q180" s="131"/>
      <c r="R180" s="129"/>
    </row>
    <row r="181" spans="3:18" hidden="1" x14ac:dyDescent="0.2">
      <c r="C181" s="16"/>
      <c r="D181" s="151"/>
      <c r="E181" s="130"/>
      <c r="F181" s="130"/>
      <c r="G181" s="130"/>
      <c r="H181" s="130"/>
      <c r="I181" s="130"/>
      <c r="J181" s="130"/>
      <c r="K181" s="130"/>
      <c r="L181" s="130"/>
      <c r="M181" s="130"/>
      <c r="N181" s="130"/>
      <c r="O181" s="130"/>
      <c r="P181" s="130"/>
      <c r="Q181" s="130"/>
      <c r="R181" s="130"/>
    </row>
    <row r="182" spans="3:18" x14ac:dyDescent="0.2">
      <c r="C182" s="16"/>
      <c r="D182" s="151"/>
      <c r="E182" s="310"/>
      <c r="F182" s="129"/>
      <c r="G182" s="131"/>
      <c r="H182" s="131"/>
      <c r="I182" s="131"/>
      <c r="J182" s="132"/>
      <c r="K182" s="132"/>
      <c r="L182" s="131"/>
      <c r="M182" s="131"/>
      <c r="N182" s="131"/>
      <c r="O182" s="131"/>
      <c r="P182" s="131"/>
      <c r="Q182" s="131"/>
      <c r="R182" s="129"/>
    </row>
    <row r="183" spans="3:18" ht="15.75" hidden="1" customHeight="1" x14ac:dyDescent="0.2">
      <c r="C183" s="16"/>
      <c r="D183" s="151"/>
      <c r="E183" s="130"/>
      <c r="F183" s="130"/>
      <c r="G183" s="130"/>
      <c r="H183" s="130"/>
      <c r="I183" s="130"/>
      <c r="J183" s="130"/>
      <c r="K183" s="130"/>
      <c r="L183" s="130"/>
      <c r="M183" s="130"/>
      <c r="N183" s="130"/>
      <c r="O183" s="130"/>
      <c r="P183" s="130"/>
      <c r="Q183" s="130"/>
      <c r="R183" s="130"/>
    </row>
    <row r="184" spans="3:18" ht="12.75" hidden="1" customHeight="1" x14ac:dyDescent="0.2">
      <c r="C184" s="16"/>
      <c r="E184" s="310"/>
      <c r="F184" s="129"/>
      <c r="G184" s="131"/>
      <c r="H184" s="131"/>
      <c r="I184" s="131"/>
      <c r="J184" s="132"/>
      <c r="K184" s="132"/>
      <c r="L184" s="131"/>
      <c r="M184" s="131"/>
      <c r="N184" s="131"/>
      <c r="O184" s="131"/>
      <c r="P184" s="131"/>
      <c r="Q184" s="131"/>
      <c r="R184" s="129"/>
    </row>
    <row r="185" spans="3:18" hidden="1" x14ac:dyDescent="0.2">
      <c r="C185" s="16"/>
      <c r="E185" s="130"/>
      <c r="F185" s="133">
        <f t="shared" ref="F185:R185" si="81">SUM(F176:F183)</f>
        <v>0</v>
      </c>
      <c r="G185" s="133">
        <f t="shared" si="81"/>
        <v>0</v>
      </c>
      <c r="H185" s="133">
        <f t="shared" si="81"/>
        <v>0</v>
      </c>
      <c r="I185" s="133">
        <f t="shared" si="81"/>
        <v>0</v>
      </c>
      <c r="J185" s="133">
        <f t="shared" si="81"/>
        <v>0</v>
      </c>
      <c r="K185" s="133"/>
      <c r="L185" s="133">
        <f t="shared" si="81"/>
        <v>0</v>
      </c>
      <c r="M185" s="133">
        <f t="shared" si="81"/>
        <v>0</v>
      </c>
      <c r="N185" s="133">
        <f t="shared" si="81"/>
        <v>0</v>
      </c>
      <c r="O185" s="133">
        <f t="shared" si="81"/>
        <v>0</v>
      </c>
      <c r="P185" s="133">
        <f t="shared" si="81"/>
        <v>0</v>
      </c>
      <c r="Q185" s="133">
        <f t="shared" si="81"/>
        <v>0</v>
      </c>
      <c r="R185" s="133">
        <f t="shared" si="81"/>
        <v>0</v>
      </c>
    </row>
    <row r="186" spans="3:18" hidden="1" x14ac:dyDescent="0.2">
      <c r="C186" s="16"/>
    </row>
    <row r="187" spans="3:18" ht="14.25" hidden="1" customHeight="1" x14ac:dyDescent="0.2">
      <c r="C187" s="16"/>
    </row>
    <row r="188" spans="3:18" ht="12.75" hidden="1" customHeight="1" x14ac:dyDescent="0.2">
      <c r="C188" s="16"/>
    </row>
    <row r="189" spans="3:18" hidden="1" x14ac:dyDescent="0.2">
      <c r="C189" s="16"/>
      <c r="E189" s="307" t="s">
        <v>369</v>
      </c>
    </row>
    <row r="190" spans="3:18" hidden="1" x14ac:dyDescent="0.2">
      <c r="C190" s="16"/>
      <c r="E190" s="310">
        <f>SUM(E17,E18,E21,E24,E25,E27,E30,E31,E32:E40,E41:E52)</f>
        <v>5388180</v>
      </c>
      <c r="F190" s="310">
        <f>SUM(F17,F18,F21,F24,F25,F27,F30,F31,F32:F40,F41:F52)</f>
        <v>5388180</v>
      </c>
      <c r="G190" s="310">
        <f>SUM(G17,G18,G19-G20,G21,G24,G25,G27,G30,G31,G32,G33,G34,G35,G36,G37,G38:G52,G18,G19,G20,G21,G24,G25,G27,G30,G31,G32,G33,G34,G35,G36,G37)</f>
        <v>0</v>
      </c>
      <c r="H190" s="310">
        <f>SUM(H17,H18,H19-H20,H21,H24,H25,H27,H30,H31,H32,H33,H34,H35,H36,H37,H38:H52,H18,H19,H20,H21,H24,H25,H27,H30,H31,H32,H33,H34,H35,H36,H37)</f>
        <v>0</v>
      </c>
      <c r="I190" s="310">
        <f>SUM(I17,I18,I19-I20,I21,I24,I25,I27,I30,I31,I32,I33,I34,I35,I36,I37,I38:I52,I18,I19,I20,I21,I24,I25,I27,I30,I31,I32,I33,I34,I35,I36,I37)</f>
        <v>0</v>
      </c>
      <c r="J190" s="310">
        <f>SUM(J17,J18,J21,J24,J25,J27,J30,J31,J32:J40,J41:J52)</f>
        <v>2800000</v>
      </c>
      <c r="K190" s="310">
        <f>SUM(K17,K18,K21,K24,K25,K27,K30,K31,K32:K40,K41:K52)</f>
        <v>2800000</v>
      </c>
      <c r="R190" s="129">
        <f>SUM(E190,J190)</f>
        <v>8188180</v>
      </c>
    </row>
    <row r="191" spans="3:18" ht="22.5" hidden="1" customHeight="1" x14ac:dyDescent="0.2">
      <c r="C191" s="16"/>
      <c r="E191" s="310">
        <f>SUM(E56:E66)</f>
        <v>0</v>
      </c>
      <c r="J191" s="310">
        <f>SUM(J56:J66)</f>
        <v>12691684</v>
      </c>
      <c r="K191" s="310">
        <f>SUM(K56:K66)</f>
        <v>12691684</v>
      </c>
      <c r="R191" s="129">
        <f>SUM(E191,J191)</f>
        <v>12691684</v>
      </c>
    </row>
    <row r="192" spans="3:18" s="145" customFormat="1" ht="12.75" hidden="1" customHeight="1" x14ac:dyDescent="0.2">
      <c r="C192" s="368"/>
      <c r="D192" s="369"/>
      <c r="E192" s="310">
        <v>-400000</v>
      </c>
      <c r="F192" s="2" t="s">
        <v>366</v>
      </c>
      <c r="G192" s="128"/>
      <c r="H192" s="128"/>
      <c r="I192" s="128"/>
      <c r="J192" s="129"/>
      <c r="K192" s="129"/>
      <c r="L192" s="128"/>
      <c r="M192" s="128"/>
      <c r="N192" s="128"/>
      <c r="O192" s="128"/>
      <c r="P192" s="128"/>
      <c r="Q192" s="128"/>
      <c r="R192" s="129">
        <f>SUM(E192,J192)</f>
        <v>-400000</v>
      </c>
    </row>
    <row r="193" spans="3:18" hidden="1" x14ac:dyDescent="0.2">
      <c r="C193" s="16"/>
      <c r="E193" s="310">
        <f>SUM(E103:E105,E122:E123)</f>
        <v>0</v>
      </c>
      <c r="J193" s="310">
        <f>SUM(J103:J105,J122:J123)</f>
        <v>0</v>
      </c>
      <c r="K193" s="129"/>
      <c r="R193" s="129">
        <f t="shared" ref="R193:R196" si="82">SUM(E193,J193)</f>
        <v>0</v>
      </c>
    </row>
    <row r="194" spans="3:18" hidden="1" x14ac:dyDescent="0.2">
      <c r="C194" s="16"/>
      <c r="E194" s="310"/>
      <c r="J194" s="129"/>
      <c r="K194" s="129"/>
      <c r="R194" s="129">
        <f t="shared" si="82"/>
        <v>0</v>
      </c>
    </row>
    <row r="195" spans="3:18" hidden="1" x14ac:dyDescent="0.2">
      <c r="C195" s="16"/>
      <c r="E195" s="310"/>
      <c r="F195" s="2" t="s">
        <v>368</v>
      </c>
      <c r="J195" s="130"/>
      <c r="K195" s="130"/>
      <c r="R195" s="129">
        <f t="shared" si="82"/>
        <v>0</v>
      </c>
    </row>
    <row r="196" spans="3:18" ht="12.75" hidden="1" customHeight="1" x14ac:dyDescent="0.2">
      <c r="C196" s="16"/>
      <c r="E196" s="311">
        <f>SUM(E161)</f>
        <v>0</v>
      </c>
      <c r="F196" s="166" t="s">
        <v>367</v>
      </c>
      <c r="G196" s="167"/>
      <c r="H196" s="167"/>
      <c r="I196" s="167"/>
      <c r="J196" s="166"/>
      <c r="K196" s="166"/>
      <c r="L196" s="167"/>
      <c r="M196" s="167"/>
      <c r="N196" s="167"/>
      <c r="O196" s="167"/>
      <c r="P196" s="167"/>
      <c r="Q196" s="167"/>
      <c r="R196" s="168">
        <f t="shared" si="82"/>
        <v>0</v>
      </c>
    </row>
    <row r="197" spans="3:18" hidden="1" x14ac:dyDescent="0.2">
      <c r="C197" s="16"/>
    </row>
    <row r="198" spans="3:18" hidden="1" x14ac:dyDescent="0.2">
      <c r="C198" s="16"/>
      <c r="E198" s="133">
        <f>SUM(E190:E196)</f>
        <v>4988180</v>
      </c>
      <c r="J198" s="129">
        <f>SUM(J190:J196)</f>
        <v>15491684</v>
      </c>
      <c r="K198" s="130">
        <f>SUM(K190:K196)</f>
        <v>15491684</v>
      </c>
      <c r="R198" s="129">
        <f>SUM(R190:R196)</f>
        <v>20479864</v>
      </c>
    </row>
    <row r="199" spans="3:18" hidden="1" x14ac:dyDescent="0.2">
      <c r="C199" s="16"/>
    </row>
    <row r="200" spans="3:18" ht="12.75" customHeight="1" x14ac:dyDescent="0.2">
      <c r="C200" s="16"/>
    </row>
    <row r="201" spans="3:18" x14ac:dyDescent="0.2">
      <c r="C201" s="16"/>
    </row>
    <row r="202" spans="3:18" x14ac:dyDescent="0.2">
      <c r="C202" s="16"/>
    </row>
    <row r="203" spans="3:18" x14ac:dyDescent="0.2">
      <c r="C203" s="16"/>
    </row>
    <row r="204" spans="3:18" ht="12.75" customHeight="1" x14ac:dyDescent="0.2">
      <c r="C204" s="16"/>
    </row>
    <row r="205" spans="3:18" x14ac:dyDescent="0.2">
      <c r="C205" s="16"/>
    </row>
    <row r="206" spans="3:18" x14ac:dyDescent="0.2">
      <c r="C206" s="16"/>
    </row>
    <row r="207" spans="3:18" x14ac:dyDescent="0.2">
      <c r="C207" s="16"/>
    </row>
    <row r="208" spans="3:18" ht="12.75" customHeight="1" x14ac:dyDescent="0.2">
      <c r="C208" s="16"/>
    </row>
    <row r="209" spans="3:3" x14ac:dyDescent="0.2">
      <c r="C209" s="16"/>
    </row>
    <row r="210" spans="3:3" x14ac:dyDescent="0.2">
      <c r="C210" s="16"/>
    </row>
    <row r="211" spans="3:3" x14ac:dyDescent="0.2">
      <c r="C211" s="16"/>
    </row>
    <row r="212" spans="3:3" ht="12.75" customHeight="1" x14ac:dyDescent="0.2">
      <c r="C212" s="16"/>
    </row>
    <row r="213" spans="3:3" x14ac:dyDescent="0.2">
      <c r="C213" s="16"/>
    </row>
    <row r="214" spans="3:3" x14ac:dyDescent="0.2">
      <c r="C214" s="16"/>
    </row>
    <row r="215" spans="3:3" x14ac:dyDescent="0.2">
      <c r="C215" s="16"/>
    </row>
    <row r="216" spans="3:3" ht="12.75" customHeight="1" x14ac:dyDescent="0.2">
      <c r="C216" s="16"/>
    </row>
    <row r="217" spans="3:3" x14ac:dyDescent="0.2">
      <c r="C217" s="16"/>
    </row>
    <row r="218" spans="3:3" x14ac:dyDescent="0.2">
      <c r="C218" s="16"/>
    </row>
    <row r="219" spans="3:3" x14ac:dyDescent="0.2">
      <c r="C219" s="16"/>
    </row>
    <row r="220" spans="3:3" ht="12.75" customHeight="1" x14ac:dyDescent="0.2">
      <c r="C220" s="16"/>
    </row>
    <row r="221" spans="3:3" x14ac:dyDescent="0.2">
      <c r="C221" s="16"/>
    </row>
    <row r="222" spans="3:3" x14ac:dyDescent="0.2">
      <c r="C222" s="16"/>
    </row>
    <row r="223" spans="3:3" x14ac:dyDescent="0.2">
      <c r="C223" s="16"/>
    </row>
    <row r="224" spans="3:3" ht="12.75" customHeight="1" x14ac:dyDescent="0.2">
      <c r="C224" s="16"/>
    </row>
    <row r="225" spans="3:3" x14ac:dyDescent="0.2">
      <c r="C225" s="16"/>
    </row>
    <row r="226" spans="3:3" x14ac:dyDescent="0.2">
      <c r="C226" s="16"/>
    </row>
    <row r="227" spans="3:3" x14ac:dyDescent="0.2">
      <c r="C227" s="16"/>
    </row>
    <row r="228" spans="3:3" ht="12.75" customHeight="1" x14ac:dyDescent="0.2">
      <c r="C228" s="16"/>
    </row>
    <row r="229" spans="3:3" x14ac:dyDescent="0.2">
      <c r="C229" s="16"/>
    </row>
    <row r="230" spans="3:3" x14ac:dyDescent="0.2">
      <c r="C230" s="16"/>
    </row>
    <row r="231" spans="3:3" x14ac:dyDescent="0.2">
      <c r="C231" s="16"/>
    </row>
    <row r="232" spans="3:3" ht="12.75" customHeight="1" x14ac:dyDescent="0.2">
      <c r="C232" s="16"/>
    </row>
    <row r="233" spans="3:3" x14ac:dyDescent="0.2">
      <c r="C233" s="16"/>
    </row>
    <row r="234" spans="3:3" x14ac:dyDescent="0.2">
      <c r="C234" s="16"/>
    </row>
    <row r="235" spans="3:3" x14ac:dyDescent="0.2">
      <c r="C235" s="16"/>
    </row>
    <row r="236" spans="3:3" ht="12.75" customHeight="1" x14ac:dyDescent="0.2">
      <c r="C236" s="16"/>
    </row>
    <row r="237" spans="3:3" x14ac:dyDescent="0.2">
      <c r="C237" s="16"/>
    </row>
    <row r="238" spans="3:3" x14ac:dyDescent="0.2">
      <c r="C238" s="16"/>
    </row>
    <row r="239" spans="3:3" x14ac:dyDescent="0.2">
      <c r="C239" s="16"/>
    </row>
    <row r="240" spans="3:3" ht="12.75" customHeight="1" x14ac:dyDescent="0.2">
      <c r="C240" s="16"/>
    </row>
    <row r="241" spans="3:3" x14ac:dyDescent="0.2">
      <c r="C241" s="16"/>
    </row>
    <row r="242" spans="3:3" x14ac:dyDescent="0.2">
      <c r="C242" s="16"/>
    </row>
    <row r="243" spans="3:3" x14ac:dyDescent="0.2">
      <c r="C243" s="16"/>
    </row>
    <row r="244" spans="3:3" ht="12.75" customHeight="1" x14ac:dyDescent="0.2">
      <c r="C244" s="16"/>
    </row>
    <row r="245" spans="3:3" x14ac:dyDescent="0.2">
      <c r="C245" s="16"/>
    </row>
    <row r="246" spans="3:3" x14ac:dyDescent="0.2">
      <c r="C246" s="16"/>
    </row>
    <row r="247" spans="3:3" x14ac:dyDescent="0.2">
      <c r="C247" s="16"/>
    </row>
    <row r="248" spans="3:3" ht="12.75" customHeight="1" x14ac:dyDescent="0.2">
      <c r="C248" s="16"/>
    </row>
    <row r="249" spans="3:3" x14ac:dyDescent="0.2">
      <c r="C249" s="16"/>
    </row>
    <row r="250" spans="3:3" x14ac:dyDescent="0.2">
      <c r="C250" s="16"/>
    </row>
    <row r="251" spans="3:3" x14ac:dyDescent="0.2">
      <c r="C251" s="16"/>
    </row>
    <row r="252" spans="3:3" ht="12.75" customHeight="1" x14ac:dyDescent="0.2">
      <c r="C252" s="16"/>
    </row>
    <row r="253" spans="3:3" x14ac:dyDescent="0.2">
      <c r="C253" s="16"/>
    </row>
    <row r="254" spans="3:3" x14ac:dyDescent="0.2">
      <c r="C254" s="16"/>
    </row>
    <row r="255" spans="3:3" x14ac:dyDescent="0.2">
      <c r="C255" s="16"/>
    </row>
    <row r="256" spans="3:3" ht="12.75" customHeight="1" x14ac:dyDescent="0.2">
      <c r="C256" s="16"/>
    </row>
    <row r="257" spans="3:3" x14ac:dyDescent="0.2">
      <c r="C257" s="16"/>
    </row>
    <row r="258" spans="3:3" x14ac:dyDescent="0.2">
      <c r="C258" s="16"/>
    </row>
    <row r="259" spans="3:3" x14ac:dyDescent="0.2">
      <c r="C259" s="16"/>
    </row>
    <row r="260" spans="3:3" ht="12.75" customHeight="1" x14ac:dyDescent="0.2">
      <c r="C260" s="16"/>
    </row>
    <row r="261" spans="3:3" x14ac:dyDescent="0.2">
      <c r="C261" s="16"/>
    </row>
    <row r="262" spans="3:3" x14ac:dyDescent="0.2">
      <c r="C262" s="16"/>
    </row>
    <row r="263" spans="3:3" x14ac:dyDescent="0.2">
      <c r="C263" s="16"/>
    </row>
    <row r="264" spans="3:3" ht="12.75" customHeight="1" x14ac:dyDescent="0.2">
      <c r="C264" s="16"/>
    </row>
    <row r="265" spans="3:3" x14ac:dyDescent="0.2">
      <c r="C265" s="16"/>
    </row>
    <row r="266" spans="3:3" x14ac:dyDescent="0.2">
      <c r="C266" s="16"/>
    </row>
    <row r="267" spans="3:3" x14ac:dyDescent="0.2">
      <c r="C267" s="16"/>
    </row>
    <row r="268" spans="3:3" ht="12.75" customHeight="1" x14ac:dyDescent="0.2">
      <c r="C268" s="16"/>
    </row>
    <row r="269" spans="3:3" x14ac:dyDescent="0.2">
      <c r="C269" s="16"/>
    </row>
    <row r="270" spans="3:3" x14ac:dyDescent="0.2">
      <c r="C270" s="16"/>
    </row>
    <row r="271" spans="3:3" x14ac:dyDescent="0.2">
      <c r="C271" s="16"/>
    </row>
    <row r="272" spans="3:3" ht="12.75" customHeight="1" x14ac:dyDescent="0.2">
      <c r="C272" s="16"/>
    </row>
    <row r="273" spans="3:3" x14ac:dyDescent="0.2">
      <c r="C273" s="16"/>
    </row>
    <row r="274" spans="3:3" x14ac:dyDescent="0.2">
      <c r="C274" s="16"/>
    </row>
    <row r="275" spans="3:3" x14ac:dyDescent="0.2">
      <c r="C275" s="16"/>
    </row>
    <row r="276" spans="3:3" ht="12.75" customHeight="1" x14ac:dyDescent="0.2">
      <c r="C276" s="16"/>
    </row>
    <row r="277" spans="3:3" x14ac:dyDescent="0.2">
      <c r="C277" s="16"/>
    </row>
    <row r="278" spans="3:3" x14ac:dyDescent="0.2">
      <c r="C278" s="16"/>
    </row>
    <row r="279" spans="3:3" x14ac:dyDescent="0.2">
      <c r="C279" s="16"/>
    </row>
    <row r="280" spans="3:3" ht="12.75" customHeight="1" x14ac:dyDescent="0.2">
      <c r="C280" s="16"/>
    </row>
    <row r="281" spans="3:3" x14ac:dyDescent="0.2">
      <c r="C281" s="16"/>
    </row>
    <row r="282" spans="3:3" x14ac:dyDescent="0.2">
      <c r="C282" s="16"/>
    </row>
    <row r="283" spans="3:3" x14ac:dyDescent="0.2">
      <c r="C283" s="16"/>
    </row>
    <row r="284" spans="3:3" ht="12.75" customHeight="1" x14ac:dyDescent="0.2">
      <c r="C284" s="16"/>
    </row>
    <row r="285" spans="3:3" x14ac:dyDescent="0.2">
      <c r="C285" s="16"/>
    </row>
    <row r="286" spans="3:3" x14ac:dyDescent="0.2">
      <c r="C286" s="16"/>
    </row>
    <row r="287" spans="3:3" x14ac:dyDescent="0.2">
      <c r="C287" s="16"/>
    </row>
    <row r="288" spans="3:3" ht="12.75" customHeight="1" x14ac:dyDescent="0.2">
      <c r="C288" s="16"/>
    </row>
    <row r="289" spans="3:3" x14ac:dyDescent="0.2">
      <c r="C289" s="16"/>
    </row>
    <row r="290" spans="3:3" x14ac:dyDescent="0.2">
      <c r="C290" s="16"/>
    </row>
    <row r="291" spans="3:3" x14ac:dyDescent="0.2">
      <c r="C291" s="16"/>
    </row>
    <row r="292" spans="3:3" ht="12.75" customHeight="1" x14ac:dyDescent="0.2">
      <c r="C292" s="16"/>
    </row>
    <row r="293" spans="3:3" x14ac:dyDescent="0.2">
      <c r="C293" s="16"/>
    </row>
    <row r="294" spans="3:3" x14ac:dyDescent="0.2">
      <c r="C294" s="16"/>
    </row>
    <row r="295" spans="3:3" x14ac:dyDescent="0.2">
      <c r="C295" s="16"/>
    </row>
    <row r="296" spans="3:3" ht="12.75" customHeight="1" x14ac:dyDescent="0.2">
      <c r="C296" s="16"/>
    </row>
    <row r="297" spans="3:3" x14ac:dyDescent="0.2">
      <c r="C297" s="16"/>
    </row>
    <row r="298" spans="3:3" x14ac:dyDescent="0.2">
      <c r="C298" s="16"/>
    </row>
    <row r="299" spans="3:3" x14ac:dyDescent="0.2">
      <c r="C299" s="16"/>
    </row>
    <row r="300" spans="3:3" ht="12.75" customHeight="1" x14ac:dyDescent="0.2">
      <c r="C300" s="16"/>
    </row>
    <row r="301" spans="3:3" x14ac:dyDescent="0.2">
      <c r="C301" s="16"/>
    </row>
    <row r="302" spans="3:3" x14ac:dyDescent="0.2">
      <c r="C302" s="16"/>
    </row>
    <row r="303" spans="3:3" x14ac:dyDescent="0.2">
      <c r="C303" s="16"/>
    </row>
    <row r="304" spans="3:3" ht="12.75" customHeight="1" x14ac:dyDescent="0.2">
      <c r="C304" s="16"/>
    </row>
    <row r="305" spans="3:3" x14ac:dyDescent="0.2">
      <c r="C305" s="16"/>
    </row>
    <row r="306" spans="3:3" x14ac:dyDescent="0.2">
      <c r="C306" s="16"/>
    </row>
    <row r="307" spans="3:3" x14ac:dyDescent="0.2">
      <c r="C307" s="16"/>
    </row>
    <row r="308" spans="3:3" ht="12.75" customHeight="1" x14ac:dyDescent="0.2">
      <c r="C308" s="16"/>
    </row>
    <row r="309" spans="3:3" x14ac:dyDescent="0.2">
      <c r="C309" s="16"/>
    </row>
    <row r="310" spans="3:3" x14ac:dyDescent="0.2">
      <c r="C310" s="16"/>
    </row>
    <row r="311" spans="3:3" x14ac:dyDescent="0.2">
      <c r="C311" s="16"/>
    </row>
    <row r="312" spans="3:3" ht="12.75" customHeight="1" x14ac:dyDescent="0.2">
      <c r="C312" s="16"/>
    </row>
    <row r="313" spans="3:3" x14ac:dyDescent="0.2">
      <c r="C313" s="16"/>
    </row>
    <row r="314" spans="3:3" x14ac:dyDescent="0.2">
      <c r="C314" s="16"/>
    </row>
    <row r="315" spans="3:3" x14ac:dyDescent="0.2">
      <c r="C315" s="16"/>
    </row>
    <row r="316" spans="3:3" ht="12.75" customHeight="1" x14ac:dyDescent="0.2">
      <c r="C316" s="16"/>
    </row>
    <row r="317" spans="3:3" x14ac:dyDescent="0.2">
      <c r="C317" s="16"/>
    </row>
    <row r="318" spans="3:3" x14ac:dyDescent="0.2">
      <c r="C318" s="16"/>
    </row>
    <row r="319" spans="3:3" x14ac:dyDescent="0.2">
      <c r="C319" s="16"/>
    </row>
    <row r="320" spans="3:3" ht="12.75" customHeight="1" x14ac:dyDescent="0.2">
      <c r="C320" s="16"/>
    </row>
    <row r="321" spans="3:3" x14ac:dyDescent="0.2">
      <c r="C321" s="16"/>
    </row>
    <row r="322" spans="3:3" x14ac:dyDescent="0.2">
      <c r="C322" s="16"/>
    </row>
    <row r="323" spans="3:3" x14ac:dyDescent="0.2">
      <c r="C323" s="16"/>
    </row>
    <row r="324" spans="3:3" ht="12.75" customHeight="1" x14ac:dyDescent="0.2">
      <c r="C324" s="16"/>
    </row>
    <row r="325" spans="3:3" x14ac:dyDescent="0.2">
      <c r="C325" s="16"/>
    </row>
    <row r="326" spans="3:3" x14ac:dyDescent="0.2">
      <c r="C326" s="16"/>
    </row>
    <row r="327" spans="3:3" x14ac:dyDescent="0.2">
      <c r="C327" s="16"/>
    </row>
    <row r="328" spans="3:3" ht="12.75" customHeight="1" x14ac:dyDescent="0.2">
      <c r="C328" s="16"/>
    </row>
    <row r="329" spans="3:3" x14ac:dyDescent="0.2">
      <c r="C329" s="16"/>
    </row>
    <row r="330" spans="3:3" x14ac:dyDescent="0.2">
      <c r="C330" s="16"/>
    </row>
    <row r="331" spans="3:3" x14ac:dyDescent="0.2">
      <c r="C331" s="16"/>
    </row>
    <row r="332" spans="3:3" ht="12.75" customHeight="1" x14ac:dyDescent="0.2">
      <c r="C332" s="16"/>
    </row>
    <row r="333" spans="3:3" x14ac:dyDescent="0.2">
      <c r="C333" s="16"/>
    </row>
    <row r="334" spans="3:3" x14ac:dyDescent="0.2">
      <c r="C334" s="16"/>
    </row>
    <row r="335" spans="3:3" x14ac:dyDescent="0.2">
      <c r="C335" s="16"/>
    </row>
    <row r="336" spans="3:3" ht="12.75" customHeight="1" x14ac:dyDescent="0.2">
      <c r="C336" s="16"/>
    </row>
    <row r="337" spans="3:3" x14ac:dyDescent="0.2">
      <c r="C337" s="16"/>
    </row>
    <row r="338" spans="3:3" x14ac:dyDescent="0.2">
      <c r="C338" s="16"/>
    </row>
    <row r="339" spans="3:3" x14ac:dyDescent="0.2">
      <c r="C339" s="16"/>
    </row>
    <row r="340" spans="3:3" ht="12.75" customHeight="1" x14ac:dyDescent="0.2">
      <c r="C340" s="16"/>
    </row>
    <row r="341" spans="3:3" x14ac:dyDescent="0.2">
      <c r="C341" s="16"/>
    </row>
  </sheetData>
  <mergeCells count="24">
    <mergeCell ref="B4:C4"/>
    <mergeCell ref="B5:C5"/>
    <mergeCell ref="R8:R11"/>
    <mergeCell ref="E9:E11"/>
    <mergeCell ref="G9:H9"/>
    <mergeCell ref="J9:J11"/>
    <mergeCell ref="L9:L11"/>
    <mergeCell ref="J8:Q8"/>
    <mergeCell ref="F9:F11"/>
    <mergeCell ref="I9:I11"/>
    <mergeCell ref="P10:P11"/>
    <mergeCell ref="P9:Q9"/>
    <mergeCell ref="O9:O11"/>
    <mergeCell ref="M10:M11"/>
    <mergeCell ref="N10:N11"/>
    <mergeCell ref="M9:N9"/>
    <mergeCell ref="K9:K11"/>
    <mergeCell ref="A8:A11"/>
    <mergeCell ref="D8:D11"/>
    <mergeCell ref="C8:C11"/>
    <mergeCell ref="E8:I8"/>
    <mergeCell ref="G10:G11"/>
    <mergeCell ref="H10:H11"/>
    <mergeCell ref="B8:B11"/>
  </mergeCells>
  <phoneticPr fontId="4" type="noConversion"/>
  <pageMargins left="0.19685039370078741" right="0.19685039370078741" top="0.98425196850393704" bottom="0.59055118110236227" header="0" footer="0"/>
  <pageSetup paperSize="9" scale="60" fitToHeight="6" orientation="landscape" r:id="rId1"/>
  <headerFooter differentFirst="1" alignWithMargins="0">
    <oddHeader>&amp;C&amp;P&amp;Rпродовження додатку 3</oddHeader>
  </headerFooter>
  <rowBreaks count="1" manualBreakCount="1">
    <brk id="74" max="1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showGridLines="0" showZeros="0" view="pageBreakPreview" topLeftCell="E7" zoomScale="78" zoomScaleNormal="100" zoomScaleSheetLayoutView="78" workbookViewId="0">
      <selection activeCell="G35" sqref="G35"/>
    </sheetView>
  </sheetViews>
  <sheetFormatPr defaultColWidth="7.85546875" defaultRowHeight="12.75" x14ac:dyDescent="0.2"/>
  <cols>
    <col min="1" max="1" width="0.28515625" style="173" hidden="1" customWidth="1"/>
    <col min="2" max="2" width="3.7109375" style="173" hidden="1" customWidth="1"/>
    <col min="3" max="3" width="1" style="173" hidden="1" customWidth="1"/>
    <col min="4" max="4" width="18.140625" style="173" customWidth="1"/>
    <col min="5" max="5" width="27" style="173" customWidth="1"/>
    <col min="6" max="6" width="22.85546875" style="173" customWidth="1"/>
    <col min="7" max="7" width="21.28515625" style="173" customWidth="1"/>
    <col min="8" max="8" width="16.28515625" style="173" customWidth="1"/>
    <col min="9" max="9" width="14.140625" style="173" customWidth="1"/>
    <col min="10" max="10" width="11.7109375" style="173" customWidth="1"/>
    <col min="11" max="11" width="17.85546875" style="175" customWidth="1"/>
    <col min="12" max="12" width="29.140625" style="175" customWidth="1"/>
    <col min="13" max="13" width="20.140625" style="175" customWidth="1"/>
    <col min="14" max="14" width="15.5703125" style="175" customWidth="1"/>
    <col min="15" max="15" width="18.140625" style="175" customWidth="1"/>
    <col min="16" max="16" width="16.5703125" style="173" hidden="1" customWidth="1"/>
    <col min="17" max="17" width="2.85546875" style="173" hidden="1" customWidth="1"/>
    <col min="18" max="18" width="21.28515625" style="173" hidden="1" customWidth="1"/>
    <col min="19" max="19" width="15.28515625" style="173" customWidth="1"/>
    <col min="20" max="20" width="17.140625" style="173" hidden="1" customWidth="1"/>
    <col min="21" max="21" width="20.5703125" style="173" hidden="1" customWidth="1"/>
    <col min="22" max="22" width="19.140625" style="173" customWidth="1"/>
    <col min="23" max="23" width="16.140625" style="173" customWidth="1"/>
    <col min="24" max="24" width="15.7109375" style="173" hidden="1" customWidth="1"/>
    <col min="25" max="25" width="29.42578125" style="173" customWidth="1"/>
    <col min="26" max="26" width="21" style="173" customWidth="1"/>
    <col min="27" max="27" width="18.28515625" style="173" customWidth="1"/>
    <col min="28" max="28" width="16.42578125" style="173" customWidth="1"/>
    <col min="29" max="29" width="16.5703125" style="173" customWidth="1"/>
    <col min="30" max="30" width="18.5703125" style="173" customWidth="1"/>
    <col min="31" max="31" width="16.5703125" style="173" customWidth="1"/>
    <col min="32" max="32" width="22.42578125" style="173" customWidth="1"/>
    <col min="33" max="33" width="32" style="173" customWidth="1"/>
    <col min="34" max="34" width="14.7109375" style="173" customWidth="1"/>
    <col min="35" max="35" width="17.28515625" style="173" customWidth="1"/>
    <col min="36" max="258" width="7.85546875" style="173"/>
    <col min="259" max="261" width="0" style="173" hidden="1" customWidth="1"/>
    <col min="262" max="262" width="15" style="173" customWidth="1"/>
    <col min="263" max="263" width="21.85546875" style="173" customWidth="1"/>
    <col min="264" max="264" width="24.5703125" style="173" customWidth="1"/>
    <col min="265" max="265" width="43.42578125" style="173" customWidth="1"/>
    <col min="266" max="266" width="38.42578125" style="173" customWidth="1"/>
    <col min="267" max="267" width="43.7109375" style="173" customWidth="1"/>
    <col min="268" max="268" width="17.140625" style="173" customWidth="1"/>
    <col min="269" max="269" width="18.85546875" style="173" customWidth="1"/>
    <col min="270" max="270" width="13.42578125" style="173" customWidth="1"/>
    <col min="271" max="271" width="15.7109375" style="173" customWidth="1"/>
    <col min="272" max="272" width="15" style="173" customWidth="1"/>
    <col min="273" max="273" width="13.42578125" style="173" customWidth="1"/>
    <col min="274" max="274" width="15.42578125" style="173" customWidth="1"/>
    <col min="275" max="275" width="20.5703125" style="173" customWidth="1"/>
    <col min="276" max="276" width="14" style="173" customWidth="1"/>
    <col min="277" max="277" width="11.140625" style="173" customWidth="1"/>
    <col min="278" max="278" width="20.140625" style="173" customWidth="1"/>
    <col min="279" max="279" width="15.85546875" style="173" customWidth="1"/>
    <col min="280" max="280" width="15.7109375" style="173" customWidth="1"/>
    <col min="281" max="281" width="18.28515625" style="173" customWidth="1"/>
    <col min="282" max="282" width="21" style="173" customWidth="1"/>
    <col min="283" max="283" width="18.28515625" style="173" customWidth="1"/>
    <col min="284" max="284" width="16.42578125" style="173" customWidth="1"/>
    <col min="285" max="285" width="16.5703125" style="173" customWidth="1"/>
    <col min="286" max="286" width="18.5703125" style="173" customWidth="1"/>
    <col min="287" max="287" width="16.5703125" style="173" customWidth="1"/>
    <col min="288" max="288" width="22.42578125" style="173" customWidth="1"/>
    <col min="289" max="289" width="32" style="173" customWidth="1"/>
    <col min="290" max="290" width="14.7109375" style="173" customWidth="1"/>
    <col min="291" max="291" width="17.28515625" style="173" customWidth="1"/>
    <col min="292" max="514" width="7.85546875" style="173"/>
    <col min="515" max="517" width="0" style="173" hidden="1" customWidth="1"/>
    <col min="518" max="518" width="15" style="173" customWidth="1"/>
    <col min="519" max="519" width="21.85546875" style="173" customWidth="1"/>
    <col min="520" max="520" width="24.5703125" style="173" customWidth="1"/>
    <col min="521" max="521" width="43.42578125" style="173" customWidth="1"/>
    <col min="522" max="522" width="38.42578125" style="173" customWidth="1"/>
    <col min="523" max="523" width="43.7109375" style="173" customWidth="1"/>
    <col min="524" max="524" width="17.140625" style="173" customWidth="1"/>
    <col min="525" max="525" width="18.85546875" style="173" customWidth="1"/>
    <col min="526" max="526" width="13.42578125" style="173" customWidth="1"/>
    <col min="527" max="527" width="15.7109375" style="173" customWidth="1"/>
    <col min="528" max="528" width="15" style="173" customWidth="1"/>
    <col min="529" max="529" width="13.42578125" style="173" customWidth="1"/>
    <col min="530" max="530" width="15.42578125" style="173" customWidth="1"/>
    <col min="531" max="531" width="20.5703125" style="173" customWidth="1"/>
    <col min="532" max="532" width="14" style="173" customWidth="1"/>
    <col min="533" max="533" width="11.140625" style="173" customWidth="1"/>
    <col min="534" max="534" width="20.140625" style="173" customWidth="1"/>
    <col min="535" max="535" width="15.85546875" style="173" customWidth="1"/>
    <col min="536" max="536" width="15.7109375" style="173" customWidth="1"/>
    <col min="537" max="537" width="18.28515625" style="173" customWidth="1"/>
    <col min="538" max="538" width="21" style="173" customWidth="1"/>
    <col min="539" max="539" width="18.28515625" style="173" customWidth="1"/>
    <col min="540" max="540" width="16.42578125" style="173" customWidth="1"/>
    <col min="541" max="541" width="16.5703125" style="173" customWidth="1"/>
    <col min="542" max="542" width="18.5703125" style="173" customWidth="1"/>
    <col min="543" max="543" width="16.5703125" style="173" customWidth="1"/>
    <col min="544" max="544" width="22.42578125" style="173" customWidth="1"/>
    <col min="545" max="545" width="32" style="173" customWidth="1"/>
    <col min="546" max="546" width="14.7109375" style="173" customWidth="1"/>
    <col min="547" max="547" width="17.28515625" style="173" customWidth="1"/>
    <col min="548" max="770" width="7.85546875" style="173"/>
    <col min="771" max="773" width="0" style="173" hidden="1" customWidth="1"/>
    <col min="774" max="774" width="15" style="173" customWidth="1"/>
    <col min="775" max="775" width="21.85546875" style="173" customWidth="1"/>
    <col min="776" max="776" width="24.5703125" style="173" customWidth="1"/>
    <col min="777" max="777" width="43.42578125" style="173" customWidth="1"/>
    <col min="778" max="778" width="38.42578125" style="173" customWidth="1"/>
    <col min="779" max="779" width="43.7109375" style="173" customWidth="1"/>
    <col min="780" max="780" width="17.140625" style="173" customWidth="1"/>
    <col min="781" max="781" width="18.85546875" style="173" customWidth="1"/>
    <col min="782" max="782" width="13.42578125" style="173" customWidth="1"/>
    <col min="783" max="783" width="15.7109375" style="173" customWidth="1"/>
    <col min="784" max="784" width="15" style="173" customWidth="1"/>
    <col min="785" max="785" width="13.42578125" style="173" customWidth="1"/>
    <col min="786" max="786" width="15.42578125" style="173" customWidth="1"/>
    <col min="787" max="787" width="20.5703125" style="173" customWidth="1"/>
    <col min="788" max="788" width="14" style="173" customWidth="1"/>
    <col min="789" max="789" width="11.140625" style="173" customWidth="1"/>
    <col min="790" max="790" width="20.140625" style="173" customWidth="1"/>
    <col min="791" max="791" width="15.85546875" style="173" customWidth="1"/>
    <col min="792" max="792" width="15.7109375" style="173" customWidth="1"/>
    <col min="793" max="793" width="18.28515625" style="173" customWidth="1"/>
    <col min="794" max="794" width="21" style="173" customWidth="1"/>
    <col min="795" max="795" width="18.28515625" style="173" customWidth="1"/>
    <col min="796" max="796" width="16.42578125" style="173" customWidth="1"/>
    <col min="797" max="797" width="16.5703125" style="173" customWidth="1"/>
    <col min="798" max="798" width="18.5703125" style="173" customWidth="1"/>
    <col min="799" max="799" width="16.5703125" style="173" customWidth="1"/>
    <col min="800" max="800" width="22.42578125" style="173" customWidth="1"/>
    <col min="801" max="801" width="32" style="173" customWidth="1"/>
    <col min="802" max="802" width="14.7109375" style="173" customWidth="1"/>
    <col min="803" max="803" width="17.28515625" style="173" customWidth="1"/>
    <col min="804" max="1026" width="7.85546875" style="173"/>
    <col min="1027" max="1029" width="0" style="173" hidden="1" customWidth="1"/>
    <col min="1030" max="1030" width="15" style="173" customWidth="1"/>
    <col min="1031" max="1031" width="21.85546875" style="173" customWidth="1"/>
    <col min="1032" max="1032" width="24.5703125" style="173" customWidth="1"/>
    <col min="1033" max="1033" width="43.42578125" style="173" customWidth="1"/>
    <col min="1034" max="1034" width="38.42578125" style="173" customWidth="1"/>
    <col min="1035" max="1035" width="43.7109375" style="173" customWidth="1"/>
    <col min="1036" max="1036" width="17.140625" style="173" customWidth="1"/>
    <col min="1037" max="1037" width="18.85546875" style="173" customWidth="1"/>
    <col min="1038" max="1038" width="13.42578125" style="173" customWidth="1"/>
    <col min="1039" max="1039" width="15.7109375" style="173" customWidth="1"/>
    <col min="1040" max="1040" width="15" style="173" customWidth="1"/>
    <col min="1041" max="1041" width="13.42578125" style="173" customWidth="1"/>
    <col min="1042" max="1042" width="15.42578125" style="173" customWidth="1"/>
    <col min="1043" max="1043" width="20.5703125" style="173" customWidth="1"/>
    <col min="1044" max="1044" width="14" style="173" customWidth="1"/>
    <col min="1045" max="1045" width="11.140625" style="173" customWidth="1"/>
    <col min="1046" max="1046" width="20.140625" style="173" customWidth="1"/>
    <col min="1047" max="1047" width="15.85546875" style="173" customWidth="1"/>
    <col min="1048" max="1048" width="15.7109375" style="173" customWidth="1"/>
    <col min="1049" max="1049" width="18.28515625" style="173" customWidth="1"/>
    <col min="1050" max="1050" width="21" style="173" customWidth="1"/>
    <col min="1051" max="1051" width="18.28515625" style="173" customWidth="1"/>
    <col min="1052" max="1052" width="16.42578125" style="173" customWidth="1"/>
    <col min="1053" max="1053" width="16.5703125" style="173" customWidth="1"/>
    <col min="1054" max="1054" width="18.5703125" style="173" customWidth="1"/>
    <col min="1055" max="1055" width="16.5703125" style="173" customWidth="1"/>
    <col min="1056" max="1056" width="22.42578125" style="173" customWidth="1"/>
    <col min="1057" max="1057" width="32" style="173" customWidth="1"/>
    <col min="1058" max="1058" width="14.7109375" style="173" customWidth="1"/>
    <col min="1059" max="1059" width="17.28515625" style="173" customWidth="1"/>
    <col min="1060" max="1282" width="7.85546875" style="173"/>
    <col min="1283" max="1285" width="0" style="173" hidden="1" customWidth="1"/>
    <col min="1286" max="1286" width="15" style="173" customWidth="1"/>
    <col min="1287" max="1287" width="21.85546875" style="173" customWidth="1"/>
    <col min="1288" max="1288" width="24.5703125" style="173" customWidth="1"/>
    <col min="1289" max="1289" width="43.42578125" style="173" customWidth="1"/>
    <col min="1290" max="1290" width="38.42578125" style="173" customWidth="1"/>
    <col min="1291" max="1291" width="43.7109375" style="173" customWidth="1"/>
    <col min="1292" max="1292" width="17.140625" style="173" customWidth="1"/>
    <col min="1293" max="1293" width="18.85546875" style="173" customWidth="1"/>
    <col min="1294" max="1294" width="13.42578125" style="173" customWidth="1"/>
    <col min="1295" max="1295" width="15.7109375" style="173" customWidth="1"/>
    <col min="1296" max="1296" width="15" style="173" customWidth="1"/>
    <col min="1297" max="1297" width="13.42578125" style="173" customWidth="1"/>
    <col min="1298" max="1298" width="15.42578125" style="173" customWidth="1"/>
    <col min="1299" max="1299" width="20.5703125" style="173" customWidth="1"/>
    <col min="1300" max="1300" width="14" style="173" customWidth="1"/>
    <col min="1301" max="1301" width="11.140625" style="173" customWidth="1"/>
    <col min="1302" max="1302" width="20.140625" style="173" customWidth="1"/>
    <col min="1303" max="1303" width="15.85546875" style="173" customWidth="1"/>
    <col min="1304" max="1304" width="15.7109375" style="173" customWidth="1"/>
    <col min="1305" max="1305" width="18.28515625" style="173" customWidth="1"/>
    <col min="1306" max="1306" width="21" style="173" customWidth="1"/>
    <col min="1307" max="1307" width="18.28515625" style="173" customWidth="1"/>
    <col min="1308" max="1308" width="16.42578125" style="173" customWidth="1"/>
    <col min="1309" max="1309" width="16.5703125" style="173" customWidth="1"/>
    <col min="1310" max="1310" width="18.5703125" style="173" customWidth="1"/>
    <col min="1311" max="1311" width="16.5703125" style="173" customWidth="1"/>
    <col min="1312" max="1312" width="22.42578125" style="173" customWidth="1"/>
    <col min="1313" max="1313" width="32" style="173" customWidth="1"/>
    <col min="1314" max="1314" width="14.7109375" style="173" customWidth="1"/>
    <col min="1315" max="1315" width="17.28515625" style="173" customWidth="1"/>
    <col min="1316" max="1538" width="7.85546875" style="173"/>
    <col min="1539" max="1541" width="0" style="173" hidden="1" customWidth="1"/>
    <col min="1542" max="1542" width="15" style="173" customWidth="1"/>
    <col min="1543" max="1543" width="21.85546875" style="173" customWidth="1"/>
    <col min="1544" max="1544" width="24.5703125" style="173" customWidth="1"/>
    <col min="1545" max="1545" width="43.42578125" style="173" customWidth="1"/>
    <col min="1546" max="1546" width="38.42578125" style="173" customWidth="1"/>
    <col min="1547" max="1547" width="43.7109375" style="173" customWidth="1"/>
    <col min="1548" max="1548" width="17.140625" style="173" customWidth="1"/>
    <col min="1549" max="1549" width="18.85546875" style="173" customWidth="1"/>
    <col min="1550" max="1550" width="13.42578125" style="173" customWidth="1"/>
    <col min="1551" max="1551" width="15.7109375" style="173" customWidth="1"/>
    <col min="1552" max="1552" width="15" style="173" customWidth="1"/>
    <col min="1553" max="1553" width="13.42578125" style="173" customWidth="1"/>
    <col min="1554" max="1554" width="15.42578125" style="173" customWidth="1"/>
    <col min="1555" max="1555" width="20.5703125" style="173" customWidth="1"/>
    <col min="1556" max="1556" width="14" style="173" customWidth="1"/>
    <col min="1557" max="1557" width="11.140625" style="173" customWidth="1"/>
    <col min="1558" max="1558" width="20.140625" style="173" customWidth="1"/>
    <col min="1559" max="1559" width="15.85546875" style="173" customWidth="1"/>
    <col min="1560" max="1560" width="15.7109375" style="173" customWidth="1"/>
    <col min="1561" max="1561" width="18.28515625" style="173" customWidth="1"/>
    <col min="1562" max="1562" width="21" style="173" customWidth="1"/>
    <col min="1563" max="1563" width="18.28515625" style="173" customWidth="1"/>
    <col min="1564" max="1564" width="16.42578125" style="173" customWidth="1"/>
    <col min="1565" max="1565" width="16.5703125" style="173" customWidth="1"/>
    <col min="1566" max="1566" width="18.5703125" style="173" customWidth="1"/>
    <col min="1567" max="1567" width="16.5703125" style="173" customWidth="1"/>
    <col min="1568" max="1568" width="22.42578125" style="173" customWidth="1"/>
    <col min="1569" max="1569" width="32" style="173" customWidth="1"/>
    <col min="1570" max="1570" width="14.7109375" style="173" customWidth="1"/>
    <col min="1571" max="1571" width="17.28515625" style="173" customWidth="1"/>
    <col min="1572" max="1794" width="7.85546875" style="173"/>
    <col min="1795" max="1797" width="0" style="173" hidden="1" customWidth="1"/>
    <col min="1798" max="1798" width="15" style="173" customWidth="1"/>
    <col min="1799" max="1799" width="21.85546875" style="173" customWidth="1"/>
    <col min="1800" max="1800" width="24.5703125" style="173" customWidth="1"/>
    <col min="1801" max="1801" width="43.42578125" style="173" customWidth="1"/>
    <col min="1802" max="1802" width="38.42578125" style="173" customWidth="1"/>
    <col min="1803" max="1803" width="43.7109375" style="173" customWidth="1"/>
    <col min="1804" max="1804" width="17.140625" style="173" customWidth="1"/>
    <col min="1805" max="1805" width="18.85546875" style="173" customWidth="1"/>
    <col min="1806" max="1806" width="13.42578125" style="173" customWidth="1"/>
    <col min="1807" max="1807" width="15.7109375" style="173" customWidth="1"/>
    <col min="1808" max="1808" width="15" style="173" customWidth="1"/>
    <col min="1809" max="1809" width="13.42578125" style="173" customWidth="1"/>
    <col min="1810" max="1810" width="15.42578125" style="173" customWidth="1"/>
    <col min="1811" max="1811" width="20.5703125" style="173" customWidth="1"/>
    <col min="1812" max="1812" width="14" style="173" customWidth="1"/>
    <col min="1813" max="1813" width="11.140625" style="173" customWidth="1"/>
    <col min="1814" max="1814" width="20.140625" style="173" customWidth="1"/>
    <col min="1815" max="1815" width="15.85546875" style="173" customWidth="1"/>
    <col min="1816" max="1816" width="15.7109375" style="173" customWidth="1"/>
    <col min="1817" max="1817" width="18.28515625" style="173" customWidth="1"/>
    <col min="1818" max="1818" width="21" style="173" customWidth="1"/>
    <col min="1819" max="1819" width="18.28515625" style="173" customWidth="1"/>
    <col min="1820" max="1820" width="16.42578125" style="173" customWidth="1"/>
    <col min="1821" max="1821" width="16.5703125" style="173" customWidth="1"/>
    <col min="1822" max="1822" width="18.5703125" style="173" customWidth="1"/>
    <col min="1823" max="1823" width="16.5703125" style="173" customWidth="1"/>
    <col min="1824" max="1824" width="22.42578125" style="173" customWidth="1"/>
    <col min="1825" max="1825" width="32" style="173" customWidth="1"/>
    <col min="1826" max="1826" width="14.7109375" style="173" customWidth="1"/>
    <col min="1827" max="1827" width="17.28515625" style="173" customWidth="1"/>
    <col min="1828" max="2050" width="7.85546875" style="173"/>
    <col min="2051" max="2053" width="0" style="173" hidden="1" customWidth="1"/>
    <col min="2054" max="2054" width="15" style="173" customWidth="1"/>
    <col min="2055" max="2055" width="21.85546875" style="173" customWidth="1"/>
    <col min="2056" max="2056" width="24.5703125" style="173" customWidth="1"/>
    <col min="2057" max="2057" width="43.42578125" style="173" customWidth="1"/>
    <col min="2058" max="2058" width="38.42578125" style="173" customWidth="1"/>
    <col min="2059" max="2059" width="43.7109375" style="173" customWidth="1"/>
    <col min="2060" max="2060" width="17.140625" style="173" customWidth="1"/>
    <col min="2061" max="2061" width="18.85546875" style="173" customWidth="1"/>
    <col min="2062" max="2062" width="13.42578125" style="173" customWidth="1"/>
    <col min="2063" max="2063" width="15.7109375" style="173" customWidth="1"/>
    <col min="2064" max="2064" width="15" style="173" customWidth="1"/>
    <col min="2065" max="2065" width="13.42578125" style="173" customWidth="1"/>
    <col min="2066" max="2066" width="15.42578125" style="173" customWidth="1"/>
    <col min="2067" max="2067" width="20.5703125" style="173" customWidth="1"/>
    <col min="2068" max="2068" width="14" style="173" customWidth="1"/>
    <col min="2069" max="2069" width="11.140625" style="173" customWidth="1"/>
    <col min="2070" max="2070" width="20.140625" style="173" customWidth="1"/>
    <col min="2071" max="2071" width="15.85546875" style="173" customWidth="1"/>
    <col min="2072" max="2072" width="15.7109375" style="173" customWidth="1"/>
    <col min="2073" max="2073" width="18.28515625" style="173" customWidth="1"/>
    <col min="2074" max="2074" width="21" style="173" customWidth="1"/>
    <col min="2075" max="2075" width="18.28515625" style="173" customWidth="1"/>
    <col min="2076" max="2076" width="16.42578125" style="173" customWidth="1"/>
    <col min="2077" max="2077" width="16.5703125" style="173" customWidth="1"/>
    <col min="2078" max="2078" width="18.5703125" style="173" customWidth="1"/>
    <col min="2079" max="2079" width="16.5703125" style="173" customWidth="1"/>
    <col min="2080" max="2080" width="22.42578125" style="173" customWidth="1"/>
    <col min="2081" max="2081" width="32" style="173" customWidth="1"/>
    <col min="2082" max="2082" width="14.7109375" style="173" customWidth="1"/>
    <col min="2083" max="2083" width="17.28515625" style="173" customWidth="1"/>
    <col min="2084" max="2306" width="7.85546875" style="173"/>
    <col min="2307" max="2309" width="0" style="173" hidden="1" customWidth="1"/>
    <col min="2310" max="2310" width="15" style="173" customWidth="1"/>
    <col min="2311" max="2311" width="21.85546875" style="173" customWidth="1"/>
    <col min="2312" max="2312" width="24.5703125" style="173" customWidth="1"/>
    <col min="2313" max="2313" width="43.42578125" style="173" customWidth="1"/>
    <col min="2314" max="2314" width="38.42578125" style="173" customWidth="1"/>
    <col min="2315" max="2315" width="43.7109375" style="173" customWidth="1"/>
    <col min="2316" max="2316" width="17.140625" style="173" customWidth="1"/>
    <col min="2317" max="2317" width="18.85546875" style="173" customWidth="1"/>
    <col min="2318" max="2318" width="13.42578125" style="173" customWidth="1"/>
    <col min="2319" max="2319" width="15.7109375" style="173" customWidth="1"/>
    <col min="2320" max="2320" width="15" style="173" customWidth="1"/>
    <col min="2321" max="2321" width="13.42578125" style="173" customWidth="1"/>
    <col min="2322" max="2322" width="15.42578125" style="173" customWidth="1"/>
    <col min="2323" max="2323" width="20.5703125" style="173" customWidth="1"/>
    <col min="2324" max="2324" width="14" style="173" customWidth="1"/>
    <col min="2325" max="2325" width="11.140625" style="173" customWidth="1"/>
    <col min="2326" max="2326" width="20.140625" style="173" customWidth="1"/>
    <col min="2327" max="2327" width="15.85546875" style="173" customWidth="1"/>
    <col min="2328" max="2328" width="15.7109375" style="173" customWidth="1"/>
    <col min="2329" max="2329" width="18.28515625" style="173" customWidth="1"/>
    <col min="2330" max="2330" width="21" style="173" customWidth="1"/>
    <col min="2331" max="2331" width="18.28515625" style="173" customWidth="1"/>
    <col min="2332" max="2332" width="16.42578125" style="173" customWidth="1"/>
    <col min="2333" max="2333" width="16.5703125" style="173" customWidth="1"/>
    <col min="2334" max="2334" width="18.5703125" style="173" customWidth="1"/>
    <col min="2335" max="2335" width="16.5703125" style="173" customWidth="1"/>
    <col min="2336" max="2336" width="22.42578125" style="173" customWidth="1"/>
    <col min="2337" max="2337" width="32" style="173" customWidth="1"/>
    <col min="2338" max="2338" width="14.7109375" style="173" customWidth="1"/>
    <col min="2339" max="2339" width="17.28515625" style="173" customWidth="1"/>
    <col min="2340" max="2562" width="7.85546875" style="173"/>
    <col min="2563" max="2565" width="0" style="173" hidden="1" customWidth="1"/>
    <col min="2566" max="2566" width="15" style="173" customWidth="1"/>
    <col min="2567" max="2567" width="21.85546875" style="173" customWidth="1"/>
    <col min="2568" max="2568" width="24.5703125" style="173" customWidth="1"/>
    <col min="2569" max="2569" width="43.42578125" style="173" customWidth="1"/>
    <col min="2570" max="2570" width="38.42578125" style="173" customWidth="1"/>
    <col min="2571" max="2571" width="43.7109375" style="173" customWidth="1"/>
    <col min="2572" max="2572" width="17.140625" style="173" customWidth="1"/>
    <col min="2573" max="2573" width="18.85546875" style="173" customWidth="1"/>
    <col min="2574" max="2574" width="13.42578125" style="173" customWidth="1"/>
    <col min="2575" max="2575" width="15.7109375" style="173" customWidth="1"/>
    <col min="2576" max="2576" width="15" style="173" customWidth="1"/>
    <col min="2577" max="2577" width="13.42578125" style="173" customWidth="1"/>
    <col min="2578" max="2578" width="15.42578125" style="173" customWidth="1"/>
    <col min="2579" max="2579" width="20.5703125" style="173" customWidth="1"/>
    <col min="2580" max="2580" width="14" style="173" customWidth="1"/>
    <col min="2581" max="2581" width="11.140625" style="173" customWidth="1"/>
    <col min="2582" max="2582" width="20.140625" style="173" customWidth="1"/>
    <col min="2583" max="2583" width="15.85546875" style="173" customWidth="1"/>
    <col min="2584" max="2584" width="15.7109375" style="173" customWidth="1"/>
    <col min="2585" max="2585" width="18.28515625" style="173" customWidth="1"/>
    <col min="2586" max="2586" width="21" style="173" customWidth="1"/>
    <col min="2587" max="2587" width="18.28515625" style="173" customWidth="1"/>
    <col min="2588" max="2588" width="16.42578125" style="173" customWidth="1"/>
    <col min="2589" max="2589" width="16.5703125" style="173" customWidth="1"/>
    <col min="2590" max="2590" width="18.5703125" style="173" customWidth="1"/>
    <col min="2591" max="2591" width="16.5703125" style="173" customWidth="1"/>
    <col min="2592" max="2592" width="22.42578125" style="173" customWidth="1"/>
    <col min="2593" max="2593" width="32" style="173" customWidth="1"/>
    <col min="2594" max="2594" width="14.7109375" style="173" customWidth="1"/>
    <col min="2595" max="2595" width="17.28515625" style="173" customWidth="1"/>
    <col min="2596" max="2818" width="7.85546875" style="173"/>
    <col min="2819" max="2821" width="0" style="173" hidden="1" customWidth="1"/>
    <col min="2822" max="2822" width="15" style="173" customWidth="1"/>
    <col min="2823" max="2823" width="21.85546875" style="173" customWidth="1"/>
    <col min="2824" max="2824" width="24.5703125" style="173" customWidth="1"/>
    <col min="2825" max="2825" width="43.42578125" style="173" customWidth="1"/>
    <col min="2826" max="2826" width="38.42578125" style="173" customWidth="1"/>
    <col min="2827" max="2827" width="43.7109375" style="173" customWidth="1"/>
    <col min="2828" max="2828" width="17.140625" style="173" customWidth="1"/>
    <col min="2829" max="2829" width="18.85546875" style="173" customWidth="1"/>
    <col min="2830" max="2830" width="13.42578125" style="173" customWidth="1"/>
    <col min="2831" max="2831" width="15.7109375" style="173" customWidth="1"/>
    <col min="2832" max="2832" width="15" style="173" customWidth="1"/>
    <col min="2833" max="2833" width="13.42578125" style="173" customWidth="1"/>
    <col min="2834" max="2834" width="15.42578125" style="173" customWidth="1"/>
    <col min="2835" max="2835" width="20.5703125" style="173" customWidth="1"/>
    <col min="2836" max="2836" width="14" style="173" customWidth="1"/>
    <col min="2837" max="2837" width="11.140625" style="173" customWidth="1"/>
    <col min="2838" max="2838" width="20.140625" style="173" customWidth="1"/>
    <col min="2839" max="2839" width="15.85546875" style="173" customWidth="1"/>
    <col min="2840" max="2840" width="15.7109375" style="173" customWidth="1"/>
    <col min="2841" max="2841" width="18.28515625" style="173" customWidth="1"/>
    <col min="2842" max="2842" width="21" style="173" customWidth="1"/>
    <col min="2843" max="2843" width="18.28515625" style="173" customWidth="1"/>
    <col min="2844" max="2844" width="16.42578125" style="173" customWidth="1"/>
    <col min="2845" max="2845" width="16.5703125" style="173" customWidth="1"/>
    <col min="2846" max="2846" width="18.5703125" style="173" customWidth="1"/>
    <col min="2847" max="2847" width="16.5703125" style="173" customWidth="1"/>
    <col min="2848" max="2848" width="22.42578125" style="173" customWidth="1"/>
    <col min="2849" max="2849" width="32" style="173" customWidth="1"/>
    <col min="2850" max="2850" width="14.7109375" style="173" customWidth="1"/>
    <col min="2851" max="2851" width="17.28515625" style="173" customWidth="1"/>
    <col min="2852" max="3074" width="7.85546875" style="173"/>
    <col min="3075" max="3077" width="0" style="173" hidden="1" customWidth="1"/>
    <col min="3078" max="3078" width="15" style="173" customWidth="1"/>
    <col min="3079" max="3079" width="21.85546875" style="173" customWidth="1"/>
    <col min="3080" max="3080" width="24.5703125" style="173" customWidth="1"/>
    <col min="3081" max="3081" width="43.42578125" style="173" customWidth="1"/>
    <col min="3082" max="3082" width="38.42578125" style="173" customWidth="1"/>
    <col min="3083" max="3083" width="43.7109375" style="173" customWidth="1"/>
    <col min="3084" max="3084" width="17.140625" style="173" customWidth="1"/>
    <col min="3085" max="3085" width="18.85546875" style="173" customWidth="1"/>
    <col min="3086" max="3086" width="13.42578125" style="173" customWidth="1"/>
    <col min="3087" max="3087" width="15.7109375" style="173" customWidth="1"/>
    <col min="3088" max="3088" width="15" style="173" customWidth="1"/>
    <col min="3089" max="3089" width="13.42578125" style="173" customWidth="1"/>
    <col min="3090" max="3090" width="15.42578125" style="173" customWidth="1"/>
    <col min="3091" max="3091" width="20.5703125" style="173" customWidth="1"/>
    <col min="3092" max="3092" width="14" style="173" customWidth="1"/>
    <col min="3093" max="3093" width="11.140625" style="173" customWidth="1"/>
    <col min="3094" max="3094" width="20.140625" style="173" customWidth="1"/>
    <col min="3095" max="3095" width="15.85546875" style="173" customWidth="1"/>
    <col min="3096" max="3096" width="15.7109375" style="173" customWidth="1"/>
    <col min="3097" max="3097" width="18.28515625" style="173" customWidth="1"/>
    <col min="3098" max="3098" width="21" style="173" customWidth="1"/>
    <col min="3099" max="3099" width="18.28515625" style="173" customWidth="1"/>
    <col min="3100" max="3100" width="16.42578125" style="173" customWidth="1"/>
    <col min="3101" max="3101" width="16.5703125" style="173" customWidth="1"/>
    <col min="3102" max="3102" width="18.5703125" style="173" customWidth="1"/>
    <col min="3103" max="3103" width="16.5703125" style="173" customWidth="1"/>
    <col min="3104" max="3104" width="22.42578125" style="173" customWidth="1"/>
    <col min="3105" max="3105" width="32" style="173" customWidth="1"/>
    <col min="3106" max="3106" width="14.7109375" style="173" customWidth="1"/>
    <col min="3107" max="3107" width="17.28515625" style="173" customWidth="1"/>
    <col min="3108" max="3330" width="7.85546875" style="173"/>
    <col min="3331" max="3333" width="0" style="173" hidden="1" customWidth="1"/>
    <col min="3334" max="3334" width="15" style="173" customWidth="1"/>
    <col min="3335" max="3335" width="21.85546875" style="173" customWidth="1"/>
    <col min="3336" max="3336" width="24.5703125" style="173" customWidth="1"/>
    <col min="3337" max="3337" width="43.42578125" style="173" customWidth="1"/>
    <col min="3338" max="3338" width="38.42578125" style="173" customWidth="1"/>
    <col min="3339" max="3339" width="43.7109375" style="173" customWidth="1"/>
    <col min="3340" max="3340" width="17.140625" style="173" customWidth="1"/>
    <col min="3341" max="3341" width="18.85546875" style="173" customWidth="1"/>
    <col min="3342" max="3342" width="13.42578125" style="173" customWidth="1"/>
    <col min="3343" max="3343" width="15.7109375" style="173" customWidth="1"/>
    <col min="3344" max="3344" width="15" style="173" customWidth="1"/>
    <col min="3345" max="3345" width="13.42578125" style="173" customWidth="1"/>
    <col min="3346" max="3346" width="15.42578125" style="173" customWidth="1"/>
    <col min="3347" max="3347" width="20.5703125" style="173" customWidth="1"/>
    <col min="3348" max="3348" width="14" style="173" customWidth="1"/>
    <col min="3349" max="3349" width="11.140625" style="173" customWidth="1"/>
    <col min="3350" max="3350" width="20.140625" style="173" customWidth="1"/>
    <col min="3351" max="3351" width="15.85546875" style="173" customWidth="1"/>
    <col min="3352" max="3352" width="15.7109375" style="173" customWidth="1"/>
    <col min="3353" max="3353" width="18.28515625" style="173" customWidth="1"/>
    <col min="3354" max="3354" width="21" style="173" customWidth="1"/>
    <col min="3355" max="3355" width="18.28515625" style="173" customWidth="1"/>
    <col min="3356" max="3356" width="16.42578125" style="173" customWidth="1"/>
    <col min="3357" max="3357" width="16.5703125" style="173" customWidth="1"/>
    <col min="3358" max="3358" width="18.5703125" style="173" customWidth="1"/>
    <col min="3359" max="3359" width="16.5703125" style="173" customWidth="1"/>
    <col min="3360" max="3360" width="22.42578125" style="173" customWidth="1"/>
    <col min="3361" max="3361" width="32" style="173" customWidth="1"/>
    <col min="3362" max="3362" width="14.7109375" style="173" customWidth="1"/>
    <col min="3363" max="3363" width="17.28515625" style="173" customWidth="1"/>
    <col min="3364" max="3586" width="7.85546875" style="173"/>
    <col min="3587" max="3589" width="0" style="173" hidden="1" customWidth="1"/>
    <col min="3590" max="3590" width="15" style="173" customWidth="1"/>
    <col min="3591" max="3591" width="21.85546875" style="173" customWidth="1"/>
    <col min="3592" max="3592" width="24.5703125" style="173" customWidth="1"/>
    <col min="3593" max="3593" width="43.42578125" style="173" customWidth="1"/>
    <col min="3594" max="3594" width="38.42578125" style="173" customWidth="1"/>
    <col min="3595" max="3595" width="43.7109375" style="173" customWidth="1"/>
    <col min="3596" max="3596" width="17.140625" style="173" customWidth="1"/>
    <col min="3597" max="3597" width="18.85546875" style="173" customWidth="1"/>
    <col min="3598" max="3598" width="13.42578125" style="173" customWidth="1"/>
    <col min="3599" max="3599" width="15.7109375" style="173" customWidth="1"/>
    <col min="3600" max="3600" width="15" style="173" customWidth="1"/>
    <col min="3601" max="3601" width="13.42578125" style="173" customWidth="1"/>
    <col min="3602" max="3602" width="15.42578125" style="173" customWidth="1"/>
    <col min="3603" max="3603" width="20.5703125" style="173" customWidth="1"/>
    <col min="3604" max="3604" width="14" style="173" customWidth="1"/>
    <col min="3605" max="3605" width="11.140625" style="173" customWidth="1"/>
    <col min="3606" max="3606" width="20.140625" style="173" customWidth="1"/>
    <col min="3607" max="3607" width="15.85546875" style="173" customWidth="1"/>
    <col min="3608" max="3608" width="15.7109375" style="173" customWidth="1"/>
    <col min="3609" max="3609" width="18.28515625" style="173" customWidth="1"/>
    <col min="3610" max="3610" width="21" style="173" customWidth="1"/>
    <col min="3611" max="3611" width="18.28515625" style="173" customWidth="1"/>
    <col min="3612" max="3612" width="16.42578125" style="173" customWidth="1"/>
    <col min="3613" max="3613" width="16.5703125" style="173" customWidth="1"/>
    <col min="3614" max="3614" width="18.5703125" style="173" customWidth="1"/>
    <col min="3615" max="3615" width="16.5703125" style="173" customWidth="1"/>
    <col min="3616" max="3616" width="22.42578125" style="173" customWidth="1"/>
    <col min="3617" max="3617" width="32" style="173" customWidth="1"/>
    <col min="3618" max="3618" width="14.7109375" style="173" customWidth="1"/>
    <col min="3619" max="3619" width="17.28515625" style="173" customWidth="1"/>
    <col min="3620" max="3842" width="7.85546875" style="173"/>
    <col min="3843" max="3845" width="0" style="173" hidden="1" customWidth="1"/>
    <col min="3846" max="3846" width="15" style="173" customWidth="1"/>
    <col min="3847" max="3847" width="21.85546875" style="173" customWidth="1"/>
    <col min="3848" max="3848" width="24.5703125" style="173" customWidth="1"/>
    <col min="3849" max="3849" width="43.42578125" style="173" customWidth="1"/>
    <col min="3850" max="3850" width="38.42578125" style="173" customWidth="1"/>
    <col min="3851" max="3851" width="43.7109375" style="173" customWidth="1"/>
    <col min="3852" max="3852" width="17.140625" style="173" customWidth="1"/>
    <col min="3853" max="3853" width="18.85546875" style="173" customWidth="1"/>
    <col min="3854" max="3854" width="13.42578125" style="173" customWidth="1"/>
    <col min="3855" max="3855" width="15.7109375" style="173" customWidth="1"/>
    <col min="3856" max="3856" width="15" style="173" customWidth="1"/>
    <col min="3857" max="3857" width="13.42578125" style="173" customWidth="1"/>
    <col min="3858" max="3858" width="15.42578125" style="173" customWidth="1"/>
    <col min="3859" max="3859" width="20.5703125" style="173" customWidth="1"/>
    <col min="3860" max="3860" width="14" style="173" customWidth="1"/>
    <col min="3861" max="3861" width="11.140625" style="173" customWidth="1"/>
    <col min="3862" max="3862" width="20.140625" style="173" customWidth="1"/>
    <col min="3863" max="3863" width="15.85546875" style="173" customWidth="1"/>
    <col min="3864" max="3864" width="15.7109375" style="173" customWidth="1"/>
    <col min="3865" max="3865" width="18.28515625" style="173" customWidth="1"/>
    <col min="3866" max="3866" width="21" style="173" customWidth="1"/>
    <col min="3867" max="3867" width="18.28515625" style="173" customWidth="1"/>
    <col min="3868" max="3868" width="16.42578125" style="173" customWidth="1"/>
    <col min="3869" max="3869" width="16.5703125" style="173" customWidth="1"/>
    <col min="3870" max="3870" width="18.5703125" style="173" customWidth="1"/>
    <col min="3871" max="3871" width="16.5703125" style="173" customWidth="1"/>
    <col min="3872" max="3872" width="22.42578125" style="173" customWidth="1"/>
    <col min="3873" max="3873" width="32" style="173" customWidth="1"/>
    <col min="3874" max="3874" width="14.7109375" style="173" customWidth="1"/>
    <col min="3875" max="3875" width="17.28515625" style="173" customWidth="1"/>
    <col min="3876" max="4098" width="7.85546875" style="173"/>
    <col min="4099" max="4101" width="0" style="173" hidden="1" customWidth="1"/>
    <col min="4102" max="4102" width="15" style="173" customWidth="1"/>
    <col min="4103" max="4103" width="21.85546875" style="173" customWidth="1"/>
    <col min="4104" max="4104" width="24.5703125" style="173" customWidth="1"/>
    <col min="4105" max="4105" width="43.42578125" style="173" customWidth="1"/>
    <col min="4106" max="4106" width="38.42578125" style="173" customWidth="1"/>
    <col min="4107" max="4107" width="43.7109375" style="173" customWidth="1"/>
    <col min="4108" max="4108" width="17.140625" style="173" customWidth="1"/>
    <col min="4109" max="4109" width="18.85546875" style="173" customWidth="1"/>
    <col min="4110" max="4110" width="13.42578125" style="173" customWidth="1"/>
    <col min="4111" max="4111" width="15.7109375" style="173" customWidth="1"/>
    <col min="4112" max="4112" width="15" style="173" customWidth="1"/>
    <col min="4113" max="4113" width="13.42578125" style="173" customWidth="1"/>
    <col min="4114" max="4114" width="15.42578125" style="173" customWidth="1"/>
    <col min="4115" max="4115" width="20.5703125" style="173" customWidth="1"/>
    <col min="4116" max="4116" width="14" style="173" customWidth="1"/>
    <col min="4117" max="4117" width="11.140625" style="173" customWidth="1"/>
    <col min="4118" max="4118" width="20.140625" style="173" customWidth="1"/>
    <col min="4119" max="4119" width="15.85546875" style="173" customWidth="1"/>
    <col min="4120" max="4120" width="15.7109375" style="173" customWidth="1"/>
    <col min="4121" max="4121" width="18.28515625" style="173" customWidth="1"/>
    <col min="4122" max="4122" width="21" style="173" customWidth="1"/>
    <col min="4123" max="4123" width="18.28515625" style="173" customWidth="1"/>
    <col min="4124" max="4124" width="16.42578125" style="173" customWidth="1"/>
    <col min="4125" max="4125" width="16.5703125" style="173" customWidth="1"/>
    <col min="4126" max="4126" width="18.5703125" style="173" customWidth="1"/>
    <col min="4127" max="4127" width="16.5703125" style="173" customWidth="1"/>
    <col min="4128" max="4128" width="22.42578125" style="173" customWidth="1"/>
    <col min="4129" max="4129" width="32" style="173" customWidth="1"/>
    <col min="4130" max="4130" width="14.7109375" style="173" customWidth="1"/>
    <col min="4131" max="4131" width="17.28515625" style="173" customWidth="1"/>
    <col min="4132" max="4354" width="7.85546875" style="173"/>
    <col min="4355" max="4357" width="0" style="173" hidden="1" customWidth="1"/>
    <col min="4358" max="4358" width="15" style="173" customWidth="1"/>
    <col min="4359" max="4359" width="21.85546875" style="173" customWidth="1"/>
    <col min="4360" max="4360" width="24.5703125" style="173" customWidth="1"/>
    <col min="4361" max="4361" width="43.42578125" style="173" customWidth="1"/>
    <col min="4362" max="4362" width="38.42578125" style="173" customWidth="1"/>
    <col min="4363" max="4363" width="43.7109375" style="173" customWidth="1"/>
    <col min="4364" max="4364" width="17.140625" style="173" customWidth="1"/>
    <col min="4365" max="4365" width="18.85546875" style="173" customWidth="1"/>
    <col min="4366" max="4366" width="13.42578125" style="173" customWidth="1"/>
    <col min="4367" max="4367" width="15.7109375" style="173" customWidth="1"/>
    <col min="4368" max="4368" width="15" style="173" customWidth="1"/>
    <col min="4369" max="4369" width="13.42578125" style="173" customWidth="1"/>
    <col min="4370" max="4370" width="15.42578125" style="173" customWidth="1"/>
    <col min="4371" max="4371" width="20.5703125" style="173" customWidth="1"/>
    <col min="4372" max="4372" width="14" style="173" customWidth="1"/>
    <col min="4373" max="4373" width="11.140625" style="173" customWidth="1"/>
    <col min="4374" max="4374" width="20.140625" style="173" customWidth="1"/>
    <col min="4375" max="4375" width="15.85546875" style="173" customWidth="1"/>
    <col min="4376" max="4376" width="15.7109375" style="173" customWidth="1"/>
    <col min="4377" max="4377" width="18.28515625" style="173" customWidth="1"/>
    <col min="4378" max="4378" width="21" style="173" customWidth="1"/>
    <col min="4379" max="4379" width="18.28515625" style="173" customWidth="1"/>
    <col min="4380" max="4380" width="16.42578125" style="173" customWidth="1"/>
    <col min="4381" max="4381" width="16.5703125" style="173" customWidth="1"/>
    <col min="4382" max="4382" width="18.5703125" style="173" customWidth="1"/>
    <col min="4383" max="4383" width="16.5703125" style="173" customWidth="1"/>
    <col min="4384" max="4384" width="22.42578125" style="173" customWidth="1"/>
    <col min="4385" max="4385" width="32" style="173" customWidth="1"/>
    <col min="4386" max="4386" width="14.7109375" style="173" customWidth="1"/>
    <col min="4387" max="4387" width="17.28515625" style="173" customWidth="1"/>
    <col min="4388" max="4610" width="7.85546875" style="173"/>
    <col min="4611" max="4613" width="0" style="173" hidden="1" customWidth="1"/>
    <col min="4614" max="4614" width="15" style="173" customWidth="1"/>
    <col min="4615" max="4615" width="21.85546875" style="173" customWidth="1"/>
    <col min="4616" max="4616" width="24.5703125" style="173" customWidth="1"/>
    <col min="4617" max="4617" width="43.42578125" style="173" customWidth="1"/>
    <col min="4618" max="4618" width="38.42578125" style="173" customWidth="1"/>
    <col min="4619" max="4619" width="43.7109375" style="173" customWidth="1"/>
    <col min="4620" max="4620" width="17.140625" style="173" customWidth="1"/>
    <col min="4621" max="4621" width="18.85546875" style="173" customWidth="1"/>
    <col min="4622" max="4622" width="13.42578125" style="173" customWidth="1"/>
    <col min="4623" max="4623" width="15.7109375" style="173" customWidth="1"/>
    <col min="4624" max="4624" width="15" style="173" customWidth="1"/>
    <col min="4625" max="4625" width="13.42578125" style="173" customWidth="1"/>
    <col min="4626" max="4626" width="15.42578125" style="173" customWidth="1"/>
    <col min="4627" max="4627" width="20.5703125" style="173" customWidth="1"/>
    <col min="4628" max="4628" width="14" style="173" customWidth="1"/>
    <col min="4629" max="4629" width="11.140625" style="173" customWidth="1"/>
    <col min="4630" max="4630" width="20.140625" style="173" customWidth="1"/>
    <col min="4631" max="4631" width="15.85546875" style="173" customWidth="1"/>
    <col min="4632" max="4632" width="15.7109375" style="173" customWidth="1"/>
    <col min="4633" max="4633" width="18.28515625" style="173" customWidth="1"/>
    <col min="4634" max="4634" width="21" style="173" customWidth="1"/>
    <col min="4635" max="4635" width="18.28515625" style="173" customWidth="1"/>
    <col min="4636" max="4636" width="16.42578125" style="173" customWidth="1"/>
    <col min="4637" max="4637" width="16.5703125" style="173" customWidth="1"/>
    <col min="4638" max="4638" width="18.5703125" style="173" customWidth="1"/>
    <col min="4639" max="4639" width="16.5703125" style="173" customWidth="1"/>
    <col min="4640" max="4640" width="22.42578125" style="173" customWidth="1"/>
    <col min="4641" max="4641" width="32" style="173" customWidth="1"/>
    <col min="4642" max="4642" width="14.7109375" style="173" customWidth="1"/>
    <col min="4643" max="4643" width="17.28515625" style="173" customWidth="1"/>
    <col min="4644" max="4866" width="7.85546875" style="173"/>
    <col min="4867" max="4869" width="0" style="173" hidden="1" customWidth="1"/>
    <col min="4870" max="4870" width="15" style="173" customWidth="1"/>
    <col min="4871" max="4871" width="21.85546875" style="173" customWidth="1"/>
    <col min="4872" max="4872" width="24.5703125" style="173" customWidth="1"/>
    <col min="4873" max="4873" width="43.42578125" style="173" customWidth="1"/>
    <col min="4874" max="4874" width="38.42578125" style="173" customWidth="1"/>
    <col min="4875" max="4875" width="43.7109375" style="173" customWidth="1"/>
    <col min="4876" max="4876" width="17.140625" style="173" customWidth="1"/>
    <col min="4877" max="4877" width="18.85546875" style="173" customWidth="1"/>
    <col min="4878" max="4878" width="13.42578125" style="173" customWidth="1"/>
    <col min="4879" max="4879" width="15.7109375" style="173" customWidth="1"/>
    <col min="4880" max="4880" width="15" style="173" customWidth="1"/>
    <col min="4881" max="4881" width="13.42578125" style="173" customWidth="1"/>
    <col min="4882" max="4882" width="15.42578125" style="173" customWidth="1"/>
    <col min="4883" max="4883" width="20.5703125" style="173" customWidth="1"/>
    <col min="4884" max="4884" width="14" style="173" customWidth="1"/>
    <col min="4885" max="4885" width="11.140625" style="173" customWidth="1"/>
    <col min="4886" max="4886" width="20.140625" style="173" customWidth="1"/>
    <col min="4887" max="4887" width="15.85546875" style="173" customWidth="1"/>
    <col min="4888" max="4888" width="15.7109375" style="173" customWidth="1"/>
    <col min="4889" max="4889" width="18.28515625" style="173" customWidth="1"/>
    <col min="4890" max="4890" width="21" style="173" customWidth="1"/>
    <col min="4891" max="4891" width="18.28515625" style="173" customWidth="1"/>
    <col min="4892" max="4892" width="16.42578125" style="173" customWidth="1"/>
    <col min="4893" max="4893" width="16.5703125" style="173" customWidth="1"/>
    <col min="4894" max="4894" width="18.5703125" style="173" customWidth="1"/>
    <col min="4895" max="4895" width="16.5703125" style="173" customWidth="1"/>
    <col min="4896" max="4896" width="22.42578125" style="173" customWidth="1"/>
    <col min="4897" max="4897" width="32" style="173" customWidth="1"/>
    <col min="4898" max="4898" width="14.7109375" style="173" customWidth="1"/>
    <col min="4899" max="4899" width="17.28515625" style="173" customWidth="1"/>
    <col min="4900" max="5122" width="7.85546875" style="173"/>
    <col min="5123" max="5125" width="0" style="173" hidden="1" customWidth="1"/>
    <col min="5126" max="5126" width="15" style="173" customWidth="1"/>
    <col min="5127" max="5127" width="21.85546875" style="173" customWidth="1"/>
    <col min="5128" max="5128" width="24.5703125" style="173" customWidth="1"/>
    <col min="5129" max="5129" width="43.42578125" style="173" customWidth="1"/>
    <col min="5130" max="5130" width="38.42578125" style="173" customWidth="1"/>
    <col min="5131" max="5131" width="43.7109375" style="173" customWidth="1"/>
    <col min="5132" max="5132" width="17.140625" style="173" customWidth="1"/>
    <col min="5133" max="5133" width="18.85546875" style="173" customWidth="1"/>
    <col min="5134" max="5134" width="13.42578125" style="173" customWidth="1"/>
    <col min="5135" max="5135" width="15.7109375" style="173" customWidth="1"/>
    <col min="5136" max="5136" width="15" style="173" customWidth="1"/>
    <col min="5137" max="5137" width="13.42578125" style="173" customWidth="1"/>
    <col min="5138" max="5138" width="15.42578125" style="173" customWidth="1"/>
    <col min="5139" max="5139" width="20.5703125" style="173" customWidth="1"/>
    <col min="5140" max="5140" width="14" style="173" customWidth="1"/>
    <col min="5141" max="5141" width="11.140625" style="173" customWidth="1"/>
    <col min="5142" max="5142" width="20.140625" style="173" customWidth="1"/>
    <col min="5143" max="5143" width="15.85546875" style="173" customWidth="1"/>
    <col min="5144" max="5144" width="15.7109375" style="173" customWidth="1"/>
    <col min="5145" max="5145" width="18.28515625" style="173" customWidth="1"/>
    <col min="5146" max="5146" width="21" style="173" customWidth="1"/>
    <col min="5147" max="5147" width="18.28515625" style="173" customWidth="1"/>
    <col min="5148" max="5148" width="16.42578125" style="173" customWidth="1"/>
    <col min="5149" max="5149" width="16.5703125" style="173" customWidth="1"/>
    <col min="5150" max="5150" width="18.5703125" style="173" customWidth="1"/>
    <col min="5151" max="5151" width="16.5703125" style="173" customWidth="1"/>
    <col min="5152" max="5152" width="22.42578125" style="173" customWidth="1"/>
    <col min="5153" max="5153" width="32" style="173" customWidth="1"/>
    <col min="5154" max="5154" width="14.7109375" style="173" customWidth="1"/>
    <col min="5155" max="5155" width="17.28515625" style="173" customWidth="1"/>
    <col min="5156" max="5378" width="7.85546875" style="173"/>
    <col min="5379" max="5381" width="0" style="173" hidden="1" customWidth="1"/>
    <col min="5382" max="5382" width="15" style="173" customWidth="1"/>
    <col min="5383" max="5383" width="21.85546875" style="173" customWidth="1"/>
    <col min="5384" max="5384" width="24.5703125" style="173" customWidth="1"/>
    <col min="5385" max="5385" width="43.42578125" style="173" customWidth="1"/>
    <col min="5386" max="5386" width="38.42578125" style="173" customWidth="1"/>
    <col min="5387" max="5387" width="43.7109375" style="173" customWidth="1"/>
    <col min="5388" max="5388" width="17.140625" style="173" customWidth="1"/>
    <col min="5389" max="5389" width="18.85546875" style="173" customWidth="1"/>
    <col min="5390" max="5390" width="13.42578125" style="173" customWidth="1"/>
    <col min="5391" max="5391" width="15.7109375" style="173" customWidth="1"/>
    <col min="5392" max="5392" width="15" style="173" customWidth="1"/>
    <col min="5393" max="5393" width="13.42578125" style="173" customWidth="1"/>
    <col min="5394" max="5394" width="15.42578125" style="173" customWidth="1"/>
    <col min="5395" max="5395" width="20.5703125" style="173" customWidth="1"/>
    <col min="5396" max="5396" width="14" style="173" customWidth="1"/>
    <col min="5397" max="5397" width="11.140625" style="173" customWidth="1"/>
    <col min="5398" max="5398" width="20.140625" style="173" customWidth="1"/>
    <col min="5399" max="5399" width="15.85546875" style="173" customWidth="1"/>
    <col min="5400" max="5400" width="15.7109375" style="173" customWidth="1"/>
    <col min="5401" max="5401" width="18.28515625" style="173" customWidth="1"/>
    <col min="5402" max="5402" width="21" style="173" customWidth="1"/>
    <col min="5403" max="5403" width="18.28515625" style="173" customWidth="1"/>
    <col min="5404" max="5404" width="16.42578125" style="173" customWidth="1"/>
    <col min="5405" max="5405" width="16.5703125" style="173" customWidth="1"/>
    <col min="5406" max="5406" width="18.5703125" style="173" customWidth="1"/>
    <col min="5407" max="5407" width="16.5703125" style="173" customWidth="1"/>
    <col min="5408" max="5408" width="22.42578125" style="173" customWidth="1"/>
    <col min="5409" max="5409" width="32" style="173" customWidth="1"/>
    <col min="5410" max="5410" width="14.7109375" style="173" customWidth="1"/>
    <col min="5411" max="5411" width="17.28515625" style="173" customWidth="1"/>
    <col min="5412" max="5634" width="7.85546875" style="173"/>
    <col min="5635" max="5637" width="0" style="173" hidden="1" customWidth="1"/>
    <col min="5638" max="5638" width="15" style="173" customWidth="1"/>
    <col min="5639" max="5639" width="21.85546875" style="173" customWidth="1"/>
    <col min="5640" max="5640" width="24.5703125" style="173" customWidth="1"/>
    <col min="5641" max="5641" width="43.42578125" style="173" customWidth="1"/>
    <col min="5642" max="5642" width="38.42578125" style="173" customWidth="1"/>
    <col min="5643" max="5643" width="43.7109375" style="173" customWidth="1"/>
    <col min="5644" max="5644" width="17.140625" style="173" customWidth="1"/>
    <col min="5645" max="5645" width="18.85546875" style="173" customWidth="1"/>
    <col min="5646" max="5646" width="13.42578125" style="173" customWidth="1"/>
    <col min="5647" max="5647" width="15.7109375" style="173" customWidth="1"/>
    <col min="5648" max="5648" width="15" style="173" customWidth="1"/>
    <col min="5649" max="5649" width="13.42578125" style="173" customWidth="1"/>
    <col min="5650" max="5650" width="15.42578125" style="173" customWidth="1"/>
    <col min="5651" max="5651" width="20.5703125" style="173" customWidth="1"/>
    <col min="5652" max="5652" width="14" style="173" customWidth="1"/>
    <col min="5653" max="5653" width="11.140625" style="173" customWidth="1"/>
    <col min="5654" max="5654" width="20.140625" style="173" customWidth="1"/>
    <col min="5655" max="5655" width="15.85546875" style="173" customWidth="1"/>
    <col min="5656" max="5656" width="15.7109375" style="173" customWidth="1"/>
    <col min="5657" max="5657" width="18.28515625" style="173" customWidth="1"/>
    <col min="5658" max="5658" width="21" style="173" customWidth="1"/>
    <col min="5659" max="5659" width="18.28515625" style="173" customWidth="1"/>
    <col min="5660" max="5660" width="16.42578125" style="173" customWidth="1"/>
    <col min="5661" max="5661" width="16.5703125" style="173" customWidth="1"/>
    <col min="5662" max="5662" width="18.5703125" style="173" customWidth="1"/>
    <col min="5663" max="5663" width="16.5703125" style="173" customWidth="1"/>
    <col min="5664" max="5664" width="22.42578125" style="173" customWidth="1"/>
    <col min="5665" max="5665" width="32" style="173" customWidth="1"/>
    <col min="5666" max="5666" width="14.7109375" style="173" customWidth="1"/>
    <col min="5667" max="5667" width="17.28515625" style="173" customWidth="1"/>
    <col min="5668" max="5890" width="7.85546875" style="173"/>
    <col min="5891" max="5893" width="0" style="173" hidden="1" customWidth="1"/>
    <col min="5894" max="5894" width="15" style="173" customWidth="1"/>
    <col min="5895" max="5895" width="21.85546875" style="173" customWidth="1"/>
    <col min="5896" max="5896" width="24.5703125" style="173" customWidth="1"/>
    <col min="5897" max="5897" width="43.42578125" style="173" customWidth="1"/>
    <col min="5898" max="5898" width="38.42578125" style="173" customWidth="1"/>
    <col min="5899" max="5899" width="43.7109375" style="173" customWidth="1"/>
    <col min="5900" max="5900" width="17.140625" style="173" customWidth="1"/>
    <col min="5901" max="5901" width="18.85546875" style="173" customWidth="1"/>
    <col min="5902" max="5902" width="13.42578125" style="173" customWidth="1"/>
    <col min="5903" max="5903" width="15.7109375" style="173" customWidth="1"/>
    <col min="5904" max="5904" width="15" style="173" customWidth="1"/>
    <col min="5905" max="5905" width="13.42578125" style="173" customWidth="1"/>
    <col min="5906" max="5906" width="15.42578125" style="173" customWidth="1"/>
    <col min="5907" max="5907" width="20.5703125" style="173" customWidth="1"/>
    <col min="5908" max="5908" width="14" style="173" customWidth="1"/>
    <col min="5909" max="5909" width="11.140625" style="173" customWidth="1"/>
    <col min="5910" max="5910" width="20.140625" style="173" customWidth="1"/>
    <col min="5911" max="5911" width="15.85546875" style="173" customWidth="1"/>
    <col min="5912" max="5912" width="15.7109375" style="173" customWidth="1"/>
    <col min="5913" max="5913" width="18.28515625" style="173" customWidth="1"/>
    <col min="5914" max="5914" width="21" style="173" customWidth="1"/>
    <col min="5915" max="5915" width="18.28515625" style="173" customWidth="1"/>
    <col min="5916" max="5916" width="16.42578125" style="173" customWidth="1"/>
    <col min="5917" max="5917" width="16.5703125" style="173" customWidth="1"/>
    <col min="5918" max="5918" width="18.5703125" style="173" customWidth="1"/>
    <col min="5919" max="5919" width="16.5703125" style="173" customWidth="1"/>
    <col min="5920" max="5920" width="22.42578125" style="173" customWidth="1"/>
    <col min="5921" max="5921" width="32" style="173" customWidth="1"/>
    <col min="5922" max="5922" width="14.7109375" style="173" customWidth="1"/>
    <col min="5923" max="5923" width="17.28515625" style="173" customWidth="1"/>
    <col min="5924" max="6146" width="7.85546875" style="173"/>
    <col min="6147" max="6149" width="0" style="173" hidden="1" customWidth="1"/>
    <col min="6150" max="6150" width="15" style="173" customWidth="1"/>
    <col min="6151" max="6151" width="21.85546875" style="173" customWidth="1"/>
    <col min="6152" max="6152" width="24.5703125" style="173" customWidth="1"/>
    <col min="6153" max="6153" width="43.42578125" style="173" customWidth="1"/>
    <col min="6154" max="6154" width="38.42578125" style="173" customWidth="1"/>
    <col min="6155" max="6155" width="43.7109375" style="173" customWidth="1"/>
    <col min="6156" max="6156" width="17.140625" style="173" customWidth="1"/>
    <col min="6157" max="6157" width="18.85546875" style="173" customWidth="1"/>
    <col min="6158" max="6158" width="13.42578125" style="173" customWidth="1"/>
    <col min="6159" max="6159" width="15.7109375" style="173" customWidth="1"/>
    <col min="6160" max="6160" width="15" style="173" customWidth="1"/>
    <col min="6161" max="6161" width="13.42578125" style="173" customWidth="1"/>
    <col min="6162" max="6162" width="15.42578125" style="173" customWidth="1"/>
    <col min="6163" max="6163" width="20.5703125" style="173" customWidth="1"/>
    <col min="6164" max="6164" width="14" style="173" customWidth="1"/>
    <col min="6165" max="6165" width="11.140625" style="173" customWidth="1"/>
    <col min="6166" max="6166" width="20.140625" style="173" customWidth="1"/>
    <col min="6167" max="6167" width="15.85546875" style="173" customWidth="1"/>
    <col min="6168" max="6168" width="15.7109375" style="173" customWidth="1"/>
    <col min="6169" max="6169" width="18.28515625" style="173" customWidth="1"/>
    <col min="6170" max="6170" width="21" style="173" customWidth="1"/>
    <col min="6171" max="6171" width="18.28515625" style="173" customWidth="1"/>
    <col min="6172" max="6172" width="16.42578125" style="173" customWidth="1"/>
    <col min="6173" max="6173" width="16.5703125" style="173" customWidth="1"/>
    <col min="6174" max="6174" width="18.5703125" style="173" customWidth="1"/>
    <col min="6175" max="6175" width="16.5703125" style="173" customWidth="1"/>
    <col min="6176" max="6176" width="22.42578125" style="173" customWidth="1"/>
    <col min="6177" max="6177" width="32" style="173" customWidth="1"/>
    <col min="6178" max="6178" width="14.7109375" style="173" customWidth="1"/>
    <col min="6179" max="6179" width="17.28515625" style="173" customWidth="1"/>
    <col min="6180" max="6402" width="7.85546875" style="173"/>
    <col min="6403" max="6405" width="0" style="173" hidden="1" customWidth="1"/>
    <col min="6406" max="6406" width="15" style="173" customWidth="1"/>
    <col min="6407" max="6407" width="21.85546875" style="173" customWidth="1"/>
    <col min="6408" max="6408" width="24.5703125" style="173" customWidth="1"/>
    <col min="6409" max="6409" width="43.42578125" style="173" customWidth="1"/>
    <col min="6410" max="6410" width="38.42578125" style="173" customWidth="1"/>
    <col min="6411" max="6411" width="43.7109375" style="173" customWidth="1"/>
    <col min="6412" max="6412" width="17.140625" style="173" customWidth="1"/>
    <col min="6413" max="6413" width="18.85546875" style="173" customWidth="1"/>
    <col min="6414" max="6414" width="13.42578125" style="173" customWidth="1"/>
    <col min="6415" max="6415" width="15.7109375" style="173" customWidth="1"/>
    <col min="6416" max="6416" width="15" style="173" customWidth="1"/>
    <col min="6417" max="6417" width="13.42578125" style="173" customWidth="1"/>
    <col min="6418" max="6418" width="15.42578125" style="173" customWidth="1"/>
    <col min="6419" max="6419" width="20.5703125" style="173" customWidth="1"/>
    <col min="6420" max="6420" width="14" style="173" customWidth="1"/>
    <col min="6421" max="6421" width="11.140625" style="173" customWidth="1"/>
    <col min="6422" max="6422" width="20.140625" style="173" customWidth="1"/>
    <col min="6423" max="6423" width="15.85546875" style="173" customWidth="1"/>
    <col min="6424" max="6424" width="15.7109375" style="173" customWidth="1"/>
    <col min="6425" max="6425" width="18.28515625" style="173" customWidth="1"/>
    <col min="6426" max="6426" width="21" style="173" customWidth="1"/>
    <col min="6427" max="6427" width="18.28515625" style="173" customWidth="1"/>
    <col min="6428" max="6428" width="16.42578125" style="173" customWidth="1"/>
    <col min="6429" max="6429" width="16.5703125" style="173" customWidth="1"/>
    <col min="6430" max="6430" width="18.5703125" style="173" customWidth="1"/>
    <col min="6431" max="6431" width="16.5703125" style="173" customWidth="1"/>
    <col min="6432" max="6432" width="22.42578125" style="173" customWidth="1"/>
    <col min="6433" max="6433" width="32" style="173" customWidth="1"/>
    <col min="6434" max="6434" width="14.7109375" style="173" customWidth="1"/>
    <col min="6435" max="6435" width="17.28515625" style="173" customWidth="1"/>
    <col min="6436" max="6658" width="7.85546875" style="173"/>
    <col min="6659" max="6661" width="0" style="173" hidden="1" customWidth="1"/>
    <col min="6662" max="6662" width="15" style="173" customWidth="1"/>
    <col min="6663" max="6663" width="21.85546875" style="173" customWidth="1"/>
    <col min="6664" max="6664" width="24.5703125" style="173" customWidth="1"/>
    <col min="6665" max="6665" width="43.42578125" style="173" customWidth="1"/>
    <col min="6666" max="6666" width="38.42578125" style="173" customWidth="1"/>
    <col min="6667" max="6667" width="43.7109375" style="173" customWidth="1"/>
    <col min="6668" max="6668" width="17.140625" style="173" customWidth="1"/>
    <col min="6669" max="6669" width="18.85546875" style="173" customWidth="1"/>
    <col min="6670" max="6670" width="13.42578125" style="173" customWidth="1"/>
    <col min="6671" max="6671" width="15.7109375" style="173" customWidth="1"/>
    <col min="6672" max="6672" width="15" style="173" customWidth="1"/>
    <col min="6673" max="6673" width="13.42578125" style="173" customWidth="1"/>
    <col min="6674" max="6674" width="15.42578125" style="173" customWidth="1"/>
    <col min="6675" max="6675" width="20.5703125" style="173" customWidth="1"/>
    <col min="6676" max="6676" width="14" style="173" customWidth="1"/>
    <col min="6677" max="6677" width="11.140625" style="173" customWidth="1"/>
    <col min="6678" max="6678" width="20.140625" style="173" customWidth="1"/>
    <col min="6679" max="6679" width="15.85546875" style="173" customWidth="1"/>
    <col min="6680" max="6680" width="15.7109375" style="173" customWidth="1"/>
    <col min="6681" max="6681" width="18.28515625" style="173" customWidth="1"/>
    <col min="6682" max="6682" width="21" style="173" customWidth="1"/>
    <col min="6683" max="6683" width="18.28515625" style="173" customWidth="1"/>
    <col min="6684" max="6684" width="16.42578125" style="173" customWidth="1"/>
    <col min="6685" max="6685" width="16.5703125" style="173" customWidth="1"/>
    <col min="6686" max="6686" width="18.5703125" style="173" customWidth="1"/>
    <col min="6687" max="6687" width="16.5703125" style="173" customWidth="1"/>
    <col min="6688" max="6688" width="22.42578125" style="173" customWidth="1"/>
    <col min="6689" max="6689" width="32" style="173" customWidth="1"/>
    <col min="6690" max="6690" width="14.7109375" style="173" customWidth="1"/>
    <col min="6691" max="6691" width="17.28515625" style="173" customWidth="1"/>
    <col min="6692" max="6914" width="7.85546875" style="173"/>
    <col min="6915" max="6917" width="0" style="173" hidden="1" customWidth="1"/>
    <col min="6918" max="6918" width="15" style="173" customWidth="1"/>
    <col min="6919" max="6919" width="21.85546875" style="173" customWidth="1"/>
    <col min="6920" max="6920" width="24.5703125" style="173" customWidth="1"/>
    <col min="6921" max="6921" width="43.42578125" style="173" customWidth="1"/>
    <col min="6922" max="6922" width="38.42578125" style="173" customWidth="1"/>
    <col min="6923" max="6923" width="43.7109375" style="173" customWidth="1"/>
    <col min="6924" max="6924" width="17.140625" style="173" customWidth="1"/>
    <col min="6925" max="6925" width="18.85546875" style="173" customWidth="1"/>
    <col min="6926" max="6926" width="13.42578125" style="173" customWidth="1"/>
    <col min="6927" max="6927" width="15.7109375" style="173" customWidth="1"/>
    <col min="6928" max="6928" width="15" style="173" customWidth="1"/>
    <col min="6929" max="6929" width="13.42578125" style="173" customWidth="1"/>
    <col min="6930" max="6930" width="15.42578125" style="173" customWidth="1"/>
    <col min="6931" max="6931" width="20.5703125" style="173" customWidth="1"/>
    <col min="6932" max="6932" width="14" style="173" customWidth="1"/>
    <col min="6933" max="6933" width="11.140625" style="173" customWidth="1"/>
    <col min="6934" max="6934" width="20.140625" style="173" customWidth="1"/>
    <col min="6935" max="6935" width="15.85546875" style="173" customWidth="1"/>
    <col min="6936" max="6936" width="15.7109375" style="173" customWidth="1"/>
    <col min="6937" max="6937" width="18.28515625" style="173" customWidth="1"/>
    <col min="6938" max="6938" width="21" style="173" customWidth="1"/>
    <col min="6939" max="6939" width="18.28515625" style="173" customWidth="1"/>
    <col min="6940" max="6940" width="16.42578125" style="173" customWidth="1"/>
    <col min="6941" max="6941" width="16.5703125" style="173" customWidth="1"/>
    <col min="6942" max="6942" width="18.5703125" style="173" customWidth="1"/>
    <col min="6943" max="6943" width="16.5703125" style="173" customWidth="1"/>
    <col min="6944" max="6944" width="22.42578125" style="173" customWidth="1"/>
    <col min="6945" max="6945" width="32" style="173" customWidth="1"/>
    <col min="6946" max="6946" width="14.7109375" style="173" customWidth="1"/>
    <col min="6947" max="6947" width="17.28515625" style="173" customWidth="1"/>
    <col min="6948" max="7170" width="7.85546875" style="173"/>
    <col min="7171" max="7173" width="0" style="173" hidden="1" customWidth="1"/>
    <col min="7174" max="7174" width="15" style="173" customWidth="1"/>
    <col min="7175" max="7175" width="21.85546875" style="173" customWidth="1"/>
    <col min="7176" max="7176" width="24.5703125" style="173" customWidth="1"/>
    <col min="7177" max="7177" width="43.42578125" style="173" customWidth="1"/>
    <col min="7178" max="7178" width="38.42578125" style="173" customWidth="1"/>
    <col min="7179" max="7179" width="43.7109375" style="173" customWidth="1"/>
    <col min="7180" max="7180" width="17.140625" style="173" customWidth="1"/>
    <col min="7181" max="7181" width="18.85546875" style="173" customWidth="1"/>
    <col min="7182" max="7182" width="13.42578125" style="173" customWidth="1"/>
    <col min="7183" max="7183" width="15.7109375" style="173" customWidth="1"/>
    <col min="7184" max="7184" width="15" style="173" customWidth="1"/>
    <col min="7185" max="7185" width="13.42578125" style="173" customWidth="1"/>
    <col min="7186" max="7186" width="15.42578125" style="173" customWidth="1"/>
    <col min="7187" max="7187" width="20.5703125" style="173" customWidth="1"/>
    <col min="7188" max="7188" width="14" style="173" customWidth="1"/>
    <col min="7189" max="7189" width="11.140625" style="173" customWidth="1"/>
    <col min="7190" max="7190" width="20.140625" style="173" customWidth="1"/>
    <col min="7191" max="7191" width="15.85546875" style="173" customWidth="1"/>
    <col min="7192" max="7192" width="15.7109375" style="173" customWidth="1"/>
    <col min="7193" max="7193" width="18.28515625" style="173" customWidth="1"/>
    <col min="7194" max="7194" width="21" style="173" customWidth="1"/>
    <col min="7195" max="7195" width="18.28515625" style="173" customWidth="1"/>
    <col min="7196" max="7196" width="16.42578125" style="173" customWidth="1"/>
    <col min="7197" max="7197" width="16.5703125" style="173" customWidth="1"/>
    <col min="7198" max="7198" width="18.5703125" style="173" customWidth="1"/>
    <col min="7199" max="7199" width="16.5703125" style="173" customWidth="1"/>
    <col min="7200" max="7200" width="22.42578125" style="173" customWidth="1"/>
    <col min="7201" max="7201" width="32" style="173" customWidth="1"/>
    <col min="7202" max="7202" width="14.7109375" style="173" customWidth="1"/>
    <col min="7203" max="7203" width="17.28515625" style="173" customWidth="1"/>
    <col min="7204" max="7426" width="7.85546875" style="173"/>
    <col min="7427" max="7429" width="0" style="173" hidden="1" customWidth="1"/>
    <col min="7430" max="7430" width="15" style="173" customWidth="1"/>
    <col min="7431" max="7431" width="21.85546875" style="173" customWidth="1"/>
    <col min="7432" max="7432" width="24.5703125" style="173" customWidth="1"/>
    <col min="7433" max="7433" width="43.42578125" style="173" customWidth="1"/>
    <col min="7434" max="7434" width="38.42578125" style="173" customWidth="1"/>
    <col min="7435" max="7435" width="43.7109375" style="173" customWidth="1"/>
    <col min="7436" max="7436" width="17.140625" style="173" customWidth="1"/>
    <col min="7437" max="7437" width="18.85546875" style="173" customWidth="1"/>
    <col min="7438" max="7438" width="13.42578125" style="173" customWidth="1"/>
    <col min="7439" max="7439" width="15.7109375" style="173" customWidth="1"/>
    <col min="7440" max="7440" width="15" style="173" customWidth="1"/>
    <col min="7441" max="7441" width="13.42578125" style="173" customWidth="1"/>
    <col min="7442" max="7442" width="15.42578125" style="173" customWidth="1"/>
    <col min="7443" max="7443" width="20.5703125" style="173" customWidth="1"/>
    <col min="7444" max="7444" width="14" style="173" customWidth="1"/>
    <col min="7445" max="7445" width="11.140625" style="173" customWidth="1"/>
    <col min="7446" max="7446" width="20.140625" style="173" customWidth="1"/>
    <col min="7447" max="7447" width="15.85546875" style="173" customWidth="1"/>
    <col min="7448" max="7448" width="15.7109375" style="173" customWidth="1"/>
    <col min="7449" max="7449" width="18.28515625" style="173" customWidth="1"/>
    <col min="7450" max="7450" width="21" style="173" customWidth="1"/>
    <col min="7451" max="7451" width="18.28515625" style="173" customWidth="1"/>
    <col min="7452" max="7452" width="16.42578125" style="173" customWidth="1"/>
    <col min="7453" max="7453" width="16.5703125" style="173" customWidth="1"/>
    <col min="7454" max="7454" width="18.5703125" style="173" customWidth="1"/>
    <col min="7455" max="7455" width="16.5703125" style="173" customWidth="1"/>
    <col min="7456" max="7456" width="22.42578125" style="173" customWidth="1"/>
    <col min="7457" max="7457" width="32" style="173" customWidth="1"/>
    <col min="7458" max="7458" width="14.7109375" style="173" customWidth="1"/>
    <col min="7459" max="7459" width="17.28515625" style="173" customWidth="1"/>
    <col min="7460" max="7682" width="7.85546875" style="173"/>
    <col min="7683" max="7685" width="0" style="173" hidden="1" customWidth="1"/>
    <col min="7686" max="7686" width="15" style="173" customWidth="1"/>
    <col min="7687" max="7687" width="21.85546875" style="173" customWidth="1"/>
    <col min="7688" max="7688" width="24.5703125" style="173" customWidth="1"/>
    <col min="7689" max="7689" width="43.42578125" style="173" customWidth="1"/>
    <col min="7690" max="7690" width="38.42578125" style="173" customWidth="1"/>
    <col min="7691" max="7691" width="43.7109375" style="173" customWidth="1"/>
    <col min="7692" max="7692" width="17.140625" style="173" customWidth="1"/>
    <col min="7693" max="7693" width="18.85546875" style="173" customWidth="1"/>
    <col min="7694" max="7694" width="13.42578125" style="173" customWidth="1"/>
    <col min="7695" max="7695" width="15.7109375" style="173" customWidth="1"/>
    <col min="7696" max="7696" width="15" style="173" customWidth="1"/>
    <col min="7697" max="7697" width="13.42578125" style="173" customWidth="1"/>
    <col min="7698" max="7698" width="15.42578125" style="173" customWidth="1"/>
    <col min="7699" max="7699" width="20.5703125" style="173" customWidth="1"/>
    <col min="7700" max="7700" width="14" style="173" customWidth="1"/>
    <col min="7701" max="7701" width="11.140625" style="173" customWidth="1"/>
    <col min="7702" max="7702" width="20.140625" style="173" customWidth="1"/>
    <col min="7703" max="7703" width="15.85546875" style="173" customWidth="1"/>
    <col min="7704" max="7704" width="15.7109375" style="173" customWidth="1"/>
    <col min="7705" max="7705" width="18.28515625" style="173" customWidth="1"/>
    <col min="7706" max="7706" width="21" style="173" customWidth="1"/>
    <col min="7707" max="7707" width="18.28515625" style="173" customWidth="1"/>
    <col min="7708" max="7708" width="16.42578125" style="173" customWidth="1"/>
    <col min="7709" max="7709" width="16.5703125" style="173" customWidth="1"/>
    <col min="7710" max="7710" width="18.5703125" style="173" customWidth="1"/>
    <col min="7711" max="7711" width="16.5703125" style="173" customWidth="1"/>
    <col min="7712" max="7712" width="22.42578125" style="173" customWidth="1"/>
    <col min="7713" max="7713" width="32" style="173" customWidth="1"/>
    <col min="7714" max="7714" width="14.7109375" style="173" customWidth="1"/>
    <col min="7715" max="7715" width="17.28515625" style="173" customWidth="1"/>
    <col min="7716" max="7938" width="7.85546875" style="173"/>
    <col min="7939" max="7941" width="0" style="173" hidden="1" customWidth="1"/>
    <col min="7942" max="7942" width="15" style="173" customWidth="1"/>
    <col min="7943" max="7943" width="21.85546875" style="173" customWidth="1"/>
    <col min="7944" max="7944" width="24.5703125" style="173" customWidth="1"/>
    <col min="7945" max="7945" width="43.42578125" style="173" customWidth="1"/>
    <col min="7946" max="7946" width="38.42578125" style="173" customWidth="1"/>
    <col min="7947" max="7947" width="43.7109375" style="173" customWidth="1"/>
    <col min="7948" max="7948" width="17.140625" style="173" customWidth="1"/>
    <col min="7949" max="7949" width="18.85546875" style="173" customWidth="1"/>
    <col min="7950" max="7950" width="13.42578125" style="173" customWidth="1"/>
    <col min="7951" max="7951" width="15.7109375" style="173" customWidth="1"/>
    <col min="7952" max="7952" width="15" style="173" customWidth="1"/>
    <col min="7953" max="7953" width="13.42578125" style="173" customWidth="1"/>
    <col min="7954" max="7954" width="15.42578125" style="173" customWidth="1"/>
    <col min="7955" max="7955" width="20.5703125" style="173" customWidth="1"/>
    <col min="7956" max="7956" width="14" style="173" customWidth="1"/>
    <col min="7957" max="7957" width="11.140625" style="173" customWidth="1"/>
    <col min="7958" max="7958" width="20.140625" style="173" customWidth="1"/>
    <col min="7959" max="7959" width="15.85546875" style="173" customWidth="1"/>
    <col min="7960" max="7960" width="15.7109375" style="173" customWidth="1"/>
    <col min="7961" max="7961" width="18.28515625" style="173" customWidth="1"/>
    <col min="7962" max="7962" width="21" style="173" customWidth="1"/>
    <col min="7963" max="7963" width="18.28515625" style="173" customWidth="1"/>
    <col min="7964" max="7964" width="16.42578125" style="173" customWidth="1"/>
    <col min="7965" max="7965" width="16.5703125" style="173" customWidth="1"/>
    <col min="7966" max="7966" width="18.5703125" style="173" customWidth="1"/>
    <col min="7967" max="7967" width="16.5703125" style="173" customWidth="1"/>
    <col min="7968" max="7968" width="22.42578125" style="173" customWidth="1"/>
    <col min="7969" max="7969" width="32" style="173" customWidth="1"/>
    <col min="7970" max="7970" width="14.7109375" style="173" customWidth="1"/>
    <col min="7971" max="7971" width="17.28515625" style="173" customWidth="1"/>
    <col min="7972" max="8194" width="7.85546875" style="173"/>
    <col min="8195" max="8197" width="0" style="173" hidden="1" customWidth="1"/>
    <col min="8198" max="8198" width="15" style="173" customWidth="1"/>
    <col min="8199" max="8199" width="21.85546875" style="173" customWidth="1"/>
    <col min="8200" max="8200" width="24.5703125" style="173" customWidth="1"/>
    <col min="8201" max="8201" width="43.42578125" style="173" customWidth="1"/>
    <col min="8202" max="8202" width="38.42578125" style="173" customWidth="1"/>
    <col min="8203" max="8203" width="43.7109375" style="173" customWidth="1"/>
    <col min="8204" max="8204" width="17.140625" style="173" customWidth="1"/>
    <col min="8205" max="8205" width="18.85546875" style="173" customWidth="1"/>
    <col min="8206" max="8206" width="13.42578125" style="173" customWidth="1"/>
    <col min="8207" max="8207" width="15.7109375" style="173" customWidth="1"/>
    <col min="8208" max="8208" width="15" style="173" customWidth="1"/>
    <col min="8209" max="8209" width="13.42578125" style="173" customWidth="1"/>
    <col min="8210" max="8210" width="15.42578125" style="173" customWidth="1"/>
    <col min="8211" max="8211" width="20.5703125" style="173" customWidth="1"/>
    <col min="8212" max="8212" width="14" style="173" customWidth="1"/>
    <col min="8213" max="8213" width="11.140625" style="173" customWidth="1"/>
    <col min="8214" max="8214" width="20.140625" style="173" customWidth="1"/>
    <col min="8215" max="8215" width="15.85546875" style="173" customWidth="1"/>
    <col min="8216" max="8216" width="15.7109375" style="173" customWidth="1"/>
    <col min="8217" max="8217" width="18.28515625" style="173" customWidth="1"/>
    <col min="8218" max="8218" width="21" style="173" customWidth="1"/>
    <col min="8219" max="8219" width="18.28515625" style="173" customWidth="1"/>
    <col min="8220" max="8220" width="16.42578125" style="173" customWidth="1"/>
    <col min="8221" max="8221" width="16.5703125" style="173" customWidth="1"/>
    <col min="8222" max="8222" width="18.5703125" style="173" customWidth="1"/>
    <col min="8223" max="8223" width="16.5703125" style="173" customWidth="1"/>
    <col min="8224" max="8224" width="22.42578125" style="173" customWidth="1"/>
    <col min="8225" max="8225" width="32" style="173" customWidth="1"/>
    <col min="8226" max="8226" width="14.7109375" style="173" customWidth="1"/>
    <col min="8227" max="8227" width="17.28515625" style="173" customWidth="1"/>
    <col min="8228" max="8450" width="7.85546875" style="173"/>
    <col min="8451" max="8453" width="0" style="173" hidden="1" customWidth="1"/>
    <col min="8454" max="8454" width="15" style="173" customWidth="1"/>
    <col min="8455" max="8455" width="21.85546875" style="173" customWidth="1"/>
    <col min="8456" max="8456" width="24.5703125" style="173" customWidth="1"/>
    <col min="8457" max="8457" width="43.42578125" style="173" customWidth="1"/>
    <col min="8458" max="8458" width="38.42578125" style="173" customWidth="1"/>
    <col min="8459" max="8459" width="43.7109375" style="173" customWidth="1"/>
    <col min="8460" max="8460" width="17.140625" style="173" customWidth="1"/>
    <col min="8461" max="8461" width="18.85546875" style="173" customWidth="1"/>
    <col min="8462" max="8462" width="13.42578125" style="173" customWidth="1"/>
    <col min="8463" max="8463" width="15.7109375" style="173" customWidth="1"/>
    <col min="8464" max="8464" width="15" style="173" customWidth="1"/>
    <col min="8465" max="8465" width="13.42578125" style="173" customWidth="1"/>
    <col min="8466" max="8466" width="15.42578125" style="173" customWidth="1"/>
    <col min="8467" max="8467" width="20.5703125" style="173" customWidth="1"/>
    <col min="8468" max="8468" width="14" style="173" customWidth="1"/>
    <col min="8469" max="8469" width="11.140625" style="173" customWidth="1"/>
    <col min="8470" max="8470" width="20.140625" style="173" customWidth="1"/>
    <col min="8471" max="8471" width="15.85546875" style="173" customWidth="1"/>
    <col min="8472" max="8472" width="15.7109375" style="173" customWidth="1"/>
    <col min="8473" max="8473" width="18.28515625" style="173" customWidth="1"/>
    <col min="8474" max="8474" width="21" style="173" customWidth="1"/>
    <col min="8475" max="8475" width="18.28515625" style="173" customWidth="1"/>
    <col min="8476" max="8476" width="16.42578125" style="173" customWidth="1"/>
    <col min="8477" max="8477" width="16.5703125" style="173" customWidth="1"/>
    <col min="8478" max="8478" width="18.5703125" style="173" customWidth="1"/>
    <col min="8479" max="8479" width="16.5703125" style="173" customWidth="1"/>
    <col min="8480" max="8480" width="22.42578125" style="173" customWidth="1"/>
    <col min="8481" max="8481" width="32" style="173" customWidth="1"/>
    <col min="8482" max="8482" width="14.7109375" style="173" customWidth="1"/>
    <col min="8483" max="8483" width="17.28515625" style="173" customWidth="1"/>
    <col min="8484" max="8706" width="7.85546875" style="173"/>
    <col min="8707" max="8709" width="0" style="173" hidden="1" customWidth="1"/>
    <col min="8710" max="8710" width="15" style="173" customWidth="1"/>
    <col min="8711" max="8711" width="21.85546875" style="173" customWidth="1"/>
    <col min="8712" max="8712" width="24.5703125" style="173" customWidth="1"/>
    <col min="8713" max="8713" width="43.42578125" style="173" customWidth="1"/>
    <col min="8714" max="8714" width="38.42578125" style="173" customWidth="1"/>
    <col min="8715" max="8715" width="43.7109375" style="173" customWidth="1"/>
    <col min="8716" max="8716" width="17.140625" style="173" customWidth="1"/>
    <col min="8717" max="8717" width="18.85546875" style="173" customWidth="1"/>
    <col min="8718" max="8718" width="13.42578125" style="173" customWidth="1"/>
    <col min="8719" max="8719" width="15.7109375" style="173" customWidth="1"/>
    <col min="8720" max="8720" width="15" style="173" customWidth="1"/>
    <col min="8721" max="8721" width="13.42578125" style="173" customWidth="1"/>
    <col min="8722" max="8722" width="15.42578125" style="173" customWidth="1"/>
    <col min="8723" max="8723" width="20.5703125" style="173" customWidth="1"/>
    <col min="8724" max="8724" width="14" style="173" customWidth="1"/>
    <col min="8725" max="8725" width="11.140625" style="173" customWidth="1"/>
    <col min="8726" max="8726" width="20.140625" style="173" customWidth="1"/>
    <col min="8727" max="8727" width="15.85546875" style="173" customWidth="1"/>
    <col min="8728" max="8728" width="15.7109375" style="173" customWidth="1"/>
    <col min="8729" max="8729" width="18.28515625" style="173" customWidth="1"/>
    <col min="8730" max="8730" width="21" style="173" customWidth="1"/>
    <col min="8731" max="8731" width="18.28515625" style="173" customWidth="1"/>
    <col min="8732" max="8732" width="16.42578125" style="173" customWidth="1"/>
    <col min="8733" max="8733" width="16.5703125" style="173" customWidth="1"/>
    <col min="8734" max="8734" width="18.5703125" style="173" customWidth="1"/>
    <col min="8735" max="8735" width="16.5703125" style="173" customWidth="1"/>
    <col min="8736" max="8736" width="22.42578125" style="173" customWidth="1"/>
    <col min="8737" max="8737" width="32" style="173" customWidth="1"/>
    <col min="8738" max="8738" width="14.7109375" style="173" customWidth="1"/>
    <col min="8739" max="8739" width="17.28515625" style="173" customWidth="1"/>
    <col min="8740" max="8962" width="7.85546875" style="173"/>
    <col min="8963" max="8965" width="0" style="173" hidden="1" customWidth="1"/>
    <col min="8966" max="8966" width="15" style="173" customWidth="1"/>
    <col min="8967" max="8967" width="21.85546875" style="173" customWidth="1"/>
    <col min="8968" max="8968" width="24.5703125" style="173" customWidth="1"/>
    <col min="8969" max="8969" width="43.42578125" style="173" customWidth="1"/>
    <col min="8970" max="8970" width="38.42578125" style="173" customWidth="1"/>
    <col min="8971" max="8971" width="43.7109375" style="173" customWidth="1"/>
    <col min="8972" max="8972" width="17.140625" style="173" customWidth="1"/>
    <col min="8973" max="8973" width="18.85546875" style="173" customWidth="1"/>
    <col min="8974" max="8974" width="13.42578125" style="173" customWidth="1"/>
    <col min="8975" max="8975" width="15.7109375" style="173" customWidth="1"/>
    <col min="8976" max="8976" width="15" style="173" customWidth="1"/>
    <col min="8977" max="8977" width="13.42578125" style="173" customWidth="1"/>
    <col min="8978" max="8978" width="15.42578125" style="173" customWidth="1"/>
    <col min="8979" max="8979" width="20.5703125" style="173" customWidth="1"/>
    <col min="8980" max="8980" width="14" style="173" customWidth="1"/>
    <col min="8981" max="8981" width="11.140625" style="173" customWidth="1"/>
    <col min="8982" max="8982" width="20.140625" style="173" customWidth="1"/>
    <col min="8983" max="8983" width="15.85546875" style="173" customWidth="1"/>
    <col min="8984" max="8984" width="15.7109375" style="173" customWidth="1"/>
    <col min="8985" max="8985" width="18.28515625" style="173" customWidth="1"/>
    <col min="8986" max="8986" width="21" style="173" customWidth="1"/>
    <col min="8987" max="8987" width="18.28515625" style="173" customWidth="1"/>
    <col min="8988" max="8988" width="16.42578125" style="173" customWidth="1"/>
    <col min="8989" max="8989" width="16.5703125" style="173" customWidth="1"/>
    <col min="8990" max="8990" width="18.5703125" style="173" customWidth="1"/>
    <col min="8991" max="8991" width="16.5703125" style="173" customWidth="1"/>
    <col min="8992" max="8992" width="22.42578125" style="173" customWidth="1"/>
    <col min="8993" max="8993" width="32" style="173" customWidth="1"/>
    <col min="8994" max="8994" width="14.7109375" style="173" customWidth="1"/>
    <col min="8995" max="8995" width="17.28515625" style="173" customWidth="1"/>
    <col min="8996" max="9218" width="7.85546875" style="173"/>
    <col min="9219" max="9221" width="0" style="173" hidden="1" customWidth="1"/>
    <col min="9222" max="9222" width="15" style="173" customWidth="1"/>
    <col min="9223" max="9223" width="21.85546875" style="173" customWidth="1"/>
    <col min="9224" max="9224" width="24.5703125" style="173" customWidth="1"/>
    <col min="9225" max="9225" width="43.42578125" style="173" customWidth="1"/>
    <col min="9226" max="9226" width="38.42578125" style="173" customWidth="1"/>
    <col min="9227" max="9227" width="43.7109375" style="173" customWidth="1"/>
    <col min="9228" max="9228" width="17.140625" style="173" customWidth="1"/>
    <col min="9229" max="9229" width="18.85546875" style="173" customWidth="1"/>
    <col min="9230" max="9230" width="13.42578125" style="173" customWidth="1"/>
    <col min="9231" max="9231" width="15.7109375" style="173" customWidth="1"/>
    <col min="9232" max="9232" width="15" style="173" customWidth="1"/>
    <col min="9233" max="9233" width="13.42578125" style="173" customWidth="1"/>
    <col min="9234" max="9234" width="15.42578125" style="173" customWidth="1"/>
    <col min="9235" max="9235" width="20.5703125" style="173" customWidth="1"/>
    <col min="9236" max="9236" width="14" style="173" customWidth="1"/>
    <col min="9237" max="9237" width="11.140625" style="173" customWidth="1"/>
    <col min="9238" max="9238" width="20.140625" style="173" customWidth="1"/>
    <col min="9239" max="9239" width="15.85546875" style="173" customWidth="1"/>
    <col min="9240" max="9240" width="15.7109375" style="173" customWidth="1"/>
    <col min="9241" max="9241" width="18.28515625" style="173" customWidth="1"/>
    <col min="9242" max="9242" width="21" style="173" customWidth="1"/>
    <col min="9243" max="9243" width="18.28515625" style="173" customWidth="1"/>
    <col min="9244" max="9244" width="16.42578125" style="173" customWidth="1"/>
    <col min="9245" max="9245" width="16.5703125" style="173" customWidth="1"/>
    <col min="9246" max="9246" width="18.5703125" style="173" customWidth="1"/>
    <col min="9247" max="9247" width="16.5703125" style="173" customWidth="1"/>
    <col min="9248" max="9248" width="22.42578125" style="173" customWidth="1"/>
    <col min="9249" max="9249" width="32" style="173" customWidth="1"/>
    <col min="9250" max="9250" width="14.7109375" style="173" customWidth="1"/>
    <col min="9251" max="9251" width="17.28515625" style="173" customWidth="1"/>
    <col min="9252" max="9474" width="7.85546875" style="173"/>
    <col min="9475" max="9477" width="0" style="173" hidden="1" customWidth="1"/>
    <col min="9478" max="9478" width="15" style="173" customWidth="1"/>
    <col min="9479" max="9479" width="21.85546875" style="173" customWidth="1"/>
    <col min="9480" max="9480" width="24.5703125" style="173" customWidth="1"/>
    <col min="9481" max="9481" width="43.42578125" style="173" customWidth="1"/>
    <col min="9482" max="9482" width="38.42578125" style="173" customWidth="1"/>
    <col min="9483" max="9483" width="43.7109375" style="173" customWidth="1"/>
    <col min="9484" max="9484" width="17.140625" style="173" customWidth="1"/>
    <col min="9485" max="9485" width="18.85546875" style="173" customWidth="1"/>
    <col min="9486" max="9486" width="13.42578125" style="173" customWidth="1"/>
    <col min="9487" max="9487" width="15.7109375" style="173" customWidth="1"/>
    <col min="9488" max="9488" width="15" style="173" customWidth="1"/>
    <col min="9489" max="9489" width="13.42578125" style="173" customWidth="1"/>
    <col min="9490" max="9490" width="15.42578125" style="173" customWidth="1"/>
    <col min="9491" max="9491" width="20.5703125" style="173" customWidth="1"/>
    <col min="9492" max="9492" width="14" style="173" customWidth="1"/>
    <col min="9493" max="9493" width="11.140625" style="173" customWidth="1"/>
    <col min="9494" max="9494" width="20.140625" style="173" customWidth="1"/>
    <col min="9495" max="9495" width="15.85546875" style="173" customWidth="1"/>
    <col min="9496" max="9496" width="15.7109375" style="173" customWidth="1"/>
    <col min="9497" max="9497" width="18.28515625" style="173" customWidth="1"/>
    <col min="9498" max="9498" width="21" style="173" customWidth="1"/>
    <col min="9499" max="9499" width="18.28515625" style="173" customWidth="1"/>
    <col min="9500" max="9500" width="16.42578125" style="173" customWidth="1"/>
    <col min="9501" max="9501" width="16.5703125" style="173" customWidth="1"/>
    <col min="9502" max="9502" width="18.5703125" style="173" customWidth="1"/>
    <col min="9503" max="9503" width="16.5703125" style="173" customWidth="1"/>
    <col min="9504" max="9504" width="22.42578125" style="173" customWidth="1"/>
    <col min="9505" max="9505" width="32" style="173" customWidth="1"/>
    <col min="9506" max="9506" width="14.7109375" style="173" customWidth="1"/>
    <col min="9507" max="9507" width="17.28515625" style="173" customWidth="1"/>
    <col min="9508" max="9730" width="7.85546875" style="173"/>
    <col min="9731" max="9733" width="0" style="173" hidden="1" customWidth="1"/>
    <col min="9734" max="9734" width="15" style="173" customWidth="1"/>
    <col min="9735" max="9735" width="21.85546875" style="173" customWidth="1"/>
    <col min="9736" max="9736" width="24.5703125" style="173" customWidth="1"/>
    <col min="9737" max="9737" width="43.42578125" style="173" customWidth="1"/>
    <col min="9738" max="9738" width="38.42578125" style="173" customWidth="1"/>
    <col min="9739" max="9739" width="43.7109375" style="173" customWidth="1"/>
    <col min="9740" max="9740" width="17.140625" style="173" customWidth="1"/>
    <col min="9741" max="9741" width="18.85546875" style="173" customWidth="1"/>
    <col min="9742" max="9742" width="13.42578125" style="173" customWidth="1"/>
    <col min="9743" max="9743" width="15.7109375" style="173" customWidth="1"/>
    <col min="9744" max="9744" width="15" style="173" customWidth="1"/>
    <col min="9745" max="9745" width="13.42578125" style="173" customWidth="1"/>
    <col min="9746" max="9746" width="15.42578125" style="173" customWidth="1"/>
    <col min="9747" max="9747" width="20.5703125" style="173" customWidth="1"/>
    <col min="9748" max="9748" width="14" style="173" customWidth="1"/>
    <col min="9749" max="9749" width="11.140625" style="173" customWidth="1"/>
    <col min="9750" max="9750" width="20.140625" style="173" customWidth="1"/>
    <col min="9751" max="9751" width="15.85546875" style="173" customWidth="1"/>
    <col min="9752" max="9752" width="15.7109375" style="173" customWidth="1"/>
    <col min="9753" max="9753" width="18.28515625" style="173" customWidth="1"/>
    <col min="9754" max="9754" width="21" style="173" customWidth="1"/>
    <col min="9755" max="9755" width="18.28515625" style="173" customWidth="1"/>
    <col min="9756" max="9756" width="16.42578125" style="173" customWidth="1"/>
    <col min="9757" max="9757" width="16.5703125" style="173" customWidth="1"/>
    <col min="9758" max="9758" width="18.5703125" style="173" customWidth="1"/>
    <col min="9759" max="9759" width="16.5703125" style="173" customWidth="1"/>
    <col min="9760" max="9760" width="22.42578125" style="173" customWidth="1"/>
    <col min="9761" max="9761" width="32" style="173" customWidth="1"/>
    <col min="9762" max="9762" width="14.7109375" style="173" customWidth="1"/>
    <col min="9763" max="9763" width="17.28515625" style="173" customWidth="1"/>
    <col min="9764" max="9986" width="7.85546875" style="173"/>
    <col min="9987" max="9989" width="0" style="173" hidden="1" customWidth="1"/>
    <col min="9990" max="9990" width="15" style="173" customWidth="1"/>
    <col min="9991" max="9991" width="21.85546875" style="173" customWidth="1"/>
    <col min="9992" max="9992" width="24.5703125" style="173" customWidth="1"/>
    <col min="9993" max="9993" width="43.42578125" style="173" customWidth="1"/>
    <col min="9994" max="9994" width="38.42578125" style="173" customWidth="1"/>
    <col min="9995" max="9995" width="43.7109375" style="173" customWidth="1"/>
    <col min="9996" max="9996" width="17.140625" style="173" customWidth="1"/>
    <col min="9997" max="9997" width="18.85546875" style="173" customWidth="1"/>
    <col min="9998" max="9998" width="13.42578125" style="173" customWidth="1"/>
    <col min="9999" max="9999" width="15.7109375" style="173" customWidth="1"/>
    <col min="10000" max="10000" width="15" style="173" customWidth="1"/>
    <col min="10001" max="10001" width="13.42578125" style="173" customWidth="1"/>
    <col min="10002" max="10002" width="15.42578125" style="173" customWidth="1"/>
    <col min="10003" max="10003" width="20.5703125" style="173" customWidth="1"/>
    <col min="10004" max="10004" width="14" style="173" customWidth="1"/>
    <col min="10005" max="10005" width="11.140625" style="173" customWidth="1"/>
    <col min="10006" max="10006" width="20.140625" style="173" customWidth="1"/>
    <col min="10007" max="10007" width="15.85546875" style="173" customWidth="1"/>
    <col min="10008" max="10008" width="15.7109375" style="173" customWidth="1"/>
    <col min="10009" max="10009" width="18.28515625" style="173" customWidth="1"/>
    <col min="10010" max="10010" width="21" style="173" customWidth="1"/>
    <col min="10011" max="10011" width="18.28515625" style="173" customWidth="1"/>
    <col min="10012" max="10012" width="16.42578125" style="173" customWidth="1"/>
    <col min="10013" max="10013" width="16.5703125" style="173" customWidth="1"/>
    <col min="10014" max="10014" width="18.5703125" style="173" customWidth="1"/>
    <col min="10015" max="10015" width="16.5703125" style="173" customWidth="1"/>
    <col min="10016" max="10016" width="22.42578125" style="173" customWidth="1"/>
    <col min="10017" max="10017" width="32" style="173" customWidth="1"/>
    <col min="10018" max="10018" width="14.7109375" style="173" customWidth="1"/>
    <col min="10019" max="10019" width="17.28515625" style="173" customWidth="1"/>
    <col min="10020" max="10242" width="7.85546875" style="173"/>
    <col min="10243" max="10245" width="0" style="173" hidden="1" customWidth="1"/>
    <col min="10246" max="10246" width="15" style="173" customWidth="1"/>
    <col min="10247" max="10247" width="21.85546875" style="173" customWidth="1"/>
    <col min="10248" max="10248" width="24.5703125" style="173" customWidth="1"/>
    <col min="10249" max="10249" width="43.42578125" style="173" customWidth="1"/>
    <col min="10250" max="10250" width="38.42578125" style="173" customWidth="1"/>
    <col min="10251" max="10251" width="43.7109375" style="173" customWidth="1"/>
    <col min="10252" max="10252" width="17.140625" style="173" customWidth="1"/>
    <col min="10253" max="10253" width="18.85546875" style="173" customWidth="1"/>
    <col min="10254" max="10254" width="13.42578125" style="173" customWidth="1"/>
    <col min="10255" max="10255" width="15.7109375" style="173" customWidth="1"/>
    <col min="10256" max="10256" width="15" style="173" customWidth="1"/>
    <col min="10257" max="10257" width="13.42578125" style="173" customWidth="1"/>
    <col min="10258" max="10258" width="15.42578125" style="173" customWidth="1"/>
    <col min="10259" max="10259" width="20.5703125" style="173" customWidth="1"/>
    <col min="10260" max="10260" width="14" style="173" customWidth="1"/>
    <col min="10261" max="10261" width="11.140625" style="173" customWidth="1"/>
    <col min="10262" max="10262" width="20.140625" style="173" customWidth="1"/>
    <col min="10263" max="10263" width="15.85546875" style="173" customWidth="1"/>
    <col min="10264" max="10264" width="15.7109375" style="173" customWidth="1"/>
    <col min="10265" max="10265" width="18.28515625" style="173" customWidth="1"/>
    <col min="10266" max="10266" width="21" style="173" customWidth="1"/>
    <col min="10267" max="10267" width="18.28515625" style="173" customWidth="1"/>
    <col min="10268" max="10268" width="16.42578125" style="173" customWidth="1"/>
    <col min="10269" max="10269" width="16.5703125" style="173" customWidth="1"/>
    <col min="10270" max="10270" width="18.5703125" style="173" customWidth="1"/>
    <col min="10271" max="10271" width="16.5703125" style="173" customWidth="1"/>
    <col min="10272" max="10272" width="22.42578125" style="173" customWidth="1"/>
    <col min="10273" max="10273" width="32" style="173" customWidth="1"/>
    <col min="10274" max="10274" width="14.7109375" style="173" customWidth="1"/>
    <col min="10275" max="10275" width="17.28515625" style="173" customWidth="1"/>
    <col min="10276" max="10498" width="7.85546875" style="173"/>
    <col min="10499" max="10501" width="0" style="173" hidden="1" customWidth="1"/>
    <col min="10502" max="10502" width="15" style="173" customWidth="1"/>
    <col min="10503" max="10503" width="21.85546875" style="173" customWidth="1"/>
    <col min="10504" max="10504" width="24.5703125" style="173" customWidth="1"/>
    <col min="10505" max="10505" width="43.42578125" style="173" customWidth="1"/>
    <col min="10506" max="10506" width="38.42578125" style="173" customWidth="1"/>
    <col min="10507" max="10507" width="43.7109375" style="173" customWidth="1"/>
    <col min="10508" max="10508" width="17.140625" style="173" customWidth="1"/>
    <col min="10509" max="10509" width="18.85546875" style="173" customWidth="1"/>
    <col min="10510" max="10510" width="13.42578125" style="173" customWidth="1"/>
    <col min="10511" max="10511" width="15.7109375" style="173" customWidth="1"/>
    <col min="10512" max="10512" width="15" style="173" customWidth="1"/>
    <col min="10513" max="10513" width="13.42578125" style="173" customWidth="1"/>
    <col min="10514" max="10514" width="15.42578125" style="173" customWidth="1"/>
    <col min="10515" max="10515" width="20.5703125" style="173" customWidth="1"/>
    <col min="10516" max="10516" width="14" style="173" customWidth="1"/>
    <col min="10517" max="10517" width="11.140625" style="173" customWidth="1"/>
    <col min="10518" max="10518" width="20.140625" style="173" customWidth="1"/>
    <col min="10519" max="10519" width="15.85546875" style="173" customWidth="1"/>
    <col min="10520" max="10520" width="15.7109375" style="173" customWidth="1"/>
    <col min="10521" max="10521" width="18.28515625" style="173" customWidth="1"/>
    <col min="10522" max="10522" width="21" style="173" customWidth="1"/>
    <col min="10523" max="10523" width="18.28515625" style="173" customWidth="1"/>
    <col min="10524" max="10524" width="16.42578125" style="173" customWidth="1"/>
    <col min="10525" max="10525" width="16.5703125" style="173" customWidth="1"/>
    <col min="10526" max="10526" width="18.5703125" style="173" customWidth="1"/>
    <col min="10527" max="10527" width="16.5703125" style="173" customWidth="1"/>
    <col min="10528" max="10528" width="22.42578125" style="173" customWidth="1"/>
    <col min="10529" max="10529" width="32" style="173" customWidth="1"/>
    <col min="10530" max="10530" width="14.7109375" style="173" customWidth="1"/>
    <col min="10531" max="10531" width="17.28515625" style="173" customWidth="1"/>
    <col min="10532" max="10754" width="7.85546875" style="173"/>
    <col min="10755" max="10757" width="0" style="173" hidden="1" customWidth="1"/>
    <col min="10758" max="10758" width="15" style="173" customWidth="1"/>
    <col min="10759" max="10759" width="21.85546875" style="173" customWidth="1"/>
    <col min="10760" max="10760" width="24.5703125" style="173" customWidth="1"/>
    <col min="10761" max="10761" width="43.42578125" style="173" customWidth="1"/>
    <col min="10762" max="10762" width="38.42578125" style="173" customWidth="1"/>
    <col min="10763" max="10763" width="43.7109375" style="173" customWidth="1"/>
    <col min="10764" max="10764" width="17.140625" style="173" customWidth="1"/>
    <col min="10765" max="10765" width="18.85546875" style="173" customWidth="1"/>
    <col min="10766" max="10766" width="13.42578125" style="173" customWidth="1"/>
    <col min="10767" max="10767" width="15.7109375" style="173" customWidth="1"/>
    <col min="10768" max="10768" width="15" style="173" customWidth="1"/>
    <col min="10769" max="10769" width="13.42578125" style="173" customWidth="1"/>
    <col min="10770" max="10770" width="15.42578125" style="173" customWidth="1"/>
    <col min="10771" max="10771" width="20.5703125" style="173" customWidth="1"/>
    <col min="10772" max="10772" width="14" style="173" customWidth="1"/>
    <col min="10773" max="10773" width="11.140625" style="173" customWidth="1"/>
    <col min="10774" max="10774" width="20.140625" style="173" customWidth="1"/>
    <col min="10775" max="10775" width="15.85546875" style="173" customWidth="1"/>
    <col min="10776" max="10776" width="15.7109375" style="173" customWidth="1"/>
    <col min="10777" max="10777" width="18.28515625" style="173" customWidth="1"/>
    <col min="10778" max="10778" width="21" style="173" customWidth="1"/>
    <col min="10779" max="10779" width="18.28515625" style="173" customWidth="1"/>
    <col min="10780" max="10780" width="16.42578125" style="173" customWidth="1"/>
    <col min="10781" max="10781" width="16.5703125" style="173" customWidth="1"/>
    <col min="10782" max="10782" width="18.5703125" style="173" customWidth="1"/>
    <col min="10783" max="10783" width="16.5703125" style="173" customWidth="1"/>
    <col min="10784" max="10784" width="22.42578125" style="173" customWidth="1"/>
    <col min="10785" max="10785" width="32" style="173" customWidth="1"/>
    <col min="10786" max="10786" width="14.7109375" style="173" customWidth="1"/>
    <col min="10787" max="10787" width="17.28515625" style="173" customWidth="1"/>
    <col min="10788" max="11010" width="7.85546875" style="173"/>
    <col min="11011" max="11013" width="0" style="173" hidden="1" customWidth="1"/>
    <col min="11014" max="11014" width="15" style="173" customWidth="1"/>
    <col min="11015" max="11015" width="21.85546875" style="173" customWidth="1"/>
    <col min="11016" max="11016" width="24.5703125" style="173" customWidth="1"/>
    <col min="11017" max="11017" width="43.42578125" style="173" customWidth="1"/>
    <col min="11018" max="11018" width="38.42578125" style="173" customWidth="1"/>
    <col min="11019" max="11019" width="43.7109375" style="173" customWidth="1"/>
    <col min="11020" max="11020" width="17.140625" style="173" customWidth="1"/>
    <col min="11021" max="11021" width="18.85546875" style="173" customWidth="1"/>
    <col min="11022" max="11022" width="13.42578125" style="173" customWidth="1"/>
    <col min="11023" max="11023" width="15.7109375" style="173" customWidth="1"/>
    <col min="11024" max="11024" width="15" style="173" customWidth="1"/>
    <col min="11025" max="11025" width="13.42578125" style="173" customWidth="1"/>
    <col min="11026" max="11026" width="15.42578125" style="173" customWidth="1"/>
    <col min="11027" max="11027" width="20.5703125" style="173" customWidth="1"/>
    <col min="11028" max="11028" width="14" style="173" customWidth="1"/>
    <col min="11029" max="11029" width="11.140625" style="173" customWidth="1"/>
    <col min="11030" max="11030" width="20.140625" style="173" customWidth="1"/>
    <col min="11031" max="11031" width="15.85546875" style="173" customWidth="1"/>
    <col min="11032" max="11032" width="15.7109375" style="173" customWidth="1"/>
    <col min="11033" max="11033" width="18.28515625" style="173" customWidth="1"/>
    <col min="11034" max="11034" width="21" style="173" customWidth="1"/>
    <col min="11035" max="11035" width="18.28515625" style="173" customWidth="1"/>
    <col min="11036" max="11036" width="16.42578125" style="173" customWidth="1"/>
    <col min="11037" max="11037" width="16.5703125" style="173" customWidth="1"/>
    <col min="11038" max="11038" width="18.5703125" style="173" customWidth="1"/>
    <col min="11039" max="11039" width="16.5703125" style="173" customWidth="1"/>
    <col min="11040" max="11040" width="22.42578125" style="173" customWidth="1"/>
    <col min="11041" max="11041" width="32" style="173" customWidth="1"/>
    <col min="11042" max="11042" width="14.7109375" style="173" customWidth="1"/>
    <col min="11043" max="11043" width="17.28515625" style="173" customWidth="1"/>
    <col min="11044" max="11266" width="7.85546875" style="173"/>
    <col min="11267" max="11269" width="0" style="173" hidden="1" customWidth="1"/>
    <col min="11270" max="11270" width="15" style="173" customWidth="1"/>
    <col min="11271" max="11271" width="21.85546875" style="173" customWidth="1"/>
    <col min="11272" max="11272" width="24.5703125" style="173" customWidth="1"/>
    <col min="11273" max="11273" width="43.42578125" style="173" customWidth="1"/>
    <col min="11274" max="11274" width="38.42578125" style="173" customWidth="1"/>
    <col min="11275" max="11275" width="43.7109375" style="173" customWidth="1"/>
    <col min="11276" max="11276" width="17.140625" style="173" customWidth="1"/>
    <col min="11277" max="11277" width="18.85546875" style="173" customWidth="1"/>
    <col min="11278" max="11278" width="13.42578125" style="173" customWidth="1"/>
    <col min="11279" max="11279" width="15.7109375" style="173" customWidth="1"/>
    <col min="11280" max="11280" width="15" style="173" customWidth="1"/>
    <col min="11281" max="11281" width="13.42578125" style="173" customWidth="1"/>
    <col min="11282" max="11282" width="15.42578125" style="173" customWidth="1"/>
    <col min="11283" max="11283" width="20.5703125" style="173" customWidth="1"/>
    <col min="11284" max="11284" width="14" style="173" customWidth="1"/>
    <col min="11285" max="11285" width="11.140625" style="173" customWidth="1"/>
    <col min="11286" max="11286" width="20.140625" style="173" customWidth="1"/>
    <col min="11287" max="11287" width="15.85546875" style="173" customWidth="1"/>
    <col min="11288" max="11288" width="15.7109375" style="173" customWidth="1"/>
    <col min="11289" max="11289" width="18.28515625" style="173" customWidth="1"/>
    <col min="11290" max="11290" width="21" style="173" customWidth="1"/>
    <col min="11291" max="11291" width="18.28515625" style="173" customWidth="1"/>
    <col min="11292" max="11292" width="16.42578125" style="173" customWidth="1"/>
    <col min="11293" max="11293" width="16.5703125" style="173" customWidth="1"/>
    <col min="11294" max="11294" width="18.5703125" style="173" customWidth="1"/>
    <col min="11295" max="11295" width="16.5703125" style="173" customWidth="1"/>
    <col min="11296" max="11296" width="22.42578125" style="173" customWidth="1"/>
    <col min="11297" max="11297" width="32" style="173" customWidth="1"/>
    <col min="11298" max="11298" width="14.7109375" style="173" customWidth="1"/>
    <col min="11299" max="11299" width="17.28515625" style="173" customWidth="1"/>
    <col min="11300" max="11522" width="7.85546875" style="173"/>
    <col min="11523" max="11525" width="0" style="173" hidden="1" customWidth="1"/>
    <col min="11526" max="11526" width="15" style="173" customWidth="1"/>
    <col min="11527" max="11527" width="21.85546875" style="173" customWidth="1"/>
    <col min="11528" max="11528" width="24.5703125" style="173" customWidth="1"/>
    <col min="11529" max="11529" width="43.42578125" style="173" customWidth="1"/>
    <col min="11530" max="11530" width="38.42578125" style="173" customWidth="1"/>
    <col min="11531" max="11531" width="43.7109375" style="173" customWidth="1"/>
    <col min="11532" max="11532" width="17.140625" style="173" customWidth="1"/>
    <col min="11533" max="11533" width="18.85546875" style="173" customWidth="1"/>
    <col min="11534" max="11534" width="13.42578125" style="173" customWidth="1"/>
    <col min="11535" max="11535" width="15.7109375" style="173" customWidth="1"/>
    <col min="11536" max="11536" width="15" style="173" customWidth="1"/>
    <col min="11537" max="11537" width="13.42578125" style="173" customWidth="1"/>
    <col min="11538" max="11538" width="15.42578125" style="173" customWidth="1"/>
    <col min="11539" max="11539" width="20.5703125" style="173" customWidth="1"/>
    <col min="11540" max="11540" width="14" style="173" customWidth="1"/>
    <col min="11541" max="11541" width="11.140625" style="173" customWidth="1"/>
    <col min="11542" max="11542" width="20.140625" style="173" customWidth="1"/>
    <col min="11543" max="11543" width="15.85546875" style="173" customWidth="1"/>
    <col min="11544" max="11544" width="15.7109375" style="173" customWidth="1"/>
    <col min="11545" max="11545" width="18.28515625" style="173" customWidth="1"/>
    <col min="11546" max="11546" width="21" style="173" customWidth="1"/>
    <col min="11547" max="11547" width="18.28515625" style="173" customWidth="1"/>
    <col min="11548" max="11548" width="16.42578125" style="173" customWidth="1"/>
    <col min="11549" max="11549" width="16.5703125" style="173" customWidth="1"/>
    <col min="11550" max="11550" width="18.5703125" style="173" customWidth="1"/>
    <col min="11551" max="11551" width="16.5703125" style="173" customWidth="1"/>
    <col min="11552" max="11552" width="22.42578125" style="173" customWidth="1"/>
    <col min="11553" max="11553" width="32" style="173" customWidth="1"/>
    <col min="11554" max="11554" width="14.7109375" style="173" customWidth="1"/>
    <col min="11555" max="11555" width="17.28515625" style="173" customWidth="1"/>
    <col min="11556" max="11778" width="7.85546875" style="173"/>
    <col min="11779" max="11781" width="0" style="173" hidden="1" customWidth="1"/>
    <col min="11782" max="11782" width="15" style="173" customWidth="1"/>
    <col min="11783" max="11783" width="21.85546875" style="173" customWidth="1"/>
    <col min="11784" max="11784" width="24.5703125" style="173" customWidth="1"/>
    <col min="11785" max="11785" width="43.42578125" style="173" customWidth="1"/>
    <col min="11786" max="11786" width="38.42578125" style="173" customWidth="1"/>
    <col min="11787" max="11787" width="43.7109375" style="173" customWidth="1"/>
    <col min="11788" max="11788" width="17.140625" style="173" customWidth="1"/>
    <col min="11789" max="11789" width="18.85546875" style="173" customWidth="1"/>
    <col min="11790" max="11790" width="13.42578125" style="173" customWidth="1"/>
    <col min="11791" max="11791" width="15.7109375" style="173" customWidth="1"/>
    <col min="11792" max="11792" width="15" style="173" customWidth="1"/>
    <col min="11793" max="11793" width="13.42578125" style="173" customWidth="1"/>
    <col min="11794" max="11794" width="15.42578125" style="173" customWidth="1"/>
    <col min="11795" max="11795" width="20.5703125" style="173" customWidth="1"/>
    <col min="11796" max="11796" width="14" style="173" customWidth="1"/>
    <col min="11797" max="11797" width="11.140625" style="173" customWidth="1"/>
    <col min="11798" max="11798" width="20.140625" style="173" customWidth="1"/>
    <col min="11799" max="11799" width="15.85546875" style="173" customWidth="1"/>
    <col min="11800" max="11800" width="15.7109375" style="173" customWidth="1"/>
    <col min="11801" max="11801" width="18.28515625" style="173" customWidth="1"/>
    <col min="11802" max="11802" width="21" style="173" customWidth="1"/>
    <col min="11803" max="11803" width="18.28515625" style="173" customWidth="1"/>
    <col min="11804" max="11804" width="16.42578125" style="173" customWidth="1"/>
    <col min="11805" max="11805" width="16.5703125" style="173" customWidth="1"/>
    <col min="11806" max="11806" width="18.5703125" style="173" customWidth="1"/>
    <col min="11807" max="11807" width="16.5703125" style="173" customWidth="1"/>
    <col min="11808" max="11808" width="22.42578125" style="173" customWidth="1"/>
    <col min="11809" max="11809" width="32" style="173" customWidth="1"/>
    <col min="11810" max="11810" width="14.7109375" style="173" customWidth="1"/>
    <col min="11811" max="11811" width="17.28515625" style="173" customWidth="1"/>
    <col min="11812" max="12034" width="7.85546875" style="173"/>
    <col min="12035" max="12037" width="0" style="173" hidden="1" customWidth="1"/>
    <col min="12038" max="12038" width="15" style="173" customWidth="1"/>
    <col min="12039" max="12039" width="21.85546875" style="173" customWidth="1"/>
    <col min="12040" max="12040" width="24.5703125" style="173" customWidth="1"/>
    <col min="12041" max="12041" width="43.42578125" style="173" customWidth="1"/>
    <col min="12042" max="12042" width="38.42578125" style="173" customWidth="1"/>
    <col min="12043" max="12043" width="43.7109375" style="173" customWidth="1"/>
    <col min="12044" max="12044" width="17.140625" style="173" customWidth="1"/>
    <col min="12045" max="12045" width="18.85546875" style="173" customWidth="1"/>
    <col min="12046" max="12046" width="13.42578125" style="173" customWidth="1"/>
    <col min="12047" max="12047" width="15.7109375" style="173" customWidth="1"/>
    <col min="12048" max="12048" width="15" style="173" customWidth="1"/>
    <col min="12049" max="12049" width="13.42578125" style="173" customWidth="1"/>
    <col min="12050" max="12050" width="15.42578125" style="173" customWidth="1"/>
    <col min="12051" max="12051" width="20.5703125" style="173" customWidth="1"/>
    <col min="12052" max="12052" width="14" style="173" customWidth="1"/>
    <col min="12053" max="12053" width="11.140625" style="173" customWidth="1"/>
    <col min="12054" max="12054" width="20.140625" style="173" customWidth="1"/>
    <col min="12055" max="12055" width="15.85546875" style="173" customWidth="1"/>
    <col min="12056" max="12056" width="15.7109375" style="173" customWidth="1"/>
    <col min="12057" max="12057" width="18.28515625" style="173" customWidth="1"/>
    <col min="12058" max="12058" width="21" style="173" customWidth="1"/>
    <col min="12059" max="12059" width="18.28515625" style="173" customWidth="1"/>
    <col min="12060" max="12060" width="16.42578125" style="173" customWidth="1"/>
    <col min="12061" max="12061" width="16.5703125" style="173" customWidth="1"/>
    <col min="12062" max="12062" width="18.5703125" style="173" customWidth="1"/>
    <col min="12063" max="12063" width="16.5703125" style="173" customWidth="1"/>
    <col min="12064" max="12064" width="22.42578125" style="173" customWidth="1"/>
    <col min="12065" max="12065" width="32" style="173" customWidth="1"/>
    <col min="12066" max="12066" width="14.7109375" style="173" customWidth="1"/>
    <col min="12067" max="12067" width="17.28515625" style="173" customWidth="1"/>
    <col min="12068" max="12290" width="7.85546875" style="173"/>
    <col min="12291" max="12293" width="0" style="173" hidden="1" customWidth="1"/>
    <col min="12294" max="12294" width="15" style="173" customWidth="1"/>
    <col min="12295" max="12295" width="21.85546875" style="173" customWidth="1"/>
    <col min="12296" max="12296" width="24.5703125" style="173" customWidth="1"/>
    <col min="12297" max="12297" width="43.42578125" style="173" customWidth="1"/>
    <col min="12298" max="12298" width="38.42578125" style="173" customWidth="1"/>
    <col min="12299" max="12299" width="43.7109375" style="173" customWidth="1"/>
    <col min="12300" max="12300" width="17.140625" style="173" customWidth="1"/>
    <col min="12301" max="12301" width="18.85546875" style="173" customWidth="1"/>
    <col min="12302" max="12302" width="13.42578125" style="173" customWidth="1"/>
    <col min="12303" max="12303" width="15.7109375" style="173" customWidth="1"/>
    <col min="12304" max="12304" width="15" style="173" customWidth="1"/>
    <col min="12305" max="12305" width="13.42578125" style="173" customWidth="1"/>
    <col min="12306" max="12306" width="15.42578125" style="173" customWidth="1"/>
    <col min="12307" max="12307" width="20.5703125" style="173" customWidth="1"/>
    <col min="12308" max="12308" width="14" style="173" customWidth="1"/>
    <col min="12309" max="12309" width="11.140625" style="173" customWidth="1"/>
    <col min="12310" max="12310" width="20.140625" style="173" customWidth="1"/>
    <col min="12311" max="12311" width="15.85546875" style="173" customWidth="1"/>
    <col min="12312" max="12312" width="15.7109375" style="173" customWidth="1"/>
    <col min="12313" max="12313" width="18.28515625" style="173" customWidth="1"/>
    <col min="12314" max="12314" width="21" style="173" customWidth="1"/>
    <col min="12315" max="12315" width="18.28515625" style="173" customWidth="1"/>
    <col min="12316" max="12316" width="16.42578125" style="173" customWidth="1"/>
    <col min="12317" max="12317" width="16.5703125" style="173" customWidth="1"/>
    <col min="12318" max="12318" width="18.5703125" style="173" customWidth="1"/>
    <col min="12319" max="12319" width="16.5703125" style="173" customWidth="1"/>
    <col min="12320" max="12320" width="22.42578125" style="173" customWidth="1"/>
    <col min="12321" max="12321" width="32" style="173" customWidth="1"/>
    <col min="12322" max="12322" width="14.7109375" style="173" customWidth="1"/>
    <col min="12323" max="12323" width="17.28515625" style="173" customWidth="1"/>
    <col min="12324" max="12546" width="7.85546875" style="173"/>
    <col min="12547" max="12549" width="0" style="173" hidden="1" customWidth="1"/>
    <col min="12550" max="12550" width="15" style="173" customWidth="1"/>
    <col min="12551" max="12551" width="21.85546875" style="173" customWidth="1"/>
    <col min="12552" max="12552" width="24.5703125" style="173" customWidth="1"/>
    <col min="12553" max="12553" width="43.42578125" style="173" customWidth="1"/>
    <col min="12554" max="12554" width="38.42578125" style="173" customWidth="1"/>
    <col min="12555" max="12555" width="43.7109375" style="173" customWidth="1"/>
    <col min="12556" max="12556" width="17.140625" style="173" customWidth="1"/>
    <col min="12557" max="12557" width="18.85546875" style="173" customWidth="1"/>
    <col min="12558" max="12558" width="13.42578125" style="173" customWidth="1"/>
    <col min="12559" max="12559" width="15.7109375" style="173" customWidth="1"/>
    <col min="12560" max="12560" width="15" style="173" customWidth="1"/>
    <col min="12561" max="12561" width="13.42578125" style="173" customWidth="1"/>
    <col min="12562" max="12562" width="15.42578125" style="173" customWidth="1"/>
    <col min="12563" max="12563" width="20.5703125" style="173" customWidth="1"/>
    <col min="12564" max="12564" width="14" style="173" customWidth="1"/>
    <col min="12565" max="12565" width="11.140625" style="173" customWidth="1"/>
    <col min="12566" max="12566" width="20.140625" style="173" customWidth="1"/>
    <col min="12567" max="12567" width="15.85546875" style="173" customWidth="1"/>
    <col min="12568" max="12568" width="15.7109375" style="173" customWidth="1"/>
    <col min="12569" max="12569" width="18.28515625" style="173" customWidth="1"/>
    <col min="12570" max="12570" width="21" style="173" customWidth="1"/>
    <col min="12571" max="12571" width="18.28515625" style="173" customWidth="1"/>
    <col min="12572" max="12572" width="16.42578125" style="173" customWidth="1"/>
    <col min="12573" max="12573" width="16.5703125" style="173" customWidth="1"/>
    <col min="12574" max="12574" width="18.5703125" style="173" customWidth="1"/>
    <col min="12575" max="12575" width="16.5703125" style="173" customWidth="1"/>
    <col min="12576" max="12576" width="22.42578125" style="173" customWidth="1"/>
    <col min="12577" max="12577" width="32" style="173" customWidth="1"/>
    <col min="12578" max="12578" width="14.7109375" style="173" customWidth="1"/>
    <col min="12579" max="12579" width="17.28515625" style="173" customWidth="1"/>
    <col min="12580" max="12802" width="7.85546875" style="173"/>
    <col min="12803" max="12805" width="0" style="173" hidden="1" customWidth="1"/>
    <col min="12806" max="12806" width="15" style="173" customWidth="1"/>
    <col min="12807" max="12807" width="21.85546875" style="173" customWidth="1"/>
    <col min="12808" max="12808" width="24.5703125" style="173" customWidth="1"/>
    <col min="12809" max="12809" width="43.42578125" style="173" customWidth="1"/>
    <col min="12810" max="12810" width="38.42578125" style="173" customWidth="1"/>
    <col min="12811" max="12811" width="43.7109375" style="173" customWidth="1"/>
    <col min="12812" max="12812" width="17.140625" style="173" customWidth="1"/>
    <col min="12813" max="12813" width="18.85546875" style="173" customWidth="1"/>
    <col min="12814" max="12814" width="13.42578125" style="173" customWidth="1"/>
    <col min="12815" max="12815" width="15.7109375" style="173" customWidth="1"/>
    <col min="12816" max="12816" width="15" style="173" customWidth="1"/>
    <col min="12817" max="12817" width="13.42578125" style="173" customWidth="1"/>
    <col min="12818" max="12818" width="15.42578125" style="173" customWidth="1"/>
    <col min="12819" max="12819" width="20.5703125" style="173" customWidth="1"/>
    <col min="12820" max="12820" width="14" style="173" customWidth="1"/>
    <col min="12821" max="12821" width="11.140625" style="173" customWidth="1"/>
    <col min="12822" max="12822" width="20.140625" style="173" customWidth="1"/>
    <col min="12823" max="12823" width="15.85546875" style="173" customWidth="1"/>
    <col min="12824" max="12824" width="15.7109375" style="173" customWidth="1"/>
    <col min="12825" max="12825" width="18.28515625" style="173" customWidth="1"/>
    <col min="12826" max="12826" width="21" style="173" customWidth="1"/>
    <col min="12827" max="12827" width="18.28515625" style="173" customWidth="1"/>
    <col min="12828" max="12828" width="16.42578125" style="173" customWidth="1"/>
    <col min="12829" max="12829" width="16.5703125" style="173" customWidth="1"/>
    <col min="12830" max="12830" width="18.5703125" style="173" customWidth="1"/>
    <col min="12831" max="12831" width="16.5703125" style="173" customWidth="1"/>
    <col min="12832" max="12832" width="22.42578125" style="173" customWidth="1"/>
    <col min="12833" max="12833" width="32" style="173" customWidth="1"/>
    <col min="12834" max="12834" width="14.7109375" style="173" customWidth="1"/>
    <col min="12835" max="12835" width="17.28515625" style="173" customWidth="1"/>
    <col min="12836" max="13058" width="7.85546875" style="173"/>
    <col min="13059" max="13061" width="0" style="173" hidden="1" customWidth="1"/>
    <col min="13062" max="13062" width="15" style="173" customWidth="1"/>
    <col min="13063" max="13063" width="21.85546875" style="173" customWidth="1"/>
    <col min="13064" max="13064" width="24.5703125" style="173" customWidth="1"/>
    <col min="13065" max="13065" width="43.42578125" style="173" customWidth="1"/>
    <col min="13066" max="13066" width="38.42578125" style="173" customWidth="1"/>
    <col min="13067" max="13067" width="43.7109375" style="173" customWidth="1"/>
    <col min="13068" max="13068" width="17.140625" style="173" customWidth="1"/>
    <col min="13069" max="13069" width="18.85546875" style="173" customWidth="1"/>
    <col min="13070" max="13070" width="13.42578125" style="173" customWidth="1"/>
    <col min="13071" max="13071" width="15.7109375" style="173" customWidth="1"/>
    <col min="13072" max="13072" width="15" style="173" customWidth="1"/>
    <col min="13073" max="13073" width="13.42578125" style="173" customWidth="1"/>
    <col min="13074" max="13074" width="15.42578125" style="173" customWidth="1"/>
    <col min="13075" max="13075" width="20.5703125" style="173" customWidth="1"/>
    <col min="13076" max="13076" width="14" style="173" customWidth="1"/>
    <col min="13077" max="13077" width="11.140625" style="173" customWidth="1"/>
    <col min="13078" max="13078" width="20.140625" style="173" customWidth="1"/>
    <col min="13079" max="13079" width="15.85546875" style="173" customWidth="1"/>
    <col min="13080" max="13080" width="15.7109375" style="173" customWidth="1"/>
    <col min="13081" max="13081" width="18.28515625" style="173" customWidth="1"/>
    <col min="13082" max="13082" width="21" style="173" customWidth="1"/>
    <col min="13083" max="13083" width="18.28515625" style="173" customWidth="1"/>
    <col min="13084" max="13084" width="16.42578125" style="173" customWidth="1"/>
    <col min="13085" max="13085" width="16.5703125" style="173" customWidth="1"/>
    <col min="13086" max="13086" width="18.5703125" style="173" customWidth="1"/>
    <col min="13087" max="13087" width="16.5703125" style="173" customWidth="1"/>
    <col min="13088" max="13088" width="22.42578125" style="173" customWidth="1"/>
    <col min="13089" max="13089" width="32" style="173" customWidth="1"/>
    <col min="13090" max="13090" width="14.7109375" style="173" customWidth="1"/>
    <col min="13091" max="13091" width="17.28515625" style="173" customWidth="1"/>
    <col min="13092" max="13314" width="7.85546875" style="173"/>
    <col min="13315" max="13317" width="0" style="173" hidden="1" customWidth="1"/>
    <col min="13318" max="13318" width="15" style="173" customWidth="1"/>
    <col min="13319" max="13319" width="21.85546875" style="173" customWidth="1"/>
    <col min="13320" max="13320" width="24.5703125" style="173" customWidth="1"/>
    <col min="13321" max="13321" width="43.42578125" style="173" customWidth="1"/>
    <col min="13322" max="13322" width="38.42578125" style="173" customWidth="1"/>
    <col min="13323" max="13323" width="43.7109375" style="173" customWidth="1"/>
    <col min="13324" max="13324" width="17.140625" style="173" customWidth="1"/>
    <col min="13325" max="13325" width="18.85546875" style="173" customWidth="1"/>
    <col min="13326" max="13326" width="13.42578125" style="173" customWidth="1"/>
    <col min="13327" max="13327" width="15.7109375" style="173" customWidth="1"/>
    <col min="13328" max="13328" width="15" style="173" customWidth="1"/>
    <col min="13329" max="13329" width="13.42578125" style="173" customWidth="1"/>
    <col min="13330" max="13330" width="15.42578125" style="173" customWidth="1"/>
    <col min="13331" max="13331" width="20.5703125" style="173" customWidth="1"/>
    <col min="13332" max="13332" width="14" style="173" customWidth="1"/>
    <col min="13333" max="13333" width="11.140625" style="173" customWidth="1"/>
    <col min="13334" max="13334" width="20.140625" style="173" customWidth="1"/>
    <col min="13335" max="13335" width="15.85546875" style="173" customWidth="1"/>
    <col min="13336" max="13336" width="15.7109375" style="173" customWidth="1"/>
    <col min="13337" max="13337" width="18.28515625" style="173" customWidth="1"/>
    <col min="13338" max="13338" width="21" style="173" customWidth="1"/>
    <col min="13339" max="13339" width="18.28515625" style="173" customWidth="1"/>
    <col min="13340" max="13340" width="16.42578125" style="173" customWidth="1"/>
    <col min="13341" max="13341" width="16.5703125" style="173" customWidth="1"/>
    <col min="13342" max="13342" width="18.5703125" style="173" customWidth="1"/>
    <col min="13343" max="13343" width="16.5703125" style="173" customWidth="1"/>
    <col min="13344" max="13344" width="22.42578125" style="173" customWidth="1"/>
    <col min="13345" max="13345" width="32" style="173" customWidth="1"/>
    <col min="13346" max="13346" width="14.7109375" style="173" customWidth="1"/>
    <col min="13347" max="13347" width="17.28515625" style="173" customWidth="1"/>
    <col min="13348" max="13570" width="7.85546875" style="173"/>
    <col min="13571" max="13573" width="0" style="173" hidden="1" customWidth="1"/>
    <col min="13574" max="13574" width="15" style="173" customWidth="1"/>
    <col min="13575" max="13575" width="21.85546875" style="173" customWidth="1"/>
    <col min="13576" max="13576" width="24.5703125" style="173" customWidth="1"/>
    <col min="13577" max="13577" width="43.42578125" style="173" customWidth="1"/>
    <col min="13578" max="13578" width="38.42578125" style="173" customWidth="1"/>
    <col min="13579" max="13579" width="43.7109375" style="173" customWidth="1"/>
    <col min="13580" max="13580" width="17.140625" style="173" customWidth="1"/>
    <col min="13581" max="13581" width="18.85546875" style="173" customWidth="1"/>
    <col min="13582" max="13582" width="13.42578125" style="173" customWidth="1"/>
    <col min="13583" max="13583" width="15.7109375" style="173" customWidth="1"/>
    <col min="13584" max="13584" width="15" style="173" customWidth="1"/>
    <col min="13585" max="13585" width="13.42578125" style="173" customWidth="1"/>
    <col min="13586" max="13586" width="15.42578125" style="173" customWidth="1"/>
    <col min="13587" max="13587" width="20.5703125" style="173" customWidth="1"/>
    <col min="13588" max="13588" width="14" style="173" customWidth="1"/>
    <col min="13589" max="13589" width="11.140625" style="173" customWidth="1"/>
    <col min="13590" max="13590" width="20.140625" style="173" customWidth="1"/>
    <col min="13591" max="13591" width="15.85546875" style="173" customWidth="1"/>
    <col min="13592" max="13592" width="15.7109375" style="173" customWidth="1"/>
    <col min="13593" max="13593" width="18.28515625" style="173" customWidth="1"/>
    <col min="13594" max="13594" width="21" style="173" customWidth="1"/>
    <col min="13595" max="13595" width="18.28515625" style="173" customWidth="1"/>
    <col min="13596" max="13596" width="16.42578125" style="173" customWidth="1"/>
    <col min="13597" max="13597" width="16.5703125" style="173" customWidth="1"/>
    <col min="13598" max="13598" width="18.5703125" style="173" customWidth="1"/>
    <col min="13599" max="13599" width="16.5703125" style="173" customWidth="1"/>
    <col min="13600" max="13600" width="22.42578125" style="173" customWidth="1"/>
    <col min="13601" max="13601" width="32" style="173" customWidth="1"/>
    <col min="13602" max="13602" width="14.7109375" style="173" customWidth="1"/>
    <col min="13603" max="13603" width="17.28515625" style="173" customWidth="1"/>
    <col min="13604" max="13826" width="7.85546875" style="173"/>
    <col min="13827" max="13829" width="0" style="173" hidden="1" customWidth="1"/>
    <col min="13830" max="13830" width="15" style="173" customWidth="1"/>
    <col min="13831" max="13831" width="21.85546875" style="173" customWidth="1"/>
    <col min="13832" max="13832" width="24.5703125" style="173" customWidth="1"/>
    <col min="13833" max="13833" width="43.42578125" style="173" customWidth="1"/>
    <col min="13834" max="13834" width="38.42578125" style="173" customWidth="1"/>
    <col min="13835" max="13835" width="43.7109375" style="173" customWidth="1"/>
    <col min="13836" max="13836" width="17.140625" style="173" customWidth="1"/>
    <col min="13837" max="13837" width="18.85546875" style="173" customWidth="1"/>
    <col min="13838" max="13838" width="13.42578125" style="173" customWidth="1"/>
    <col min="13839" max="13839" width="15.7109375" style="173" customWidth="1"/>
    <col min="13840" max="13840" width="15" style="173" customWidth="1"/>
    <col min="13841" max="13841" width="13.42578125" style="173" customWidth="1"/>
    <col min="13842" max="13842" width="15.42578125" style="173" customWidth="1"/>
    <col min="13843" max="13843" width="20.5703125" style="173" customWidth="1"/>
    <col min="13844" max="13844" width="14" style="173" customWidth="1"/>
    <col min="13845" max="13845" width="11.140625" style="173" customWidth="1"/>
    <col min="13846" max="13846" width="20.140625" style="173" customWidth="1"/>
    <col min="13847" max="13847" width="15.85546875" style="173" customWidth="1"/>
    <col min="13848" max="13848" width="15.7109375" style="173" customWidth="1"/>
    <col min="13849" max="13849" width="18.28515625" style="173" customWidth="1"/>
    <col min="13850" max="13850" width="21" style="173" customWidth="1"/>
    <col min="13851" max="13851" width="18.28515625" style="173" customWidth="1"/>
    <col min="13852" max="13852" width="16.42578125" style="173" customWidth="1"/>
    <col min="13853" max="13853" width="16.5703125" style="173" customWidth="1"/>
    <col min="13854" max="13854" width="18.5703125" style="173" customWidth="1"/>
    <col min="13855" max="13855" width="16.5703125" style="173" customWidth="1"/>
    <col min="13856" max="13856" width="22.42578125" style="173" customWidth="1"/>
    <col min="13857" max="13857" width="32" style="173" customWidth="1"/>
    <col min="13858" max="13858" width="14.7109375" style="173" customWidth="1"/>
    <col min="13859" max="13859" width="17.28515625" style="173" customWidth="1"/>
    <col min="13860" max="14082" width="7.85546875" style="173"/>
    <col min="14083" max="14085" width="0" style="173" hidden="1" customWidth="1"/>
    <col min="14086" max="14086" width="15" style="173" customWidth="1"/>
    <col min="14087" max="14087" width="21.85546875" style="173" customWidth="1"/>
    <col min="14088" max="14088" width="24.5703125" style="173" customWidth="1"/>
    <col min="14089" max="14089" width="43.42578125" style="173" customWidth="1"/>
    <col min="14090" max="14090" width="38.42578125" style="173" customWidth="1"/>
    <col min="14091" max="14091" width="43.7109375" style="173" customWidth="1"/>
    <col min="14092" max="14092" width="17.140625" style="173" customWidth="1"/>
    <col min="14093" max="14093" width="18.85546875" style="173" customWidth="1"/>
    <col min="14094" max="14094" width="13.42578125" style="173" customWidth="1"/>
    <col min="14095" max="14095" width="15.7109375" style="173" customWidth="1"/>
    <col min="14096" max="14096" width="15" style="173" customWidth="1"/>
    <col min="14097" max="14097" width="13.42578125" style="173" customWidth="1"/>
    <col min="14098" max="14098" width="15.42578125" style="173" customWidth="1"/>
    <col min="14099" max="14099" width="20.5703125" style="173" customWidth="1"/>
    <col min="14100" max="14100" width="14" style="173" customWidth="1"/>
    <col min="14101" max="14101" width="11.140625" style="173" customWidth="1"/>
    <col min="14102" max="14102" width="20.140625" style="173" customWidth="1"/>
    <col min="14103" max="14103" width="15.85546875" style="173" customWidth="1"/>
    <col min="14104" max="14104" width="15.7109375" style="173" customWidth="1"/>
    <col min="14105" max="14105" width="18.28515625" style="173" customWidth="1"/>
    <col min="14106" max="14106" width="21" style="173" customWidth="1"/>
    <col min="14107" max="14107" width="18.28515625" style="173" customWidth="1"/>
    <col min="14108" max="14108" width="16.42578125" style="173" customWidth="1"/>
    <col min="14109" max="14109" width="16.5703125" style="173" customWidth="1"/>
    <col min="14110" max="14110" width="18.5703125" style="173" customWidth="1"/>
    <col min="14111" max="14111" width="16.5703125" style="173" customWidth="1"/>
    <col min="14112" max="14112" width="22.42578125" style="173" customWidth="1"/>
    <col min="14113" max="14113" width="32" style="173" customWidth="1"/>
    <col min="14114" max="14114" width="14.7109375" style="173" customWidth="1"/>
    <col min="14115" max="14115" width="17.28515625" style="173" customWidth="1"/>
    <col min="14116" max="14338" width="7.85546875" style="173"/>
    <col min="14339" max="14341" width="0" style="173" hidden="1" customWidth="1"/>
    <col min="14342" max="14342" width="15" style="173" customWidth="1"/>
    <col min="14343" max="14343" width="21.85546875" style="173" customWidth="1"/>
    <col min="14344" max="14344" width="24.5703125" style="173" customWidth="1"/>
    <col min="14345" max="14345" width="43.42578125" style="173" customWidth="1"/>
    <col min="14346" max="14346" width="38.42578125" style="173" customWidth="1"/>
    <col min="14347" max="14347" width="43.7109375" style="173" customWidth="1"/>
    <col min="14348" max="14348" width="17.140625" style="173" customWidth="1"/>
    <col min="14349" max="14349" width="18.85546875" style="173" customWidth="1"/>
    <col min="14350" max="14350" width="13.42578125" style="173" customWidth="1"/>
    <col min="14351" max="14351" width="15.7109375" style="173" customWidth="1"/>
    <col min="14352" max="14352" width="15" style="173" customWidth="1"/>
    <col min="14353" max="14353" width="13.42578125" style="173" customWidth="1"/>
    <col min="14354" max="14354" width="15.42578125" style="173" customWidth="1"/>
    <col min="14355" max="14355" width="20.5703125" style="173" customWidth="1"/>
    <col min="14356" max="14356" width="14" style="173" customWidth="1"/>
    <col min="14357" max="14357" width="11.140625" style="173" customWidth="1"/>
    <col min="14358" max="14358" width="20.140625" style="173" customWidth="1"/>
    <col min="14359" max="14359" width="15.85546875" style="173" customWidth="1"/>
    <col min="14360" max="14360" width="15.7109375" style="173" customWidth="1"/>
    <col min="14361" max="14361" width="18.28515625" style="173" customWidth="1"/>
    <col min="14362" max="14362" width="21" style="173" customWidth="1"/>
    <col min="14363" max="14363" width="18.28515625" style="173" customWidth="1"/>
    <col min="14364" max="14364" width="16.42578125" style="173" customWidth="1"/>
    <col min="14365" max="14365" width="16.5703125" style="173" customWidth="1"/>
    <col min="14366" max="14366" width="18.5703125" style="173" customWidth="1"/>
    <col min="14367" max="14367" width="16.5703125" style="173" customWidth="1"/>
    <col min="14368" max="14368" width="22.42578125" style="173" customWidth="1"/>
    <col min="14369" max="14369" width="32" style="173" customWidth="1"/>
    <col min="14370" max="14370" width="14.7109375" style="173" customWidth="1"/>
    <col min="14371" max="14371" width="17.28515625" style="173" customWidth="1"/>
    <col min="14372" max="14594" width="7.85546875" style="173"/>
    <col min="14595" max="14597" width="0" style="173" hidden="1" customWidth="1"/>
    <col min="14598" max="14598" width="15" style="173" customWidth="1"/>
    <col min="14599" max="14599" width="21.85546875" style="173" customWidth="1"/>
    <col min="14600" max="14600" width="24.5703125" style="173" customWidth="1"/>
    <col min="14601" max="14601" width="43.42578125" style="173" customWidth="1"/>
    <col min="14602" max="14602" width="38.42578125" style="173" customWidth="1"/>
    <col min="14603" max="14603" width="43.7109375" style="173" customWidth="1"/>
    <col min="14604" max="14604" width="17.140625" style="173" customWidth="1"/>
    <col min="14605" max="14605" width="18.85546875" style="173" customWidth="1"/>
    <col min="14606" max="14606" width="13.42578125" style="173" customWidth="1"/>
    <col min="14607" max="14607" width="15.7109375" style="173" customWidth="1"/>
    <col min="14608" max="14608" width="15" style="173" customWidth="1"/>
    <col min="14609" max="14609" width="13.42578125" style="173" customWidth="1"/>
    <col min="14610" max="14610" width="15.42578125" style="173" customWidth="1"/>
    <col min="14611" max="14611" width="20.5703125" style="173" customWidth="1"/>
    <col min="14612" max="14612" width="14" style="173" customWidth="1"/>
    <col min="14613" max="14613" width="11.140625" style="173" customWidth="1"/>
    <col min="14614" max="14614" width="20.140625" style="173" customWidth="1"/>
    <col min="14615" max="14615" width="15.85546875" style="173" customWidth="1"/>
    <col min="14616" max="14616" width="15.7109375" style="173" customWidth="1"/>
    <col min="14617" max="14617" width="18.28515625" style="173" customWidth="1"/>
    <col min="14618" max="14618" width="21" style="173" customWidth="1"/>
    <col min="14619" max="14619" width="18.28515625" style="173" customWidth="1"/>
    <col min="14620" max="14620" width="16.42578125" style="173" customWidth="1"/>
    <col min="14621" max="14621" width="16.5703125" style="173" customWidth="1"/>
    <col min="14622" max="14622" width="18.5703125" style="173" customWidth="1"/>
    <col min="14623" max="14623" width="16.5703125" style="173" customWidth="1"/>
    <col min="14624" max="14624" width="22.42578125" style="173" customWidth="1"/>
    <col min="14625" max="14625" width="32" style="173" customWidth="1"/>
    <col min="14626" max="14626" width="14.7109375" style="173" customWidth="1"/>
    <col min="14627" max="14627" width="17.28515625" style="173" customWidth="1"/>
    <col min="14628" max="14850" width="7.85546875" style="173"/>
    <col min="14851" max="14853" width="0" style="173" hidden="1" customWidth="1"/>
    <col min="14854" max="14854" width="15" style="173" customWidth="1"/>
    <col min="14855" max="14855" width="21.85546875" style="173" customWidth="1"/>
    <col min="14856" max="14856" width="24.5703125" style="173" customWidth="1"/>
    <col min="14857" max="14857" width="43.42578125" style="173" customWidth="1"/>
    <col min="14858" max="14858" width="38.42578125" style="173" customWidth="1"/>
    <col min="14859" max="14859" width="43.7109375" style="173" customWidth="1"/>
    <col min="14860" max="14860" width="17.140625" style="173" customWidth="1"/>
    <col min="14861" max="14861" width="18.85546875" style="173" customWidth="1"/>
    <col min="14862" max="14862" width="13.42578125" style="173" customWidth="1"/>
    <col min="14863" max="14863" width="15.7109375" style="173" customWidth="1"/>
    <col min="14864" max="14864" width="15" style="173" customWidth="1"/>
    <col min="14865" max="14865" width="13.42578125" style="173" customWidth="1"/>
    <col min="14866" max="14866" width="15.42578125" style="173" customWidth="1"/>
    <col min="14867" max="14867" width="20.5703125" style="173" customWidth="1"/>
    <col min="14868" max="14868" width="14" style="173" customWidth="1"/>
    <col min="14869" max="14869" width="11.140625" style="173" customWidth="1"/>
    <col min="14870" max="14870" width="20.140625" style="173" customWidth="1"/>
    <col min="14871" max="14871" width="15.85546875" style="173" customWidth="1"/>
    <col min="14872" max="14872" width="15.7109375" style="173" customWidth="1"/>
    <col min="14873" max="14873" width="18.28515625" style="173" customWidth="1"/>
    <col min="14874" max="14874" width="21" style="173" customWidth="1"/>
    <col min="14875" max="14875" width="18.28515625" style="173" customWidth="1"/>
    <col min="14876" max="14876" width="16.42578125" style="173" customWidth="1"/>
    <col min="14877" max="14877" width="16.5703125" style="173" customWidth="1"/>
    <col min="14878" max="14878" width="18.5703125" style="173" customWidth="1"/>
    <col min="14879" max="14879" width="16.5703125" style="173" customWidth="1"/>
    <col min="14880" max="14880" width="22.42578125" style="173" customWidth="1"/>
    <col min="14881" max="14881" width="32" style="173" customWidth="1"/>
    <col min="14882" max="14882" width="14.7109375" style="173" customWidth="1"/>
    <col min="14883" max="14883" width="17.28515625" style="173" customWidth="1"/>
    <col min="14884" max="15106" width="7.85546875" style="173"/>
    <col min="15107" max="15109" width="0" style="173" hidden="1" customWidth="1"/>
    <col min="15110" max="15110" width="15" style="173" customWidth="1"/>
    <col min="15111" max="15111" width="21.85546875" style="173" customWidth="1"/>
    <col min="15112" max="15112" width="24.5703125" style="173" customWidth="1"/>
    <col min="15113" max="15113" width="43.42578125" style="173" customWidth="1"/>
    <col min="15114" max="15114" width="38.42578125" style="173" customWidth="1"/>
    <col min="15115" max="15115" width="43.7109375" style="173" customWidth="1"/>
    <col min="15116" max="15116" width="17.140625" style="173" customWidth="1"/>
    <col min="15117" max="15117" width="18.85546875" style="173" customWidth="1"/>
    <col min="15118" max="15118" width="13.42578125" style="173" customWidth="1"/>
    <col min="15119" max="15119" width="15.7109375" style="173" customWidth="1"/>
    <col min="15120" max="15120" width="15" style="173" customWidth="1"/>
    <col min="15121" max="15121" width="13.42578125" style="173" customWidth="1"/>
    <col min="15122" max="15122" width="15.42578125" style="173" customWidth="1"/>
    <col min="15123" max="15123" width="20.5703125" style="173" customWidth="1"/>
    <col min="15124" max="15124" width="14" style="173" customWidth="1"/>
    <col min="15125" max="15125" width="11.140625" style="173" customWidth="1"/>
    <col min="15126" max="15126" width="20.140625" style="173" customWidth="1"/>
    <col min="15127" max="15127" width="15.85546875" style="173" customWidth="1"/>
    <col min="15128" max="15128" width="15.7109375" style="173" customWidth="1"/>
    <col min="15129" max="15129" width="18.28515625" style="173" customWidth="1"/>
    <col min="15130" max="15130" width="21" style="173" customWidth="1"/>
    <col min="15131" max="15131" width="18.28515625" style="173" customWidth="1"/>
    <col min="15132" max="15132" width="16.42578125" style="173" customWidth="1"/>
    <col min="15133" max="15133" width="16.5703125" style="173" customWidth="1"/>
    <col min="15134" max="15134" width="18.5703125" style="173" customWidth="1"/>
    <col min="15135" max="15135" width="16.5703125" style="173" customWidth="1"/>
    <col min="15136" max="15136" width="22.42578125" style="173" customWidth="1"/>
    <col min="15137" max="15137" width="32" style="173" customWidth="1"/>
    <col min="15138" max="15138" width="14.7109375" style="173" customWidth="1"/>
    <col min="15139" max="15139" width="17.28515625" style="173" customWidth="1"/>
    <col min="15140" max="15362" width="7.85546875" style="173"/>
    <col min="15363" max="15365" width="0" style="173" hidden="1" customWidth="1"/>
    <col min="15366" max="15366" width="15" style="173" customWidth="1"/>
    <col min="15367" max="15367" width="21.85546875" style="173" customWidth="1"/>
    <col min="15368" max="15368" width="24.5703125" style="173" customWidth="1"/>
    <col min="15369" max="15369" width="43.42578125" style="173" customWidth="1"/>
    <col min="15370" max="15370" width="38.42578125" style="173" customWidth="1"/>
    <col min="15371" max="15371" width="43.7109375" style="173" customWidth="1"/>
    <col min="15372" max="15372" width="17.140625" style="173" customWidth="1"/>
    <col min="15373" max="15373" width="18.85546875" style="173" customWidth="1"/>
    <col min="15374" max="15374" width="13.42578125" style="173" customWidth="1"/>
    <col min="15375" max="15375" width="15.7109375" style="173" customWidth="1"/>
    <col min="15376" max="15376" width="15" style="173" customWidth="1"/>
    <col min="15377" max="15377" width="13.42578125" style="173" customWidth="1"/>
    <col min="15378" max="15378" width="15.42578125" style="173" customWidth="1"/>
    <col min="15379" max="15379" width="20.5703125" style="173" customWidth="1"/>
    <col min="15380" max="15380" width="14" style="173" customWidth="1"/>
    <col min="15381" max="15381" width="11.140625" style="173" customWidth="1"/>
    <col min="15382" max="15382" width="20.140625" style="173" customWidth="1"/>
    <col min="15383" max="15383" width="15.85546875" style="173" customWidth="1"/>
    <col min="15384" max="15384" width="15.7109375" style="173" customWidth="1"/>
    <col min="15385" max="15385" width="18.28515625" style="173" customWidth="1"/>
    <col min="15386" max="15386" width="21" style="173" customWidth="1"/>
    <col min="15387" max="15387" width="18.28515625" style="173" customWidth="1"/>
    <col min="15388" max="15388" width="16.42578125" style="173" customWidth="1"/>
    <col min="15389" max="15389" width="16.5703125" style="173" customWidth="1"/>
    <col min="15390" max="15390" width="18.5703125" style="173" customWidth="1"/>
    <col min="15391" max="15391" width="16.5703125" style="173" customWidth="1"/>
    <col min="15392" max="15392" width="22.42578125" style="173" customWidth="1"/>
    <col min="15393" max="15393" width="32" style="173" customWidth="1"/>
    <col min="15394" max="15394" width="14.7109375" style="173" customWidth="1"/>
    <col min="15395" max="15395" width="17.28515625" style="173" customWidth="1"/>
    <col min="15396" max="15618" width="7.85546875" style="173"/>
    <col min="15619" max="15621" width="0" style="173" hidden="1" customWidth="1"/>
    <col min="15622" max="15622" width="15" style="173" customWidth="1"/>
    <col min="15623" max="15623" width="21.85546875" style="173" customWidth="1"/>
    <col min="15624" max="15624" width="24.5703125" style="173" customWidth="1"/>
    <col min="15625" max="15625" width="43.42578125" style="173" customWidth="1"/>
    <col min="15626" max="15626" width="38.42578125" style="173" customWidth="1"/>
    <col min="15627" max="15627" width="43.7109375" style="173" customWidth="1"/>
    <col min="15628" max="15628" width="17.140625" style="173" customWidth="1"/>
    <col min="15629" max="15629" width="18.85546875" style="173" customWidth="1"/>
    <col min="15630" max="15630" width="13.42578125" style="173" customWidth="1"/>
    <col min="15631" max="15631" width="15.7109375" style="173" customWidth="1"/>
    <col min="15632" max="15632" width="15" style="173" customWidth="1"/>
    <col min="15633" max="15633" width="13.42578125" style="173" customWidth="1"/>
    <col min="15634" max="15634" width="15.42578125" style="173" customWidth="1"/>
    <col min="15635" max="15635" width="20.5703125" style="173" customWidth="1"/>
    <col min="15636" max="15636" width="14" style="173" customWidth="1"/>
    <col min="15637" max="15637" width="11.140625" style="173" customWidth="1"/>
    <col min="15638" max="15638" width="20.140625" style="173" customWidth="1"/>
    <col min="15639" max="15639" width="15.85546875" style="173" customWidth="1"/>
    <col min="15640" max="15640" width="15.7109375" style="173" customWidth="1"/>
    <col min="15641" max="15641" width="18.28515625" style="173" customWidth="1"/>
    <col min="15642" max="15642" width="21" style="173" customWidth="1"/>
    <col min="15643" max="15643" width="18.28515625" style="173" customWidth="1"/>
    <col min="15644" max="15644" width="16.42578125" style="173" customWidth="1"/>
    <col min="15645" max="15645" width="16.5703125" style="173" customWidth="1"/>
    <col min="15646" max="15646" width="18.5703125" style="173" customWidth="1"/>
    <col min="15647" max="15647" width="16.5703125" style="173" customWidth="1"/>
    <col min="15648" max="15648" width="22.42578125" style="173" customWidth="1"/>
    <col min="15649" max="15649" width="32" style="173" customWidth="1"/>
    <col min="15650" max="15650" width="14.7109375" style="173" customWidth="1"/>
    <col min="15651" max="15651" width="17.28515625" style="173" customWidth="1"/>
    <col min="15652" max="15874" width="7.85546875" style="173"/>
    <col min="15875" max="15877" width="0" style="173" hidden="1" customWidth="1"/>
    <col min="15878" max="15878" width="15" style="173" customWidth="1"/>
    <col min="15879" max="15879" width="21.85546875" style="173" customWidth="1"/>
    <col min="15880" max="15880" width="24.5703125" style="173" customWidth="1"/>
    <col min="15881" max="15881" width="43.42578125" style="173" customWidth="1"/>
    <col min="15882" max="15882" width="38.42578125" style="173" customWidth="1"/>
    <col min="15883" max="15883" width="43.7109375" style="173" customWidth="1"/>
    <col min="15884" max="15884" width="17.140625" style="173" customWidth="1"/>
    <col min="15885" max="15885" width="18.85546875" style="173" customWidth="1"/>
    <col min="15886" max="15886" width="13.42578125" style="173" customWidth="1"/>
    <col min="15887" max="15887" width="15.7109375" style="173" customWidth="1"/>
    <col min="15888" max="15888" width="15" style="173" customWidth="1"/>
    <col min="15889" max="15889" width="13.42578125" style="173" customWidth="1"/>
    <col min="15890" max="15890" width="15.42578125" style="173" customWidth="1"/>
    <col min="15891" max="15891" width="20.5703125" style="173" customWidth="1"/>
    <col min="15892" max="15892" width="14" style="173" customWidth="1"/>
    <col min="15893" max="15893" width="11.140625" style="173" customWidth="1"/>
    <col min="15894" max="15894" width="20.140625" style="173" customWidth="1"/>
    <col min="15895" max="15895" width="15.85546875" style="173" customWidth="1"/>
    <col min="15896" max="15896" width="15.7109375" style="173" customWidth="1"/>
    <col min="15897" max="15897" width="18.28515625" style="173" customWidth="1"/>
    <col min="15898" max="15898" width="21" style="173" customWidth="1"/>
    <col min="15899" max="15899" width="18.28515625" style="173" customWidth="1"/>
    <col min="15900" max="15900" width="16.42578125" style="173" customWidth="1"/>
    <col min="15901" max="15901" width="16.5703125" style="173" customWidth="1"/>
    <col min="15902" max="15902" width="18.5703125" style="173" customWidth="1"/>
    <col min="15903" max="15903" width="16.5703125" style="173" customWidth="1"/>
    <col min="15904" max="15904" width="22.42578125" style="173" customWidth="1"/>
    <col min="15905" max="15905" width="32" style="173" customWidth="1"/>
    <col min="15906" max="15906" width="14.7109375" style="173" customWidth="1"/>
    <col min="15907" max="15907" width="17.28515625" style="173" customWidth="1"/>
    <col min="15908" max="16130" width="7.85546875" style="173"/>
    <col min="16131" max="16133" width="0" style="173" hidden="1" customWidth="1"/>
    <col min="16134" max="16134" width="15" style="173" customWidth="1"/>
    <col min="16135" max="16135" width="21.85546875" style="173" customWidth="1"/>
    <col min="16136" max="16136" width="24.5703125" style="173" customWidth="1"/>
    <col min="16137" max="16137" width="43.42578125" style="173" customWidth="1"/>
    <col min="16138" max="16138" width="38.42578125" style="173" customWidth="1"/>
    <col min="16139" max="16139" width="43.7109375" style="173" customWidth="1"/>
    <col min="16140" max="16140" width="17.140625" style="173" customWidth="1"/>
    <col min="16141" max="16141" width="18.85546875" style="173" customWidth="1"/>
    <col min="16142" max="16142" width="13.42578125" style="173" customWidth="1"/>
    <col min="16143" max="16143" width="15.7109375" style="173" customWidth="1"/>
    <col min="16144" max="16144" width="15" style="173" customWidth="1"/>
    <col min="16145" max="16145" width="13.42578125" style="173" customWidth="1"/>
    <col min="16146" max="16146" width="15.42578125" style="173" customWidth="1"/>
    <col min="16147" max="16147" width="20.5703125" style="173" customWidth="1"/>
    <col min="16148" max="16148" width="14" style="173" customWidth="1"/>
    <col min="16149" max="16149" width="11.140625" style="173" customWidth="1"/>
    <col min="16150" max="16150" width="20.140625" style="173" customWidth="1"/>
    <col min="16151" max="16151" width="15.85546875" style="173" customWidth="1"/>
    <col min="16152" max="16152" width="15.7109375" style="173" customWidth="1"/>
    <col min="16153" max="16153" width="18.28515625" style="173" customWidth="1"/>
    <col min="16154" max="16154" width="21" style="173" customWidth="1"/>
    <col min="16155" max="16155" width="18.28515625" style="173" customWidth="1"/>
    <col min="16156" max="16156" width="16.42578125" style="173" customWidth="1"/>
    <col min="16157" max="16157" width="16.5703125" style="173" customWidth="1"/>
    <col min="16158" max="16158" width="18.5703125" style="173" customWidth="1"/>
    <col min="16159" max="16159" width="16.5703125" style="173" customWidth="1"/>
    <col min="16160" max="16160" width="22.42578125" style="173" customWidth="1"/>
    <col min="16161" max="16161" width="32" style="173" customWidth="1"/>
    <col min="16162" max="16162" width="14.7109375" style="173" customWidth="1"/>
    <col min="16163" max="16163" width="17.28515625" style="173" customWidth="1"/>
    <col min="16164" max="16384" width="7.85546875" style="173"/>
  </cols>
  <sheetData>
    <row r="1" spans="1:23" ht="4.5" customHeight="1" x14ac:dyDescent="0.25">
      <c r="D1" s="174"/>
      <c r="E1" s="174"/>
    </row>
    <row r="2" spans="1:23" ht="12.75" hidden="1" customHeight="1" x14ac:dyDescent="0.2"/>
    <row r="3" spans="1:23" ht="5.25" customHeight="1" x14ac:dyDescent="0.2"/>
    <row r="4" spans="1:23" ht="19.5" customHeight="1" x14ac:dyDescent="0.35">
      <c r="A4" s="176"/>
      <c r="B4" s="176"/>
      <c r="C4" s="176"/>
      <c r="D4" s="177"/>
      <c r="E4" s="177"/>
      <c r="F4" s="845"/>
      <c r="G4" s="845"/>
      <c r="H4" s="845"/>
      <c r="I4" s="845"/>
      <c r="J4" s="845"/>
      <c r="K4" s="845"/>
      <c r="L4" s="177"/>
      <c r="M4" s="177"/>
      <c r="N4" s="177"/>
      <c r="O4" s="178"/>
      <c r="P4" s="178"/>
      <c r="T4" s="374"/>
      <c r="U4" s="374" t="s">
        <v>490</v>
      </c>
      <c r="V4" s="374"/>
    </row>
    <row r="5" spans="1:23" ht="17.25" customHeight="1" x14ac:dyDescent="0.35">
      <c r="A5" s="176"/>
      <c r="B5" s="176"/>
      <c r="C5" s="176"/>
      <c r="D5" s="177"/>
      <c r="E5" s="177"/>
      <c r="F5" s="336"/>
      <c r="G5" s="722"/>
      <c r="H5" s="722"/>
      <c r="I5" s="722"/>
      <c r="J5" s="722"/>
      <c r="K5" s="336"/>
      <c r="L5" s="177"/>
      <c r="M5" s="177"/>
      <c r="N5" s="177"/>
      <c r="O5" s="336"/>
      <c r="P5" s="336"/>
      <c r="T5" s="374" t="s">
        <v>489</v>
      </c>
      <c r="U5" s="374"/>
      <c r="V5" s="374"/>
    </row>
    <row r="6" spans="1:23" ht="23.25" customHeight="1" x14ac:dyDescent="0.35">
      <c r="A6" s="176"/>
      <c r="B6" s="176"/>
      <c r="C6" s="176"/>
      <c r="D6" s="177"/>
      <c r="E6" s="177"/>
      <c r="F6" s="367"/>
      <c r="G6" s="722"/>
      <c r="H6" s="722"/>
      <c r="I6" s="722"/>
      <c r="J6" s="722"/>
      <c r="K6" s="367"/>
      <c r="L6" s="177"/>
      <c r="M6" s="177"/>
      <c r="N6" s="177"/>
      <c r="O6" s="367"/>
      <c r="P6" s="367"/>
      <c r="T6" s="374" t="s">
        <v>550</v>
      </c>
      <c r="U6" s="374"/>
      <c r="V6" s="374"/>
    </row>
    <row r="7" spans="1:23" ht="16.5" customHeight="1" x14ac:dyDescent="0.25">
      <c r="A7" s="176"/>
      <c r="B7" s="176"/>
      <c r="C7" s="176"/>
      <c r="D7" s="600" t="s">
        <v>595</v>
      </c>
      <c r="E7" s="177"/>
      <c r="F7" s="336"/>
      <c r="G7" s="722"/>
      <c r="H7" s="722"/>
      <c r="I7" s="722"/>
      <c r="J7" s="722"/>
      <c r="K7" s="336"/>
      <c r="L7" s="177"/>
      <c r="M7" s="177"/>
      <c r="N7" s="177"/>
      <c r="O7" s="336"/>
      <c r="P7" s="336"/>
    </row>
    <row r="8" spans="1:23" ht="16.5" customHeight="1" x14ac:dyDescent="0.2">
      <c r="A8" s="176"/>
      <c r="B8" s="176"/>
      <c r="C8" s="176"/>
      <c r="D8" s="601" t="s">
        <v>560</v>
      </c>
      <c r="E8" s="177"/>
      <c r="F8" s="536"/>
      <c r="G8" s="722"/>
      <c r="H8" s="722"/>
      <c r="I8" s="722"/>
      <c r="J8" s="722"/>
      <c r="K8" s="536"/>
      <c r="L8" s="177"/>
      <c r="M8" s="177"/>
      <c r="N8" s="177"/>
      <c r="O8" s="536"/>
      <c r="P8" s="536"/>
    </row>
    <row r="9" spans="1:23" ht="6" customHeight="1" x14ac:dyDescent="0.2">
      <c r="A9" s="176"/>
      <c r="B9" s="176"/>
      <c r="C9" s="176"/>
      <c r="D9" s="601"/>
      <c r="E9" s="177"/>
      <c r="F9" s="536"/>
      <c r="G9" s="722"/>
      <c r="H9" s="722"/>
      <c r="I9" s="722"/>
      <c r="J9" s="722"/>
      <c r="K9" s="536"/>
      <c r="L9" s="177"/>
      <c r="M9" s="177"/>
      <c r="N9" s="177"/>
      <c r="O9" s="536"/>
      <c r="P9" s="536"/>
    </row>
    <row r="10" spans="1:23" ht="16.5" customHeight="1" x14ac:dyDescent="0.2">
      <c r="A10" s="176"/>
      <c r="B10" s="176"/>
      <c r="C10" s="176"/>
      <c r="D10" s="601"/>
      <c r="E10" s="177"/>
      <c r="F10" s="536"/>
      <c r="G10" s="722"/>
      <c r="H10" s="722"/>
      <c r="I10" s="722"/>
      <c r="J10" s="722"/>
      <c r="K10" s="536"/>
      <c r="L10" s="177"/>
      <c r="M10" s="177"/>
      <c r="N10" s="177"/>
      <c r="O10" s="536"/>
      <c r="P10" s="536"/>
    </row>
    <row r="11" spans="1:23" ht="22.5" customHeight="1" x14ac:dyDescent="0.2">
      <c r="A11" s="176"/>
      <c r="B11" s="176"/>
      <c r="C11" s="176"/>
      <c r="E11" s="863" t="s">
        <v>607</v>
      </c>
      <c r="F11" s="863"/>
      <c r="G11" s="863"/>
      <c r="H11" s="863"/>
      <c r="I11" s="863"/>
      <c r="J11" s="863"/>
      <c r="K11" s="863"/>
      <c r="L11" s="863"/>
      <c r="M11" s="863"/>
      <c r="N11" s="863"/>
      <c r="O11" s="863"/>
      <c r="P11" s="863"/>
      <c r="Q11" s="863"/>
      <c r="R11" s="863"/>
      <c r="S11" s="863"/>
      <c r="T11" s="863"/>
      <c r="U11" s="863"/>
      <c r="V11" s="863"/>
    </row>
    <row r="12" spans="1:23" ht="23.25" customHeight="1" x14ac:dyDescent="0.2">
      <c r="A12" s="176"/>
      <c r="B12" s="176"/>
      <c r="C12" s="176"/>
      <c r="D12" s="176"/>
      <c r="E12" s="850" t="s">
        <v>488</v>
      </c>
      <c r="F12" s="851"/>
      <c r="G12" s="851"/>
      <c r="H12" s="851"/>
      <c r="I12" s="851"/>
      <c r="J12" s="851"/>
      <c r="K12" s="851"/>
      <c r="L12" s="851"/>
      <c r="M12" s="851"/>
      <c r="N12" s="851"/>
      <c r="O12" s="851"/>
      <c r="P12" s="851"/>
      <c r="Q12" s="851"/>
      <c r="R12" s="851"/>
      <c r="S12" s="754" t="s">
        <v>0</v>
      </c>
      <c r="U12" s="190"/>
      <c r="V12" s="190"/>
      <c r="W12" s="179"/>
    </row>
    <row r="13" spans="1:23" s="174" customFormat="1" ht="41.25" customHeight="1" x14ac:dyDescent="0.25">
      <c r="A13" s="180" t="s">
        <v>422</v>
      </c>
      <c r="B13" s="181" t="s">
        <v>423</v>
      </c>
      <c r="C13" s="182">
        <v>0</v>
      </c>
      <c r="D13" s="864" t="s">
        <v>596</v>
      </c>
      <c r="E13" s="866" t="s">
        <v>424</v>
      </c>
      <c r="F13" s="874" t="s">
        <v>429</v>
      </c>
      <c r="G13" s="875"/>
      <c r="H13" s="875"/>
      <c r="I13" s="875"/>
      <c r="J13" s="875"/>
      <c r="K13" s="875"/>
      <c r="L13" s="856"/>
      <c r="M13" s="856"/>
      <c r="N13" s="856"/>
      <c r="O13" s="856"/>
      <c r="P13" s="856"/>
      <c r="Q13" s="856"/>
      <c r="R13" s="856"/>
      <c r="S13" s="876"/>
      <c r="T13" s="855" t="s">
        <v>477</v>
      </c>
      <c r="U13" s="856"/>
      <c r="V13" s="856"/>
      <c r="W13" s="857"/>
    </row>
    <row r="14" spans="1:23" s="174" customFormat="1" ht="29.25" customHeight="1" x14ac:dyDescent="0.3">
      <c r="A14" s="180"/>
      <c r="B14" s="181"/>
      <c r="C14" s="182"/>
      <c r="D14" s="865"/>
      <c r="E14" s="867"/>
      <c r="F14" s="871" t="s">
        <v>430</v>
      </c>
      <c r="G14" s="871"/>
      <c r="H14" s="871"/>
      <c r="I14" s="871"/>
      <c r="J14" s="871"/>
      <c r="K14" s="871"/>
      <c r="L14" s="872"/>
      <c r="M14" s="872"/>
      <c r="N14" s="872"/>
      <c r="O14" s="872"/>
      <c r="P14" s="872"/>
      <c r="Q14" s="872"/>
      <c r="R14" s="404" t="s">
        <v>558</v>
      </c>
      <c r="S14" s="403"/>
      <c r="T14" s="869" t="s">
        <v>559</v>
      </c>
      <c r="U14" s="861" t="s">
        <v>432</v>
      </c>
      <c r="V14" s="862"/>
      <c r="W14" s="858" t="s">
        <v>420</v>
      </c>
    </row>
    <row r="15" spans="1:23" s="174" customFormat="1" ht="36" customHeight="1" x14ac:dyDescent="0.25">
      <c r="A15" s="180" t="s">
        <v>425</v>
      </c>
      <c r="B15" s="181" t="s">
        <v>423</v>
      </c>
      <c r="C15" s="182">
        <v>0</v>
      </c>
      <c r="D15" s="865"/>
      <c r="E15" s="867"/>
      <c r="F15" s="854" t="s">
        <v>431</v>
      </c>
      <c r="G15" s="854"/>
      <c r="H15" s="854"/>
      <c r="I15" s="854"/>
      <c r="J15" s="854"/>
      <c r="K15" s="836"/>
      <c r="L15" s="836"/>
      <c r="M15" s="836"/>
      <c r="N15" s="836"/>
      <c r="O15" s="836"/>
      <c r="P15" s="827"/>
      <c r="Q15" s="828"/>
      <c r="R15" s="377" t="s">
        <v>433</v>
      </c>
      <c r="S15" s="837" t="s">
        <v>420</v>
      </c>
      <c r="T15" s="870"/>
      <c r="U15" s="378" t="s">
        <v>433</v>
      </c>
      <c r="V15" s="378" t="s">
        <v>545</v>
      </c>
      <c r="W15" s="859"/>
    </row>
    <row r="16" spans="1:23" s="174" customFormat="1" ht="135.75" customHeight="1" x14ac:dyDescent="0.25">
      <c r="A16" s="180" t="s">
        <v>426</v>
      </c>
      <c r="B16" s="181" t="s">
        <v>423</v>
      </c>
      <c r="C16" s="182">
        <v>0</v>
      </c>
      <c r="D16" s="865"/>
      <c r="E16" s="867"/>
      <c r="F16" s="723" t="s">
        <v>524</v>
      </c>
      <c r="G16" s="840" t="s">
        <v>598</v>
      </c>
      <c r="H16" s="841"/>
      <c r="I16" s="841"/>
      <c r="J16" s="841"/>
      <c r="K16" s="841"/>
      <c r="L16" s="842"/>
      <c r="M16" s="840" t="s">
        <v>599</v>
      </c>
      <c r="N16" s="842"/>
      <c r="O16" s="852" t="s">
        <v>600</v>
      </c>
      <c r="P16" s="854" t="s">
        <v>230</v>
      </c>
      <c r="Q16" s="836"/>
      <c r="R16" s="848" t="s">
        <v>547</v>
      </c>
      <c r="S16" s="838"/>
      <c r="T16" s="873" t="s">
        <v>77</v>
      </c>
      <c r="U16" s="377" t="s">
        <v>427</v>
      </c>
      <c r="V16" s="377" t="s">
        <v>230</v>
      </c>
      <c r="W16" s="859"/>
    </row>
    <row r="17" spans="1:26" s="174" customFormat="1" ht="78.75" customHeight="1" x14ac:dyDescent="0.25">
      <c r="A17" s="180"/>
      <c r="B17" s="181"/>
      <c r="C17" s="182"/>
      <c r="D17" s="865"/>
      <c r="E17" s="867"/>
      <c r="F17" s="852" t="s">
        <v>546</v>
      </c>
      <c r="G17" s="843" t="s">
        <v>608</v>
      </c>
      <c r="H17" s="843" t="s">
        <v>610</v>
      </c>
      <c r="I17" s="843" t="s">
        <v>609</v>
      </c>
      <c r="J17" s="843" t="s">
        <v>611</v>
      </c>
      <c r="K17" s="852" t="s">
        <v>612</v>
      </c>
      <c r="L17" s="852" t="s">
        <v>613</v>
      </c>
      <c r="M17" s="843" t="s">
        <v>614</v>
      </c>
      <c r="N17" s="843" t="s">
        <v>615</v>
      </c>
      <c r="O17" s="849"/>
      <c r="P17" s="852" t="s">
        <v>548</v>
      </c>
      <c r="Q17" s="849"/>
      <c r="R17" s="849"/>
      <c r="S17" s="838"/>
      <c r="T17" s="853"/>
      <c r="U17" s="846" t="s">
        <v>474</v>
      </c>
      <c r="V17" s="835" t="s">
        <v>616</v>
      </c>
      <c r="W17" s="859"/>
    </row>
    <row r="18" spans="1:26" s="174" customFormat="1" ht="168.75" customHeight="1" x14ac:dyDescent="0.25">
      <c r="A18" s="180"/>
      <c r="B18" s="181"/>
      <c r="C18" s="182"/>
      <c r="D18" s="865"/>
      <c r="E18" s="867"/>
      <c r="F18" s="849"/>
      <c r="G18" s="844"/>
      <c r="H18" s="844"/>
      <c r="I18" s="844"/>
      <c r="J18" s="844"/>
      <c r="K18" s="849"/>
      <c r="L18" s="853"/>
      <c r="M18" s="844"/>
      <c r="N18" s="844"/>
      <c r="O18" s="849"/>
      <c r="P18" s="852"/>
      <c r="Q18" s="849"/>
      <c r="R18" s="849"/>
      <c r="S18" s="839"/>
      <c r="T18" s="853"/>
      <c r="U18" s="847"/>
      <c r="V18" s="836"/>
      <c r="W18" s="860"/>
    </row>
    <row r="19" spans="1:26" s="370" customFormat="1" ht="21" customHeight="1" x14ac:dyDescent="0.25">
      <c r="A19" s="371"/>
      <c r="B19" s="372"/>
      <c r="C19" s="373"/>
      <c r="D19" s="712">
        <v>1</v>
      </c>
      <c r="E19" s="713">
        <v>2</v>
      </c>
      <c r="F19" s="713">
        <v>3</v>
      </c>
      <c r="G19" s="721">
        <v>4</v>
      </c>
      <c r="H19" s="721">
        <v>5</v>
      </c>
      <c r="I19" s="721">
        <v>6</v>
      </c>
      <c r="J19" s="721">
        <v>7</v>
      </c>
      <c r="K19" s="713">
        <v>8</v>
      </c>
      <c r="L19" s="713">
        <v>9</v>
      </c>
      <c r="M19" s="721">
        <v>10</v>
      </c>
      <c r="N19" s="721">
        <v>11</v>
      </c>
      <c r="O19" s="713">
        <v>12</v>
      </c>
      <c r="P19" s="829">
        <v>7</v>
      </c>
      <c r="Q19" s="830"/>
      <c r="R19" s="713">
        <v>8</v>
      </c>
      <c r="S19" s="713">
        <v>13</v>
      </c>
      <c r="T19" s="714">
        <v>10</v>
      </c>
      <c r="U19" s="715">
        <v>11</v>
      </c>
      <c r="V19" s="715">
        <v>14</v>
      </c>
      <c r="W19" s="716">
        <v>15</v>
      </c>
    </row>
    <row r="20" spans="1:26" s="189" customFormat="1" ht="117" customHeight="1" x14ac:dyDescent="0.35">
      <c r="A20" s="187" t="s">
        <v>428</v>
      </c>
      <c r="B20" s="188" t="s">
        <v>423</v>
      </c>
      <c r="C20" s="182">
        <v>0</v>
      </c>
      <c r="D20" s="742">
        <v>17532000000</v>
      </c>
      <c r="E20" s="745" t="s">
        <v>487</v>
      </c>
      <c r="F20" s="748">
        <v>702273</v>
      </c>
      <c r="G20" s="748">
        <v>203860</v>
      </c>
      <c r="H20" s="748">
        <v>470166</v>
      </c>
      <c r="I20" s="748">
        <v>118141</v>
      </c>
      <c r="J20" s="748">
        <v>10213</v>
      </c>
      <c r="K20" s="748">
        <v>277946</v>
      </c>
      <c r="L20" s="748">
        <v>15373</v>
      </c>
      <c r="M20" s="748">
        <v>24520</v>
      </c>
      <c r="N20" s="748">
        <v>57653</v>
      </c>
      <c r="O20" s="748">
        <v>1051000</v>
      </c>
      <c r="P20" s="831"/>
      <c r="Q20" s="832"/>
      <c r="R20" s="748"/>
      <c r="S20" s="748">
        <f>SUM(F20:R20)</f>
        <v>2931145</v>
      </c>
      <c r="T20" s="748"/>
      <c r="U20" s="749"/>
      <c r="V20" s="749"/>
      <c r="W20" s="750">
        <f>SUM(T20:V20)</f>
        <v>0</v>
      </c>
    </row>
    <row r="21" spans="1:26" s="189" customFormat="1" ht="17.25" hidden="1" customHeight="1" x14ac:dyDescent="0.35">
      <c r="A21" s="187"/>
      <c r="B21" s="188"/>
      <c r="C21" s="182"/>
      <c r="D21" s="743"/>
      <c r="E21" s="746" t="s">
        <v>146</v>
      </c>
      <c r="F21" s="751"/>
      <c r="G21" s="751"/>
      <c r="H21" s="751"/>
      <c r="I21" s="751"/>
      <c r="J21" s="751"/>
      <c r="K21" s="748"/>
      <c r="L21" s="748"/>
      <c r="M21" s="748"/>
      <c r="N21" s="748"/>
      <c r="O21" s="748"/>
      <c r="P21" s="831"/>
      <c r="Q21" s="832"/>
      <c r="R21" s="748"/>
      <c r="S21" s="748"/>
      <c r="T21" s="748"/>
      <c r="U21" s="749"/>
      <c r="V21" s="749"/>
      <c r="W21" s="750">
        <f>SUM(T21:V21)</f>
        <v>0</v>
      </c>
    </row>
    <row r="22" spans="1:26" s="189" customFormat="1" ht="69.75" customHeight="1" x14ac:dyDescent="0.35">
      <c r="A22" s="187"/>
      <c r="B22" s="188"/>
      <c r="C22" s="182"/>
      <c r="D22" s="744">
        <v>17100000000</v>
      </c>
      <c r="E22" s="747" t="s">
        <v>286</v>
      </c>
      <c r="F22" s="752"/>
      <c r="G22" s="752"/>
      <c r="H22" s="752"/>
      <c r="I22" s="752"/>
      <c r="J22" s="752"/>
      <c r="K22" s="753"/>
      <c r="L22" s="753"/>
      <c r="M22" s="753"/>
      <c r="N22" s="753"/>
      <c r="O22" s="753"/>
      <c r="P22" s="833"/>
      <c r="Q22" s="834"/>
      <c r="R22" s="753"/>
      <c r="S22" s="753"/>
      <c r="T22" s="753"/>
      <c r="U22" s="599"/>
      <c r="V22" s="599">
        <v>720000</v>
      </c>
      <c r="W22" s="602">
        <f>SUM(T22:V22)</f>
        <v>720000</v>
      </c>
    </row>
    <row r="23" spans="1:26" ht="16.5" customHeight="1" x14ac:dyDescent="0.3">
      <c r="A23" s="183"/>
      <c r="B23" s="184"/>
      <c r="C23" s="184"/>
      <c r="L23" s="401"/>
      <c r="M23" s="401"/>
      <c r="N23" s="401"/>
      <c r="O23" s="402"/>
      <c r="Q23" s="868"/>
      <c r="R23" s="868"/>
      <c r="S23" s="868"/>
      <c r="T23" s="868"/>
      <c r="U23" s="185"/>
      <c r="V23" s="185"/>
      <c r="W23" s="185"/>
      <c r="X23" s="185"/>
      <c r="Z23" s="185"/>
    </row>
    <row r="24" spans="1:26" ht="32.25" customHeight="1" x14ac:dyDescent="0.2">
      <c r="A24" s="183"/>
      <c r="B24" s="184"/>
      <c r="C24" s="184"/>
    </row>
    <row r="25" spans="1:26" ht="21.75" customHeight="1" x14ac:dyDescent="0.45">
      <c r="A25" s="183"/>
      <c r="B25" s="184"/>
      <c r="C25" s="184"/>
      <c r="E25" s="825"/>
      <c r="F25" s="826"/>
      <c r="G25" s="826"/>
      <c r="H25" s="826"/>
      <c r="I25" s="826"/>
      <c r="J25" s="826"/>
      <c r="K25" s="826"/>
      <c r="L25" s="826"/>
      <c r="M25" s="826"/>
      <c r="N25" s="826"/>
      <c r="O25" s="826"/>
      <c r="P25" s="826"/>
      <c r="Q25" s="826"/>
      <c r="R25" s="826"/>
      <c r="S25" s="826"/>
      <c r="T25" s="826"/>
      <c r="U25" s="826"/>
      <c r="V25" s="826"/>
    </row>
    <row r="26" spans="1:26" ht="30.75" x14ac:dyDescent="0.45">
      <c r="A26" s="183"/>
      <c r="B26" s="184"/>
      <c r="C26" s="184"/>
      <c r="E26" s="375"/>
      <c r="F26" s="375"/>
      <c r="G26" s="375"/>
      <c r="H26" s="375"/>
      <c r="I26" s="375"/>
      <c r="J26" s="375"/>
      <c r="K26" s="376"/>
      <c r="L26" s="376"/>
      <c r="M26" s="376"/>
      <c r="N26" s="376"/>
      <c r="O26" s="376"/>
      <c r="P26" s="375"/>
      <c r="Q26" s="375"/>
      <c r="R26" s="375"/>
      <c r="S26" s="375"/>
      <c r="T26" s="375"/>
      <c r="U26" s="375"/>
      <c r="V26" s="375"/>
    </row>
    <row r="27" spans="1:26" x14ac:dyDescent="0.2">
      <c r="A27" s="183"/>
      <c r="B27" s="184"/>
      <c r="C27" s="184"/>
    </row>
    <row r="28" spans="1:26" x14ac:dyDescent="0.2">
      <c r="A28" s="183"/>
      <c r="B28" s="184"/>
      <c r="C28" s="184"/>
    </row>
    <row r="29" spans="1:26" x14ac:dyDescent="0.2">
      <c r="A29" s="183"/>
      <c r="B29" s="184"/>
      <c r="C29" s="184"/>
    </row>
    <row r="30" spans="1:26" x14ac:dyDescent="0.2">
      <c r="A30" s="183"/>
      <c r="B30" s="184"/>
      <c r="C30" s="184"/>
    </row>
    <row r="31" spans="1:26" x14ac:dyDescent="0.2">
      <c r="A31" s="183"/>
      <c r="B31" s="184"/>
      <c r="C31" s="184"/>
    </row>
    <row r="32" spans="1:26" x14ac:dyDescent="0.2">
      <c r="A32" s="183"/>
      <c r="B32" s="184"/>
      <c r="C32" s="184"/>
    </row>
    <row r="33" spans="1:3" x14ac:dyDescent="0.2">
      <c r="A33" s="183"/>
      <c r="B33" s="184"/>
      <c r="C33" s="184"/>
    </row>
    <row r="34" spans="1:3" x14ac:dyDescent="0.2">
      <c r="A34" s="183"/>
      <c r="B34" s="184"/>
      <c r="C34" s="184"/>
    </row>
    <row r="35" spans="1:3" x14ac:dyDescent="0.2">
      <c r="A35" s="183"/>
      <c r="B35" s="184"/>
      <c r="C35" s="184"/>
    </row>
    <row r="36" spans="1:3" x14ac:dyDescent="0.2">
      <c r="A36" s="183"/>
      <c r="B36" s="184"/>
      <c r="C36" s="184"/>
    </row>
    <row r="37" spans="1:3" x14ac:dyDescent="0.2">
      <c r="A37" s="183"/>
      <c r="B37" s="184"/>
      <c r="C37" s="184"/>
    </row>
    <row r="38" spans="1:3" ht="44.25" customHeight="1" x14ac:dyDescent="0.2">
      <c r="A38" s="183"/>
    </row>
    <row r="39" spans="1:3" x14ac:dyDescent="0.2">
      <c r="A39" s="183"/>
    </row>
    <row r="40" spans="1:3" x14ac:dyDescent="0.2">
      <c r="A40" s="183"/>
    </row>
    <row r="41" spans="1:3" ht="16.5" thickBot="1" x14ac:dyDescent="0.3">
      <c r="C41" s="186"/>
    </row>
    <row r="51" ht="45.75" customHeight="1" x14ac:dyDescent="0.2"/>
  </sheetData>
  <mergeCells count="38">
    <mergeCell ref="D13:D18"/>
    <mergeCell ref="E13:E18"/>
    <mergeCell ref="Q23:T23"/>
    <mergeCell ref="T14:T15"/>
    <mergeCell ref="F14:Q14"/>
    <mergeCell ref="O16:O18"/>
    <mergeCell ref="T16:T18"/>
    <mergeCell ref="F13:S13"/>
    <mergeCell ref="N17:N18"/>
    <mergeCell ref="F4:K4"/>
    <mergeCell ref="U17:U18"/>
    <mergeCell ref="R16:R18"/>
    <mergeCell ref="E12:R12"/>
    <mergeCell ref="F17:F18"/>
    <mergeCell ref="K17:K18"/>
    <mergeCell ref="L17:L18"/>
    <mergeCell ref="P17:Q18"/>
    <mergeCell ref="P16:Q16"/>
    <mergeCell ref="F15:O15"/>
    <mergeCell ref="T13:W13"/>
    <mergeCell ref="W14:W18"/>
    <mergeCell ref="U14:V14"/>
    <mergeCell ref="E11:V11"/>
    <mergeCell ref="M16:N16"/>
    <mergeCell ref="M17:M18"/>
    <mergeCell ref="E25:V25"/>
    <mergeCell ref="P15:Q15"/>
    <mergeCell ref="P19:Q19"/>
    <mergeCell ref="P20:Q20"/>
    <mergeCell ref="P21:Q21"/>
    <mergeCell ref="P22:Q22"/>
    <mergeCell ref="V17:V18"/>
    <mergeCell ref="S15:S18"/>
    <mergeCell ref="G16:L16"/>
    <mergeCell ref="G17:G18"/>
    <mergeCell ref="H17:H18"/>
    <mergeCell ref="I17:I18"/>
    <mergeCell ref="J17:J18"/>
  </mergeCells>
  <printOptions horizontalCentered="1"/>
  <pageMargins left="0.39370078740157483" right="0.39370078740157483" top="0.78740157480314965" bottom="0.78740157480314965" header="0" footer="0"/>
  <pageSetup paperSize="9" scale="50" orientation="landscape" r:id="rId1"/>
  <headerFooter differentFirst="1" alignWithMargins="0">
    <oddHeader>&amp;C&amp;P</oddHeader>
  </headerFooter>
  <colBreaks count="1" manualBreakCount="1">
    <brk id="23" min="3" max="26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view="pageBreakPreview" topLeftCell="B47" zoomScale="86" zoomScaleNormal="75" zoomScaleSheetLayoutView="86" workbookViewId="0">
      <selection activeCell="D47" sqref="D47"/>
    </sheetView>
  </sheetViews>
  <sheetFormatPr defaultRowHeight="15" x14ac:dyDescent="0.2"/>
  <cols>
    <col min="1" max="1" width="16.5703125" style="21" customWidth="1"/>
    <col min="2" max="2" width="15.85546875" style="21" customWidth="1"/>
    <col min="3" max="3" width="15.42578125" style="21" customWidth="1"/>
    <col min="4" max="4" width="71.7109375" style="21" customWidth="1"/>
    <col min="5" max="5" width="52" style="21" customWidth="1"/>
    <col min="6" max="6" width="14" style="21" customWidth="1"/>
    <col min="7" max="7" width="13.5703125" style="21" customWidth="1"/>
    <col min="8" max="8" width="15.7109375" style="21" customWidth="1"/>
    <col min="9" max="9" width="20.85546875" style="21" customWidth="1"/>
    <col min="10" max="10" width="17.140625" style="21" customWidth="1"/>
    <col min="11" max="11" width="15.140625" style="21" hidden="1" customWidth="1"/>
    <col min="12" max="16384" width="9.140625" style="21"/>
  </cols>
  <sheetData>
    <row r="1" spans="1:11" ht="36" customHeight="1" x14ac:dyDescent="0.25">
      <c r="A1" s="20"/>
      <c r="B1" s="20"/>
      <c r="C1" s="20"/>
      <c r="D1" s="20"/>
      <c r="E1" s="20"/>
      <c r="F1" s="20"/>
      <c r="G1" s="20"/>
      <c r="H1" s="20"/>
    </row>
    <row r="2" spans="1:11" ht="15.75" x14ac:dyDescent="0.25">
      <c r="A2" s="20"/>
      <c r="B2" s="20"/>
      <c r="C2" s="20"/>
      <c r="D2" s="20"/>
      <c r="E2" s="20"/>
      <c r="F2" s="20"/>
      <c r="G2" s="20"/>
      <c r="H2" s="20"/>
    </row>
    <row r="3" spans="1:11" ht="15.75" x14ac:dyDescent="0.25">
      <c r="A3" s="20"/>
      <c r="B3" s="20"/>
      <c r="C3" s="20"/>
      <c r="D3" s="20"/>
      <c r="E3" s="20"/>
      <c r="F3" s="20"/>
      <c r="G3" s="20"/>
      <c r="H3" s="20"/>
    </row>
    <row r="4" spans="1:11" ht="15.75" x14ac:dyDescent="0.25">
      <c r="A4" s="483" t="s">
        <v>595</v>
      </c>
      <c r="B4" s="20"/>
      <c r="C4" s="20"/>
      <c r="D4" s="20"/>
      <c r="E4" s="20"/>
      <c r="F4" s="20"/>
      <c r="G4" s="20"/>
      <c r="H4" s="20"/>
    </row>
    <row r="5" spans="1:11" ht="15.75" x14ac:dyDescent="0.25">
      <c r="A5" s="482" t="s">
        <v>560</v>
      </c>
      <c r="B5" s="20"/>
      <c r="C5" s="20"/>
      <c r="D5" s="20"/>
      <c r="E5" s="20"/>
      <c r="F5" s="20"/>
      <c r="G5" s="20"/>
      <c r="H5" s="20"/>
    </row>
    <row r="6" spans="1:11" ht="15.75" x14ac:dyDescent="0.25">
      <c r="A6" s="20"/>
      <c r="B6" s="20"/>
      <c r="C6" s="20"/>
      <c r="D6" s="20"/>
      <c r="E6" s="20"/>
      <c r="F6" s="20"/>
      <c r="G6" s="20"/>
      <c r="H6" s="20"/>
    </row>
    <row r="7" spans="1:11" ht="18.75" x14ac:dyDescent="0.3">
      <c r="A7" s="20"/>
      <c r="B7" s="20"/>
      <c r="C7" s="20"/>
      <c r="D7" s="20"/>
      <c r="E7" s="20"/>
      <c r="F7" s="20"/>
      <c r="G7" s="20"/>
      <c r="H7" s="20"/>
      <c r="I7" s="22"/>
      <c r="J7" s="22"/>
      <c r="K7" s="20"/>
    </row>
    <row r="8" spans="1:11" ht="18.75" x14ac:dyDescent="0.3">
      <c r="A8" s="20"/>
      <c r="B8" s="20"/>
      <c r="C8" s="20"/>
      <c r="D8" s="20"/>
      <c r="E8" s="20"/>
      <c r="F8" s="20"/>
      <c r="G8" s="20"/>
      <c r="H8" s="20"/>
      <c r="I8" s="22"/>
      <c r="J8" s="22"/>
      <c r="K8" s="20"/>
    </row>
    <row r="10" spans="1:11" ht="15.75" customHeight="1" thickBot="1" x14ac:dyDescent="0.35">
      <c r="A10" s="22"/>
      <c r="B10" s="22"/>
      <c r="C10" s="22"/>
      <c r="D10" s="22"/>
      <c r="E10" s="22"/>
      <c r="F10" s="22"/>
      <c r="G10" s="22"/>
      <c r="H10" s="22"/>
      <c r="I10" s="22"/>
      <c r="J10" s="22" t="s">
        <v>0</v>
      </c>
    </row>
    <row r="11" spans="1:11" s="23" customFormat="1" ht="114" customHeight="1" x14ac:dyDescent="0.2">
      <c r="A11" s="154" t="s">
        <v>586</v>
      </c>
      <c r="B11" s="154" t="s">
        <v>587</v>
      </c>
      <c r="C11" s="154" t="s">
        <v>419</v>
      </c>
      <c r="D11" s="154" t="s">
        <v>588</v>
      </c>
      <c r="E11" s="154" t="s">
        <v>589</v>
      </c>
      <c r="F11" s="154" t="s">
        <v>590</v>
      </c>
      <c r="G11" s="154" t="s">
        <v>591</v>
      </c>
      <c r="H11" s="154" t="s">
        <v>592</v>
      </c>
      <c r="I11" s="154" t="s">
        <v>593</v>
      </c>
      <c r="J11" s="154" t="s">
        <v>594</v>
      </c>
      <c r="K11" s="127" t="s">
        <v>78</v>
      </c>
    </row>
    <row r="12" spans="1:11" s="205" customFormat="1" ht="19.5" customHeight="1" x14ac:dyDescent="0.2">
      <c r="A12" s="203">
        <v>1</v>
      </c>
      <c r="B12" s="203">
        <v>2</v>
      </c>
      <c r="C12" s="203">
        <v>3</v>
      </c>
      <c r="D12" s="203">
        <v>4</v>
      </c>
      <c r="E12" s="203">
        <v>5</v>
      </c>
      <c r="F12" s="203">
        <v>6</v>
      </c>
      <c r="G12" s="203">
        <v>7</v>
      </c>
      <c r="H12" s="203">
        <v>8</v>
      </c>
      <c r="I12" s="203">
        <v>9</v>
      </c>
      <c r="J12" s="203">
        <v>10</v>
      </c>
      <c r="K12" s="204">
        <v>8</v>
      </c>
    </row>
    <row r="13" spans="1:11" s="23" customFormat="1" ht="40.5" customHeight="1" x14ac:dyDescent="0.3">
      <c r="A13" s="295" t="s">
        <v>176</v>
      </c>
      <c r="B13" s="295"/>
      <c r="C13" s="295"/>
      <c r="D13" s="298" t="s">
        <v>167</v>
      </c>
      <c r="E13" s="299"/>
      <c r="F13" s="300"/>
      <c r="G13" s="300"/>
      <c r="H13" s="300"/>
      <c r="I13" s="300">
        <f>SUM(I14)</f>
        <v>2800000</v>
      </c>
      <c r="J13" s="300"/>
      <c r="K13" s="24"/>
    </row>
    <row r="14" spans="1:11" s="49" customFormat="1" ht="39.75" customHeight="1" x14ac:dyDescent="0.3">
      <c r="A14" s="295" t="s">
        <v>177</v>
      </c>
      <c r="B14" s="295"/>
      <c r="C14" s="295"/>
      <c r="D14" s="298" t="s">
        <v>167</v>
      </c>
      <c r="E14" s="299"/>
      <c r="F14" s="300"/>
      <c r="G14" s="300"/>
      <c r="H14" s="300"/>
      <c r="I14" s="300">
        <f>SUM(I16:I23)</f>
        <v>2800000</v>
      </c>
      <c r="J14" s="300"/>
      <c r="K14" s="48" t="e">
        <f>SUM(#REF!)</f>
        <v>#REF!</v>
      </c>
    </row>
    <row r="15" spans="1:11" s="49" customFormat="1" ht="64.5" hidden="1" customHeight="1" x14ac:dyDescent="0.3">
      <c r="A15" s="134" t="s">
        <v>219</v>
      </c>
      <c r="B15" s="134" t="s">
        <v>220</v>
      </c>
      <c r="C15" s="135" t="s">
        <v>60</v>
      </c>
      <c r="D15" s="136" t="s">
        <v>155</v>
      </c>
      <c r="E15" s="50" t="s">
        <v>287</v>
      </c>
      <c r="F15" s="51"/>
      <c r="G15" s="51"/>
      <c r="H15" s="51"/>
      <c r="I15" s="51"/>
      <c r="J15" s="51"/>
      <c r="K15" s="48"/>
    </row>
    <row r="16" spans="1:11" s="412" customFormat="1" ht="54.75" hidden="1" customHeight="1" x14ac:dyDescent="0.3">
      <c r="A16" s="406" t="s">
        <v>219</v>
      </c>
      <c r="B16" s="406" t="s">
        <v>220</v>
      </c>
      <c r="C16" s="407" t="s">
        <v>60</v>
      </c>
      <c r="D16" s="408" t="s">
        <v>155</v>
      </c>
      <c r="E16" s="409" t="s">
        <v>523</v>
      </c>
      <c r="F16" s="410"/>
      <c r="G16" s="410"/>
      <c r="H16" s="410"/>
      <c r="I16" s="410"/>
      <c r="J16" s="410"/>
      <c r="K16" s="411"/>
    </row>
    <row r="17" spans="1:11" s="412" customFormat="1" ht="60" hidden="1" customHeight="1" x14ac:dyDescent="0.3">
      <c r="A17" s="413" t="s">
        <v>288</v>
      </c>
      <c r="B17" s="413" t="s">
        <v>175</v>
      </c>
      <c r="C17" s="413" t="s">
        <v>47</v>
      </c>
      <c r="D17" s="285" t="s">
        <v>174</v>
      </c>
      <c r="E17" s="409"/>
      <c r="F17" s="410"/>
      <c r="G17" s="410"/>
      <c r="H17" s="410"/>
      <c r="I17" s="410"/>
      <c r="J17" s="410"/>
      <c r="K17" s="411"/>
    </row>
    <row r="18" spans="1:11" s="412" customFormat="1" ht="39.75" hidden="1" customHeight="1" x14ac:dyDescent="0.3">
      <c r="A18" s="413" t="s">
        <v>193</v>
      </c>
      <c r="B18" s="413" t="s">
        <v>196</v>
      </c>
      <c r="C18" s="413" t="s">
        <v>55</v>
      </c>
      <c r="D18" s="414" t="s">
        <v>195</v>
      </c>
      <c r="E18" s="409"/>
      <c r="F18" s="410"/>
      <c r="G18" s="410"/>
      <c r="H18" s="410"/>
      <c r="I18" s="410"/>
      <c r="J18" s="410"/>
      <c r="K18" s="411"/>
    </row>
    <row r="19" spans="1:11" s="412" customFormat="1" ht="30" hidden="1" customHeight="1" x14ac:dyDescent="0.3">
      <c r="A19" s="413" t="s">
        <v>203</v>
      </c>
      <c r="B19" s="413" t="s">
        <v>157</v>
      </c>
      <c r="C19" s="413" t="s">
        <v>55</v>
      </c>
      <c r="D19" s="414" t="s">
        <v>204</v>
      </c>
      <c r="E19" s="409"/>
      <c r="F19" s="410"/>
      <c r="G19" s="415"/>
      <c r="H19" s="415"/>
      <c r="I19" s="410"/>
      <c r="J19" s="416"/>
      <c r="K19" s="411"/>
    </row>
    <row r="20" spans="1:11" s="412" customFormat="1" ht="45" customHeight="1" x14ac:dyDescent="0.3">
      <c r="A20" s="605" t="s">
        <v>578</v>
      </c>
      <c r="B20" s="605" t="s">
        <v>162</v>
      </c>
      <c r="C20" s="605" t="s">
        <v>294</v>
      </c>
      <c r="D20" s="606" t="s">
        <v>293</v>
      </c>
      <c r="E20" s="682" t="s">
        <v>583</v>
      </c>
      <c r="F20" s="410"/>
      <c r="G20" s="415"/>
      <c r="H20" s="415"/>
      <c r="I20" s="51">
        <v>6000000</v>
      </c>
      <c r="J20" s="419"/>
      <c r="K20" s="411"/>
    </row>
    <row r="21" spans="1:11" s="49" customFormat="1" ht="45" customHeight="1" x14ac:dyDescent="0.3">
      <c r="A21" s="603" t="s">
        <v>446</v>
      </c>
      <c r="B21" s="603" t="s">
        <v>290</v>
      </c>
      <c r="C21" s="603" t="s">
        <v>438</v>
      </c>
      <c r="D21" s="604" t="s">
        <v>291</v>
      </c>
      <c r="E21" s="682"/>
      <c r="F21" s="51"/>
      <c r="G21" s="51"/>
      <c r="H21" s="51"/>
      <c r="I21" s="51">
        <v>-3200000</v>
      </c>
      <c r="J21" s="51"/>
      <c r="K21" s="48"/>
    </row>
    <row r="22" spans="1:11" s="412" customFormat="1" ht="38.25" hidden="1" customHeight="1" x14ac:dyDescent="0.3">
      <c r="A22" s="417" t="s">
        <v>497</v>
      </c>
      <c r="B22" s="417" t="s">
        <v>499</v>
      </c>
      <c r="C22" s="417" t="s">
        <v>56</v>
      </c>
      <c r="D22" s="418" t="s">
        <v>501</v>
      </c>
      <c r="E22" s="409"/>
      <c r="F22" s="410"/>
      <c r="G22" s="415"/>
      <c r="H22" s="415"/>
      <c r="I22" s="410"/>
      <c r="J22" s="419"/>
      <c r="K22" s="411"/>
    </row>
    <row r="23" spans="1:11" s="412" customFormat="1" ht="37.5" hidden="1" customHeight="1" x14ac:dyDescent="0.3">
      <c r="A23" s="413" t="s">
        <v>502</v>
      </c>
      <c r="B23" s="413" t="s">
        <v>503</v>
      </c>
      <c r="C23" s="413" t="s">
        <v>438</v>
      </c>
      <c r="D23" s="420" t="s">
        <v>504</v>
      </c>
      <c r="E23" s="409"/>
      <c r="F23" s="410"/>
      <c r="G23" s="415"/>
      <c r="H23" s="415"/>
      <c r="I23" s="410"/>
      <c r="J23" s="419"/>
      <c r="K23" s="411"/>
    </row>
    <row r="24" spans="1:11" s="49" customFormat="1" ht="43.5" customHeight="1" x14ac:dyDescent="0.3">
      <c r="A24" s="295" t="s">
        <v>25</v>
      </c>
      <c r="B24" s="295"/>
      <c r="C24" s="295"/>
      <c r="D24" s="298" t="s">
        <v>171</v>
      </c>
      <c r="E24" s="299"/>
      <c r="F24" s="300"/>
      <c r="G24" s="300"/>
      <c r="H24" s="300"/>
      <c r="I24" s="300">
        <f>SUM(I25)</f>
        <v>12691684</v>
      </c>
      <c r="J24" s="613"/>
      <c r="K24" s="48"/>
    </row>
    <row r="25" spans="1:11" s="49" customFormat="1" ht="42.75" customHeight="1" x14ac:dyDescent="0.3">
      <c r="A25" s="295" t="s">
        <v>26</v>
      </c>
      <c r="B25" s="295"/>
      <c r="C25" s="295"/>
      <c r="D25" s="298" t="s">
        <v>171</v>
      </c>
      <c r="E25" s="299"/>
      <c r="F25" s="300"/>
      <c r="G25" s="300"/>
      <c r="H25" s="300"/>
      <c r="I25" s="300">
        <f>SUM(I26:I39)</f>
        <v>12691684</v>
      </c>
      <c r="J25" s="613"/>
      <c r="K25" s="48"/>
    </row>
    <row r="26" spans="1:11" s="49" customFormat="1" ht="116.25" customHeight="1" x14ac:dyDescent="0.3">
      <c r="A26" s="605" t="s">
        <v>565</v>
      </c>
      <c r="B26" s="605" t="s">
        <v>566</v>
      </c>
      <c r="C26" s="605" t="s">
        <v>53</v>
      </c>
      <c r="D26" s="606" t="s">
        <v>567</v>
      </c>
      <c r="E26" s="607" t="s">
        <v>570</v>
      </c>
      <c r="F26" s="608"/>
      <c r="G26" s="608"/>
      <c r="H26" s="608"/>
      <c r="I26" s="609">
        <v>1391684</v>
      </c>
      <c r="J26" s="610"/>
      <c r="K26" s="48"/>
    </row>
    <row r="27" spans="1:11" s="412" customFormat="1" ht="39.75" customHeight="1" x14ac:dyDescent="0.3">
      <c r="A27" s="605" t="s">
        <v>292</v>
      </c>
      <c r="B27" s="605" t="s">
        <v>162</v>
      </c>
      <c r="C27" s="605" t="s">
        <v>294</v>
      </c>
      <c r="D27" s="606" t="s">
        <v>293</v>
      </c>
      <c r="E27" s="607" t="s">
        <v>579</v>
      </c>
      <c r="F27" s="611"/>
      <c r="G27" s="611"/>
      <c r="H27" s="611"/>
      <c r="I27" s="612">
        <v>835500</v>
      </c>
      <c r="J27" s="426"/>
      <c r="K27" s="411"/>
    </row>
    <row r="28" spans="1:11" s="412" customFormat="1" ht="40.5" customHeight="1" x14ac:dyDescent="0.3">
      <c r="A28" s="605" t="s">
        <v>292</v>
      </c>
      <c r="B28" s="605" t="s">
        <v>162</v>
      </c>
      <c r="C28" s="605" t="s">
        <v>294</v>
      </c>
      <c r="D28" s="606" t="s">
        <v>293</v>
      </c>
      <c r="E28" s="607" t="s">
        <v>580</v>
      </c>
      <c r="F28" s="611"/>
      <c r="G28" s="611"/>
      <c r="H28" s="611"/>
      <c r="I28" s="612">
        <v>858500</v>
      </c>
      <c r="J28" s="426"/>
      <c r="K28" s="411"/>
    </row>
    <row r="29" spans="1:11" s="412" customFormat="1" ht="40.5" customHeight="1" x14ac:dyDescent="0.3">
      <c r="A29" s="605" t="s">
        <v>292</v>
      </c>
      <c r="B29" s="605" t="s">
        <v>162</v>
      </c>
      <c r="C29" s="605" t="s">
        <v>294</v>
      </c>
      <c r="D29" s="606" t="s">
        <v>293</v>
      </c>
      <c r="E29" s="607" t="s">
        <v>581</v>
      </c>
      <c r="F29" s="611"/>
      <c r="G29" s="611"/>
      <c r="H29" s="611"/>
      <c r="I29" s="612">
        <v>306000</v>
      </c>
      <c r="J29" s="426"/>
      <c r="K29" s="411"/>
    </row>
    <row r="30" spans="1:11" s="412" customFormat="1" ht="59.25" customHeight="1" x14ac:dyDescent="0.3">
      <c r="A30" s="605" t="s">
        <v>292</v>
      </c>
      <c r="B30" s="605" t="s">
        <v>162</v>
      </c>
      <c r="C30" s="605" t="s">
        <v>294</v>
      </c>
      <c r="D30" s="606" t="s">
        <v>293</v>
      </c>
      <c r="E30" s="50" t="s">
        <v>582</v>
      </c>
      <c r="F30" s="51"/>
      <c r="G30" s="51"/>
      <c r="H30" s="51"/>
      <c r="I30" s="51">
        <v>1200000</v>
      </c>
      <c r="J30" s="410"/>
      <c r="K30" s="411"/>
    </row>
    <row r="31" spans="1:11" s="49" customFormat="1" ht="56.25" customHeight="1" x14ac:dyDescent="0.3">
      <c r="A31" s="605" t="s">
        <v>292</v>
      </c>
      <c r="B31" s="605" t="s">
        <v>162</v>
      </c>
      <c r="C31" s="605" t="s">
        <v>294</v>
      </c>
      <c r="D31" s="606" t="s">
        <v>293</v>
      </c>
      <c r="E31" s="607" t="s">
        <v>571</v>
      </c>
      <c r="F31" s="608"/>
      <c r="G31" s="608"/>
      <c r="H31" s="608"/>
      <c r="I31" s="609">
        <v>1500000</v>
      </c>
      <c r="J31" s="610"/>
      <c r="K31" s="48"/>
    </row>
    <row r="32" spans="1:11" s="412" customFormat="1" ht="74.25" customHeight="1" x14ac:dyDescent="0.3">
      <c r="A32" s="605" t="s">
        <v>292</v>
      </c>
      <c r="B32" s="605" t="s">
        <v>162</v>
      </c>
      <c r="C32" s="605" t="s">
        <v>294</v>
      </c>
      <c r="D32" s="606" t="s">
        <v>293</v>
      </c>
      <c r="E32" s="607" t="s">
        <v>572</v>
      </c>
      <c r="F32" s="611"/>
      <c r="G32" s="611"/>
      <c r="H32" s="611"/>
      <c r="I32" s="612">
        <v>6600000</v>
      </c>
      <c r="J32" s="426"/>
      <c r="K32" s="411"/>
    </row>
    <row r="33" spans="1:11" s="412" customFormat="1" ht="39.75" hidden="1" customHeight="1" x14ac:dyDescent="0.3">
      <c r="A33" s="417" t="s">
        <v>513</v>
      </c>
      <c r="B33" s="413" t="s">
        <v>511</v>
      </c>
      <c r="C33" s="413" t="s">
        <v>510</v>
      </c>
      <c r="D33" s="429" t="s">
        <v>509</v>
      </c>
      <c r="E33" s="423"/>
      <c r="F33" s="424"/>
      <c r="G33" s="424"/>
      <c r="H33" s="424"/>
      <c r="I33" s="425"/>
      <c r="J33" s="426"/>
      <c r="K33" s="411"/>
    </row>
    <row r="34" spans="1:11" s="412" customFormat="1" ht="30" hidden="1" customHeight="1" x14ac:dyDescent="0.3">
      <c r="A34" s="417" t="s">
        <v>289</v>
      </c>
      <c r="B34" s="417" t="s">
        <v>290</v>
      </c>
      <c r="C34" s="417" t="s">
        <v>439</v>
      </c>
      <c r="D34" s="418" t="s">
        <v>291</v>
      </c>
      <c r="E34" s="423"/>
      <c r="F34" s="424"/>
      <c r="G34" s="424"/>
      <c r="H34" s="424"/>
      <c r="I34" s="425"/>
      <c r="J34" s="426"/>
      <c r="K34" s="411"/>
    </row>
    <row r="35" spans="1:11" s="412" customFormat="1" ht="28.5" hidden="1" customHeight="1" x14ac:dyDescent="0.3">
      <c r="A35" s="417" t="s">
        <v>408</v>
      </c>
      <c r="B35" s="417" t="s">
        <v>409</v>
      </c>
      <c r="C35" s="417" t="s">
        <v>56</v>
      </c>
      <c r="D35" s="418" t="s">
        <v>410</v>
      </c>
      <c r="E35" s="423"/>
      <c r="F35" s="424"/>
      <c r="G35" s="424"/>
      <c r="H35" s="424"/>
      <c r="I35" s="425"/>
      <c r="J35" s="426"/>
      <c r="K35" s="411"/>
    </row>
    <row r="36" spans="1:11" s="412" customFormat="1" ht="39" hidden="1" customHeight="1" x14ac:dyDescent="0.3">
      <c r="A36" s="417" t="s">
        <v>514</v>
      </c>
      <c r="B36" s="417" t="s">
        <v>515</v>
      </c>
      <c r="C36" s="417" t="s">
        <v>56</v>
      </c>
      <c r="D36" s="418" t="s">
        <v>516</v>
      </c>
      <c r="E36" s="423"/>
      <c r="F36" s="424"/>
      <c r="G36" s="424"/>
      <c r="H36" s="424"/>
      <c r="I36" s="425"/>
      <c r="J36" s="426"/>
      <c r="K36" s="411"/>
    </row>
    <row r="37" spans="1:11" s="412" customFormat="1" ht="29.25" hidden="1" customHeight="1" x14ac:dyDescent="0.3">
      <c r="A37" s="417" t="s">
        <v>517</v>
      </c>
      <c r="B37" s="417" t="s">
        <v>214</v>
      </c>
      <c r="C37" s="413" t="s">
        <v>56</v>
      </c>
      <c r="D37" s="420" t="s">
        <v>215</v>
      </c>
      <c r="E37" s="409"/>
      <c r="F37" s="410"/>
      <c r="G37" s="410"/>
      <c r="H37" s="410"/>
      <c r="I37" s="410"/>
      <c r="J37" s="410"/>
      <c r="K37" s="411"/>
    </row>
    <row r="38" spans="1:11" s="412" customFormat="1" ht="40.5" hidden="1" customHeight="1" x14ac:dyDescent="0.3">
      <c r="A38" s="413" t="s">
        <v>373</v>
      </c>
      <c r="B38" s="413" t="s">
        <v>372</v>
      </c>
      <c r="C38" s="413" t="s">
        <v>294</v>
      </c>
      <c r="D38" s="427" t="s">
        <v>371</v>
      </c>
      <c r="E38" s="409"/>
      <c r="F38" s="410"/>
      <c r="G38" s="410"/>
      <c r="H38" s="410"/>
      <c r="I38" s="410"/>
      <c r="J38" s="430"/>
      <c r="K38" s="411"/>
    </row>
    <row r="39" spans="1:11" s="412" customFormat="1" ht="29.25" hidden="1" customHeight="1" x14ac:dyDescent="0.3">
      <c r="A39" s="406" t="s">
        <v>519</v>
      </c>
      <c r="B39" s="413" t="s">
        <v>229</v>
      </c>
      <c r="C39" s="413" t="s">
        <v>58</v>
      </c>
      <c r="D39" s="414" t="s">
        <v>230</v>
      </c>
      <c r="E39" s="409"/>
      <c r="F39" s="410"/>
      <c r="G39" s="410"/>
      <c r="H39" s="410"/>
      <c r="I39" s="410"/>
      <c r="J39" s="430"/>
      <c r="K39" s="431"/>
    </row>
    <row r="40" spans="1:11" s="49" customFormat="1" ht="47.25" customHeight="1" x14ac:dyDescent="0.3">
      <c r="A40" s="295" t="s">
        <v>246</v>
      </c>
      <c r="B40" s="295"/>
      <c r="C40" s="295"/>
      <c r="D40" s="640" t="s">
        <v>168</v>
      </c>
      <c r="E40" s="641"/>
      <c r="F40" s="641"/>
      <c r="G40" s="641"/>
      <c r="H40" s="641"/>
      <c r="I40" s="650">
        <f>SUM(I41)</f>
        <v>5198873.63</v>
      </c>
      <c r="J40" s="642"/>
      <c r="K40" s="643"/>
    </row>
    <row r="41" spans="1:11" s="53" customFormat="1" ht="45" customHeight="1" x14ac:dyDescent="0.3">
      <c r="A41" s="295" t="s">
        <v>245</v>
      </c>
      <c r="B41" s="295"/>
      <c r="C41" s="295"/>
      <c r="D41" s="640" t="s">
        <v>168</v>
      </c>
      <c r="E41" s="641"/>
      <c r="F41" s="641"/>
      <c r="G41" s="641"/>
      <c r="H41" s="641"/>
      <c r="I41" s="650">
        <f>SUM(I44:I48,I51)</f>
        <v>5198873.63</v>
      </c>
      <c r="J41" s="642"/>
      <c r="K41" s="52"/>
    </row>
    <row r="42" spans="1:11" s="441" customFormat="1" ht="45.75" hidden="1" customHeight="1" x14ac:dyDescent="0.3">
      <c r="A42" s="413" t="s">
        <v>244</v>
      </c>
      <c r="B42" s="413" t="s">
        <v>173</v>
      </c>
      <c r="C42" s="413" t="s">
        <v>47</v>
      </c>
      <c r="D42" s="427" t="s">
        <v>172</v>
      </c>
      <c r="E42" s="437"/>
      <c r="F42" s="437"/>
      <c r="G42" s="437"/>
      <c r="H42" s="437"/>
      <c r="I42" s="438"/>
      <c r="J42" s="439"/>
      <c r="K42" s="440"/>
    </row>
    <row r="43" spans="1:11" s="441" customFormat="1" ht="63" hidden="1" customHeight="1" x14ac:dyDescent="0.3">
      <c r="A43" s="428" t="s">
        <v>463</v>
      </c>
      <c r="B43" s="413" t="s">
        <v>464</v>
      </c>
      <c r="C43" s="413" t="s">
        <v>294</v>
      </c>
      <c r="D43" s="427" t="s">
        <v>465</v>
      </c>
      <c r="E43" s="442" t="s">
        <v>475</v>
      </c>
      <c r="F43" s="437"/>
      <c r="G43" s="437"/>
      <c r="H43" s="437"/>
      <c r="I43" s="439"/>
      <c r="J43" s="439"/>
      <c r="K43" s="440"/>
    </row>
    <row r="44" spans="1:11" s="441" customFormat="1" ht="60.75" customHeight="1" x14ac:dyDescent="0.3">
      <c r="A44" s="615" t="s">
        <v>463</v>
      </c>
      <c r="B44" s="616" t="s">
        <v>464</v>
      </c>
      <c r="C44" s="616" t="s">
        <v>294</v>
      </c>
      <c r="D44" s="614" t="s">
        <v>465</v>
      </c>
      <c r="E44" s="617" t="s">
        <v>573</v>
      </c>
      <c r="F44" s="638"/>
      <c r="G44" s="638"/>
      <c r="H44" s="638"/>
      <c r="I44" s="639">
        <v>1213675</v>
      </c>
      <c r="J44" s="439"/>
      <c r="K44" s="440"/>
    </row>
    <row r="45" spans="1:11" s="441" customFormat="1" ht="57" customHeight="1" x14ac:dyDescent="0.3">
      <c r="A45" s="615" t="s">
        <v>463</v>
      </c>
      <c r="B45" s="616" t="s">
        <v>464</v>
      </c>
      <c r="C45" s="616" t="s">
        <v>294</v>
      </c>
      <c r="D45" s="614" t="s">
        <v>465</v>
      </c>
      <c r="E45" s="617" t="s">
        <v>574</v>
      </c>
      <c r="F45" s="638"/>
      <c r="G45" s="638"/>
      <c r="H45" s="638"/>
      <c r="I45" s="639">
        <v>1024840</v>
      </c>
      <c r="J45" s="439"/>
      <c r="K45" s="440"/>
    </row>
    <row r="46" spans="1:11" s="441" customFormat="1" ht="121.5" customHeight="1" x14ac:dyDescent="0.3">
      <c r="A46" s="615" t="s">
        <v>463</v>
      </c>
      <c r="B46" s="616" t="s">
        <v>464</v>
      </c>
      <c r="C46" s="616" t="s">
        <v>294</v>
      </c>
      <c r="D46" s="614" t="s">
        <v>465</v>
      </c>
      <c r="E46" s="617" t="s">
        <v>584</v>
      </c>
      <c r="F46" s="638"/>
      <c r="G46" s="638"/>
      <c r="H46" s="638"/>
      <c r="I46" s="639">
        <v>106171</v>
      </c>
      <c r="J46" s="439"/>
      <c r="K46" s="440"/>
    </row>
    <row r="47" spans="1:11" s="441" customFormat="1" ht="38.25" customHeight="1" x14ac:dyDescent="0.3">
      <c r="A47" s="615" t="s">
        <v>463</v>
      </c>
      <c r="B47" s="616" t="s">
        <v>464</v>
      </c>
      <c r="C47" s="616" t="s">
        <v>294</v>
      </c>
      <c r="D47" s="614" t="s">
        <v>465</v>
      </c>
      <c r="E47" s="617" t="s">
        <v>606</v>
      </c>
      <c r="F47" s="638"/>
      <c r="G47" s="638"/>
      <c r="H47" s="638"/>
      <c r="I47" s="639">
        <v>360040</v>
      </c>
      <c r="J47" s="439"/>
      <c r="K47" s="440"/>
    </row>
    <row r="48" spans="1:11" s="441" customFormat="1" ht="60" customHeight="1" x14ac:dyDescent="0.3">
      <c r="A48" s="615" t="s">
        <v>300</v>
      </c>
      <c r="B48" s="615" t="s">
        <v>63</v>
      </c>
      <c r="C48" s="644" t="s">
        <v>49</v>
      </c>
      <c r="D48" s="735" t="s">
        <v>605</v>
      </c>
      <c r="E48" s="617"/>
      <c r="F48" s="638"/>
      <c r="G48" s="638"/>
      <c r="H48" s="638"/>
      <c r="I48" s="648">
        <v>1774147.63</v>
      </c>
      <c r="J48" s="439"/>
      <c r="K48" s="440"/>
    </row>
    <row r="49" spans="1:11" s="441" customFormat="1" ht="39.75" customHeight="1" x14ac:dyDescent="0.3">
      <c r="A49" s="645"/>
      <c r="B49" s="645"/>
      <c r="C49" s="646"/>
      <c r="D49" s="647" t="s">
        <v>568</v>
      </c>
      <c r="E49" s="617"/>
      <c r="F49" s="638"/>
      <c r="G49" s="638"/>
      <c r="H49" s="638"/>
      <c r="I49" s="649">
        <v>1171706.6299999999</v>
      </c>
      <c r="J49" s="439"/>
      <c r="K49" s="440"/>
    </row>
    <row r="50" spans="1:11" s="441" customFormat="1" ht="59.25" customHeight="1" x14ac:dyDescent="0.3">
      <c r="A50" s="645"/>
      <c r="B50" s="645"/>
      <c r="C50" s="646"/>
      <c r="D50" s="734" t="s">
        <v>604</v>
      </c>
      <c r="E50" s="617"/>
      <c r="F50" s="638"/>
      <c r="G50" s="638"/>
      <c r="H50" s="638"/>
      <c r="I50" s="649">
        <v>118141</v>
      </c>
      <c r="J50" s="439"/>
      <c r="K50" s="440"/>
    </row>
    <row r="51" spans="1:11" s="441" customFormat="1" ht="29.25" customHeight="1" x14ac:dyDescent="0.3">
      <c r="A51" s="615" t="s">
        <v>569</v>
      </c>
      <c r="B51" s="615" t="s">
        <v>229</v>
      </c>
      <c r="C51" s="615" t="s">
        <v>58</v>
      </c>
      <c r="D51" s="637" t="s">
        <v>380</v>
      </c>
      <c r="E51" s="638"/>
      <c r="F51" s="638"/>
      <c r="G51" s="638"/>
      <c r="H51" s="638"/>
      <c r="I51" s="639">
        <v>720000</v>
      </c>
      <c r="J51" s="439"/>
      <c r="K51" s="440"/>
    </row>
    <row r="52" spans="1:11" s="441" customFormat="1" ht="29.25" hidden="1" customHeight="1" x14ac:dyDescent="0.3">
      <c r="A52" s="428" t="s">
        <v>309</v>
      </c>
      <c r="B52" s="428" t="s">
        <v>310</v>
      </c>
      <c r="C52" s="294" t="s">
        <v>52</v>
      </c>
      <c r="D52" s="443" t="s">
        <v>305</v>
      </c>
      <c r="E52" s="437"/>
      <c r="F52" s="437"/>
      <c r="G52" s="437"/>
      <c r="H52" s="437"/>
      <c r="I52" s="439"/>
      <c r="J52" s="439"/>
      <c r="K52" s="440"/>
    </row>
    <row r="53" spans="1:11" s="441" customFormat="1" ht="31.5" hidden="1" customHeight="1" x14ac:dyDescent="0.3">
      <c r="A53" s="428" t="s">
        <v>314</v>
      </c>
      <c r="B53" s="428" t="s">
        <v>315</v>
      </c>
      <c r="C53" s="294" t="s">
        <v>52</v>
      </c>
      <c r="D53" s="443" t="s">
        <v>307</v>
      </c>
      <c r="E53" s="437"/>
      <c r="F53" s="437"/>
      <c r="G53" s="437"/>
      <c r="H53" s="437"/>
      <c r="I53" s="439"/>
      <c r="J53" s="439"/>
      <c r="K53" s="440"/>
    </row>
    <row r="54" spans="1:11" s="441" customFormat="1" ht="37.5" hidden="1" customHeight="1" x14ac:dyDescent="0.3">
      <c r="A54" s="428" t="s">
        <v>317</v>
      </c>
      <c r="B54" s="428" t="s">
        <v>318</v>
      </c>
      <c r="C54" s="294" t="s">
        <v>53</v>
      </c>
      <c r="D54" s="443" t="s">
        <v>316</v>
      </c>
      <c r="E54" s="437"/>
      <c r="F54" s="437"/>
      <c r="G54" s="437"/>
      <c r="H54" s="437"/>
      <c r="I54" s="439"/>
      <c r="J54" s="439"/>
      <c r="K54" s="440"/>
    </row>
    <row r="55" spans="1:11" s="436" customFormat="1" ht="53.25" hidden="1" customHeight="1" x14ac:dyDescent="0.3">
      <c r="A55" s="421" t="s">
        <v>242</v>
      </c>
      <c r="B55" s="421"/>
      <c r="C55" s="421"/>
      <c r="D55" s="432" t="s">
        <v>169</v>
      </c>
      <c r="E55" s="433"/>
      <c r="F55" s="433"/>
      <c r="G55" s="433"/>
      <c r="H55" s="433"/>
      <c r="I55" s="434">
        <f>SUM(I56)</f>
        <v>0</v>
      </c>
      <c r="J55" s="434"/>
      <c r="K55" s="435"/>
    </row>
    <row r="56" spans="1:11" s="436" customFormat="1" ht="50.25" hidden="1" customHeight="1" x14ac:dyDescent="0.3">
      <c r="A56" s="421" t="s">
        <v>241</v>
      </c>
      <c r="B56" s="421"/>
      <c r="C56" s="421"/>
      <c r="D56" s="432" t="s">
        <v>169</v>
      </c>
      <c r="E56" s="433"/>
      <c r="F56" s="433"/>
      <c r="G56" s="433"/>
      <c r="H56" s="433"/>
      <c r="I56" s="434">
        <f>SUM(I57:I59)</f>
        <v>0</v>
      </c>
      <c r="J56" s="434"/>
      <c r="K56" s="435"/>
    </row>
    <row r="57" spans="1:11" s="436" customFormat="1" ht="40.5" hidden="1" customHeight="1" x14ac:dyDescent="0.3">
      <c r="A57" s="413" t="s">
        <v>247</v>
      </c>
      <c r="B57" s="413" t="s">
        <v>173</v>
      </c>
      <c r="C57" s="413" t="s">
        <v>47</v>
      </c>
      <c r="D57" s="427" t="s">
        <v>172</v>
      </c>
      <c r="E57" s="409"/>
      <c r="F57" s="410"/>
      <c r="G57" s="415"/>
      <c r="H57" s="415"/>
      <c r="I57" s="410"/>
      <c r="J57" s="410"/>
      <c r="K57" s="435"/>
    </row>
    <row r="58" spans="1:11" s="436" customFormat="1" ht="64.5" hidden="1" customHeight="1" x14ac:dyDescent="0.3">
      <c r="A58" s="293" t="s">
        <v>259</v>
      </c>
      <c r="B58" s="293" t="s">
        <v>164</v>
      </c>
      <c r="C58" s="294" t="s">
        <v>63</v>
      </c>
      <c r="D58" s="443" t="s">
        <v>20</v>
      </c>
      <c r="E58" s="409"/>
      <c r="F58" s="410"/>
      <c r="G58" s="415"/>
      <c r="H58" s="415"/>
      <c r="I58" s="410"/>
      <c r="J58" s="410"/>
      <c r="K58" s="435"/>
    </row>
    <row r="59" spans="1:11" s="436" customFormat="1" ht="42" hidden="1" customHeight="1" x14ac:dyDescent="0.3">
      <c r="A59" s="293" t="s">
        <v>261</v>
      </c>
      <c r="B59" s="293" t="s">
        <v>165</v>
      </c>
      <c r="C59" s="294" t="s">
        <v>62</v>
      </c>
      <c r="D59" s="443" t="s">
        <v>260</v>
      </c>
      <c r="E59" s="409"/>
      <c r="F59" s="410"/>
      <c r="G59" s="415"/>
      <c r="H59" s="415"/>
      <c r="I59" s="410"/>
      <c r="J59" s="410"/>
      <c r="K59" s="435"/>
    </row>
    <row r="60" spans="1:11" s="436" customFormat="1" ht="46.5" hidden="1" customHeight="1" x14ac:dyDescent="0.3">
      <c r="A60" s="421" t="s">
        <v>23</v>
      </c>
      <c r="B60" s="421"/>
      <c r="C60" s="421"/>
      <c r="D60" s="432" t="s">
        <v>348</v>
      </c>
      <c r="E60" s="433"/>
      <c r="F60" s="433"/>
      <c r="G60" s="433"/>
      <c r="H60" s="433"/>
      <c r="I60" s="434">
        <f>SUM(I61)</f>
        <v>0</v>
      </c>
      <c r="J60" s="434"/>
      <c r="K60" s="435"/>
    </row>
    <row r="61" spans="1:11" s="436" customFormat="1" ht="46.5" hidden="1" customHeight="1" x14ac:dyDescent="0.3">
      <c r="A61" s="421" t="s">
        <v>24</v>
      </c>
      <c r="B61" s="421"/>
      <c r="C61" s="421"/>
      <c r="D61" s="432" t="s">
        <v>348</v>
      </c>
      <c r="E61" s="433"/>
      <c r="F61" s="433"/>
      <c r="G61" s="433"/>
      <c r="H61" s="433"/>
      <c r="I61" s="434">
        <f>SUM(I62:I66)</f>
        <v>0</v>
      </c>
      <c r="J61" s="434"/>
      <c r="K61" s="435"/>
    </row>
    <row r="62" spans="1:11" s="436" customFormat="1" ht="40.5" hidden="1" customHeight="1" x14ac:dyDescent="0.3">
      <c r="A62" s="413" t="s">
        <v>273</v>
      </c>
      <c r="B62" s="413" t="s">
        <v>173</v>
      </c>
      <c r="C62" s="413" t="s">
        <v>47</v>
      </c>
      <c r="D62" s="427" t="s">
        <v>172</v>
      </c>
      <c r="E62" s="437"/>
      <c r="F62" s="437"/>
      <c r="G62" s="437"/>
      <c r="H62" s="437"/>
      <c r="I62" s="444"/>
      <c r="J62" s="445"/>
      <c r="K62" s="435"/>
    </row>
    <row r="63" spans="1:11" s="436" customFormat="1" ht="57" hidden="1" customHeight="1" x14ac:dyDescent="0.3">
      <c r="A63" s="428" t="s">
        <v>277</v>
      </c>
      <c r="B63" s="428" t="s">
        <v>285</v>
      </c>
      <c r="C63" s="428" t="s">
        <v>51</v>
      </c>
      <c r="D63" s="446" t="s">
        <v>284</v>
      </c>
      <c r="E63" s="437"/>
      <c r="F63" s="437"/>
      <c r="G63" s="437"/>
      <c r="H63" s="437"/>
      <c r="I63" s="444"/>
      <c r="J63" s="447"/>
      <c r="K63" s="435"/>
    </row>
    <row r="64" spans="1:11" s="436" customFormat="1" ht="30.75" hidden="1" customHeight="1" x14ac:dyDescent="0.3">
      <c r="A64" s="428" t="s">
        <v>272</v>
      </c>
      <c r="B64" s="428" t="s">
        <v>274</v>
      </c>
      <c r="C64" s="428" t="s">
        <v>64</v>
      </c>
      <c r="D64" s="446" t="s">
        <v>271</v>
      </c>
      <c r="E64" s="437"/>
      <c r="F64" s="437"/>
      <c r="G64" s="437"/>
      <c r="H64" s="437"/>
      <c r="I64" s="444"/>
      <c r="J64" s="447"/>
      <c r="K64" s="435"/>
    </row>
    <row r="65" spans="1:11" s="436" customFormat="1" ht="39.75" hidden="1" customHeight="1" x14ac:dyDescent="0.3">
      <c r="A65" s="428" t="s">
        <v>275</v>
      </c>
      <c r="B65" s="428" t="s">
        <v>166</v>
      </c>
      <c r="C65" s="428" t="s">
        <v>65</v>
      </c>
      <c r="D65" s="422" t="s">
        <v>276</v>
      </c>
      <c r="E65" s="437"/>
      <c r="F65" s="437"/>
      <c r="G65" s="437"/>
      <c r="H65" s="437"/>
      <c r="I65" s="444"/>
      <c r="J65" s="447"/>
      <c r="K65" s="435"/>
    </row>
    <row r="66" spans="1:11" s="436" customFormat="1" ht="39" hidden="1" customHeight="1" x14ac:dyDescent="0.3">
      <c r="A66" s="406" t="s">
        <v>278</v>
      </c>
      <c r="B66" s="406" t="s">
        <v>279</v>
      </c>
      <c r="C66" s="406" t="s">
        <v>66</v>
      </c>
      <c r="D66" s="448" t="s">
        <v>280</v>
      </c>
      <c r="E66" s="437"/>
      <c r="F66" s="437"/>
      <c r="G66" s="437"/>
      <c r="H66" s="437"/>
      <c r="I66" s="444"/>
      <c r="J66" s="273"/>
      <c r="K66" s="435"/>
    </row>
    <row r="67" spans="1:11" s="436" customFormat="1" ht="43.5" hidden="1" customHeight="1" x14ac:dyDescent="0.3">
      <c r="A67" s="421" t="s">
        <v>232</v>
      </c>
      <c r="B67" s="421"/>
      <c r="C67" s="421"/>
      <c r="D67" s="432" t="s">
        <v>170</v>
      </c>
      <c r="E67" s="433"/>
      <c r="F67" s="433"/>
      <c r="G67" s="433"/>
      <c r="H67" s="433"/>
      <c r="I67" s="434">
        <f>SUM(I68)</f>
        <v>0</v>
      </c>
      <c r="J67" s="449"/>
      <c r="K67" s="435"/>
    </row>
    <row r="68" spans="1:11" s="436" customFormat="1" ht="45" hidden="1" customHeight="1" x14ac:dyDescent="0.3">
      <c r="A68" s="421" t="s">
        <v>233</v>
      </c>
      <c r="B68" s="421"/>
      <c r="C68" s="421"/>
      <c r="D68" s="432" t="s">
        <v>170</v>
      </c>
      <c r="E68" s="433"/>
      <c r="F68" s="433"/>
      <c r="G68" s="433"/>
      <c r="H68" s="433"/>
      <c r="I68" s="434">
        <f>SUM(I69)</f>
        <v>0</v>
      </c>
      <c r="J68" s="449"/>
      <c r="K68" s="435"/>
    </row>
    <row r="69" spans="1:11" s="436" customFormat="1" ht="41.25" hidden="1" customHeight="1" x14ac:dyDescent="0.3">
      <c r="A69" s="413" t="s">
        <v>231</v>
      </c>
      <c r="B69" s="413" t="s">
        <v>173</v>
      </c>
      <c r="C69" s="413" t="s">
        <v>47</v>
      </c>
      <c r="D69" s="427" t="s">
        <v>172</v>
      </c>
      <c r="E69" s="437"/>
      <c r="F69" s="437"/>
      <c r="G69" s="437"/>
      <c r="H69" s="437"/>
      <c r="I69" s="439"/>
      <c r="J69" s="450"/>
      <c r="K69" s="435"/>
    </row>
    <row r="70" spans="1:11" s="53" customFormat="1" ht="42.75" customHeight="1" x14ac:dyDescent="0.3">
      <c r="A70" s="149"/>
      <c r="B70" s="149"/>
      <c r="C70" s="46"/>
      <c r="D70" s="153" t="s">
        <v>80</v>
      </c>
      <c r="E70" s="47"/>
      <c r="F70" s="147"/>
      <c r="G70" s="47"/>
      <c r="H70" s="47"/>
      <c r="I70" s="651">
        <f>SUM(I14,I25,I41,I56,I61,I68)</f>
        <v>20690557.629999999</v>
      </c>
      <c r="J70" s="152"/>
      <c r="K70" s="52"/>
    </row>
    <row r="71" spans="1:11" ht="47.25" customHeight="1" x14ac:dyDescent="0.3">
      <c r="A71" s="25"/>
      <c r="B71" s="25"/>
      <c r="C71" s="25"/>
      <c r="D71" s="22"/>
      <c r="E71" s="22"/>
      <c r="F71" s="22"/>
      <c r="G71" s="22"/>
      <c r="H71" s="22"/>
      <c r="I71" s="22"/>
      <c r="J71" s="22"/>
      <c r="K71" s="22"/>
    </row>
    <row r="72" spans="1:11" ht="40.5" customHeight="1" x14ac:dyDescent="0.3">
      <c r="A72" s="25"/>
      <c r="B72" s="25"/>
      <c r="C72" s="25"/>
      <c r="D72" s="26"/>
      <c r="E72" s="26"/>
      <c r="F72" s="26"/>
      <c r="G72" s="26"/>
      <c r="H72" s="26"/>
      <c r="I72" s="20"/>
      <c r="J72" s="20"/>
      <c r="K72" s="20"/>
    </row>
    <row r="73" spans="1:11" ht="18.75" x14ac:dyDescent="0.3">
      <c r="A73" s="25"/>
      <c r="B73" s="25"/>
      <c r="C73" s="25"/>
      <c r="D73" s="22"/>
      <c r="E73" s="22"/>
      <c r="F73" s="22"/>
      <c r="G73" s="22"/>
      <c r="H73" s="22"/>
      <c r="I73" s="20"/>
      <c r="J73" s="20"/>
      <c r="K73" s="20"/>
    </row>
    <row r="74" spans="1:11" ht="20.25" x14ac:dyDescent="0.3">
      <c r="A74" s="27"/>
      <c r="B74" s="27"/>
      <c r="C74" s="27"/>
      <c r="D74" s="28"/>
      <c r="E74" s="28"/>
      <c r="F74" s="28"/>
      <c r="G74" s="28"/>
      <c r="H74" s="28"/>
      <c r="I74" s="20"/>
      <c r="J74" s="20"/>
      <c r="K74" s="20"/>
    </row>
    <row r="75" spans="1:11" ht="15.75" x14ac:dyDescent="0.25">
      <c r="I75" s="20"/>
      <c r="J75" s="20"/>
      <c r="K75" s="20"/>
    </row>
    <row r="79" spans="1:11" ht="15.75" x14ac:dyDescent="0.2">
      <c r="E79" s="29"/>
      <c r="F79" s="30"/>
      <c r="G79" s="31"/>
      <c r="H79" s="31"/>
    </row>
    <row r="80" spans="1:11" x14ac:dyDescent="0.2">
      <c r="E80" s="29"/>
      <c r="F80" s="32"/>
      <c r="G80" s="31"/>
      <c r="H80" s="31"/>
    </row>
    <row r="81" spans="5:8" x14ac:dyDescent="0.2">
      <c r="E81" s="31"/>
      <c r="F81" s="31"/>
      <c r="G81" s="31"/>
      <c r="H81" s="31"/>
    </row>
  </sheetData>
  <phoneticPr fontId="4" type="noConversion"/>
  <pageMargins left="0.78740157480314965" right="0.19685039370078741" top="0.78740157480314965" bottom="0.27559055118110237" header="0" footer="0"/>
  <pageSetup paperSize="9" scale="55" fitToHeight="2" orientation="landscape" r:id="rId1"/>
  <headerFooter differentFirst="1" alignWithMargins="0">
    <oddHeader xml:space="preserve">&amp;C&amp;P&amp;Rпродовження додатку  5  </oddHeader>
  </headerFooter>
  <colBreaks count="1" manualBreakCount="1">
    <brk id="10" max="106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89"/>
  <sheetViews>
    <sheetView view="pageBreakPreview" topLeftCell="A47" zoomScale="90" zoomScaleNormal="82" zoomScaleSheetLayoutView="90" workbookViewId="0">
      <selection activeCell="H87" sqref="H87"/>
    </sheetView>
  </sheetViews>
  <sheetFormatPr defaultRowHeight="12.75" x14ac:dyDescent="0.2"/>
  <cols>
    <col min="1" max="1" width="13.28515625" style="19" customWidth="1"/>
    <col min="2" max="2" width="12.140625" style="19" customWidth="1"/>
    <col min="3" max="3" width="15.42578125" style="19" customWidth="1"/>
    <col min="4" max="4" width="58.42578125" style="19" customWidth="1"/>
    <col min="5" max="5" width="55.5703125" style="19" customWidth="1"/>
    <col min="6" max="6" width="25" style="146" customWidth="1"/>
    <col min="7" max="7" width="15.42578125" style="313" customWidth="1"/>
    <col min="8" max="8" width="14.85546875" style="143" customWidth="1"/>
    <col min="9" max="9" width="14.85546875" style="19" customWidth="1"/>
    <col min="10" max="10" width="15.140625" style="19" customWidth="1"/>
    <col min="11" max="11" width="18.28515625" style="19" hidden="1" customWidth="1"/>
    <col min="12" max="12" width="17.28515625" style="19" customWidth="1"/>
    <col min="13" max="13" width="16" style="19" customWidth="1"/>
    <col min="14" max="16384" width="9.140625" style="19"/>
  </cols>
  <sheetData>
    <row r="3" spans="1:13" ht="3.75" customHeight="1" x14ac:dyDescent="0.2"/>
    <row r="4" spans="1:13" ht="20.25" customHeight="1" x14ac:dyDescent="0.2"/>
    <row r="5" spans="1:13" ht="27.75" customHeight="1" x14ac:dyDescent="0.25">
      <c r="A5" s="877" t="s">
        <v>595</v>
      </c>
      <c r="B5" s="806"/>
    </row>
    <row r="6" spans="1:13" ht="18.75" customHeight="1" x14ac:dyDescent="0.2">
      <c r="A6" s="878" t="s">
        <v>560</v>
      </c>
      <c r="B6" s="806"/>
    </row>
    <row r="7" spans="1:13" ht="18.75" customHeight="1" x14ac:dyDescent="0.3">
      <c r="D7" s="879"/>
      <c r="E7" s="879"/>
      <c r="F7" s="879"/>
      <c r="G7" s="879"/>
      <c r="H7" s="879"/>
      <c r="I7" s="879"/>
    </row>
    <row r="8" spans="1:13" ht="18.75" x14ac:dyDescent="0.3">
      <c r="D8" s="880"/>
      <c r="E8" s="880"/>
      <c r="F8" s="880"/>
      <c r="G8" s="880"/>
      <c r="H8" s="880"/>
      <c r="I8" s="880"/>
      <c r="J8" s="880"/>
    </row>
    <row r="9" spans="1:13" ht="27" customHeight="1" x14ac:dyDescent="0.3">
      <c r="D9" s="80"/>
      <c r="E9" s="80"/>
      <c r="F9" s="328"/>
      <c r="G9" s="271"/>
      <c r="H9" s="80"/>
      <c r="I9" s="80"/>
      <c r="J9" s="80"/>
    </row>
    <row r="10" spans="1:13" ht="15" customHeight="1" x14ac:dyDescent="0.3">
      <c r="E10" s="81"/>
      <c r="F10" s="329"/>
      <c r="G10" s="271"/>
      <c r="H10" s="82"/>
      <c r="I10" s="83" t="s">
        <v>0</v>
      </c>
    </row>
    <row r="11" spans="1:13" s="193" customFormat="1" ht="27" customHeight="1" x14ac:dyDescent="0.2">
      <c r="A11" s="883" t="s">
        <v>586</v>
      </c>
      <c r="B11" s="883" t="s">
        <v>587</v>
      </c>
      <c r="C11" s="883" t="s">
        <v>419</v>
      </c>
      <c r="D11" s="884" t="s">
        <v>588</v>
      </c>
      <c r="E11" s="885" t="s">
        <v>434</v>
      </c>
      <c r="F11" s="885" t="s">
        <v>435</v>
      </c>
      <c r="G11" s="886" t="s">
        <v>420</v>
      </c>
      <c r="H11" s="887" t="s">
        <v>75</v>
      </c>
      <c r="I11" s="881" t="s">
        <v>76</v>
      </c>
      <c r="J11" s="882"/>
    </row>
    <row r="12" spans="1:13" s="193" customFormat="1" ht="86.25" customHeight="1" x14ac:dyDescent="0.2">
      <c r="A12" s="797"/>
      <c r="B12" s="797"/>
      <c r="C12" s="797"/>
      <c r="D12" s="797"/>
      <c r="E12" s="797"/>
      <c r="F12" s="792"/>
      <c r="G12" s="797"/>
      <c r="H12" s="797"/>
      <c r="I12" s="192" t="s">
        <v>415</v>
      </c>
      <c r="J12" s="196" t="s">
        <v>421</v>
      </c>
    </row>
    <row r="13" spans="1:13" s="197" customFormat="1" ht="15.75" customHeight="1" x14ac:dyDescent="0.2">
      <c r="A13" s="191">
        <v>1</v>
      </c>
      <c r="B13" s="191">
        <v>2</v>
      </c>
      <c r="C13" s="191">
        <v>3</v>
      </c>
      <c r="D13" s="191">
        <v>4</v>
      </c>
      <c r="E13" s="206">
        <v>5</v>
      </c>
      <c r="F13" s="206">
        <v>6</v>
      </c>
      <c r="G13" s="206">
        <v>7</v>
      </c>
      <c r="H13" s="206">
        <v>8</v>
      </c>
      <c r="I13" s="191">
        <v>9</v>
      </c>
      <c r="J13" s="206">
        <v>10</v>
      </c>
    </row>
    <row r="14" spans="1:13" ht="36.75" customHeight="1" x14ac:dyDescent="0.3">
      <c r="A14" s="325" t="s">
        <v>176</v>
      </c>
      <c r="B14" s="325"/>
      <c r="C14" s="325"/>
      <c r="D14" s="326" t="s">
        <v>167</v>
      </c>
      <c r="E14" s="327"/>
      <c r="F14" s="330"/>
      <c r="G14" s="296">
        <f>SUM(G15)</f>
        <v>8188180</v>
      </c>
      <c r="H14" s="296">
        <f t="shared" ref="H14:J14" si="0">SUM(H15)</f>
        <v>5388180</v>
      </c>
      <c r="I14" s="296">
        <f t="shared" si="0"/>
        <v>2800000</v>
      </c>
      <c r="J14" s="296">
        <f t="shared" si="0"/>
        <v>2800000</v>
      </c>
      <c r="L14" s="148"/>
      <c r="M14" s="148"/>
    </row>
    <row r="15" spans="1:13" ht="34.5" customHeight="1" x14ac:dyDescent="0.3">
      <c r="A15" s="325" t="s">
        <v>177</v>
      </c>
      <c r="B15" s="325"/>
      <c r="C15" s="325"/>
      <c r="D15" s="326" t="s">
        <v>167</v>
      </c>
      <c r="E15" s="327"/>
      <c r="F15" s="330"/>
      <c r="G15" s="296">
        <f>SUM(G16:G46)</f>
        <v>8188180</v>
      </c>
      <c r="H15" s="296">
        <f t="shared" ref="H15:J15" si="1">SUM(H16:H46)</f>
        <v>5388180</v>
      </c>
      <c r="I15" s="296">
        <f t="shared" si="1"/>
        <v>2800000</v>
      </c>
      <c r="J15" s="296">
        <f t="shared" si="1"/>
        <v>2800000</v>
      </c>
      <c r="K15" s="148">
        <f>SUM(H14:I14)</f>
        <v>8188180</v>
      </c>
    </row>
    <row r="16" spans="1:13" s="453" customFormat="1" ht="76.5" hidden="1" customHeight="1" x14ac:dyDescent="0.3">
      <c r="A16" s="413" t="s">
        <v>491</v>
      </c>
      <c r="B16" s="413" t="s">
        <v>58</v>
      </c>
      <c r="C16" s="413" t="s">
        <v>59</v>
      </c>
      <c r="D16" s="427" t="s">
        <v>492</v>
      </c>
      <c r="E16" s="279" t="s">
        <v>529</v>
      </c>
      <c r="F16" s="156" t="s">
        <v>530</v>
      </c>
      <c r="G16" s="277">
        <f t="shared" ref="G16:G46" si="2">SUM(H16:I16)</f>
        <v>0</v>
      </c>
      <c r="H16" s="451"/>
      <c r="I16" s="451"/>
      <c r="J16" s="451"/>
      <c r="K16" s="452"/>
    </row>
    <row r="17" spans="1:11" s="656" customFormat="1" ht="58.5" customHeight="1" x14ac:dyDescent="0.3">
      <c r="A17" s="616" t="s">
        <v>491</v>
      </c>
      <c r="B17" s="616" t="s">
        <v>58</v>
      </c>
      <c r="C17" s="616" t="s">
        <v>59</v>
      </c>
      <c r="D17" s="614" t="s">
        <v>492</v>
      </c>
      <c r="E17" s="652" t="s">
        <v>350</v>
      </c>
      <c r="F17" s="652" t="s">
        <v>575</v>
      </c>
      <c r="G17" s="653">
        <f t="shared" si="2"/>
        <v>2800000</v>
      </c>
      <c r="H17" s="654">
        <v>2800000</v>
      </c>
      <c r="I17" s="654"/>
      <c r="J17" s="654"/>
      <c r="K17" s="655"/>
    </row>
    <row r="18" spans="1:11" s="146" customFormat="1" ht="46.5" hidden="1" customHeight="1" x14ac:dyDescent="0.3">
      <c r="A18" s="158" t="s">
        <v>180</v>
      </c>
      <c r="B18" s="158" t="s">
        <v>181</v>
      </c>
      <c r="C18" s="158" t="s">
        <v>46</v>
      </c>
      <c r="D18" s="454" t="s">
        <v>179</v>
      </c>
      <c r="E18" s="156" t="s">
        <v>527</v>
      </c>
      <c r="F18" s="156" t="s">
        <v>528</v>
      </c>
      <c r="G18" s="277">
        <f t="shared" si="2"/>
        <v>0</v>
      </c>
      <c r="H18" s="157"/>
      <c r="I18" s="455"/>
      <c r="J18" s="456"/>
    </row>
    <row r="19" spans="1:11" s="458" customFormat="1" ht="44.25" hidden="1" customHeight="1" x14ac:dyDescent="0.3">
      <c r="A19" s="158" t="s">
        <v>183</v>
      </c>
      <c r="B19" s="158" t="s">
        <v>184</v>
      </c>
      <c r="C19" s="158" t="s">
        <v>86</v>
      </c>
      <c r="D19" s="429" t="s">
        <v>185</v>
      </c>
      <c r="E19" s="156" t="s">
        <v>527</v>
      </c>
      <c r="F19" s="156" t="s">
        <v>528</v>
      </c>
      <c r="G19" s="277">
        <f t="shared" si="2"/>
        <v>0</v>
      </c>
      <c r="H19" s="273"/>
      <c r="I19" s="455"/>
      <c r="J19" s="457"/>
    </row>
    <row r="20" spans="1:11" s="458" customFormat="1" ht="46.5" hidden="1" customHeight="1" x14ac:dyDescent="0.3">
      <c r="A20" s="158" t="s">
        <v>186</v>
      </c>
      <c r="B20" s="158" t="s">
        <v>187</v>
      </c>
      <c r="C20" s="158" t="s">
        <v>86</v>
      </c>
      <c r="D20" s="427" t="s">
        <v>188</v>
      </c>
      <c r="E20" s="156" t="s">
        <v>527</v>
      </c>
      <c r="F20" s="156" t="s">
        <v>528</v>
      </c>
      <c r="G20" s="277">
        <f t="shared" si="2"/>
        <v>0</v>
      </c>
      <c r="H20" s="273"/>
      <c r="I20" s="157"/>
      <c r="J20" s="457"/>
    </row>
    <row r="21" spans="1:11" s="459" customFormat="1" ht="42.75" hidden="1" customHeight="1" x14ac:dyDescent="0.3">
      <c r="A21" s="158" t="s">
        <v>189</v>
      </c>
      <c r="B21" s="158" t="s">
        <v>190</v>
      </c>
      <c r="C21" s="158" t="s">
        <v>86</v>
      </c>
      <c r="D21" s="454" t="s">
        <v>13</v>
      </c>
      <c r="E21" s="156" t="s">
        <v>527</v>
      </c>
      <c r="F21" s="156" t="s">
        <v>528</v>
      </c>
      <c r="G21" s="277">
        <f t="shared" si="2"/>
        <v>0</v>
      </c>
      <c r="H21" s="273"/>
      <c r="I21" s="157"/>
      <c r="J21" s="457"/>
    </row>
    <row r="22" spans="1:11" s="145" customFormat="1" ht="39.75" hidden="1" customHeight="1" x14ac:dyDescent="0.3">
      <c r="A22" s="158" t="s">
        <v>182</v>
      </c>
      <c r="B22" s="158" t="s">
        <v>192</v>
      </c>
      <c r="C22" s="158" t="s">
        <v>86</v>
      </c>
      <c r="D22" s="454" t="s">
        <v>191</v>
      </c>
      <c r="E22" s="156" t="s">
        <v>527</v>
      </c>
      <c r="F22" s="156" t="s">
        <v>528</v>
      </c>
      <c r="G22" s="277">
        <f t="shared" si="2"/>
        <v>0</v>
      </c>
      <c r="H22" s="277"/>
      <c r="I22" s="157"/>
      <c r="J22" s="198"/>
    </row>
    <row r="23" spans="1:11" s="145" customFormat="1" ht="43.5" hidden="1" customHeight="1" x14ac:dyDescent="0.3">
      <c r="A23" s="158" t="s">
        <v>194</v>
      </c>
      <c r="B23" s="158" t="s">
        <v>156</v>
      </c>
      <c r="C23" s="158" t="s">
        <v>55</v>
      </c>
      <c r="D23" s="460" t="s">
        <v>14</v>
      </c>
      <c r="E23" s="279" t="s">
        <v>361</v>
      </c>
      <c r="F23" s="156" t="s">
        <v>453</v>
      </c>
      <c r="G23" s="277">
        <f t="shared" si="2"/>
        <v>0</v>
      </c>
      <c r="H23" s="277"/>
      <c r="I23" s="157"/>
      <c r="J23" s="198"/>
    </row>
    <row r="24" spans="1:11" s="282" customFormat="1" ht="45" hidden="1" customHeight="1" x14ac:dyDescent="0.3">
      <c r="A24" s="413" t="s">
        <v>193</v>
      </c>
      <c r="B24" s="413" t="s">
        <v>196</v>
      </c>
      <c r="C24" s="413" t="s">
        <v>55</v>
      </c>
      <c r="D24" s="414" t="s">
        <v>195</v>
      </c>
      <c r="E24" s="279" t="s">
        <v>361</v>
      </c>
      <c r="F24" s="156" t="s">
        <v>453</v>
      </c>
      <c r="G24" s="277">
        <f t="shared" si="2"/>
        <v>0</v>
      </c>
      <c r="H24" s="273"/>
      <c r="I24" s="157"/>
      <c r="J24" s="281"/>
    </row>
    <row r="25" spans="1:11" s="146" customFormat="1" ht="45" hidden="1" customHeight="1" x14ac:dyDescent="0.3">
      <c r="A25" s="284" t="s">
        <v>197</v>
      </c>
      <c r="B25" s="158" t="s">
        <v>198</v>
      </c>
      <c r="C25" s="284" t="s">
        <v>55</v>
      </c>
      <c r="D25" s="454" t="s">
        <v>199</v>
      </c>
      <c r="E25" s="279" t="s">
        <v>361</v>
      </c>
      <c r="F25" s="156" t="s">
        <v>454</v>
      </c>
      <c r="G25" s="277">
        <f t="shared" si="2"/>
        <v>0</v>
      </c>
      <c r="H25" s="274"/>
      <c r="I25" s="276"/>
      <c r="J25" s="198"/>
    </row>
    <row r="26" spans="1:11" s="146" customFormat="1" ht="45" hidden="1" customHeight="1" x14ac:dyDescent="0.3">
      <c r="A26" s="158" t="s">
        <v>200</v>
      </c>
      <c r="B26" s="158" t="s">
        <v>201</v>
      </c>
      <c r="C26" s="158" t="s">
        <v>55</v>
      </c>
      <c r="D26" s="278" t="s">
        <v>202</v>
      </c>
      <c r="E26" s="279" t="s">
        <v>361</v>
      </c>
      <c r="F26" s="156" t="s">
        <v>453</v>
      </c>
      <c r="G26" s="277">
        <f t="shared" si="2"/>
        <v>0</v>
      </c>
      <c r="H26" s="273"/>
      <c r="I26" s="157"/>
      <c r="J26" s="199"/>
    </row>
    <row r="27" spans="1:11" s="146" customFormat="1" ht="75.75" hidden="1" customHeight="1" x14ac:dyDescent="0.3">
      <c r="A27" s="284" t="s">
        <v>205</v>
      </c>
      <c r="B27" s="158" t="s">
        <v>158</v>
      </c>
      <c r="C27" s="284" t="s">
        <v>55</v>
      </c>
      <c r="D27" s="454" t="s">
        <v>15</v>
      </c>
      <c r="E27" s="279" t="s">
        <v>351</v>
      </c>
      <c r="F27" s="156" t="s">
        <v>454</v>
      </c>
      <c r="G27" s="277">
        <f t="shared" si="2"/>
        <v>0</v>
      </c>
      <c r="H27" s="277"/>
      <c r="I27" s="157"/>
      <c r="J27" s="199"/>
    </row>
    <row r="28" spans="1:11" s="146" customFormat="1" ht="44.25" hidden="1" customHeight="1" x14ac:dyDescent="0.3">
      <c r="A28" s="158" t="s">
        <v>206</v>
      </c>
      <c r="B28" s="158" t="s">
        <v>207</v>
      </c>
      <c r="C28" s="158" t="s">
        <v>54</v>
      </c>
      <c r="D28" s="454" t="s">
        <v>210</v>
      </c>
      <c r="E28" s="279" t="s">
        <v>361</v>
      </c>
      <c r="F28" s="156" t="s">
        <v>453</v>
      </c>
      <c r="G28" s="277">
        <f t="shared" si="2"/>
        <v>0</v>
      </c>
      <c r="H28" s="277"/>
      <c r="I28" s="157"/>
      <c r="J28" s="199"/>
    </row>
    <row r="29" spans="1:11" s="146" customFormat="1" ht="61.5" hidden="1" customHeight="1" x14ac:dyDescent="0.3">
      <c r="A29" s="158" t="s">
        <v>211</v>
      </c>
      <c r="B29" s="158" t="s">
        <v>160</v>
      </c>
      <c r="C29" s="158" t="s">
        <v>53</v>
      </c>
      <c r="D29" s="285" t="s">
        <v>17</v>
      </c>
      <c r="E29" s="156" t="s">
        <v>531</v>
      </c>
      <c r="F29" s="156" t="s">
        <v>532</v>
      </c>
      <c r="G29" s="277">
        <f t="shared" si="2"/>
        <v>0</v>
      </c>
      <c r="H29" s="273"/>
      <c r="I29" s="157"/>
      <c r="J29" s="198"/>
    </row>
    <row r="30" spans="1:11" s="458" customFormat="1" ht="57" hidden="1" customHeight="1" x14ac:dyDescent="0.3">
      <c r="A30" s="158" t="s">
        <v>212</v>
      </c>
      <c r="B30" s="158" t="s">
        <v>161</v>
      </c>
      <c r="C30" s="461" t="s">
        <v>53</v>
      </c>
      <c r="D30" s="285" t="s">
        <v>16</v>
      </c>
      <c r="E30" s="156" t="s">
        <v>531</v>
      </c>
      <c r="F30" s="156" t="s">
        <v>532</v>
      </c>
      <c r="G30" s="277">
        <f t="shared" si="2"/>
        <v>0</v>
      </c>
      <c r="H30" s="277"/>
      <c r="I30" s="157"/>
      <c r="J30" s="457"/>
    </row>
    <row r="31" spans="1:11" s="458" customFormat="1" ht="57" hidden="1" customHeight="1" x14ac:dyDescent="0.3">
      <c r="A31" s="413" t="s">
        <v>493</v>
      </c>
      <c r="B31" s="413" t="s">
        <v>494</v>
      </c>
      <c r="C31" s="462" t="s">
        <v>53</v>
      </c>
      <c r="D31" s="285" t="s">
        <v>495</v>
      </c>
      <c r="E31" s="156" t="s">
        <v>531</v>
      </c>
      <c r="F31" s="156" t="s">
        <v>532</v>
      </c>
      <c r="G31" s="277">
        <f t="shared" si="2"/>
        <v>0</v>
      </c>
      <c r="H31" s="277"/>
      <c r="I31" s="157"/>
      <c r="J31" s="457"/>
    </row>
    <row r="32" spans="1:11" s="665" customFormat="1" ht="60" customHeight="1" x14ac:dyDescent="0.3">
      <c r="A32" s="603" t="s">
        <v>446</v>
      </c>
      <c r="B32" s="603" t="s">
        <v>290</v>
      </c>
      <c r="C32" s="603" t="s">
        <v>438</v>
      </c>
      <c r="D32" s="604" t="s">
        <v>291</v>
      </c>
      <c r="E32" s="664" t="s">
        <v>455</v>
      </c>
      <c r="F32" s="652" t="s">
        <v>456</v>
      </c>
      <c r="G32" s="653">
        <f t="shared" si="2"/>
        <v>-3200000</v>
      </c>
      <c r="H32" s="653"/>
      <c r="I32" s="653">
        <v>-3200000</v>
      </c>
      <c r="J32" s="653">
        <v>-3200000</v>
      </c>
    </row>
    <row r="33" spans="1:11" s="458" customFormat="1" ht="60.75" hidden="1" customHeight="1" x14ac:dyDescent="0.3">
      <c r="A33" s="417" t="s">
        <v>496</v>
      </c>
      <c r="B33" s="417" t="s">
        <v>498</v>
      </c>
      <c r="C33" s="417" t="s">
        <v>56</v>
      </c>
      <c r="D33" s="418" t="s">
        <v>500</v>
      </c>
      <c r="E33" s="279" t="s">
        <v>350</v>
      </c>
      <c r="F33" s="279" t="s">
        <v>440</v>
      </c>
      <c r="G33" s="277">
        <f t="shared" si="2"/>
        <v>0</v>
      </c>
      <c r="H33" s="277"/>
      <c r="I33" s="277"/>
      <c r="J33" s="277"/>
    </row>
    <row r="34" spans="1:11" s="458" customFormat="1" ht="49.5" hidden="1" customHeight="1" x14ac:dyDescent="0.3">
      <c r="A34" s="417" t="s">
        <v>497</v>
      </c>
      <c r="B34" s="417" t="s">
        <v>499</v>
      </c>
      <c r="C34" s="417" t="s">
        <v>56</v>
      </c>
      <c r="D34" s="418" t="s">
        <v>501</v>
      </c>
      <c r="E34" s="156" t="s">
        <v>533</v>
      </c>
      <c r="F34" s="156" t="s">
        <v>536</v>
      </c>
      <c r="G34" s="277">
        <f t="shared" si="2"/>
        <v>0</v>
      </c>
      <c r="H34" s="277"/>
      <c r="I34" s="157"/>
      <c r="J34" s="157"/>
    </row>
    <row r="35" spans="1:11" s="458" customFormat="1" ht="69" hidden="1" customHeight="1" x14ac:dyDescent="0.3">
      <c r="A35" s="413" t="s">
        <v>443</v>
      </c>
      <c r="B35" s="413" t="s">
        <v>444</v>
      </c>
      <c r="C35" s="462" t="s">
        <v>56</v>
      </c>
      <c r="D35" s="463" t="s">
        <v>442</v>
      </c>
      <c r="E35" s="156" t="s">
        <v>476</v>
      </c>
      <c r="F35" s="156" t="s">
        <v>457</v>
      </c>
      <c r="G35" s="277">
        <f t="shared" si="2"/>
        <v>0</v>
      </c>
      <c r="H35" s="277"/>
      <c r="I35" s="157"/>
      <c r="J35" s="157"/>
    </row>
    <row r="36" spans="1:11" s="662" customFormat="1" ht="54.75" customHeight="1" x14ac:dyDescent="0.3">
      <c r="A36" s="658" t="s">
        <v>213</v>
      </c>
      <c r="B36" s="658" t="s">
        <v>214</v>
      </c>
      <c r="C36" s="658" t="s">
        <v>56</v>
      </c>
      <c r="D36" s="659" t="s">
        <v>215</v>
      </c>
      <c r="E36" s="652" t="s">
        <v>354</v>
      </c>
      <c r="F36" s="660" t="s">
        <v>458</v>
      </c>
      <c r="G36" s="653">
        <f t="shared" si="2"/>
        <v>2247262</v>
      </c>
      <c r="H36" s="653">
        <v>2247262</v>
      </c>
      <c r="I36" s="661"/>
      <c r="J36" s="661"/>
    </row>
    <row r="37" spans="1:11" s="275" customFormat="1" ht="63" hidden="1" customHeight="1" x14ac:dyDescent="0.3">
      <c r="A37" s="413" t="s">
        <v>502</v>
      </c>
      <c r="B37" s="413" t="s">
        <v>503</v>
      </c>
      <c r="C37" s="413" t="s">
        <v>438</v>
      </c>
      <c r="D37" s="420" t="s">
        <v>504</v>
      </c>
      <c r="E37" s="156" t="s">
        <v>537</v>
      </c>
      <c r="F37" s="279" t="s">
        <v>538</v>
      </c>
      <c r="G37" s="277">
        <f t="shared" si="2"/>
        <v>0</v>
      </c>
      <c r="H37" s="277"/>
      <c r="I37" s="157"/>
      <c r="J37" s="157"/>
    </row>
    <row r="38" spans="1:11" s="275" customFormat="1" ht="63.75" hidden="1" customHeight="1" x14ac:dyDescent="0.3">
      <c r="A38" s="413" t="s">
        <v>505</v>
      </c>
      <c r="B38" s="413" t="s">
        <v>506</v>
      </c>
      <c r="C38" s="413" t="s">
        <v>539</v>
      </c>
      <c r="D38" s="420" t="s">
        <v>507</v>
      </c>
      <c r="E38" s="156" t="s">
        <v>540</v>
      </c>
      <c r="F38" s="279" t="s">
        <v>541</v>
      </c>
      <c r="G38" s="277">
        <f t="shared" si="2"/>
        <v>0</v>
      </c>
      <c r="H38" s="277"/>
      <c r="I38" s="157"/>
      <c r="J38" s="157"/>
    </row>
    <row r="39" spans="1:11" s="146" customFormat="1" ht="63" customHeight="1" x14ac:dyDescent="0.3">
      <c r="A39" s="605" t="s">
        <v>578</v>
      </c>
      <c r="B39" s="605" t="s">
        <v>162</v>
      </c>
      <c r="C39" s="605" t="s">
        <v>294</v>
      </c>
      <c r="D39" s="606" t="s">
        <v>293</v>
      </c>
      <c r="E39" s="664" t="s">
        <v>455</v>
      </c>
      <c r="F39" s="652" t="s">
        <v>456</v>
      </c>
      <c r="G39" s="653">
        <f t="shared" si="2"/>
        <v>6000000</v>
      </c>
      <c r="H39" s="663"/>
      <c r="I39" s="661">
        <v>6000000</v>
      </c>
      <c r="J39" s="661">
        <v>6000000</v>
      </c>
    </row>
    <row r="40" spans="1:11" s="128" customFormat="1" ht="61.5" customHeight="1" x14ac:dyDescent="0.3">
      <c r="A40" s="616" t="s">
        <v>445</v>
      </c>
      <c r="B40" s="616" t="s">
        <v>296</v>
      </c>
      <c r="C40" s="616" t="s">
        <v>57</v>
      </c>
      <c r="D40" s="614" t="s">
        <v>295</v>
      </c>
      <c r="E40" s="652" t="s">
        <v>461</v>
      </c>
      <c r="F40" s="660" t="s">
        <v>460</v>
      </c>
      <c r="G40" s="653">
        <f t="shared" si="2"/>
        <v>340918</v>
      </c>
      <c r="H40" s="663">
        <v>340918</v>
      </c>
      <c r="I40" s="661"/>
      <c r="J40" s="592"/>
    </row>
    <row r="41" spans="1:11" s="145" customFormat="1" ht="60.75" hidden="1" customHeight="1" x14ac:dyDescent="0.3">
      <c r="A41" s="158" t="s">
        <v>219</v>
      </c>
      <c r="B41" s="158" t="s">
        <v>220</v>
      </c>
      <c r="C41" s="158" t="s">
        <v>60</v>
      </c>
      <c r="D41" s="278" t="s">
        <v>155</v>
      </c>
      <c r="E41" s="156" t="s">
        <v>353</v>
      </c>
      <c r="F41" s="279" t="s">
        <v>462</v>
      </c>
      <c r="G41" s="277">
        <f t="shared" si="2"/>
        <v>0</v>
      </c>
      <c r="H41" s="277"/>
      <c r="I41" s="157"/>
      <c r="J41" s="198"/>
    </row>
    <row r="42" spans="1:11" s="145" customFormat="1" ht="39" hidden="1" customHeight="1" x14ac:dyDescent="0.3">
      <c r="A42" s="158" t="s">
        <v>219</v>
      </c>
      <c r="B42" s="158" t="s">
        <v>220</v>
      </c>
      <c r="C42" s="158" t="s">
        <v>60</v>
      </c>
      <c r="D42" s="278" t="s">
        <v>155</v>
      </c>
      <c r="E42" s="156" t="s">
        <v>354</v>
      </c>
      <c r="F42" s="279" t="s">
        <v>458</v>
      </c>
      <c r="G42" s="277">
        <f t="shared" si="2"/>
        <v>0</v>
      </c>
      <c r="H42" s="277"/>
      <c r="I42" s="157"/>
      <c r="J42" s="157"/>
    </row>
    <row r="43" spans="1:11" s="146" customFormat="1" ht="59.25" hidden="1" customHeight="1" x14ac:dyDescent="0.3">
      <c r="A43" s="158" t="s">
        <v>222</v>
      </c>
      <c r="B43" s="158" t="s">
        <v>223</v>
      </c>
      <c r="C43" s="158" t="s">
        <v>60</v>
      </c>
      <c r="D43" s="278" t="s">
        <v>221</v>
      </c>
      <c r="E43" s="156" t="s">
        <v>551</v>
      </c>
      <c r="F43" s="279" t="s">
        <v>552</v>
      </c>
      <c r="G43" s="277">
        <f t="shared" si="2"/>
        <v>0</v>
      </c>
      <c r="H43" s="464"/>
      <c r="I43" s="157"/>
      <c r="J43" s="199"/>
    </row>
    <row r="44" spans="1:11" s="146" customFormat="1" ht="69" hidden="1" customHeight="1" x14ac:dyDescent="0.3">
      <c r="A44" s="158" t="s">
        <v>224</v>
      </c>
      <c r="B44" s="158" t="s">
        <v>225</v>
      </c>
      <c r="C44" s="286" t="s">
        <v>226</v>
      </c>
      <c r="D44" s="287" t="s">
        <v>227</v>
      </c>
      <c r="E44" s="156" t="s">
        <v>355</v>
      </c>
      <c r="F44" s="279" t="s">
        <v>459</v>
      </c>
      <c r="G44" s="277">
        <f t="shared" si="2"/>
        <v>0</v>
      </c>
      <c r="H44" s="273"/>
      <c r="I44" s="157"/>
      <c r="J44" s="199"/>
    </row>
    <row r="45" spans="1:11" s="146" customFormat="1" ht="43.5" hidden="1" customHeight="1" x14ac:dyDescent="0.3">
      <c r="A45" s="407" t="s">
        <v>450</v>
      </c>
      <c r="B45" s="413" t="s">
        <v>451</v>
      </c>
      <c r="C45" s="407" t="s">
        <v>72</v>
      </c>
      <c r="D45" s="408" t="s">
        <v>452</v>
      </c>
      <c r="E45" s="156" t="s">
        <v>356</v>
      </c>
      <c r="F45" s="279" t="s">
        <v>557</v>
      </c>
      <c r="G45" s="277">
        <f t="shared" si="2"/>
        <v>0</v>
      </c>
      <c r="H45" s="288"/>
      <c r="I45" s="157"/>
      <c r="J45" s="199"/>
    </row>
    <row r="46" spans="1:11" s="146" customFormat="1" ht="42" hidden="1" customHeight="1" x14ac:dyDescent="0.3">
      <c r="A46" s="158" t="s">
        <v>228</v>
      </c>
      <c r="B46" s="158" t="s">
        <v>229</v>
      </c>
      <c r="C46" s="158" t="s">
        <v>58</v>
      </c>
      <c r="D46" s="278" t="s">
        <v>230</v>
      </c>
      <c r="E46" s="279" t="s">
        <v>351</v>
      </c>
      <c r="F46" s="156" t="s">
        <v>454</v>
      </c>
      <c r="G46" s="277">
        <f t="shared" si="2"/>
        <v>0</v>
      </c>
      <c r="H46" s="273"/>
      <c r="I46" s="157"/>
      <c r="J46" s="199"/>
    </row>
    <row r="47" spans="1:11" s="672" customFormat="1" ht="54" customHeight="1" x14ac:dyDescent="0.3">
      <c r="A47" s="325" t="s">
        <v>25</v>
      </c>
      <c r="B47" s="325"/>
      <c r="C47" s="325"/>
      <c r="D47" s="326" t="s">
        <v>171</v>
      </c>
      <c r="E47" s="670"/>
      <c r="F47" s="670"/>
      <c r="G47" s="671">
        <f>SUM(G48)</f>
        <v>12691684</v>
      </c>
      <c r="H47" s="671">
        <f t="shared" ref="H47:J47" si="3">SUM(H48)</f>
        <v>0</v>
      </c>
      <c r="I47" s="671">
        <f t="shared" si="3"/>
        <v>12691684</v>
      </c>
      <c r="J47" s="671">
        <f t="shared" si="3"/>
        <v>12691684</v>
      </c>
    </row>
    <row r="48" spans="1:11" s="672" customFormat="1" ht="58.5" customHeight="1" x14ac:dyDescent="0.3">
      <c r="A48" s="325" t="s">
        <v>26</v>
      </c>
      <c r="B48" s="325"/>
      <c r="C48" s="325"/>
      <c r="D48" s="326" t="s">
        <v>171</v>
      </c>
      <c r="E48" s="670"/>
      <c r="F48" s="670"/>
      <c r="G48" s="671">
        <f>SUM(G49:G58)</f>
        <v>12691684</v>
      </c>
      <c r="H48" s="671">
        <f t="shared" ref="H48:J48" si="4">SUM(H49:H58)</f>
        <v>0</v>
      </c>
      <c r="I48" s="671">
        <f t="shared" si="4"/>
        <v>12691684</v>
      </c>
      <c r="J48" s="671">
        <f t="shared" si="4"/>
        <v>12691684</v>
      </c>
      <c r="K48" s="148">
        <f>SUM(H47:I47)</f>
        <v>12691684</v>
      </c>
    </row>
    <row r="49" spans="1:11" s="669" customFormat="1" ht="93" customHeight="1" x14ac:dyDescent="0.3">
      <c r="A49" s="603" t="s">
        <v>565</v>
      </c>
      <c r="B49" s="616" t="s">
        <v>566</v>
      </c>
      <c r="C49" s="616" t="s">
        <v>53</v>
      </c>
      <c r="D49" s="666" t="s">
        <v>567</v>
      </c>
      <c r="E49" s="660" t="s">
        <v>554</v>
      </c>
      <c r="F49" s="660" t="s">
        <v>542</v>
      </c>
      <c r="G49" s="653">
        <f t="shared" ref="G49:G57" si="5">SUM(H49:I49)</f>
        <v>1391684</v>
      </c>
      <c r="H49" s="667"/>
      <c r="I49" s="663">
        <v>1391684</v>
      </c>
      <c r="J49" s="663">
        <v>1391684</v>
      </c>
      <c r="K49" s="668"/>
    </row>
    <row r="50" spans="1:11" s="669" customFormat="1" ht="96.75" customHeight="1" x14ac:dyDescent="0.3">
      <c r="A50" s="605" t="s">
        <v>292</v>
      </c>
      <c r="B50" s="605" t="s">
        <v>162</v>
      </c>
      <c r="C50" s="605" t="s">
        <v>294</v>
      </c>
      <c r="D50" s="606" t="s">
        <v>293</v>
      </c>
      <c r="E50" s="660" t="s">
        <v>554</v>
      </c>
      <c r="F50" s="660" t="s">
        <v>542</v>
      </c>
      <c r="G50" s="653">
        <f t="shared" ref="G50" si="6">SUM(H50:I50)</f>
        <v>11300000</v>
      </c>
      <c r="H50" s="667"/>
      <c r="I50" s="663">
        <v>11300000</v>
      </c>
      <c r="J50" s="663">
        <v>11300000</v>
      </c>
      <c r="K50" s="668"/>
    </row>
    <row r="51" spans="1:11" s="146" customFormat="1" ht="96" hidden="1" customHeight="1" x14ac:dyDescent="0.3">
      <c r="A51" s="417" t="s">
        <v>289</v>
      </c>
      <c r="B51" s="417" t="s">
        <v>290</v>
      </c>
      <c r="C51" s="417" t="s">
        <v>438</v>
      </c>
      <c r="D51" s="418" t="s">
        <v>291</v>
      </c>
      <c r="E51" s="279" t="s">
        <v>554</v>
      </c>
      <c r="F51" s="279" t="s">
        <v>542</v>
      </c>
      <c r="G51" s="277">
        <f t="shared" si="5"/>
        <v>0</v>
      </c>
      <c r="H51" s="273"/>
      <c r="I51" s="157"/>
      <c r="J51" s="157"/>
      <c r="K51" s="288"/>
    </row>
    <row r="52" spans="1:11" s="275" customFormat="1" ht="96.75" hidden="1" customHeight="1" x14ac:dyDescent="0.3">
      <c r="A52" s="417" t="s">
        <v>408</v>
      </c>
      <c r="B52" s="417" t="s">
        <v>409</v>
      </c>
      <c r="C52" s="417" t="s">
        <v>56</v>
      </c>
      <c r="D52" s="418" t="s">
        <v>410</v>
      </c>
      <c r="E52" s="279" t="s">
        <v>554</v>
      </c>
      <c r="F52" s="279" t="s">
        <v>542</v>
      </c>
      <c r="G52" s="277">
        <f t="shared" si="5"/>
        <v>0</v>
      </c>
      <c r="H52" s="273"/>
      <c r="I52" s="157"/>
      <c r="J52" s="157"/>
      <c r="K52" s="289"/>
    </row>
    <row r="53" spans="1:11" s="275" customFormat="1" ht="95.25" hidden="1" customHeight="1" x14ac:dyDescent="0.3">
      <c r="A53" s="417" t="s">
        <v>514</v>
      </c>
      <c r="B53" s="417" t="s">
        <v>515</v>
      </c>
      <c r="C53" s="417" t="s">
        <v>56</v>
      </c>
      <c r="D53" s="418" t="s">
        <v>516</v>
      </c>
      <c r="E53" s="279" t="s">
        <v>554</v>
      </c>
      <c r="F53" s="279" t="s">
        <v>542</v>
      </c>
      <c r="G53" s="277">
        <f t="shared" si="5"/>
        <v>0</v>
      </c>
      <c r="H53" s="273"/>
      <c r="I53" s="157"/>
      <c r="J53" s="157"/>
      <c r="K53" s="289"/>
    </row>
    <row r="54" spans="1:11" s="275" customFormat="1" ht="97.5" hidden="1" customHeight="1" x14ac:dyDescent="0.3">
      <c r="A54" s="417" t="s">
        <v>517</v>
      </c>
      <c r="B54" s="417" t="s">
        <v>214</v>
      </c>
      <c r="C54" s="413" t="s">
        <v>56</v>
      </c>
      <c r="D54" s="420" t="s">
        <v>215</v>
      </c>
      <c r="E54" s="279" t="s">
        <v>554</v>
      </c>
      <c r="F54" s="279" t="s">
        <v>542</v>
      </c>
      <c r="G54" s="277">
        <f t="shared" ref="G54" si="7">SUM(H54:I54)</f>
        <v>0</v>
      </c>
      <c r="H54" s="273"/>
      <c r="I54" s="157"/>
      <c r="J54" s="157"/>
      <c r="K54" s="289"/>
    </row>
    <row r="55" spans="1:11" s="146" customFormat="1" ht="93.75" hidden="1" customHeight="1" x14ac:dyDescent="0.3">
      <c r="A55" s="406" t="s">
        <v>292</v>
      </c>
      <c r="B55" s="406" t="s">
        <v>162</v>
      </c>
      <c r="C55" s="406" t="s">
        <v>294</v>
      </c>
      <c r="D55" s="422" t="s">
        <v>293</v>
      </c>
      <c r="E55" s="279" t="s">
        <v>543</v>
      </c>
      <c r="F55" s="279" t="s">
        <v>544</v>
      </c>
      <c r="G55" s="277">
        <f t="shared" si="5"/>
        <v>0</v>
      </c>
      <c r="H55" s="273"/>
      <c r="I55" s="157"/>
      <c r="J55" s="157"/>
      <c r="K55" s="288"/>
    </row>
    <row r="56" spans="1:11" s="146" customFormat="1" ht="96.75" hidden="1" customHeight="1" x14ac:dyDescent="0.3">
      <c r="A56" s="158" t="s">
        <v>518</v>
      </c>
      <c r="B56" s="413" t="s">
        <v>464</v>
      </c>
      <c r="C56" s="413" t="s">
        <v>294</v>
      </c>
      <c r="D56" s="427" t="s">
        <v>465</v>
      </c>
      <c r="E56" s="279" t="s">
        <v>554</v>
      </c>
      <c r="F56" s="279" t="s">
        <v>542</v>
      </c>
      <c r="G56" s="277">
        <f t="shared" si="5"/>
        <v>0</v>
      </c>
      <c r="H56" s="273"/>
      <c r="I56" s="157"/>
      <c r="J56" s="157"/>
      <c r="K56" s="288"/>
    </row>
    <row r="57" spans="1:11" s="146" customFormat="1" ht="63.75" hidden="1" customHeight="1" x14ac:dyDescent="0.3">
      <c r="A57" s="413" t="s">
        <v>373</v>
      </c>
      <c r="B57" s="413" t="s">
        <v>372</v>
      </c>
      <c r="C57" s="413" t="s">
        <v>294</v>
      </c>
      <c r="D57" s="427" t="s">
        <v>371</v>
      </c>
      <c r="E57" s="279" t="s">
        <v>555</v>
      </c>
      <c r="F57" s="279" t="s">
        <v>553</v>
      </c>
      <c r="G57" s="277">
        <f t="shared" si="5"/>
        <v>0</v>
      </c>
      <c r="H57" s="273"/>
      <c r="I57" s="157"/>
      <c r="J57" s="157"/>
      <c r="K57" s="288"/>
    </row>
    <row r="58" spans="1:11" s="146" customFormat="1" ht="97.5" hidden="1" customHeight="1" x14ac:dyDescent="0.3">
      <c r="A58" s="406" t="s">
        <v>519</v>
      </c>
      <c r="B58" s="413" t="s">
        <v>229</v>
      </c>
      <c r="C58" s="413" t="s">
        <v>58</v>
      </c>
      <c r="D58" s="414" t="s">
        <v>230</v>
      </c>
      <c r="E58" s="279" t="s">
        <v>554</v>
      </c>
      <c r="F58" s="279" t="s">
        <v>542</v>
      </c>
      <c r="G58" s="277">
        <f t="shared" ref="G58" si="8">SUM(H58:I58)</f>
        <v>0</v>
      </c>
      <c r="H58" s="157"/>
      <c r="I58" s="157"/>
      <c r="J58" s="157"/>
      <c r="K58" s="288"/>
    </row>
    <row r="59" spans="1:11" s="128" customFormat="1" ht="47.25" customHeight="1" x14ac:dyDescent="0.3">
      <c r="A59" s="295" t="s">
        <v>246</v>
      </c>
      <c r="B59" s="736"/>
      <c r="C59" s="736"/>
      <c r="D59" s="640" t="s">
        <v>168</v>
      </c>
      <c r="E59" s="737"/>
      <c r="F59" s="737"/>
      <c r="G59" s="296">
        <f>SUM(H61,H62,G64,G65)</f>
        <v>-400000</v>
      </c>
      <c r="H59" s="296">
        <f>SUM(H60)</f>
        <v>-400000</v>
      </c>
      <c r="I59" s="296">
        <f>SUM(J61,J62,I64,I65)</f>
        <v>0</v>
      </c>
      <c r="J59" s="296">
        <f>SUM(K61,K62,J64,J65)</f>
        <v>0</v>
      </c>
    </row>
    <row r="60" spans="1:11" s="128" customFormat="1" ht="45.75" customHeight="1" x14ac:dyDescent="0.3">
      <c r="A60" s="295" t="s">
        <v>245</v>
      </c>
      <c r="B60" s="736"/>
      <c r="C60" s="736"/>
      <c r="D60" s="640" t="s">
        <v>168</v>
      </c>
      <c r="E60" s="737"/>
      <c r="F60" s="737"/>
      <c r="G60" s="296">
        <f>SUM(G61:G63,G65)</f>
        <v>-400000</v>
      </c>
      <c r="H60" s="296">
        <f>SUM(H61:H63,H65)</f>
        <v>-400000</v>
      </c>
      <c r="I60" s="296">
        <f t="shared" ref="I60:J60" si="9">SUM(I61:I63,I65)</f>
        <v>0</v>
      </c>
      <c r="J60" s="296">
        <f t="shared" si="9"/>
        <v>0</v>
      </c>
      <c r="K60" s="144">
        <f>SUM(H60:I60)</f>
        <v>-400000</v>
      </c>
    </row>
    <row r="61" spans="1:11" s="128" customFormat="1" ht="78" customHeight="1" x14ac:dyDescent="0.3">
      <c r="A61" s="738" t="s">
        <v>300</v>
      </c>
      <c r="B61" s="738" t="s">
        <v>63</v>
      </c>
      <c r="C61" s="739" t="s">
        <v>49</v>
      </c>
      <c r="D61" s="652" t="s">
        <v>605</v>
      </c>
      <c r="E61" s="660" t="s">
        <v>534</v>
      </c>
      <c r="F61" s="660" t="s">
        <v>535</v>
      </c>
      <c r="G61" s="663">
        <f t="shared" ref="G61:G62" si="10">SUM(H61:I61)</f>
        <v>-400000</v>
      </c>
      <c r="H61" s="663">
        <v>-400000</v>
      </c>
      <c r="I61" s="654"/>
      <c r="J61" s="740"/>
      <c r="K61" s="210"/>
    </row>
    <row r="62" spans="1:11" s="145" customFormat="1" ht="93.75" hidden="1" customHeight="1" x14ac:dyDescent="0.3">
      <c r="A62" s="284" t="s">
        <v>302</v>
      </c>
      <c r="B62" s="284" t="s">
        <v>61</v>
      </c>
      <c r="C62" s="284" t="s">
        <v>50</v>
      </c>
      <c r="D62" s="469" t="s">
        <v>301</v>
      </c>
      <c r="E62" s="279" t="s">
        <v>534</v>
      </c>
      <c r="F62" s="279" t="s">
        <v>535</v>
      </c>
      <c r="G62" s="273">
        <f t="shared" si="10"/>
        <v>0</v>
      </c>
      <c r="H62" s="297"/>
      <c r="I62" s="451"/>
      <c r="J62" s="468"/>
      <c r="K62" s="741"/>
    </row>
    <row r="63" spans="1:11" s="145" customFormat="1" ht="81.75" hidden="1" customHeight="1" x14ac:dyDescent="0.3">
      <c r="A63" s="284" t="s">
        <v>313</v>
      </c>
      <c r="B63" s="284" t="s">
        <v>311</v>
      </c>
      <c r="C63" s="290"/>
      <c r="D63" s="285" t="s">
        <v>306</v>
      </c>
      <c r="E63" s="279" t="s">
        <v>370</v>
      </c>
      <c r="F63" s="279"/>
      <c r="G63" s="297"/>
      <c r="H63" s="157"/>
      <c r="I63" s="157"/>
      <c r="J63" s="198"/>
    </row>
    <row r="64" spans="1:11" s="145" customFormat="1" ht="95.25" hidden="1" customHeight="1" x14ac:dyDescent="0.3">
      <c r="A64" s="283" t="s">
        <v>346</v>
      </c>
      <c r="B64" s="283" t="s">
        <v>312</v>
      </c>
      <c r="C64" s="291" t="s">
        <v>52</v>
      </c>
      <c r="D64" s="159" t="s">
        <v>308</v>
      </c>
      <c r="E64" s="280" t="s">
        <v>370</v>
      </c>
      <c r="F64" s="280"/>
      <c r="G64" s="315"/>
      <c r="H64" s="276"/>
      <c r="I64" s="276"/>
      <c r="J64" s="198"/>
    </row>
    <row r="65" spans="1:11" s="146" customFormat="1" ht="50.25" hidden="1" customHeight="1" x14ac:dyDescent="0.3">
      <c r="A65" s="158" t="s">
        <v>319</v>
      </c>
      <c r="B65" s="158" t="s">
        <v>218</v>
      </c>
      <c r="C65" s="158" t="s">
        <v>71</v>
      </c>
      <c r="D65" s="292" t="s">
        <v>18</v>
      </c>
      <c r="E65" s="156" t="s">
        <v>352</v>
      </c>
      <c r="F65" s="156"/>
      <c r="G65" s="314"/>
      <c r="H65" s="157"/>
      <c r="I65" s="157"/>
      <c r="J65" s="199"/>
    </row>
    <row r="66" spans="1:11" s="145" customFormat="1" ht="63" hidden="1" customHeight="1" x14ac:dyDescent="0.3">
      <c r="A66" s="421" t="s">
        <v>242</v>
      </c>
      <c r="B66" s="421"/>
      <c r="C66" s="421"/>
      <c r="D66" s="432" t="s">
        <v>169</v>
      </c>
      <c r="E66" s="331"/>
      <c r="F66" s="331"/>
      <c r="G66" s="465">
        <f>SUM(H66:I66)</f>
        <v>0</v>
      </c>
      <c r="H66" s="466">
        <f>SUM(H67)</f>
        <v>0</v>
      </c>
      <c r="I66" s="466">
        <f t="shared" ref="I66:J66" si="11">SUM(I69,I70,I71,I73,I75,I76)</f>
        <v>0</v>
      </c>
      <c r="J66" s="466">
        <f t="shared" si="11"/>
        <v>0</v>
      </c>
    </row>
    <row r="67" spans="1:11" s="145" customFormat="1" ht="60" hidden="1" customHeight="1" x14ac:dyDescent="0.3">
      <c r="A67" s="421" t="s">
        <v>241</v>
      </c>
      <c r="B67" s="421"/>
      <c r="C67" s="421"/>
      <c r="D67" s="432" t="s">
        <v>169</v>
      </c>
      <c r="E67" s="331"/>
      <c r="F67" s="331"/>
      <c r="G67" s="466">
        <f>SUM(G69:G76)</f>
        <v>0</v>
      </c>
      <c r="H67" s="466">
        <f>SUM(H69:H76)</f>
        <v>0</v>
      </c>
      <c r="I67" s="466">
        <f t="shared" ref="I67:J67" si="12">SUM(I69:I76)</f>
        <v>0</v>
      </c>
      <c r="J67" s="466">
        <f t="shared" si="12"/>
        <v>0</v>
      </c>
      <c r="K67" s="467">
        <f>SUM(H67:I67)</f>
        <v>0</v>
      </c>
    </row>
    <row r="68" spans="1:11" s="145" customFormat="1" ht="104.25" hidden="1" customHeight="1" x14ac:dyDescent="0.3">
      <c r="A68" s="293" t="s">
        <v>250</v>
      </c>
      <c r="B68" s="293" t="s">
        <v>248</v>
      </c>
      <c r="C68" s="294"/>
      <c r="D68" s="285" t="s">
        <v>256</v>
      </c>
      <c r="E68" s="156" t="s">
        <v>357</v>
      </c>
      <c r="F68" s="156"/>
      <c r="G68" s="314"/>
      <c r="H68" s="157"/>
      <c r="I68" s="157"/>
      <c r="J68" s="198"/>
    </row>
    <row r="69" spans="1:11" s="145" customFormat="1" ht="45.75" hidden="1" customHeight="1" x14ac:dyDescent="0.3">
      <c r="A69" s="293" t="s">
        <v>251</v>
      </c>
      <c r="B69" s="293" t="s">
        <v>249</v>
      </c>
      <c r="C69" s="294" t="s">
        <v>21</v>
      </c>
      <c r="D69" s="285" t="s">
        <v>257</v>
      </c>
      <c r="E69" s="156" t="s">
        <v>357</v>
      </c>
      <c r="F69" s="279" t="s">
        <v>437</v>
      </c>
      <c r="G69" s="277">
        <f>SUM(H69:I69)</f>
        <v>0</v>
      </c>
      <c r="H69" s="157"/>
      <c r="I69" s="157"/>
      <c r="J69" s="198"/>
    </row>
    <row r="70" spans="1:11" s="145" customFormat="1" ht="41.25" hidden="1" customHeight="1" x14ac:dyDescent="0.3">
      <c r="A70" s="293" t="s">
        <v>254</v>
      </c>
      <c r="B70" s="470" t="s">
        <v>253</v>
      </c>
      <c r="C70" s="471" t="s">
        <v>61</v>
      </c>
      <c r="D70" s="285" t="s">
        <v>258</v>
      </c>
      <c r="E70" s="156" t="s">
        <v>357</v>
      </c>
      <c r="F70" s="279" t="s">
        <v>437</v>
      </c>
      <c r="G70" s="277">
        <f t="shared" ref="G70:G79" si="13">SUM(H70:I70)</f>
        <v>0</v>
      </c>
      <c r="H70" s="157"/>
      <c r="I70" s="157"/>
      <c r="J70" s="198"/>
    </row>
    <row r="71" spans="1:11" s="473" customFormat="1" ht="61.5" hidden="1" customHeight="1" x14ac:dyDescent="0.3">
      <c r="A71" s="293" t="s">
        <v>255</v>
      </c>
      <c r="B71" s="293" t="s">
        <v>252</v>
      </c>
      <c r="C71" s="294" t="s">
        <v>61</v>
      </c>
      <c r="D71" s="285" t="s">
        <v>22</v>
      </c>
      <c r="E71" s="156" t="s">
        <v>357</v>
      </c>
      <c r="F71" s="279" t="s">
        <v>437</v>
      </c>
      <c r="G71" s="277">
        <f t="shared" si="13"/>
        <v>0</v>
      </c>
      <c r="H71" s="157"/>
      <c r="I71" s="157"/>
      <c r="J71" s="472"/>
    </row>
    <row r="72" spans="1:11" s="473" customFormat="1" ht="52.5" hidden="1" customHeight="1" x14ac:dyDescent="0.3">
      <c r="A72" s="474" t="s">
        <v>266</v>
      </c>
      <c r="B72" s="474" t="s">
        <v>267</v>
      </c>
      <c r="C72" s="428"/>
      <c r="D72" s="475" t="s">
        <v>347</v>
      </c>
      <c r="E72" s="156" t="s">
        <v>357</v>
      </c>
      <c r="F72" s="156"/>
      <c r="G72" s="277">
        <f t="shared" si="13"/>
        <v>0</v>
      </c>
      <c r="H72" s="157"/>
      <c r="I72" s="157"/>
      <c r="J72" s="472"/>
    </row>
    <row r="73" spans="1:11" s="473" customFormat="1" ht="62.25" hidden="1" customHeight="1" x14ac:dyDescent="0.3">
      <c r="A73" s="474" t="s">
        <v>264</v>
      </c>
      <c r="B73" s="474" t="s">
        <v>265</v>
      </c>
      <c r="C73" s="428" t="s">
        <v>21</v>
      </c>
      <c r="D73" s="475" t="s">
        <v>412</v>
      </c>
      <c r="E73" s="156" t="s">
        <v>357</v>
      </c>
      <c r="F73" s="279" t="s">
        <v>437</v>
      </c>
      <c r="G73" s="277">
        <f t="shared" si="13"/>
        <v>0</v>
      </c>
      <c r="H73" s="157"/>
      <c r="I73" s="157"/>
      <c r="J73" s="472"/>
    </row>
    <row r="74" spans="1:11" s="473" customFormat="1" ht="0.75" hidden="1" customHeight="1" x14ac:dyDescent="0.3">
      <c r="A74" s="476" t="s">
        <v>268</v>
      </c>
      <c r="B74" s="476" t="s">
        <v>208</v>
      </c>
      <c r="C74" s="477"/>
      <c r="D74" s="478" t="s">
        <v>209</v>
      </c>
      <c r="E74" s="285"/>
      <c r="F74" s="285"/>
      <c r="G74" s="277">
        <f t="shared" si="13"/>
        <v>0</v>
      </c>
      <c r="H74" s="157"/>
      <c r="I74" s="157"/>
      <c r="J74" s="472"/>
    </row>
    <row r="75" spans="1:11" s="473" customFormat="1" ht="50.25" hidden="1" customHeight="1" x14ac:dyDescent="0.3">
      <c r="A75" s="293" t="s">
        <v>269</v>
      </c>
      <c r="B75" s="293" t="s">
        <v>207</v>
      </c>
      <c r="C75" s="428" t="s">
        <v>54</v>
      </c>
      <c r="D75" s="475" t="s">
        <v>210</v>
      </c>
      <c r="E75" s="156" t="s">
        <v>357</v>
      </c>
      <c r="F75" s="279" t="s">
        <v>437</v>
      </c>
      <c r="G75" s="277">
        <f t="shared" si="13"/>
        <v>0</v>
      </c>
      <c r="H75" s="157"/>
      <c r="I75" s="157"/>
      <c r="J75" s="472"/>
    </row>
    <row r="76" spans="1:11" s="473" customFormat="1" ht="81.75" hidden="1" customHeight="1" x14ac:dyDescent="0.3">
      <c r="A76" s="293" t="s">
        <v>269</v>
      </c>
      <c r="B76" s="293" t="s">
        <v>207</v>
      </c>
      <c r="C76" s="428" t="s">
        <v>54</v>
      </c>
      <c r="D76" s="475" t="s">
        <v>210</v>
      </c>
      <c r="E76" s="279" t="s">
        <v>358</v>
      </c>
      <c r="F76" s="279" t="s">
        <v>436</v>
      </c>
      <c r="G76" s="277">
        <f t="shared" si="13"/>
        <v>0</v>
      </c>
      <c r="H76" s="157"/>
      <c r="I76" s="157"/>
      <c r="J76" s="472"/>
    </row>
    <row r="77" spans="1:11" s="145" customFormat="1" ht="50.25" hidden="1" customHeight="1" x14ac:dyDescent="0.3">
      <c r="A77" s="421" t="s">
        <v>23</v>
      </c>
      <c r="B77" s="421"/>
      <c r="C77" s="421"/>
      <c r="D77" s="479" t="s">
        <v>348</v>
      </c>
      <c r="E77" s="330"/>
      <c r="F77" s="330"/>
      <c r="G77" s="465">
        <f>SUM(G78)</f>
        <v>0</v>
      </c>
      <c r="H77" s="465">
        <f t="shared" ref="H77:J77" si="14">SUM(H78)</f>
        <v>0</v>
      </c>
      <c r="I77" s="465">
        <f t="shared" si="14"/>
        <v>0</v>
      </c>
      <c r="J77" s="465">
        <f t="shared" si="14"/>
        <v>0</v>
      </c>
    </row>
    <row r="78" spans="1:11" s="145" customFormat="1" ht="51" hidden="1" customHeight="1" x14ac:dyDescent="0.3">
      <c r="A78" s="421" t="s">
        <v>24</v>
      </c>
      <c r="B78" s="421"/>
      <c r="C78" s="421"/>
      <c r="D78" s="479" t="s">
        <v>348</v>
      </c>
      <c r="E78" s="330"/>
      <c r="F78" s="330"/>
      <c r="G78" s="465">
        <f>SUM(G79:G80)</f>
        <v>0</v>
      </c>
      <c r="H78" s="465">
        <f t="shared" ref="H78:J78" si="15">SUM(H79:H80)</f>
        <v>0</v>
      </c>
      <c r="I78" s="465">
        <f t="shared" si="15"/>
        <v>0</v>
      </c>
      <c r="J78" s="465">
        <f t="shared" si="15"/>
        <v>0</v>
      </c>
      <c r="K78" s="467">
        <f>SUM(H78:I78)</f>
        <v>0</v>
      </c>
    </row>
    <row r="79" spans="1:11" s="145" customFormat="1" ht="45.75" hidden="1" customHeight="1" x14ac:dyDescent="0.3">
      <c r="A79" s="406" t="s">
        <v>278</v>
      </c>
      <c r="B79" s="406" t="s">
        <v>279</v>
      </c>
      <c r="C79" s="406" t="s">
        <v>66</v>
      </c>
      <c r="D79" s="448" t="s">
        <v>280</v>
      </c>
      <c r="E79" s="156" t="s">
        <v>360</v>
      </c>
      <c r="F79" s="279" t="s">
        <v>556</v>
      </c>
      <c r="G79" s="277">
        <f t="shared" si="13"/>
        <v>0</v>
      </c>
      <c r="H79" s="157"/>
      <c r="I79" s="157"/>
      <c r="J79" s="480"/>
    </row>
    <row r="80" spans="1:11" s="145" customFormat="1" ht="45" hidden="1" customHeight="1" x14ac:dyDescent="0.3">
      <c r="A80" s="406" t="s">
        <v>282</v>
      </c>
      <c r="B80" s="406" t="s">
        <v>283</v>
      </c>
      <c r="C80" s="406" t="s">
        <v>66</v>
      </c>
      <c r="D80" s="481" t="s">
        <v>281</v>
      </c>
      <c r="E80" s="156" t="s">
        <v>359</v>
      </c>
      <c r="F80" s="279" t="s">
        <v>441</v>
      </c>
      <c r="G80" s="277">
        <f t="shared" ref="G80" si="16">SUM(H80:I80)</f>
        <v>0</v>
      </c>
      <c r="H80" s="157"/>
      <c r="I80" s="157"/>
      <c r="J80" s="480"/>
    </row>
    <row r="81" spans="1:11" s="145" customFormat="1" ht="42.75" customHeight="1" x14ac:dyDescent="0.3">
      <c r="A81" s="200"/>
      <c r="B81" s="200"/>
      <c r="C81" s="200"/>
      <c r="D81" s="201"/>
      <c r="E81" s="202" t="s">
        <v>154</v>
      </c>
      <c r="F81" s="332"/>
      <c r="G81" s="155">
        <f>SUM(G15,G48,G60,G67,G78)</f>
        <v>20479864</v>
      </c>
      <c r="H81" s="155">
        <f>SUM(H15,H48,H60,H67,H78)</f>
        <v>4988180</v>
      </c>
      <c r="I81" s="155">
        <f>SUM(I15,I48,I60,I67,I78)</f>
        <v>15491684</v>
      </c>
      <c r="J81" s="155">
        <f>SUM(J15,J48,J60,J67,J78)</f>
        <v>15491684</v>
      </c>
      <c r="K81" s="144">
        <f>SUM(H81:I81)</f>
        <v>20479864</v>
      </c>
    </row>
    <row r="82" spans="1:11" ht="28.9" customHeight="1" x14ac:dyDescent="0.3">
      <c r="A82" s="84"/>
      <c r="B82" s="84"/>
      <c r="C82" s="84"/>
      <c r="D82" s="84"/>
      <c r="E82" s="84"/>
      <c r="F82" s="333"/>
      <c r="G82" s="316"/>
      <c r="H82" s="85"/>
      <c r="I82" s="85"/>
    </row>
    <row r="83" spans="1:11" ht="81.75" customHeight="1" x14ac:dyDescent="0.3">
      <c r="A83" s="84"/>
      <c r="B83" s="84"/>
      <c r="C83" s="84"/>
      <c r="D83" s="84"/>
      <c r="E83" s="84"/>
      <c r="F83" s="333"/>
      <c r="G83" s="316"/>
      <c r="H83" s="85"/>
      <c r="I83" s="85"/>
    </row>
    <row r="84" spans="1:11" ht="18.75" x14ac:dyDescent="0.3">
      <c r="A84" s="84"/>
      <c r="B84" s="84"/>
      <c r="C84" s="84"/>
      <c r="D84" s="86"/>
      <c r="E84" s="86"/>
      <c r="F84" s="145"/>
      <c r="G84" s="317"/>
      <c r="I84" s="85"/>
    </row>
    <row r="85" spans="1:11" ht="18.75" x14ac:dyDescent="0.3">
      <c r="A85" s="84"/>
      <c r="B85" s="84"/>
      <c r="C85" s="84"/>
      <c r="D85" s="84"/>
      <c r="E85" s="84"/>
      <c r="F85" s="333"/>
      <c r="G85" s="316"/>
      <c r="H85" s="85"/>
      <c r="I85" s="85"/>
    </row>
    <row r="86" spans="1:11" ht="18.75" x14ac:dyDescent="0.3">
      <c r="A86" s="84"/>
      <c r="B86" s="84"/>
      <c r="C86" s="84"/>
      <c r="D86" s="84"/>
      <c r="E86" s="84"/>
      <c r="F86" s="333"/>
      <c r="G86" s="316"/>
      <c r="H86" s="85"/>
      <c r="I86" s="85"/>
    </row>
    <row r="87" spans="1:11" x14ac:dyDescent="0.2">
      <c r="A87" s="86"/>
      <c r="B87" s="86"/>
      <c r="C87" s="86"/>
      <c r="D87" s="86"/>
      <c r="E87" s="86"/>
      <c r="F87" s="145"/>
      <c r="G87" s="317"/>
    </row>
    <row r="88" spans="1:11" ht="18" x14ac:dyDescent="0.25">
      <c r="A88" s="86"/>
      <c r="B88" s="86"/>
      <c r="C88" s="86"/>
      <c r="D88" s="86"/>
      <c r="E88" s="86"/>
      <c r="F88" s="145"/>
      <c r="G88" s="317"/>
      <c r="H88" s="144"/>
      <c r="I88" s="144"/>
    </row>
    <row r="89" spans="1:11" x14ac:dyDescent="0.2">
      <c r="A89" s="86"/>
      <c r="B89" s="86"/>
      <c r="C89" s="86"/>
      <c r="D89" s="86"/>
      <c r="E89" s="86"/>
      <c r="F89" s="145"/>
      <c r="G89" s="317"/>
    </row>
  </sheetData>
  <mergeCells count="13">
    <mergeCell ref="A5:B5"/>
    <mergeCell ref="A6:B6"/>
    <mergeCell ref="D7:I7"/>
    <mergeCell ref="D8:J8"/>
    <mergeCell ref="I11:J11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8740157480314965" right="0.19685039370078741" top="0.78740157480314965" bottom="0.78740157480314965" header="0.51181102362204722" footer="0.51181102362204722"/>
  <pageSetup paperSize="9" scale="58" orientation="landscape" r:id="rId1"/>
  <headerFooter differentFirst="1" alignWithMargins="0">
    <oddHeader>&amp;C&amp;P&amp;Rпродовження додатку 6</oddHeader>
  </headerFooter>
  <rowBreaks count="1" manualBreakCount="1">
    <brk id="48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11</vt:i4>
      </vt:variant>
    </vt:vector>
  </HeadingPairs>
  <TitlesOfParts>
    <vt:vector size="17" baseType="lpstr">
      <vt:lpstr>дод1</vt:lpstr>
      <vt:lpstr>дод2</vt:lpstr>
      <vt:lpstr>дод3</vt:lpstr>
      <vt:lpstr>дод4</vt:lpstr>
      <vt:lpstr>дод5</vt:lpstr>
      <vt:lpstr>дод6</vt:lpstr>
      <vt:lpstr>дод1!Заголовки_для_печати</vt:lpstr>
      <vt:lpstr>дод3!Заголовки_для_печати</vt:lpstr>
      <vt:lpstr>дод4!Заголовки_для_печати</vt:lpstr>
      <vt:lpstr>дод5!Заголовки_для_печати</vt:lpstr>
      <vt:lpstr>дод6!Заголовки_для_печати</vt:lpstr>
      <vt:lpstr>дод1!Область_печати</vt:lpstr>
      <vt:lpstr>дод2!Область_печати</vt:lpstr>
      <vt:lpstr>дод3!Область_печати</vt:lpstr>
      <vt:lpstr>дод4!Область_печати</vt:lpstr>
      <vt:lpstr>дод5!Область_печати</vt:lpstr>
      <vt:lpstr>дод6!Область_печати</vt:lpstr>
    </vt:vector>
  </TitlesOfParts>
  <Company>Відділ доходів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Пользователь Windows</cp:lastModifiedBy>
  <cp:lastPrinted>2020-04-02T07:15:42Z</cp:lastPrinted>
  <dcterms:created xsi:type="dcterms:W3CDTF">2004-12-22T07:46:33Z</dcterms:created>
  <dcterms:modified xsi:type="dcterms:W3CDTF">2020-04-02T08:06:33Z</dcterms:modified>
</cp:coreProperties>
</file>