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105" windowWidth="20550" windowHeight="7980" tabRatio="601"/>
  </bookViews>
  <sheets>
    <sheet name="дод1" sheetId="44" r:id="rId1"/>
    <sheet name="дод2" sheetId="43" r:id="rId2"/>
    <sheet name="дод3" sheetId="45" r:id="rId3"/>
    <sheet name="дод4" sheetId="46" r:id="rId4"/>
  </sheets>
  <definedNames>
    <definedName name="_xlnm.Print_Titles" localSheetId="1">дод2!$8:$12</definedName>
    <definedName name="_xlnm.Print_Titles" localSheetId="2">дод3!$11:$12</definedName>
    <definedName name="_xlnm.Print_Titles" localSheetId="3">дод4!$11:$13</definedName>
    <definedName name="_xlnm.Print_Area" localSheetId="0">дод1!$A$1:$F$39</definedName>
    <definedName name="_xlnm.Print_Area" localSheetId="1">дод2!$A$1:$R$128</definedName>
    <definedName name="_xlnm.Print_Area" localSheetId="2">дод3!$A$1:$J$76</definedName>
    <definedName name="_xlnm.Print_Area" localSheetId="3">дод4!$A$1:$J$84</definedName>
  </definedNames>
  <calcPr calcId="145621"/>
</workbook>
</file>

<file path=xl/calcChain.xml><?xml version="1.0" encoding="utf-8"?>
<calcChain xmlns="http://schemas.openxmlformats.org/spreadsheetml/2006/main">
  <c r="I42" i="45" l="1"/>
  <c r="F32" i="44" l="1"/>
  <c r="E32" i="44"/>
  <c r="D32" i="44"/>
  <c r="O14" i="43" l="1"/>
  <c r="K14" i="43" l="1"/>
  <c r="G81" i="46" l="1"/>
  <c r="G80" i="46"/>
  <c r="J79" i="46"/>
  <c r="I79" i="46"/>
  <c r="H79" i="46"/>
  <c r="G79" i="46"/>
  <c r="G78" i="46" s="1"/>
  <c r="J78" i="46"/>
  <c r="I78" i="46"/>
  <c r="H78" i="46"/>
  <c r="G77" i="46"/>
  <c r="G76" i="46"/>
  <c r="G75" i="46"/>
  <c r="G74" i="46"/>
  <c r="G73" i="46"/>
  <c r="G72" i="46"/>
  <c r="G71" i="46"/>
  <c r="G70" i="46"/>
  <c r="J68" i="46"/>
  <c r="I68" i="46"/>
  <c r="H68" i="46"/>
  <c r="H67" i="46" s="1"/>
  <c r="G67" i="46" s="1"/>
  <c r="J67" i="46"/>
  <c r="I67" i="46"/>
  <c r="G63" i="46"/>
  <c r="G62" i="46"/>
  <c r="J61" i="46"/>
  <c r="I61" i="46"/>
  <c r="H61" i="46"/>
  <c r="G61" i="46"/>
  <c r="J60" i="46"/>
  <c r="I60" i="46"/>
  <c r="H60" i="46"/>
  <c r="G60" i="46"/>
  <c r="G59" i="46"/>
  <c r="G58" i="46"/>
  <c r="G57" i="46"/>
  <c r="G56" i="46"/>
  <c r="G55" i="46"/>
  <c r="G54" i="46"/>
  <c r="G53" i="46"/>
  <c r="G52" i="46"/>
  <c r="G51" i="46"/>
  <c r="G50" i="46"/>
  <c r="J49" i="46"/>
  <c r="J48" i="46" s="1"/>
  <c r="I49" i="46"/>
  <c r="I48" i="46" s="1"/>
  <c r="H49" i="46"/>
  <c r="H48" i="46" s="1"/>
  <c r="G47" i="46"/>
  <c r="G46" i="46"/>
  <c r="G45" i="46"/>
  <c r="G44" i="46"/>
  <c r="G43" i="46"/>
  <c r="G42" i="46"/>
  <c r="G41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J15" i="46"/>
  <c r="I15" i="46"/>
  <c r="I14" i="46" s="1"/>
  <c r="H15" i="46"/>
  <c r="I72" i="45"/>
  <c r="I71" i="45" s="1"/>
  <c r="I65" i="45"/>
  <c r="I64" i="45" s="1"/>
  <c r="I59" i="45"/>
  <c r="I58" i="45" s="1"/>
  <c r="I41" i="45"/>
  <c r="I25" i="45"/>
  <c r="I24" i="45" s="1"/>
  <c r="K14" i="45"/>
  <c r="I14" i="45"/>
  <c r="C34" i="44"/>
  <c r="C33" i="44"/>
  <c r="F31" i="44"/>
  <c r="E31" i="44"/>
  <c r="D31" i="44"/>
  <c r="C30" i="44"/>
  <c r="D29" i="44"/>
  <c r="C29" i="44" s="1"/>
  <c r="F28" i="44"/>
  <c r="E28" i="44"/>
  <c r="C27" i="44"/>
  <c r="D26" i="44"/>
  <c r="C26" i="44" s="1"/>
  <c r="F25" i="44"/>
  <c r="F24" i="44" s="1"/>
  <c r="E25" i="44"/>
  <c r="E24" i="44" s="1"/>
  <c r="D25" i="44"/>
  <c r="C25" i="44" s="1"/>
  <c r="C21" i="44"/>
  <c r="C20" i="44"/>
  <c r="F19" i="44"/>
  <c r="F18" i="44" s="1"/>
  <c r="E19" i="44"/>
  <c r="E18" i="44" s="1"/>
  <c r="D19" i="44"/>
  <c r="C19" i="44" s="1"/>
  <c r="C17" i="44"/>
  <c r="C16" i="44"/>
  <c r="F15" i="44"/>
  <c r="F14" i="44" s="1"/>
  <c r="F22" i="44" s="1"/>
  <c r="E15" i="44"/>
  <c r="E14" i="44" s="1"/>
  <c r="D15" i="44"/>
  <c r="R151" i="43"/>
  <c r="R150" i="43"/>
  <c r="J149" i="43"/>
  <c r="E149" i="43"/>
  <c r="R149" i="43" s="1"/>
  <c r="R148" i="43"/>
  <c r="K147" i="43"/>
  <c r="K146" i="43"/>
  <c r="K154" i="43" s="1"/>
  <c r="I146" i="43"/>
  <c r="H146" i="43"/>
  <c r="G146" i="43"/>
  <c r="F146" i="43"/>
  <c r="E133" i="43"/>
  <c r="Q132" i="43"/>
  <c r="Q141" i="43" s="1"/>
  <c r="P132" i="43"/>
  <c r="P141" i="43" s="1"/>
  <c r="O132" i="43"/>
  <c r="O141" i="43" s="1"/>
  <c r="N132" i="43"/>
  <c r="N141" i="43" s="1"/>
  <c r="M132" i="43"/>
  <c r="M141" i="43" s="1"/>
  <c r="L132" i="43"/>
  <c r="L141" i="43" s="1"/>
  <c r="K132" i="43"/>
  <c r="I132" i="43"/>
  <c r="I141" i="43" s="1"/>
  <c r="H132" i="43"/>
  <c r="H141" i="43" s="1"/>
  <c r="G132" i="43"/>
  <c r="G141" i="43" s="1"/>
  <c r="F132" i="43"/>
  <c r="F141" i="43" s="1"/>
  <c r="J124" i="43"/>
  <c r="E124" i="43"/>
  <c r="J123" i="43"/>
  <c r="R123" i="43" s="1"/>
  <c r="J122" i="43"/>
  <c r="E122" i="43"/>
  <c r="R122" i="43" s="1"/>
  <c r="J121" i="43"/>
  <c r="R121" i="43" s="1"/>
  <c r="J120" i="43"/>
  <c r="E120" i="43"/>
  <c r="Q119" i="43"/>
  <c r="Q118" i="43" s="1"/>
  <c r="P119" i="43"/>
  <c r="P118" i="43" s="1"/>
  <c r="O119" i="43"/>
  <c r="O118" i="43" s="1"/>
  <c r="N119" i="43"/>
  <c r="M119" i="43"/>
  <c r="M118" i="43" s="1"/>
  <c r="L119" i="43"/>
  <c r="L118" i="43" s="1"/>
  <c r="K119" i="43"/>
  <c r="K118" i="43" s="1"/>
  <c r="I119" i="43"/>
  <c r="I118" i="43" s="1"/>
  <c r="H119" i="43"/>
  <c r="H118" i="43" s="1"/>
  <c r="G119" i="43"/>
  <c r="G118" i="43" s="1"/>
  <c r="F119" i="43"/>
  <c r="F118" i="43" s="1"/>
  <c r="N118" i="43"/>
  <c r="J117" i="43"/>
  <c r="E117" i="43"/>
  <c r="E152" i="43" s="1"/>
  <c r="R152" i="43" s="1"/>
  <c r="J116" i="43"/>
  <c r="E116" i="43"/>
  <c r="J115" i="43"/>
  <c r="E115" i="43"/>
  <c r="J114" i="43"/>
  <c r="E114" i="43"/>
  <c r="J113" i="43"/>
  <c r="E113" i="43"/>
  <c r="J112" i="43"/>
  <c r="E112" i="43"/>
  <c r="Q111" i="43"/>
  <c r="Q110" i="43" s="1"/>
  <c r="P111" i="43"/>
  <c r="P110" i="43" s="1"/>
  <c r="O111" i="43"/>
  <c r="O110" i="43" s="1"/>
  <c r="N111" i="43"/>
  <c r="N110" i="43" s="1"/>
  <c r="M111" i="43"/>
  <c r="M110" i="43" s="1"/>
  <c r="L111" i="43"/>
  <c r="L110" i="43" s="1"/>
  <c r="K111" i="43"/>
  <c r="K110" i="43" s="1"/>
  <c r="I111" i="43"/>
  <c r="I110" i="43" s="1"/>
  <c r="H111" i="43"/>
  <c r="H110" i="43" s="1"/>
  <c r="G111" i="43"/>
  <c r="G110" i="43" s="1"/>
  <c r="F111" i="43"/>
  <c r="F110" i="43" s="1"/>
  <c r="J109" i="43"/>
  <c r="E109" i="43"/>
  <c r="R109" i="43" s="1"/>
  <c r="J108" i="43"/>
  <c r="E108" i="43"/>
  <c r="J107" i="43"/>
  <c r="E107" i="43"/>
  <c r="R107" i="43" s="1"/>
  <c r="J106" i="43"/>
  <c r="E106" i="43"/>
  <c r="Q105" i="43"/>
  <c r="J105" i="43"/>
  <c r="E105" i="43"/>
  <c r="J104" i="43"/>
  <c r="E104" i="43"/>
  <c r="J103" i="43"/>
  <c r="E103" i="43"/>
  <c r="J102" i="43"/>
  <c r="E102" i="43"/>
  <c r="Q101" i="43"/>
  <c r="Q100" i="43" s="1"/>
  <c r="P101" i="43"/>
  <c r="P100" i="43" s="1"/>
  <c r="O101" i="43"/>
  <c r="O100" i="43" s="1"/>
  <c r="N101" i="43"/>
  <c r="N100" i="43" s="1"/>
  <c r="M101" i="43"/>
  <c r="M100" i="43" s="1"/>
  <c r="L101" i="43"/>
  <c r="L100" i="43" s="1"/>
  <c r="K101" i="43"/>
  <c r="K100" i="43" s="1"/>
  <c r="I101" i="43"/>
  <c r="H101" i="43"/>
  <c r="H100" i="43" s="1"/>
  <c r="G101" i="43"/>
  <c r="G100" i="43" s="1"/>
  <c r="F101" i="43"/>
  <c r="F100" i="43" s="1"/>
  <c r="I100" i="43"/>
  <c r="J99" i="43"/>
  <c r="E99" i="43"/>
  <c r="J98" i="43"/>
  <c r="E98" i="43"/>
  <c r="E97" i="43" s="1"/>
  <c r="Q97" i="43"/>
  <c r="Q75" i="43" s="1"/>
  <c r="J97" i="43"/>
  <c r="I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90" i="43"/>
  <c r="E90" i="43"/>
  <c r="J89" i="43"/>
  <c r="E89" i="43"/>
  <c r="J88" i="43"/>
  <c r="E88" i="43"/>
  <c r="J87" i="43"/>
  <c r="E87" i="43"/>
  <c r="J86" i="43"/>
  <c r="E86" i="43"/>
  <c r="J85" i="43"/>
  <c r="E85" i="43"/>
  <c r="J84" i="43"/>
  <c r="E84" i="43"/>
  <c r="J83" i="43"/>
  <c r="E83" i="43"/>
  <c r="J82" i="43"/>
  <c r="E82" i="43"/>
  <c r="J81" i="43"/>
  <c r="E81" i="43"/>
  <c r="J80" i="43"/>
  <c r="E80" i="43"/>
  <c r="N79" i="43"/>
  <c r="N75" i="43" s="1"/>
  <c r="N74" i="43" s="1"/>
  <c r="M79" i="43"/>
  <c r="M75" i="43" s="1"/>
  <c r="M74" i="43" s="1"/>
  <c r="L79" i="43"/>
  <c r="J79" i="43" s="1"/>
  <c r="R79" i="43" s="1"/>
  <c r="J78" i="43"/>
  <c r="E78" i="43"/>
  <c r="J77" i="43"/>
  <c r="E77" i="43"/>
  <c r="J76" i="43"/>
  <c r="E76" i="43"/>
  <c r="R76" i="43" s="1"/>
  <c r="P75" i="43"/>
  <c r="P74" i="43" s="1"/>
  <c r="O75" i="43"/>
  <c r="O74" i="43" s="1"/>
  <c r="K75" i="43"/>
  <c r="K74" i="43" s="1"/>
  <c r="H75" i="43"/>
  <c r="H74" i="43" s="1"/>
  <c r="G75" i="43"/>
  <c r="G74" i="43" s="1"/>
  <c r="F75" i="43"/>
  <c r="F74" i="43" s="1"/>
  <c r="Q74" i="43"/>
  <c r="J72" i="43"/>
  <c r="E72" i="43"/>
  <c r="J71" i="43"/>
  <c r="E71" i="43"/>
  <c r="R71" i="43" s="1"/>
  <c r="J70" i="43"/>
  <c r="E70" i="43"/>
  <c r="J69" i="43"/>
  <c r="E69" i="43"/>
  <c r="R69" i="43" s="1"/>
  <c r="J68" i="43"/>
  <c r="E68" i="43"/>
  <c r="J67" i="43"/>
  <c r="E67" i="43"/>
  <c r="R67" i="43" s="1"/>
  <c r="J66" i="43"/>
  <c r="E66" i="43"/>
  <c r="J65" i="43"/>
  <c r="E65" i="43"/>
  <c r="R65" i="43" s="1"/>
  <c r="J64" i="43"/>
  <c r="E64" i="43"/>
  <c r="J63" i="43"/>
  <c r="E63" i="43"/>
  <c r="R63" i="43" s="1"/>
  <c r="J62" i="43"/>
  <c r="E62" i="43"/>
  <c r="J61" i="43"/>
  <c r="E61" i="43"/>
  <c r="R61" i="43" s="1"/>
  <c r="J60" i="43"/>
  <c r="E60" i="43"/>
  <c r="J59" i="43"/>
  <c r="E59" i="43"/>
  <c r="R59" i="43" s="1"/>
  <c r="J58" i="43"/>
  <c r="E58" i="43"/>
  <c r="J57" i="43"/>
  <c r="E57" i="43"/>
  <c r="R57" i="43" s="1"/>
  <c r="Q56" i="43"/>
  <c r="Q55" i="43" s="1"/>
  <c r="P56" i="43"/>
  <c r="P55" i="43" s="1"/>
  <c r="O56" i="43"/>
  <c r="O55" i="43" s="1"/>
  <c r="N56" i="43"/>
  <c r="M56" i="43"/>
  <c r="M55" i="43" s="1"/>
  <c r="L56" i="43"/>
  <c r="L55" i="43" s="1"/>
  <c r="K56" i="43"/>
  <c r="K55" i="43" s="1"/>
  <c r="I56" i="43"/>
  <c r="I55" i="43" s="1"/>
  <c r="H56" i="43"/>
  <c r="H55" i="43" s="1"/>
  <c r="G56" i="43"/>
  <c r="G55" i="43" s="1"/>
  <c r="F56" i="43"/>
  <c r="E56" i="43"/>
  <c r="E55" i="43" s="1"/>
  <c r="N55" i="43"/>
  <c r="F55" i="43"/>
  <c r="J54" i="43"/>
  <c r="E54" i="43"/>
  <c r="J53" i="43"/>
  <c r="E53" i="43"/>
  <c r="J52" i="43"/>
  <c r="E52" i="43"/>
  <c r="J51" i="43"/>
  <c r="E51" i="43"/>
  <c r="J50" i="43"/>
  <c r="E50" i="43"/>
  <c r="J49" i="43"/>
  <c r="E49" i="43"/>
  <c r="J48" i="43"/>
  <c r="E48" i="43"/>
  <c r="J47" i="43"/>
  <c r="E47" i="43"/>
  <c r="J46" i="43"/>
  <c r="E46" i="43"/>
  <c r="J45" i="43"/>
  <c r="E45" i="43"/>
  <c r="J44" i="43"/>
  <c r="E44" i="43"/>
  <c r="R44" i="43" s="1"/>
  <c r="J43" i="43"/>
  <c r="E43" i="43"/>
  <c r="R43" i="43" s="1"/>
  <c r="J42" i="43"/>
  <c r="E42" i="43"/>
  <c r="R42" i="43" s="1"/>
  <c r="J41" i="43"/>
  <c r="E41" i="43"/>
  <c r="R41" i="43" s="1"/>
  <c r="R40" i="43"/>
  <c r="E39" i="43"/>
  <c r="J38" i="43"/>
  <c r="E38" i="43"/>
  <c r="J37" i="43"/>
  <c r="E37" i="43"/>
  <c r="J36" i="43"/>
  <c r="E36" i="43"/>
  <c r="R36" i="43" s="1"/>
  <c r="J35" i="43"/>
  <c r="E35" i="43"/>
  <c r="J34" i="43"/>
  <c r="E34" i="43"/>
  <c r="R34" i="43" s="1"/>
  <c r="J33" i="43"/>
  <c r="E33" i="43"/>
  <c r="J32" i="43"/>
  <c r="E32" i="43"/>
  <c r="R32" i="43" s="1"/>
  <c r="J31" i="43"/>
  <c r="E31" i="43"/>
  <c r="J30" i="43"/>
  <c r="E30" i="43"/>
  <c r="R30" i="43" s="1"/>
  <c r="J29" i="43"/>
  <c r="E29" i="43"/>
  <c r="J28" i="43"/>
  <c r="E28" i="43"/>
  <c r="R28" i="43" s="1"/>
  <c r="J27" i="43"/>
  <c r="E27" i="43"/>
  <c r="J26" i="43"/>
  <c r="E26" i="43"/>
  <c r="R26" i="43" s="1"/>
  <c r="J25" i="43"/>
  <c r="E25" i="43"/>
  <c r="J24" i="43"/>
  <c r="E24" i="43"/>
  <c r="R24" i="43" s="1"/>
  <c r="J23" i="43"/>
  <c r="E23" i="43"/>
  <c r="J22" i="43"/>
  <c r="E22" i="43"/>
  <c r="R22" i="43" s="1"/>
  <c r="J21" i="43"/>
  <c r="E21" i="43"/>
  <c r="J20" i="43"/>
  <c r="E20" i="43"/>
  <c r="R20" i="43" s="1"/>
  <c r="J19" i="43"/>
  <c r="E19" i="43"/>
  <c r="J18" i="43"/>
  <c r="E18" i="43"/>
  <c r="J17" i="43"/>
  <c r="J146" i="43" s="1"/>
  <c r="E17" i="43"/>
  <c r="J16" i="43"/>
  <c r="E16" i="43"/>
  <c r="R16" i="43" s="1"/>
  <c r="J15" i="43"/>
  <c r="E15" i="43"/>
  <c r="Q14" i="43"/>
  <c r="P14" i="43"/>
  <c r="O13" i="43"/>
  <c r="N14" i="43"/>
  <c r="M14" i="43"/>
  <c r="L14" i="43"/>
  <c r="L13" i="43" s="1"/>
  <c r="K13" i="43"/>
  <c r="I14" i="43"/>
  <c r="H14" i="43"/>
  <c r="H13" i="43" s="1"/>
  <c r="G14" i="43"/>
  <c r="G13" i="43" s="1"/>
  <c r="F14" i="43"/>
  <c r="F13" i="43" s="1"/>
  <c r="N13" i="43"/>
  <c r="R83" i="43" l="1"/>
  <c r="R115" i="43"/>
  <c r="H82" i="46"/>
  <c r="G49" i="46"/>
  <c r="G48" i="46" s="1"/>
  <c r="K61" i="46"/>
  <c r="K79" i="46"/>
  <c r="J132" i="43"/>
  <c r="J141" i="43" s="1"/>
  <c r="J14" i="43"/>
  <c r="P125" i="43"/>
  <c r="E22" i="44"/>
  <c r="D24" i="44"/>
  <c r="D35" i="44" s="1"/>
  <c r="D28" i="44"/>
  <c r="C28" i="44" s="1"/>
  <c r="I74" i="45"/>
  <c r="P13" i="43"/>
  <c r="M125" i="43"/>
  <c r="Q125" i="43"/>
  <c r="J56" i="43"/>
  <c r="J55" i="43" s="1"/>
  <c r="T55" i="43" s="1"/>
  <c r="R105" i="43"/>
  <c r="G68" i="46"/>
  <c r="E14" i="43"/>
  <c r="N125" i="43"/>
  <c r="E132" i="43"/>
  <c r="R17" i="43"/>
  <c r="R19" i="43"/>
  <c r="R21" i="43"/>
  <c r="R23" i="43"/>
  <c r="R25" i="43"/>
  <c r="R27" i="43"/>
  <c r="R29" i="43"/>
  <c r="R31" i="43"/>
  <c r="R33" i="43"/>
  <c r="R35" i="43"/>
  <c r="R37" i="43"/>
  <c r="E147" i="43"/>
  <c r="R60" i="43"/>
  <c r="R62" i="43"/>
  <c r="R64" i="43"/>
  <c r="R66" i="43"/>
  <c r="R68" i="43"/>
  <c r="R70" i="43"/>
  <c r="L75" i="43"/>
  <c r="L74" i="43" s="1"/>
  <c r="I75" i="43"/>
  <c r="I74" i="43" s="1"/>
  <c r="R80" i="43"/>
  <c r="R82" i="43"/>
  <c r="J119" i="43"/>
  <c r="J118" i="43" s="1"/>
  <c r="J82" i="46"/>
  <c r="E35" i="44"/>
  <c r="C31" i="44"/>
  <c r="F35" i="44"/>
  <c r="C32" i="44"/>
  <c r="C15" i="44"/>
  <c r="E146" i="43"/>
  <c r="E154" i="43" s="1"/>
  <c r="R38" i="43"/>
  <c r="R39" i="43"/>
  <c r="R72" i="43"/>
  <c r="R77" i="43"/>
  <c r="R78" i="43"/>
  <c r="J75" i="43"/>
  <c r="J74" i="43" s="1"/>
  <c r="R97" i="43"/>
  <c r="J101" i="43"/>
  <c r="J100" i="43" s="1"/>
  <c r="E111" i="43"/>
  <c r="E110" i="43" s="1"/>
  <c r="K49" i="46"/>
  <c r="R45" i="43"/>
  <c r="R46" i="43"/>
  <c r="R47" i="43"/>
  <c r="R48" i="43"/>
  <c r="R49" i="43"/>
  <c r="R50" i="43"/>
  <c r="R51" i="43"/>
  <c r="R52" i="43"/>
  <c r="R53" i="43"/>
  <c r="R54" i="43"/>
  <c r="R84" i="43"/>
  <c r="R86" i="43"/>
  <c r="R87" i="43"/>
  <c r="R88" i="43"/>
  <c r="R90" i="43"/>
  <c r="R91" i="43"/>
  <c r="R92" i="43"/>
  <c r="R94" i="43"/>
  <c r="R95" i="43"/>
  <c r="E75" i="43"/>
  <c r="T75" i="43" s="1"/>
  <c r="E101" i="43"/>
  <c r="E100" i="43" s="1"/>
  <c r="R104" i="43"/>
  <c r="R106" i="43"/>
  <c r="R114" i="43"/>
  <c r="R116" i="43"/>
  <c r="E119" i="43"/>
  <c r="E118" i="43" s="1"/>
  <c r="T118" i="43" s="1"/>
  <c r="D14" i="44"/>
  <c r="D18" i="44"/>
  <c r="C18" i="44" s="1"/>
  <c r="C24" i="44"/>
  <c r="I13" i="45"/>
  <c r="H14" i="46"/>
  <c r="K15" i="46" s="1"/>
  <c r="J14" i="46"/>
  <c r="I82" i="46"/>
  <c r="K82" i="46" s="1"/>
  <c r="G15" i="46"/>
  <c r="G82" i="46" s="1"/>
  <c r="K68" i="46"/>
  <c r="R146" i="43"/>
  <c r="R18" i="43"/>
  <c r="R58" i="43"/>
  <c r="R96" i="43"/>
  <c r="R98" i="43"/>
  <c r="R102" i="43"/>
  <c r="R113" i="43"/>
  <c r="R117" i="43"/>
  <c r="G125" i="43"/>
  <c r="K125" i="43"/>
  <c r="O125" i="43"/>
  <c r="E13" i="43"/>
  <c r="I13" i="43"/>
  <c r="M13" i="43"/>
  <c r="Q13" i="43"/>
  <c r="F125" i="43"/>
  <c r="H125" i="43"/>
  <c r="R15" i="43"/>
  <c r="J147" i="43"/>
  <c r="R147" i="43" s="1"/>
  <c r="R81" i="43"/>
  <c r="R85" i="43"/>
  <c r="R89" i="43"/>
  <c r="R93" i="43"/>
  <c r="R99" i="43"/>
  <c r="R103" i="43"/>
  <c r="R108" i="43"/>
  <c r="R112" i="43"/>
  <c r="J111" i="43"/>
  <c r="J110" i="43" s="1"/>
  <c r="E134" i="43"/>
  <c r="R120" i="43"/>
  <c r="R124" i="43"/>
  <c r="R119" i="43" l="1"/>
  <c r="R118" i="43" s="1"/>
  <c r="T110" i="43"/>
  <c r="T119" i="43"/>
  <c r="R111" i="43"/>
  <c r="R110" i="43" s="1"/>
  <c r="T100" i="43"/>
  <c r="L125" i="43"/>
  <c r="I125" i="43"/>
  <c r="G14" i="46"/>
  <c r="C35" i="44"/>
  <c r="E74" i="43"/>
  <c r="T74" i="43" s="1"/>
  <c r="R75" i="43"/>
  <c r="R74" i="43" s="1"/>
  <c r="E125" i="43"/>
  <c r="R14" i="43"/>
  <c r="T101" i="43"/>
  <c r="R56" i="43"/>
  <c r="R55" i="43" s="1"/>
  <c r="D22" i="44"/>
  <c r="T56" i="43"/>
  <c r="C14" i="44"/>
  <c r="C22" i="44" s="1"/>
  <c r="J125" i="43"/>
  <c r="J13" i="43"/>
  <c r="T13" i="43" s="1"/>
  <c r="T14" i="43"/>
  <c r="R132" i="43"/>
  <c r="R141" i="43" s="1"/>
  <c r="R101" i="43"/>
  <c r="R100" i="43" s="1"/>
  <c r="J154" i="43"/>
  <c r="T111" i="43"/>
  <c r="R154" i="43"/>
  <c r="R125" i="43" l="1"/>
  <c r="R13" i="43"/>
  <c r="U125" i="43"/>
  <c r="T125" i="43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<sst xmlns="http://schemas.openxmlformats.org/spreadsheetml/2006/main" count="1050" uniqueCount="453">
  <si>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</si>
  <si>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</si>
  <si>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</si>
  <si>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</si>
  <si>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</si>
  <si>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</si>
  <si>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</si>
  <si>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</si>
  <si>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</si>
  <si>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</si>
  <si>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</si>
  <si>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</si>
  <si>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</si>
  <si>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</si>
  <si>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</si>
  <si>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</si>
  <si>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</si>
  <si>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</si>
  <si>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</si>
  <si>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</si>
  <si>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</si>
  <si>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</si>
  <si>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</si>
  <si>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</si>
  <si>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</si>
  <si>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</si>
  <si>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</si>
  <si>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</si>
  <si>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</si>
  <si>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</si>
  <si>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</si>
  <si>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</si>
  <si>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</si>
  <si>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</si>
  <si>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</si>
  <si>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</si>
  <si>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</si>
  <si>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</si>
  <si>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</si>
  <si>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</si>
  <si>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</si>
  <si>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</si>
  <si>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</si>
  <si>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</si>
  <si>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</si>
  <si>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</si>
  <si>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</si>
  <si>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</si>
  <si>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</si>
  <si>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</si>
  <si>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</si>
  <si>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</si>
  <si>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</si>
  <si>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</si>
  <si>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</si>
  <si>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</si>
  <si>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</si>
  <si>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</si>
  <si>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</si>
  <si>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</si>
  <si>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</si>
  <si>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</si>
  <si>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</si>
  <si>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</si>
  <si>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</si>
  <si>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</si>
  <si>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</si>
  <si>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</si>
  <si>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</si>
  <si>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</si>
  <si>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</si>
  <si>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</si>
  <si>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</si>
  <si>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</si>
  <si>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</si>
  <si>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</si>
  <si>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</si>
  <si>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</si>
  <si>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</si>
  <si>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</si>
  <si>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</si>
  <si>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</si>
  <si>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</si>
  <si>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</si>
  <si>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</si>
  <si>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</si>
  <si>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</si>
  <si>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</si>
  <si>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</si>
  <si>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</si>
  <si>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</si>
  <si>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</si>
  <si>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</si>
  <si>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</si>
  <si>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</si>
  <si>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</si>
  <si>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</si>
  <si>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</si>
  <si>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</si>
  <si>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</si>
  <si>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</si>
  <si>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</si>
  <si>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</si>
  <si>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</si>
  <si>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</si>
  <si>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</si>
  <si>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</si>
  <si>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</si>
  <si>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</si>
  <si>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</si>
  <si>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</si>
  <si>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</si>
  <si>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</si>
  <si>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</si>
  <si>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</si>
  <si>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</si>
  <si>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</si>
  <si>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</si>
  <si>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</si>
  <si>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</si>
  <si>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</si>
  <si>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</si>
  <si>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</si>
  <si>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</si>
  <si>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</si>
  <si>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</si>
  <si>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</si>
  <si>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</si>
  <si>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</si>
  <si>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</si>
  <si>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</si>
  <si>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</si>
  <si>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</si>
  <si>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</si>
  <si>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</si>
  <si>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</si>
  <si>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</si>
  <si>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</si>
  <si>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</si>
  <si>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</si>
  <si>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</si>
  <si>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</si>
  <si>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</si>
  <si>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</si>
  <si>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</si>
  <si>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</si>
  <si>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</si>
  <si>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</si>
  <si>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</si>
  <si>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</si>
  <si>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</si>
  <si>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</si>
  <si>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</si>
  <si>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</si>
  <si>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</si>
  <si>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</si>
  <si>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</si>
  <si>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</si>
  <si>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</si>
  <si>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</si>
  <si>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</si>
  <si>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</si>
  <si>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</si>
  <si>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</si>
  <si>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</si>
  <si>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</si>
  <si>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</si>
  <si>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</si>
  <si>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</si>
  <si>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</si>
  <si>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</si>
  <si>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</si>
  <si>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</si>
  <si>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</si>
  <si>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</si>
  <si>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</si>
  <si>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</si>
  <si>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</si>
  <si>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</si>
  <si>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</si>
  <si>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</si>
  <si>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</si>
  <si>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</si>
  <si>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</si>
  <si>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</si>
  <si>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</si>
  <si>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</si>
  <si>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</si>
  <si>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</si>
  <si>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</si>
  <si>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</si>
  <si>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</si>
  <si>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</si>
  <si>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</si>
  <si>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</si>
  <si>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</si>
  <si>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</si>
  <si>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</si>
  <si>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</si>
  <si>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</si>
  <si>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</si>
  <si>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</si>
  <si>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</si>
  <si>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</si>
  <si>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</si>
  <si>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</si>
  <si>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</si>
  <si>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</si>
  <si>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</si>
  <si>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</si>
  <si>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</si>
  <si>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</si>
  <si>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</si>
  <si>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</si>
  <si>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</si>
  <si>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</si>
  <si>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</si>
  <si>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</si>
  <si>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</si>
  <si>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</si>
  <si>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</si>
  <si>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</si>
  <si>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</si>
  <si>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</si>
  <si>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</si>
  <si>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</si>
  <si>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</si>
  <si>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</si>
  <si>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</si>
  <si>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</si>
  <si>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</si>
  <si>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</si>
  <si>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</si>
  <si>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</si>
  <si>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</si>
  <si>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</si>
  <si>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</si>
  <si>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</si>
  <si>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1160</t>
  </si>
  <si>
    <t>1162</t>
  </si>
  <si>
    <t>0611160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</si>
  <si>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</si>
  <si>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</si>
  <si>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</si>
  <si>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</si>
  <si>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</si>
  <si>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</si>
  <si>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</si>
  <si>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</si>
  <si>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</si>
  <si>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</si>
  <si>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</si>
  <si>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</si>
  <si>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</si>
  <si>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</si>
  <si>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</si>
  <si>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</si>
  <si>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</si>
  <si>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 xml:space="preserve">Програма реформування і розвитку житлово-комунального господарства міста Вараш на 2016-2020 роки 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</si>
  <si>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</si>
  <si>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</si>
  <si>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</si>
  <si>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</si>
  <si>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</si>
  <si>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</si>
  <si>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</si>
  <si>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</si>
  <si>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</si>
  <si>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</si>
  <si>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</si>
  <si>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харчування</t>
  </si>
  <si>
    <t>заходи</t>
  </si>
  <si>
    <t>парк</t>
  </si>
  <si>
    <t>програми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</si>
  <si>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</si>
  <si>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</si>
  <si>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</si>
  <si>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</si>
  <si>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</si>
  <si>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</si>
  <si>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</si>
  <si>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</si>
  <si>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</si>
  <si>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</si>
  <si>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</si>
  <si>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</si>
  <si>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</si>
  <si>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</si>
  <si>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</si>
  <si>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</si>
  <si>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</si>
  <si>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</si>
  <si>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</si>
  <si>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</si>
  <si>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</si>
  <si>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</si>
  <si>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</si>
  <si>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</si>
  <si>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</si>
  <si>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</si>
  <si>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</si>
  <si>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</si>
  <si>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</si>
  <si>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</si>
  <si>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</si>
  <si>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</si>
  <si>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</si>
  <si>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</si>
  <si>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</si>
  <si>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</si>
  <si>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06.02.2018  №1013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</si>
  <si>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</si>
  <si>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</si>
  <si>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</si>
  <si>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</si>
  <si>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</si>
  <si>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</si>
  <si>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</si>
  <si>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</si>
  <si>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</si>
  <si>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</si>
  <si>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</si>
  <si>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№999</t>
  </si>
  <si>
    <t>Рішення міської ради від 23.01.2018 №1000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</si>
  <si>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</si>
  <si>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</si>
  <si>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</si>
  <si>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</si>
  <si>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</si>
  <si>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</si>
  <si>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</si>
  <si>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</si>
  <si>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</si>
  <si>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</si>
  <si>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</si>
  <si>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</si>
  <si>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</si>
  <si>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</si>
  <si>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</si>
  <si>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</si>
  <si>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</si>
  <si>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</si>
  <si>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</si>
  <si>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</si>
  <si>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</si>
  <si>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</si>
  <si>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</si>
  <si>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</si>
  <si>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</si>
  <si>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</si>
  <si>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</si>
  <si>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</si>
  <si>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</si>
  <si>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</si>
  <si>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</si>
  <si>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</si>
  <si>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</si>
  <si>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</si>
  <si>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</si>
  <si>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</si>
  <si>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</si>
  <si>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</si>
  <si>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</si>
  <si>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</si>
  <si>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</si>
  <si>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</si>
  <si>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</si>
  <si>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</si>
  <si>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</si>
  <si>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</si>
  <si>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</si>
  <si>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комплексна програма "Здоров'я" на 2020 рік</t>
  </si>
  <si>
    <t>Рішення міської ради від 14.11.2019 №1558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</si>
  <si>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</si>
  <si>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</si>
  <si>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</si>
  <si>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</si>
  <si>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>Міська ппрограма "Питна вода міста Вараш на 2006-2020 роки"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</si>
  <si>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</si>
  <si>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</si>
  <si>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 30.12.2005 №549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</si>
  <si>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</si>
  <si>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</si>
  <si>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0421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</si>
  <si>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</si>
  <si>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</si>
  <si>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</si>
  <si>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</si>
  <si>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</si>
  <si>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</si>
  <si>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</si>
  <si>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</si>
  <si>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Рішення міської ради від 23.01.2018 №996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</si>
  <si>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</si>
  <si>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Програма  розвитку та реалізації питань містобудування у м.Вараш на 2018-2020 роки</t>
  </si>
  <si>
    <t>Рішення міської ради від 23.01.2015  №1827</t>
  </si>
  <si>
    <t>Рішення міської ради від 23.01.2018  №995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</si>
  <si>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</si>
  <si>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</si>
  <si>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</si>
  <si>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</si>
  <si>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</si>
  <si>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</si>
  <si>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</si>
  <si>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</si>
  <si>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</si>
  <si>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</si>
  <si>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</si>
  <si>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Рішення міської ради від 15.10.2015 №2197</t>
  </si>
  <si>
    <t>0217310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</si>
  <si>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</si>
  <si>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</si>
  <si>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</si>
  <si>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>Співфінансування капітальних ремонтів житлових будинків ОСББ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</si>
  <si>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</si>
  <si>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</si>
  <si>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</si>
  <si>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</si>
  <si>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</si>
  <si>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</si>
  <si>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</si>
  <si>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</si>
  <si>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</si>
  <si>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</si>
  <si>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</si>
  <si>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</si>
  <si>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</si>
  <si>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освітньої субвенції з державного бюджету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</si>
  <si>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</si>
  <si>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</si>
  <si>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субвенції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</si>
  <si>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0617363</t>
  </si>
  <si>
    <t>7363</t>
  </si>
  <si>
    <t>0815045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</si>
  <si>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</si>
  <si>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</si>
  <si>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</si>
  <si>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1517330</t>
  </si>
  <si>
    <t>7330</t>
  </si>
  <si>
    <t>Будівництво  інших об'єктів комунальної власності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</si>
  <si>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</si>
  <si>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</si>
  <si>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</si>
  <si>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</si>
  <si>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</si>
  <si>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Міська програма "Безпечне місто" на 2019-2023 роки</t>
  </si>
  <si>
    <t>Рішення міської ради від 03.04.2019  №1381</t>
  </si>
  <si>
    <t>Будівництво опорної школи №7 м.Вараш, Рівненськоїх області (виготовлення проектно-кошторисної документації)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</si>
  <si>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</si>
  <si>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в т.ч.: за рахунок субвенції з місцевого бюджету за рахунок залишку коштів освітньої субвенції, що утворився на початок бюджетного періоду</t>
  </si>
  <si>
    <t>в т.ч.: за рахунок інших субвенцій з місцевого бюджету</t>
  </si>
  <si>
    <t xml:space="preserve">Забезпечення збору та вивезення сміття і відходів </t>
  </si>
  <si>
    <t xml:space="preserve"> "Автоматична система пожежної сигналізації та оповіщення людей про пожежу в навчально-виховному комплексі "Дошкільний навчальний заклад - загальноосвітня школа I ступеня" №10,          м-н Вараш, 38, м. Вараш, Рівненської обл. (капітальний ремонт)"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</si>
</sst>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sz val="9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b/>
      <sz val="12"/>
      <color rgb="FFFF0000"/>
      <name val="Arial Cyr"/>
      <charset val="204"/>
    </font>
    <font>
      <i/>
      <sz val="12"/>
      <name val="Times New Roman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charset val="204"/>
    </font>
    <font>
      <i/>
      <sz val="14"/>
      <name val="Times New Roman"/>
      <family val="1"/>
      <charset val="204"/>
    </font>
    <font>
      <i/>
      <sz val="14"/>
      <color rgb="FFFF0000"/>
      <name val="Arial Cyr"/>
      <family val="2"/>
      <charset val="204"/>
    </font>
    <font>
      <i/>
      <sz val="14"/>
      <name val="Times New Roman Cyr"/>
      <family val="1"/>
      <charset val="204"/>
    </font>
    <font>
      <b/>
      <i/>
      <sz val="14"/>
      <name val="Times New Roman CYR"/>
      <charset val="204"/>
    </font>
    <font>
      <i/>
      <sz val="14"/>
      <name val="Times New Roman"/>
      <family val="1"/>
    </font>
    <font>
      <i/>
      <sz val="14"/>
      <name val="Arial Cyr"/>
      <family val="2"/>
      <charset val="204"/>
    </font>
    <font>
      <b/>
      <i/>
      <sz val="14"/>
      <color rgb="FFFF0000"/>
      <name val="Times New Roman"/>
      <family val="1"/>
    </font>
    <font>
      <sz val="14"/>
      <color indexed="8"/>
      <name val="Times New Roman"/>
      <family val="1"/>
      <charset val="204"/>
    </font>
    <font>
      <i/>
      <sz val="12"/>
      <color rgb="FFFF0000"/>
      <name val="Times New Roman CYR"/>
      <charset val="204"/>
    </font>
    <font>
      <b/>
      <sz val="12"/>
      <color rgb="FFFF000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2" fillId="0" borderId="0"/>
    <xf numFmtId="0" fontId="54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2" fillId="0" borderId="0"/>
    <xf numFmtId="0" fontId="2" fillId="0" borderId="0"/>
  </cellStyleXfs>
  <cellXfs count="59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1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4" fillId="0" borderId="0" xfId="0" applyFont="1"/>
    <xf numFmtId="0" fontId="9" fillId="0" borderId="0" xfId="4" applyFont="1"/>
    <xf numFmtId="0" fontId="17" fillId="0" borderId="0" xfId="4" applyFont="1"/>
    <xf numFmtId="0" fontId="13" fillId="0" borderId="0" xfId="4" applyFont="1"/>
    <xf numFmtId="0" fontId="17" fillId="0" borderId="0" xfId="4" applyFont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49" fontId="13" fillId="0" borderId="0" xfId="4" applyNumberFormat="1" applyFont="1"/>
    <xf numFmtId="0" fontId="19" fillId="0" borderId="0" xfId="4" applyFont="1"/>
    <xf numFmtId="49" fontId="17" fillId="0" borderId="0" xfId="4" applyNumberFormat="1" applyFont="1"/>
    <xf numFmtId="0" fontId="20" fillId="0" borderId="0" xfId="4" applyFont="1"/>
    <xf numFmtId="49" fontId="10" fillId="0" borderId="0" xfId="4" applyNumberFormat="1" applyFont="1" applyFill="1" applyBorder="1" applyAlignment="1">
      <alignment horizontal="center" vertical="center" wrapText="1"/>
    </xf>
    <xf numFmtId="49" fontId="11" fillId="0" borderId="0" xfId="4" applyNumberFormat="1" applyFont="1" applyFill="1" applyBorder="1" applyAlignment="1" applyProtection="1">
      <alignment vertical="top" wrapText="1"/>
      <protection locked="0"/>
    </xf>
    <xf numFmtId="0" fontId="17" fillId="0" borderId="0" xfId="4" applyFont="1" applyBorder="1"/>
    <xf numFmtId="49" fontId="10" fillId="0" borderId="0" xfId="4" applyNumberFormat="1" applyFont="1" applyFill="1" applyBorder="1" applyAlignment="1" applyProtection="1">
      <alignment vertical="top" wrapText="1"/>
      <protection locked="0"/>
    </xf>
    <xf numFmtId="3" fontId="13" fillId="2" borderId="2" xfId="4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13" fillId="0" borderId="1" xfId="4" applyFont="1" applyBorder="1" applyAlignment="1">
      <alignment wrapText="1"/>
    </xf>
    <xf numFmtId="3" fontId="13" fillId="0" borderId="1" xfId="4" applyNumberFormat="1" applyFont="1" applyBorder="1" applyAlignment="1">
      <alignment horizontal="center" wrapText="1"/>
    </xf>
    <xf numFmtId="3" fontId="13" fillId="0" borderId="6" xfId="4" applyNumberFormat="1" applyFont="1" applyBorder="1" applyAlignment="1">
      <alignment wrapText="1"/>
    </xf>
    <xf numFmtId="0" fontId="19" fillId="0" borderId="0" xfId="4" applyFont="1" applyAlignment="1">
      <alignment wrapText="1"/>
    </xf>
    <xf numFmtId="0" fontId="31" fillId="0" borderId="0" xfId="5" applyFont="1" applyFill="1" applyBorder="1" applyAlignment="1" applyProtection="1">
      <alignment vertical="center" wrapText="1"/>
    </xf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/>
    <xf numFmtId="0" fontId="13" fillId="0" borderId="0" xfId="0" applyFont="1"/>
    <xf numFmtId="0" fontId="41" fillId="0" borderId="0" xfId="0" applyFont="1"/>
    <xf numFmtId="0" fontId="6" fillId="0" borderId="10" xfId="4" applyFont="1" applyBorder="1" applyAlignment="1">
      <alignment horizontal="center" vertical="center" wrapText="1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46" fillId="0" borderId="0" xfId="0" applyNumberFormat="1" applyFont="1"/>
    <xf numFmtId="0" fontId="47" fillId="0" borderId="0" xfId="0" applyFont="1"/>
    <xf numFmtId="0" fontId="48" fillId="0" borderId="0" xfId="0" applyFont="1"/>
    <xf numFmtId="3" fontId="11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9" fillId="0" borderId="1" xfId="4" applyFont="1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3" fontId="51" fillId="0" borderId="1" xfId="0" applyNumberFormat="1" applyFont="1" applyBorder="1" applyAlignment="1">
      <alignment horizontal="center"/>
    </xf>
    <xf numFmtId="49" fontId="51" fillId="0" borderId="1" xfId="0" applyNumberFormat="1" applyFont="1" applyFill="1" applyBorder="1" applyAlignment="1">
      <alignment horizontal="center" wrapText="1"/>
    </xf>
    <xf numFmtId="0" fontId="52" fillId="0" borderId="1" xfId="0" applyFont="1" applyBorder="1" applyAlignment="1">
      <alignment horizontal="left" wrapText="1"/>
    </xf>
    <xf numFmtId="0" fontId="53" fillId="0" borderId="0" xfId="0" applyFont="1"/>
    <xf numFmtId="0" fontId="4" fillId="0" borderId="13" xfId="0" applyFont="1" applyBorder="1"/>
    <xf numFmtId="0" fontId="0" fillId="0" borderId="13" xfId="0" applyBorder="1"/>
    <xf numFmtId="3" fontId="4" fillId="0" borderId="13" xfId="0" applyNumberFormat="1" applyFont="1" applyBorder="1"/>
    <xf numFmtId="0" fontId="28" fillId="0" borderId="1" xfId="0" applyFont="1" applyBorder="1" applyAlignment="1">
      <alignment horizontal="center" wrapText="1"/>
    </xf>
    <xf numFmtId="0" fontId="57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8" fillId="0" borderId="0" xfId="0" applyFont="1"/>
    <xf numFmtId="0" fontId="47" fillId="0" borderId="1" xfId="0" applyFont="1" applyBorder="1"/>
    <xf numFmtId="0" fontId="48" fillId="0" borderId="1" xfId="0" applyFont="1" applyBorder="1"/>
    <xf numFmtId="0" fontId="28" fillId="0" borderId="1" xfId="4" applyFont="1" applyBorder="1" applyAlignment="1">
      <alignment horizontal="center" vertical="center" wrapText="1"/>
    </xf>
    <xf numFmtId="0" fontId="59" fillId="0" borderId="2" xfId="4" applyFont="1" applyBorder="1" applyAlignment="1">
      <alignment horizontal="center" vertical="center" wrapText="1"/>
    </xf>
    <xf numFmtId="0" fontId="60" fillId="0" borderId="0" xfId="4" applyFont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49" fontId="56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64" fillId="0" borderId="0" xfId="0" applyFont="1"/>
    <xf numFmtId="0" fontId="64" fillId="0" borderId="0" xfId="0" applyFont="1" applyFill="1"/>
    <xf numFmtId="49" fontId="62" fillId="0" borderId="0" xfId="0" applyNumberFormat="1" applyFont="1" applyAlignment="1">
      <alignment horizontal="left" wrapText="1"/>
    </xf>
    <xf numFmtId="49" fontId="65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Fill="1" applyBorder="1" applyAlignment="1">
      <alignment horizontal="left" wrapText="1"/>
    </xf>
    <xf numFmtId="0" fontId="61" fillId="0" borderId="0" xfId="0" applyFont="1"/>
    <xf numFmtId="0" fontId="68" fillId="0" borderId="0" xfId="0" applyFont="1" applyAlignment="1">
      <alignment horizontal="center"/>
    </xf>
    <xf numFmtId="0" fontId="68" fillId="0" borderId="0" xfId="0" applyFont="1" applyFill="1" applyAlignment="1">
      <alignment horizontal="center"/>
    </xf>
    <xf numFmtId="49" fontId="61" fillId="0" borderId="1" xfId="0" applyNumberFormat="1" applyFont="1" applyFill="1" applyBorder="1" applyAlignment="1" applyProtection="1">
      <alignment horizontal="left" wrapText="1"/>
      <protection locked="0"/>
    </xf>
    <xf numFmtId="0" fontId="47" fillId="0" borderId="0" xfId="0" applyFont="1" applyFill="1" applyBorder="1"/>
    <xf numFmtId="0" fontId="69" fillId="0" borderId="0" xfId="0" applyFont="1"/>
    <xf numFmtId="49" fontId="62" fillId="0" borderId="1" xfId="0" applyNumberFormat="1" applyFont="1" applyBorder="1" applyAlignment="1">
      <alignment horizontal="left" wrapText="1"/>
    </xf>
    <xf numFmtId="49" fontId="66" fillId="0" borderId="1" xfId="0" applyNumberFormat="1" applyFont="1" applyBorder="1" applyAlignment="1" applyProtection="1">
      <alignment horizontal="left" wrapText="1"/>
      <protection locked="0"/>
    </xf>
    <xf numFmtId="49" fontId="65" fillId="0" borderId="1" xfId="3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 applyProtection="1">
      <alignment horizontal="left" wrapText="1"/>
      <protection locked="0"/>
    </xf>
    <xf numFmtId="0" fontId="64" fillId="0" borderId="0" xfId="0" applyFont="1" applyBorder="1"/>
    <xf numFmtId="0" fontId="47" fillId="0" borderId="0" xfId="0" applyFont="1" applyBorder="1"/>
    <xf numFmtId="0" fontId="49" fillId="0" borderId="0" xfId="0" applyFont="1"/>
    <xf numFmtId="3" fontId="51" fillId="0" borderId="1" xfId="0" applyNumberFormat="1" applyFont="1" applyFill="1" applyBorder="1" applyAlignment="1">
      <alignment horizontal="center" wrapText="1"/>
    </xf>
    <xf numFmtId="3" fontId="52" fillId="0" borderId="1" xfId="0" applyNumberFormat="1" applyFont="1" applyFill="1" applyBorder="1" applyAlignment="1">
      <alignment horizontal="center" wrapText="1"/>
    </xf>
    <xf numFmtId="0" fontId="70" fillId="0" borderId="0" xfId="0" applyFont="1"/>
    <xf numFmtId="3" fontId="52" fillId="0" borderId="1" xfId="0" applyNumberFormat="1" applyFont="1" applyBorder="1" applyAlignment="1">
      <alignment horizontal="center"/>
    </xf>
    <xf numFmtId="3" fontId="51" fillId="0" borderId="1" xfId="0" applyNumberFormat="1" applyFont="1" applyBorder="1" applyAlignment="1">
      <alignment horizontal="center" wrapText="1"/>
    </xf>
    <xf numFmtId="49" fontId="51" fillId="0" borderId="1" xfId="0" applyNumberFormat="1" applyFont="1" applyFill="1" applyBorder="1" applyAlignment="1" applyProtection="1">
      <alignment horizontal="left" wrapText="1"/>
      <protection locked="0"/>
    </xf>
    <xf numFmtId="0" fontId="51" fillId="0" borderId="1" xfId="0" applyFont="1" applyFill="1" applyBorder="1" applyAlignment="1">
      <alignment wrapText="1"/>
    </xf>
    <xf numFmtId="0" fontId="52" fillId="0" borderId="1" xfId="0" applyFont="1" applyFill="1" applyBorder="1" applyAlignment="1">
      <alignment wrapText="1"/>
    </xf>
    <xf numFmtId="0" fontId="71" fillId="0" borderId="1" xfId="0" applyFont="1" applyBorder="1"/>
    <xf numFmtId="0" fontId="71" fillId="0" borderId="0" xfId="0" applyFont="1"/>
    <xf numFmtId="49" fontId="52" fillId="0" borderId="1" xfId="0" applyNumberFormat="1" applyFont="1" applyBorder="1" applyAlignment="1">
      <alignment horizontal="center" wrapText="1"/>
    </xf>
    <xf numFmtId="49" fontId="51" fillId="0" borderId="1" xfId="0" applyNumberFormat="1" applyFont="1" applyBorder="1" applyAlignment="1">
      <alignment horizontal="center" wrapText="1"/>
    </xf>
    <xf numFmtId="0" fontId="51" fillId="0" borderId="1" xfId="0" applyFont="1" applyBorder="1" applyAlignment="1">
      <alignment horizontal="left" wrapText="1"/>
    </xf>
    <xf numFmtId="49" fontId="51" fillId="3" borderId="1" xfId="0" applyNumberFormat="1" applyFont="1" applyFill="1" applyBorder="1" applyAlignment="1">
      <alignment horizontal="center" wrapText="1"/>
    </xf>
    <xf numFmtId="49" fontId="51" fillId="3" borderId="1" xfId="0" applyNumberFormat="1" applyFont="1" applyFill="1" applyBorder="1" applyAlignment="1">
      <alignment horizontal="left" wrapText="1"/>
    </xf>
    <xf numFmtId="0" fontId="51" fillId="0" borderId="0" xfId="0" applyFont="1"/>
    <xf numFmtId="0" fontId="67" fillId="0" borderId="0" xfId="0" applyFont="1"/>
    <xf numFmtId="49" fontId="51" fillId="0" borderId="9" xfId="0" applyNumberFormat="1" applyFont="1" applyBorder="1" applyAlignment="1">
      <alignment horizontal="center" wrapText="1"/>
    </xf>
    <xf numFmtId="49" fontId="52" fillId="0" borderId="9" xfId="0" applyNumberFormat="1" applyFont="1" applyBorder="1" applyAlignment="1">
      <alignment horizontal="center" wrapText="1"/>
    </xf>
    <xf numFmtId="0" fontId="51" fillId="0" borderId="1" xfId="0" applyFont="1" applyBorder="1" applyAlignment="1"/>
    <xf numFmtId="49" fontId="51" fillId="0" borderId="1" xfId="0" applyNumberFormat="1" applyFont="1" applyBorder="1" applyAlignment="1">
      <alignment horizontal="center"/>
    </xf>
    <xf numFmtId="49" fontId="72" fillId="0" borderId="9" xfId="0" applyNumberFormat="1" applyFont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0" fontId="13" fillId="4" borderId="1" xfId="4" applyFont="1" applyFill="1" applyBorder="1" applyAlignment="1">
      <alignment horizontal="center" wrapText="1"/>
    </xf>
    <xf numFmtId="3" fontId="22" fillId="4" borderId="1" xfId="4" applyNumberFormat="1" applyFont="1" applyFill="1" applyBorder="1" applyAlignment="1">
      <alignment horizontal="center" wrapText="1"/>
    </xf>
    <xf numFmtId="49" fontId="33" fillId="0" borderId="0" xfId="0" applyNumberFormat="1" applyFont="1" applyAlignment="1">
      <alignment horizontal="center" vertical="center"/>
    </xf>
    <xf numFmtId="49" fontId="49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11" fillId="4" borderId="1" xfId="0" applyNumberFormat="1" applyFont="1" applyFill="1" applyBorder="1" applyAlignment="1">
      <alignment horizontal="center" wrapText="1"/>
    </xf>
    <xf numFmtId="49" fontId="11" fillId="4" borderId="1" xfId="1" applyNumberFormat="1" applyFont="1" applyFill="1" applyBorder="1" applyAlignment="1" applyProtection="1">
      <alignment horizontal="left" wrapText="1"/>
      <protection locked="0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3" fontId="5" fillId="0" borderId="13" xfId="0" applyNumberFormat="1" applyFont="1" applyBorder="1"/>
    <xf numFmtId="0" fontId="14" fillId="0" borderId="0" xfId="0" applyFont="1" applyAlignment="1">
      <alignment horizontal="center"/>
    </xf>
    <xf numFmtId="0" fontId="51" fillId="0" borderId="1" xfId="0" applyFont="1" applyBorder="1" applyAlignment="1">
      <alignment horizontal="center" wrapText="1"/>
    </xf>
    <xf numFmtId="0" fontId="52" fillId="0" borderId="1" xfId="0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49" fontId="73" fillId="0" borderId="5" xfId="0" applyNumberFormat="1" applyFont="1" applyFill="1" applyBorder="1" applyAlignment="1">
      <alignment horizontal="left" wrapText="1"/>
    </xf>
    <xf numFmtId="0" fontId="74" fillId="0" borderId="0" xfId="0" applyFont="1" applyAlignment="1">
      <alignment horizontal="left"/>
    </xf>
    <xf numFmtId="0" fontId="74" fillId="0" borderId="0" xfId="0" applyFont="1"/>
    <xf numFmtId="0" fontId="75" fillId="4" borderId="1" xfId="0" applyFont="1" applyFill="1" applyBorder="1" applyAlignment="1"/>
    <xf numFmtId="0" fontId="75" fillId="4" borderId="1" xfId="0" applyFont="1" applyFill="1" applyBorder="1" applyAlignment="1">
      <alignment wrapText="1"/>
    </xf>
    <xf numFmtId="0" fontId="76" fillId="0" borderId="0" xfId="0" applyFont="1"/>
    <xf numFmtId="49" fontId="78" fillId="0" borderId="0" xfId="0" applyNumberFormat="1" applyFont="1" applyAlignment="1">
      <alignment horizontal="center" vertical="center"/>
    </xf>
    <xf numFmtId="49" fontId="47" fillId="0" borderId="0" xfId="0" applyNumberFormat="1" applyFont="1" applyAlignment="1" applyProtection="1">
      <alignment vertical="top"/>
      <protection locked="0"/>
    </xf>
    <xf numFmtId="49" fontId="65" fillId="0" borderId="1" xfId="0" applyNumberFormat="1" applyFont="1" applyFill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Fill="1" applyBorder="1" applyAlignment="1">
      <alignment horizontal="center" vertical="center" wrapText="1"/>
    </xf>
    <xf numFmtId="49" fontId="76" fillId="0" borderId="1" xfId="0" applyNumberFormat="1" applyFont="1" applyFill="1" applyBorder="1" applyAlignment="1">
      <alignment horizontal="center" wrapText="1"/>
    </xf>
    <xf numFmtId="0" fontId="76" fillId="0" borderId="1" xfId="4" applyFont="1" applyBorder="1" applyAlignment="1">
      <alignment wrapText="1"/>
    </xf>
    <xf numFmtId="3" fontId="76" fillId="0" borderId="1" xfId="4" applyNumberFormat="1" applyFont="1" applyBorder="1" applyAlignment="1">
      <alignment horizontal="center" wrapText="1"/>
    </xf>
    <xf numFmtId="3" fontId="76" fillId="2" borderId="2" xfId="4" applyNumberFormat="1" applyFont="1" applyFill="1" applyBorder="1" applyAlignment="1">
      <alignment horizontal="center" vertical="center" wrapText="1"/>
    </xf>
    <xf numFmtId="0" fontId="79" fillId="0" borderId="0" xfId="4" applyFont="1" applyAlignment="1">
      <alignment horizontal="center" vertical="center" wrapText="1"/>
    </xf>
    <xf numFmtId="49" fontId="72" fillId="0" borderId="1" xfId="0" applyNumberFormat="1" applyFont="1" applyFill="1" applyBorder="1" applyAlignment="1">
      <alignment horizontal="center" wrapText="1"/>
    </xf>
    <xf numFmtId="49" fontId="72" fillId="0" borderId="1" xfId="0" applyNumberFormat="1" applyFont="1" applyFill="1" applyBorder="1" applyAlignment="1" applyProtection="1">
      <alignment horizontal="left" wrapText="1"/>
      <protection locked="0"/>
    </xf>
    <xf numFmtId="4" fontId="76" fillId="0" borderId="1" xfId="4" applyNumberFormat="1" applyFont="1" applyBorder="1" applyAlignment="1">
      <alignment horizontal="center" wrapText="1"/>
    </xf>
    <xf numFmtId="3" fontId="80" fillId="0" borderId="1" xfId="4" applyNumberFormat="1" applyFont="1" applyFill="1" applyBorder="1" applyAlignment="1">
      <alignment horizontal="center" wrapText="1"/>
    </xf>
    <xf numFmtId="49" fontId="76" fillId="0" borderId="1" xfId="2" applyNumberFormat="1" applyFont="1" applyFill="1" applyBorder="1" applyAlignment="1">
      <alignment horizontal="center" wrapText="1"/>
    </xf>
    <xf numFmtId="49" fontId="76" fillId="0" borderId="1" xfId="2" applyNumberFormat="1" applyFont="1" applyFill="1" applyBorder="1" applyAlignment="1">
      <alignment horizontal="left" wrapText="1"/>
    </xf>
    <xf numFmtId="3" fontId="72" fillId="0" borderId="1" xfId="4" applyNumberFormat="1" applyFont="1" applyFill="1" applyBorder="1" applyAlignment="1">
      <alignment horizontal="center" wrapText="1"/>
    </xf>
    <xf numFmtId="49" fontId="51" fillId="0" borderId="5" xfId="0" applyNumberFormat="1" applyFont="1" applyBorder="1" applyAlignment="1">
      <alignment horizontal="left" wrapText="1"/>
    </xf>
    <xf numFmtId="49" fontId="81" fillId="4" borderId="1" xfId="0" applyNumberFormat="1" applyFont="1" applyFill="1" applyBorder="1" applyAlignment="1">
      <alignment horizontal="center" wrapText="1"/>
    </xf>
    <xf numFmtId="49" fontId="76" fillId="0" borderId="1" xfId="0" applyNumberFormat="1" applyFont="1" applyFill="1" applyBorder="1" applyAlignment="1">
      <alignment horizontal="left" wrapText="1"/>
    </xf>
    <xf numFmtId="0" fontId="76" fillId="0" borderId="1" xfId="4" applyFont="1" applyFill="1" applyBorder="1" applyAlignment="1">
      <alignment horizontal="left" wrapText="1"/>
    </xf>
    <xf numFmtId="3" fontId="75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center" wrapText="1"/>
    </xf>
    <xf numFmtId="0" fontId="79" fillId="0" borderId="1" xfId="4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left" wrapText="1"/>
    </xf>
    <xf numFmtId="49" fontId="72" fillId="0" borderId="1" xfId="0" applyNumberFormat="1" applyFont="1" applyBorder="1" applyAlignment="1">
      <alignment horizontal="center" wrapText="1"/>
    </xf>
    <xf numFmtId="49" fontId="51" fillId="0" borderId="0" xfId="0" applyNumberFormat="1" applyFont="1" applyAlignment="1">
      <alignment horizontal="left" wrapText="1"/>
    </xf>
    <xf numFmtId="3" fontId="52" fillId="0" borderId="1" xfId="4" applyNumberFormat="1" applyFont="1" applyBorder="1" applyAlignment="1">
      <alignment horizontal="center" wrapText="1"/>
    </xf>
    <xf numFmtId="49" fontId="81" fillId="4" borderId="1" xfId="0" applyNumberFormat="1" applyFont="1" applyFill="1" applyBorder="1" applyAlignment="1" applyProtection="1">
      <alignment horizontal="left" wrapText="1"/>
      <protection locked="0"/>
    </xf>
    <xf numFmtId="49" fontId="81" fillId="4" borderId="1" xfId="4" applyNumberFormat="1" applyFont="1" applyFill="1" applyBorder="1" applyAlignment="1" applyProtection="1">
      <alignment horizontal="center" wrapText="1"/>
      <protection locked="0"/>
    </xf>
    <xf numFmtId="3" fontId="81" fillId="4" borderId="1" xfId="4" applyNumberFormat="1" applyFont="1" applyFill="1" applyBorder="1" applyAlignment="1" applyProtection="1">
      <alignment horizontal="center" wrapText="1"/>
      <protection locked="0"/>
    </xf>
    <xf numFmtId="3" fontId="76" fillId="0" borderId="6" xfId="4" applyNumberFormat="1" applyFont="1" applyBorder="1" applyAlignment="1">
      <alignment wrapText="1"/>
    </xf>
    <xf numFmtId="0" fontId="79" fillId="0" borderId="0" xfId="4" applyFont="1" applyAlignment="1">
      <alignment wrapText="1"/>
    </xf>
    <xf numFmtId="49" fontId="81" fillId="0" borderId="1" xfId="4" applyNumberFormat="1" applyFont="1" applyFill="1" applyBorder="1" applyAlignment="1" applyProtection="1">
      <alignment horizontal="center" wrapText="1"/>
      <protection locked="0"/>
    </xf>
    <xf numFmtId="3" fontId="81" fillId="0" borderId="1" xfId="4" applyNumberFormat="1" applyFont="1" applyFill="1" applyBorder="1" applyAlignment="1" applyProtection="1">
      <alignment horizontal="center" wrapText="1"/>
      <protection locked="0"/>
    </xf>
    <xf numFmtId="3" fontId="82" fillId="0" borderId="1" xfId="4" applyNumberFormat="1" applyFont="1" applyFill="1" applyBorder="1" applyAlignment="1" applyProtection="1">
      <alignment horizontal="center" wrapText="1"/>
      <protection locked="0"/>
    </xf>
    <xf numFmtId="3" fontId="76" fillId="0" borderId="6" xfId="4" applyNumberFormat="1" applyFont="1" applyFill="1" applyBorder="1" applyAlignment="1">
      <alignment wrapText="1"/>
    </xf>
    <xf numFmtId="0" fontId="79" fillId="0" borderId="0" xfId="4" applyFont="1" applyFill="1" applyAlignment="1">
      <alignment wrapText="1"/>
    </xf>
    <xf numFmtId="49" fontId="82" fillId="0" borderId="1" xfId="4" applyNumberFormat="1" applyFont="1" applyFill="1" applyBorder="1" applyAlignment="1" applyProtection="1">
      <alignment horizontal="center" wrapText="1"/>
      <protection locked="0"/>
    </xf>
    <xf numFmtId="0" fontId="51" fillId="0" borderId="1" xfId="0" applyFont="1" applyBorder="1" applyAlignment="1">
      <alignment horizontal="left" vertical="center" wrapText="1"/>
    </xf>
    <xf numFmtId="49" fontId="76" fillId="0" borderId="1" xfId="0" applyNumberFormat="1" applyFont="1" applyBorder="1" applyAlignment="1" applyProtection="1">
      <alignment horizontal="left" wrapText="1"/>
      <protection locked="0"/>
    </xf>
    <xf numFmtId="3" fontId="83" fillId="4" borderId="1" xfId="0" applyNumberFormat="1" applyFont="1" applyFill="1" applyBorder="1" applyAlignment="1">
      <alignment horizontal="center" wrapText="1"/>
    </xf>
    <xf numFmtId="3" fontId="83" fillId="0" borderId="1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/>
    </xf>
    <xf numFmtId="3" fontId="84" fillId="0" borderId="0" xfId="0" applyNumberFormat="1" applyFont="1" applyFill="1"/>
    <xf numFmtId="0" fontId="48" fillId="0" borderId="0" xfId="0" applyFont="1" applyFill="1"/>
    <xf numFmtId="49" fontId="51" fillId="0" borderId="1" xfId="0" applyNumberFormat="1" applyFont="1" applyFill="1" applyBorder="1" applyAlignment="1">
      <alignment horizontal="left" wrapText="1"/>
    </xf>
    <xf numFmtId="3" fontId="75" fillId="0" borderId="1" xfId="0" applyNumberFormat="1" applyFont="1" applyBorder="1" applyAlignment="1">
      <alignment horizontal="center"/>
    </xf>
    <xf numFmtId="0" fontId="85" fillId="0" borderId="1" xfId="0" applyFont="1" applyBorder="1"/>
    <xf numFmtId="0" fontId="84" fillId="0" borderId="1" xfId="0" applyFont="1" applyBorder="1"/>
    <xf numFmtId="0" fontId="86" fillId="0" borderId="0" xfId="0" applyFont="1"/>
    <xf numFmtId="0" fontId="84" fillId="0" borderId="0" xfId="0" applyFont="1"/>
    <xf numFmtId="0" fontId="51" fillId="0" borderId="0" xfId="0" applyFont="1" applyAlignment="1">
      <alignment horizontal="left" wrapText="1"/>
    </xf>
    <xf numFmtId="49" fontId="51" fillId="0" borderId="9" xfId="0" applyNumberFormat="1" applyFont="1" applyFill="1" applyBorder="1" applyAlignment="1">
      <alignment horizontal="center" wrapText="1"/>
    </xf>
    <xf numFmtId="49" fontId="72" fillId="0" borderId="9" xfId="0" applyNumberFormat="1" applyFont="1" applyFill="1" applyBorder="1" applyAlignment="1">
      <alignment horizontal="center" wrapText="1"/>
    </xf>
    <xf numFmtId="0" fontId="51" fillId="0" borderId="5" xfId="0" applyFont="1" applyBorder="1" applyAlignment="1">
      <alignment horizontal="left" wrapText="1"/>
    </xf>
    <xf numFmtId="0" fontId="51" fillId="0" borderId="5" xfId="0" applyFont="1" applyBorder="1" applyAlignment="1">
      <alignment horizontal="center"/>
    </xf>
    <xf numFmtId="3" fontId="75" fillId="4" borderId="1" xfId="0" applyNumberFormat="1" applyFont="1" applyFill="1" applyBorder="1" applyAlignment="1">
      <alignment horizontal="center" wrapText="1"/>
    </xf>
    <xf numFmtId="3" fontId="75" fillId="4" borderId="1" xfId="0" applyNumberFormat="1" applyFont="1" applyFill="1" applyBorder="1" applyAlignment="1">
      <alignment horizontal="center"/>
    </xf>
    <xf numFmtId="3" fontId="87" fillId="0" borderId="0" xfId="0" applyNumberFormat="1" applyFont="1"/>
    <xf numFmtId="3" fontId="75" fillId="0" borderId="1" xfId="0" applyNumberFormat="1" applyFont="1" applyFill="1" applyBorder="1" applyAlignment="1">
      <alignment horizontal="center"/>
    </xf>
    <xf numFmtId="49" fontId="51" fillId="0" borderId="5" xfId="0" applyNumberFormat="1" applyFont="1" applyBorder="1" applyAlignment="1" applyProtection="1">
      <alignment horizontal="left" wrapText="1"/>
      <protection locked="0"/>
    </xf>
    <xf numFmtId="49" fontId="72" fillId="0" borderId="5" xfId="0" applyNumberFormat="1" applyFont="1" applyFill="1" applyBorder="1" applyAlignment="1">
      <alignment horizontal="center" wrapText="1"/>
    </xf>
    <xf numFmtId="49" fontId="72" fillId="0" borderId="12" xfId="0" applyNumberFormat="1" applyFont="1" applyFill="1" applyBorder="1" applyAlignment="1">
      <alignment horizontal="center" wrapText="1"/>
    </xf>
    <xf numFmtId="0" fontId="84" fillId="0" borderId="1" xfId="0" applyFont="1" applyBorder="1" applyAlignment="1">
      <alignment horizontal="center"/>
    </xf>
    <xf numFmtId="0" fontId="84" fillId="0" borderId="0" xfId="0" applyFont="1" applyAlignment="1">
      <alignment horizontal="center"/>
    </xf>
    <xf numFmtId="49" fontId="76" fillId="0" borderId="1" xfId="0" applyNumberFormat="1" applyFont="1" applyBorder="1" applyAlignment="1">
      <alignment horizontal="center"/>
    </xf>
    <xf numFmtId="49" fontId="76" fillId="0" borderId="1" xfId="0" applyNumberFormat="1" applyFont="1" applyBorder="1" applyAlignment="1">
      <alignment horizontal="left" wrapText="1"/>
    </xf>
    <xf numFmtId="49" fontId="76" fillId="0" borderId="4" xfId="0" applyNumberFormat="1" applyFont="1" applyBorder="1" applyAlignment="1">
      <alignment horizontal="center"/>
    </xf>
    <xf numFmtId="49" fontId="72" fillId="0" borderId="4" xfId="0" applyNumberFormat="1" applyFont="1" applyBorder="1" applyAlignment="1">
      <alignment horizontal="center" wrapText="1"/>
    </xf>
    <xf numFmtId="49" fontId="76" fillId="0" borderId="4" xfId="0" applyNumberFormat="1" applyFont="1" applyBorder="1" applyAlignment="1">
      <alignment horizontal="left" wrapText="1"/>
    </xf>
    <xf numFmtId="0" fontId="62" fillId="0" borderId="1" xfId="0" applyFont="1" applyBorder="1" applyAlignment="1">
      <alignment horizontal="left" wrapText="1"/>
    </xf>
    <xf numFmtId="0" fontId="68" fillId="0" borderId="0" xfId="0" applyFont="1"/>
    <xf numFmtId="0" fontId="68" fillId="0" borderId="0" xfId="0" applyFont="1" applyFill="1"/>
    <xf numFmtId="0" fontId="61" fillId="0" borderId="0" xfId="0" applyFont="1" applyAlignment="1">
      <alignment horizontal="center"/>
    </xf>
    <xf numFmtId="0" fontId="61" fillId="0" borderId="0" xfId="0" applyFont="1" applyFill="1" applyAlignment="1">
      <alignment horizontal="center"/>
    </xf>
    <xf numFmtId="49" fontId="90" fillId="0" borderId="1" xfId="0" applyNumberFormat="1" applyFont="1" applyFill="1" applyBorder="1" applyAlignment="1">
      <alignment horizontal="left" wrapText="1"/>
    </xf>
    <xf numFmtId="0" fontId="61" fillId="0" borderId="0" xfId="0" applyFont="1" applyFill="1"/>
    <xf numFmtId="0" fontId="62" fillId="0" borderId="0" xfId="0" applyFont="1" applyAlignment="1">
      <alignment horizontal="left" wrapText="1"/>
    </xf>
    <xf numFmtId="0" fontId="61" fillId="0" borderId="0" xfId="0" applyFont="1" applyAlignment="1">
      <alignment horizontal="left"/>
    </xf>
    <xf numFmtId="0" fontId="61" fillId="0" borderId="0" xfId="0" applyFont="1" applyFill="1" applyAlignment="1">
      <alignment horizontal="left"/>
    </xf>
    <xf numFmtId="49" fontId="62" fillId="0" borderId="1" xfId="0" applyNumberFormat="1" applyFont="1" applyFill="1" applyBorder="1" applyAlignment="1">
      <alignment horizontal="left" wrapText="1"/>
    </xf>
    <xf numFmtId="49" fontId="62" fillId="0" borderId="4" xfId="0" applyNumberFormat="1" applyFont="1" applyFill="1" applyBorder="1" applyAlignment="1">
      <alignment horizontal="left" wrapText="1"/>
    </xf>
    <xf numFmtId="49" fontId="65" fillId="0" borderId="1" xfId="2" applyNumberFormat="1" applyFont="1" applyFill="1" applyBorder="1" applyAlignment="1">
      <alignment horizontal="left" wrapText="1"/>
    </xf>
    <xf numFmtId="49" fontId="62" fillId="0" borderId="5" xfId="0" applyNumberFormat="1" applyFont="1" applyBorder="1" applyAlignment="1">
      <alignment horizontal="left" wrapText="1"/>
    </xf>
    <xf numFmtId="49" fontId="65" fillId="3" borderId="1" xfId="0" applyNumberFormat="1" applyFont="1" applyFill="1" applyBorder="1" applyAlignment="1">
      <alignment horizontal="left" wrapText="1"/>
    </xf>
    <xf numFmtId="3" fontId="64" fillId="0" borderId="0" xfId="0" applyNumberFormat="1" applyFont="1" applyFill="1"/>
    <xf numFmtId="49" fontId="61" fillId="0" borderId="9" xfId="0" applyNumberFormat="1" applyFont="1" applyBorder="1" applyAlignment="1">
      <alignment horizontal="center" vertical="center" wrapText="1"/>
    </xf>
    <xf numFmtId="49" fontId="64" fillId="4" borderId="1" xfId="0" applyNumberFormat="1" applyFont="1" applyFill="1" applyBorder="1" applyAlignment="1">
      <alignment horizontal="center" vertical="center" wrapText="1"/>
    </xf>
    <xf numFmtId="49" fontId="64" fillId="4" borderId="1" xfId="0" applyNumberFormat="1" applyFont="1" applyFill="1" applyBorder="1" applyAlignment="1" applyProtection="1">
      <alignment horizontal="left" wrapText="1"/>
      <protection locked="0"/>
    </xf>
    <xf numFmtId="49" fontId="90" fillId="0" borderId="5" xfId="0" applyNumberFormat="1" applyFont="1" applyFill="1" applyBorder="1" applyAlignment="1">
      <alignment horizontal="left" wrapText="1"/>
    </xf>
    <xf numFmtId="0" fontId="93" fillId="0" borderId="0" xfId="0" applyFont="1"/>
    <xf numFmtId="49" fontId="33" fillId="0" borderId="1" xfId="0" applyNumberFormat="1" applyFont="1" applyBorder="1" applyAlignment="1">
      <alignment horizontal="left" wrapText="1"/>
    </xf>
    <xf numFmtId="0" fontId="33" fillId="0" borderId="1" xfId="0" applyFont="1" applyBorder="1" applyAlignment="1">
      <alignment horizontal="left" wrapText="1"/>
    </xf>
    <xf numFmtId="0" fontId="12" fillId="0" borderId="0" xfId="0" applyFont="1"/>
    <xf numFmtId="49" fontId="9" fillId="3" borderId="1" xfId="0" applyNumberFormat="1" applyFont="1" applyFill="1" applyBorder="1" applyAlignment="1">
      <alignment horizontal="left" wrapText="1"/>
    </xf>
    <xf numFmtId="49" fontId="73" fillId="0" borderId="1" xfId="0" applyNumberFormat="1" applyFont="1" applyFill="1" applyBorder="1" applyAlignment="1">
      <alignment horizontal="left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Border="1" applyAlignment="1">
      <alignment horizontal="left" wrapText="1"/>
    </xf>
    <xf numFmtId="49" fontId="97" fillId="0" borderId="1" xfId="0" applyNumberFormat="1" applyFont="1" applyBorder="1" applyAlignment="1">
      <alignment horizontal="center" wrapText="1"/>
    </xf>
    <xf numFmtId="49" fontId="97" fillId="0" borderId="1" xfId="0" applyNumberFormat="1" applyFont="1" applyFill="1" applyBorder="1" applyAlignment="1">
      <alignment horizontal="center" wrapText="1"/>
    </xf>
    <xf numFmtId="49" fontId="98" fillId="0" borderId="1" xfId="4" applyNumberFormat="1" applyFont="1" applyFill="1" applyBorder="1" applyAlignment="1" applyProtection="1">
      <alignment horizontal="left" wrapText="1"/>
      <protection locked="0"/>
    </xf>
    <xf numFmtId="49" fontId="12" fillId="0" borderId="1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wrapText="1"/>
    </xf>
    <xf numFmtId="49" fontId="92" fillId="0" borderId="1" xfId="0" applyNumberFormat="1" applyFont="1" applyBorder="1" applyAlignment="1">
      <alignment horizontal="center" wrapText="1"/>
    </xf>
    <xf numFmtId="49" fontId="92" fillId="0" borderId="9" xfId="0" applyNumberFormat="1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49" fontId="61" fillId="0" borderId="9" xfId="0" applyNumberFormat="1" applyFont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49" fontId="9" fillId="0" borderId="1" xfId="2" applyNumberFormat="1" applyFont="1" applyFill="1" applyBorder="1" applyAlignment="1">
      <alignment horizontal="center" wrapText="1"/>
    </xf>
    <xf numFmtId="49" fontId="65" fillId="0" borderId="1" xfId="2" applyNumberFormat="1" applyFont="1" applyFill="1" applyBorder="1" applyAlignment="1">
      <alignment horizontal="center" wrapText="1"/>
    </xf>
    <xf numFmtId="49" fontId="61" fillId="0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center" wrapText="1"/>
    </xf>
    <xf numFmtId="49" fontId="63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Fill="1" applyBorder="1" applyAlignment="1">
      <alignment horizontal="center" wrapText="1"/>
    </xf>
    <xf numFmtId="49" fontId="99" fillId="0" borderId="1" xfId="4" applyNumberFormat="1" applyFont="1" applyFill="1" applyBorder="1" applyAlignment="1" applyProtection="1">
      <alignment horizontal="center" wrapText="1"/>
      <protection locked="0"/>
    </xf>
    <xf numFmtId="3" fontId="98" fillId="0" borderId="1" xfId="4" applyNumberFormat="1" applyFont="1" applyFill="1" applyBorder="1" applyAlignment="1" applyProtection="1">
      <alignment horizontal="center" wrapText="1"/>
      <protection locked="0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49" fontId="18" fillId="4" borderId="1" xfId="4" applyNumberFormat="1" applyFont="1" applyFill="1" applyBorder="1" applyAlignment="1" applyProtection="1">
      <alignment horizontal="center" wrapText="1"/>
      <protection locked="0"/>
    </xf>
    <xf numFmtId="3" fontId="18" fillId="4" borderId="1" xfId="4" applyNumberFormat="1" applyFont="1" applyFill="1" applyBorder="1" applyAlignment="1" applyProtection="1">
      <alignment horizontal="center" wrapText="1"/>
      <protection locked="0"/>
    </xf>
    <xf numFmtId="3" fontId="13" fillId="2" borderId="6" xfId="4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3" fontId="16" fillId="0" borderId="1" xfId="0" applyNumberFormat="1" applyFont="1" applyFill="1" applyBorder="1" applyAlignment="1">
      <alignment horizontal="center" wrapText="1"/>
    </xf>
    <xf numFmtId="0" fontId="100" fillId="0" borderId="0" xfId="0" applyFont="1"/>
    <xf numFmtId="0" fontId="23" fillId="0" borderId="1" xfId="0" applyFont="1" applyBorder="1" applyAlignment="1">
      <alignment horizontal="left" wrapText="1"/>
    </xf>
    <xf numFmtId="49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9" xfId="0" applyNumberFormat="1" applyFont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/>
    </xf>
    <xf numFmtId="0" fontId="47" fillId="0" borderId="5" xfId="0" applyFont="1" applyBorder="1"/>
    <xf numFmtId="49" fontId="65" fillId="0" borderId="5" xfId="0" applyNumberFormat="1" applyFont="1" applyBorder="1" applyAlignment="1" applyProtection="1">
      <alignment horizontal="left" wrapText="1"/>
      <protection locked="0"/>
    </xf>
    <xf numFmtId="4" fontId="11" fillId="0" borderId="0" xfId="0" applyNumberFormat="1" applyFont="1" applyFill="1"/>
    <xf numFmtId="4" fontId="11" fillId="0" borderId="0" xfId="0" applyNumberFormat="1" applyFont="1"/>
    <xf numFmtId="49" fontId="51" fillId="0" borderId="3" xfId="0" applyNumberFormat="1" applyFont="1" applyBorder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101" fillId="0" borderId="0" xfId="0" applyNumberFormat="1" applyFont="1" applyFill="1"/>
    <xf numFmtId="0" fontId="51" fillId="0" borderId="0" xfId="0" applyFont="1" applyFill="1"/>
    <xf numFmtId="2" fontId="51" fillId="0" borderId="1" xfId="0" applyNumberFormat="1" applyFont="1" applyBorder="1" applyAlignment="1">
      <alignment horizontal="justify" wrapText="1"/>
    </xf>
    <xf numFmtId="49" fontId="65" fillId="0" borderId="1" xfId="0" applyNumberFormat="1" applyFont="1" applyFill="1" applyBorder="1" applyAlignment="1">
      <alignment horizontal="center" wrapText="1"/>
    </xf>
    <xf numFmtId="0" fontId="69" fillId="0" borderId="0" xfId="0" applyFont="1" applyFill="1"/>
    <xf numFmtId="49" fontId="65" fillId="0" borderId="9" xfId="0" applyNumberFormat="1" applyFont="1" applyFill="1" applyBorder="1" applyAlignment="1">
      <alignment horizontal="center" wrapText="1"/>
    </xf>
    <xf numFmtId="49" fontId="61" fillId="0" borderId="9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49" fontId="94" fillId="0" borderId="1" xfId="0" applyNumberFormat="1" applyFont="1" applyFill="1" applyBorder="1" applyAlignment="1">
      <alignment horizontal="center" wrapText="1"/>
    </xf>
    <xf numFmtId="0" fontId="94" fillId="0" borderId="0" xfId="0" applyFont="1" applyFill="1" applyAlignment="1">
      <alignment horizontal="center"/>
    </xf>
    <xf numFmtId="49" fontId="68" fillId="0" borderId="1" xfId="0" applyNumberFormat="1" applyFont="1" applyBorder="1" applyAlignment="1">
      <alignment horizontal="center" wrapText="1"/>
    </xf>
    <xf numFmtId="49" fontId="68" fillId="0" borderId="9" xfId="0" applyNumberFormat="1" applyFont="1" applyBorder="1" applyAlignment="1">
      <alignment horizontal="center" wrapText="1"/>
    </xf>
    <xf numFmtId="0" fontId="91" fillId="0" borderId="7" xfId="0" applyFont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center" wrapText="1"/>
    </xf>
    <xf numFmtId="49" fontId="92" fillId="0" borderId="9" xfId="0" applyNumberFormat="1" applyFont="1" applyFill="1" applyBorder="1" applyAlignment="1">
      <alignment horizontal="center" wrapText="1"/>
    </xf>
    <xf numFmtId="0" fontId="93" fillId="0" borderId="0" xfId="0" applyFont="1" applyFill="1"/>
    <xf numFmtId="0" fontId="93" fillId="5" borderId="0" xfId="0" applyFont="1" applyFill="1"/>
    <xf numFmtId="49" fontId="61" fillId="0" borderId="5" xfId="0" applyNumberFormat="1" applyFont="1" applyBorder="1" applyAlignment="1">
      <alignment horizontal="center" vertical="center" wrapText="1"/>
    </xf>
    <xf numFmtId="49" fontId="61" fillId="0" borderId="5" xfId="0" applyNumberFormat="1" applyFont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center" vertical="center" wrapText="1"/>
    </xf>
    <xf numFmtId="49" fontId="102" fillId="0" borderId="1" xfId="0" applyNumberFormat="1" applyFont="1" applyBorder="1" applyAlignment="1">
      <alignment horizontal="left" wrapText="1"/>
    </xf>
    <xf numFmtId="0" fontId="76" fillId="0" borderId="1" xfId="4" applyFont="1" applyFill="1" applyBorder="1" applyAlignment="1">
      <alignment wrapText="1"/>
    </xf>
    <xf numFmtId="3" fontId="74" fillId="0" borderId="1" xfId="4" applyNumberFormat="1" applyFont="1" applyFill="1" applyBorder="1" applyAlignment="1">
      <alignment horizontal="center" wrapText="1"/>
    </xf>
    <xf numFmtId="49" fontId="82" fillId="0" borderId="1" xfId="4" applyNumberFormat="1" applyFont="1" applyFill="1" applyBorder="1" applyAlignment="1" applyProtection="1">
      <alignment horizontal="left" wrapText="1"/>
      <protection locked="0"/>
    </xf>
    <xf numFmtId="49" fontId="88" fillId="0" borderId="1" xfId="4" applyNumberFormat="1" applyFont="1" applyFill="1" applyBorder="1" applyAlignment="1" applyProtection="1">
      <alignment horizontal="center" wrapText="1"/>
      <protection locked="0"/>
    </xf>
    <xf numFmtId="49" fontId="103" fillId="0" borderId="1" xfId="0" applyNumberFormat="1" applyFont="1" applyFill="1" applyBorder="1" applyAlignment="1">
      <alignment horizontal="center" wrapText="1"/>
    </xf>
    <xf numFmtId="49" fontId="103" fillId="0" borderId="9" xfId="0" applyNumberFormat="1" applyFont="1" applyFill="1" applyBorder="1" applyAlignment="1">
      <alignment horizontal="center" wrapText="1"/>
    </xf>
    <xf numFmtId="49" fontId="83" fillId="0" borderId="1" xfId="0" applyNumberFormat="1" applyFont="1" applyFill="1" applyBorder="1" applyAlignment="1">
      <alignment horizontal="left" wrapText="1"/>
    </xf>
    <xf numFmtId="4" fontId="80" fillId="0" borderId="1" xfId="4" applyNumberFormat="1" applyFont="1" applyFill="1" applyBorder="1" applyAlignment="1" applyProtection="1">
      <alignment horizontal="center" wrapText="1"/>
      <protection locked="0"/>
    </xf>
    <xf numFmtId="49" fontId="18" fillId="0" borderId="1" xfId="4" applyNumberFormat="1" applyFont="1" applyFill="1" applyBorder="1" applyAlignment="1" applyProtection="1">
      <alignment horizontal="center" wrapText="1"/>
      <protection locked="0"/>
    </xf>
    <xf numFmtId="3" fontId="18" fillId="0" borderId="1" xfId="4" applyNumberFormat="1" applyFont="1" applyFill="1" applyBorder="1" applyAlignment="1" applyProtection="1">
      <alignment horizontal="center" wrapText="1"/>
      <protection locked="0"/>
    </xf>
    <xf numFmtId="49" fontId="13" fillId="0" borderId="1" xfId="2" applyNumberFormat="1" applyFont="1" applyFill="1" applyBorder="1" applyAlignment="1">
      <alignment horizontal="center" wrapText="1"/>
    </xf>
    <xf numFmtId="49" fontId="16" fillId="0" borderId="0" xfId="0" applyNumberFormat="1" applyFont="1" applyAlignment="1">
      <alignment horizontal="left" wrapText="1"/>
    </xf>
    <xf numFmtId="49" fontId="98" fillId="0" borderId="1" xfId="4" applyNumberFormat="1" applyFont="1" applyFill="1" applyBorder="1" applyAlignment="1" applyProtection="1">
      <alignment horizontal="center" wrapText="1"/>
      <protection locked="0"/>
    </xf>
    <xf numFmtId="3" fontId="13" fillId="0" borderId="6" xfId="4" applyNumberFormat="1" applyFont="1" applyFill="1" applyBorder="1" applyAlignment="1">
      <alignment wrapText="1"/>
    </xf>
    <xf numFmtId="0" fontId="19" fillId="0" borderId="0" xfId="4" applyFont="1" applyFill="1" applyAlignment="1">
      <alignment wrapText="1"/>
    </xf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4" fontId="98" fillId="0" borderId="1" xfId="4" applyNumberFormat="1" applyFont="1" applyFill="1" applyBorder="1" applyAlignment="1" applyProtection="1">
      <alignment horizontal="center" wrapText="1"/>
      <protection locked="0"/>
    </xf>
    <xf numFmtId="4" fontId="104" fillId="0" borderId="1" xfId="4" applyNumberFormat="1" applyFont="1" applyFill="1" applyBorder="1" applyAlignment="1" applyProtection="1">
      <alignment horizontal="center" wrapText="1"/>
      <protection locked="0"/>
    </xf>
    <xf numFmtId="49" fontId="97" fillId="0" borderId="9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62" fillId="0" borderId="5" xfId="0" applyFont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left" wrapText="1"/>
    </xf>
    <xf numFmtId="0" fontId="11" fillId="0" borderId="0" xfId="0" applyFont="1" applyFill="1"/>
    <xf numFmtId="49" fontId="33" fillId="0" borderId="5" xfId="0" applyNumberFormat="1" applyFont="1" applyBorder="1" applyAlignment="1">
      <alignment horizontal="left" wrapText="1"/>
    </xf>
    <xf numFmtId="0" fontId="19" fillId="4" borderId="1" xfId="4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left" wrapText="1"/>
    </xf>
    <xf numFmtId="0" fontId="13" fillId="0" borderId="1" xfId="4" applyFont="1" applyFill="1" applyBorder="1" applyAlignment="1">
      <alignment horizontal="left" wrapText="1"/>
    </xf>
    <xf numFmtId="3" fontId="37" fillId="0" borderId="1" xfId="4" applyNumberFormat="1" applyFont="1" applyFill="1" applyBorder="1" applyAlignment="1">
      <alignment horizontal="center" wrapText="1"/>
    </xf>
    <xf numFmtId="3" fontId="13" fillId="0" borderId="1" xfId="4" applyNumberFormat="1" applyFont="1" applyFill="1" applyBorder="1" applyAlignment="1">
      <alignment horizontal="center" wrapText="1"/>
    </xf>
    <xf numFmtId="0" fontId="19" fillId="0" borderId="1" xfId="4" applyFont="1" applyBorder="1" applyAlignment="1">
      <alignment horizontal="center" vertical="center" wrapText="1"/>
    </xf>
    <xf numFmtId="3" fontId="16" fillId="0" borderId="1" xfId="4" applyNumberFormat="1" applyFont="1" applyFill="1" applyBorder="1" applyAlignment="1">
      <alignment horizontal="center" wrapText="1"/>
    </xf>
    <xf numFmtId="49" fontId="94" fillId="0" borderId="1" xfId="0" applyNumberFormat="1" applyFont="1" applyBorder="1" applyAlignment="1">
      <alignment horizontal="center" wrapText="1"/>
    </xf>
    <xf numFmtId="49" fontId="94" fillId="0" borderId="9" xfId="0" applyNumberFormat="1" applyFont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center" wrapText="1"/>
    </xf>
    <xf numFmtId="49" fontId="61" fillId="0" borderId="9" xfId="0" applyNumberFormat="1" applyFont="1" applyFill="1" applyBorder="1" applyAlignment="1">
      <alignment horizontal="center" vertic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61" fillId="0" borderId="0" xfId="0" applyFont="1" applyBorder="1"/>
    <xf numFmtId="0" fontId="62" fillId="0" borderId="1" xfId="0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3" fontId="13" fillId="0" borderId="1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3" fontId="22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97" fillId="0" borderId="1" xfId="0" applyNumberFormat="1" applyFont="1" applyFill="1" applyBorder="1" applyAlignment="1" applyProtection="1">
      <alignment horizontal="left" wrapText="1"/>
      <protection locked="0"/>
    </xf>
    <xf numFmtId="3" fontId="105" fillId="0" borderId="1" xfId="4" applyNumberFormat="1" applyFont="1" applyBorder="1" applyAlignment="1">
      <alignment horizontal="center" wrapText="1"/>
    </xf>
    <xf numFmtId="3" fontId="22" fillId="0" borderId="1" xfId="4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49" fontId="9" fillId="0" borderId="1" xfId="2" applyNumberFormat="1" applyFont="1" applyFill="1" applyBorder="1" applyAlignment="1">
      <alignment horizontal="left" wrapText="1"/>
    </xf>
    <xf numFmtId="0" fontId="12" fillId="0" borderId="0" xfId="0" applyFont="1" applyFill="1"/>
    <xf numFmtId="49" fontId="95" fillId="0" borderId="1" xfId="2" applyNumberFormat="1" applyFont="1" applyFill="1" applyBorder="1" applyAlignment="1">
      <alignment horizontal="center" wrapText="1"/>
    </xf>
    <xf numFmtId="49" fontId="95" fillId="0" borderId="9" xfId="2" applyNumberFormat="1" applyFont="1" applyFill="1" applyBorder="1" applyAlignment="1">
      <alignment horizontal="center" wrapText="1"/>
    </xf>
    <xf numFmtId="0" fontId="94" fillId="0" borderId="0" xfId="0" applyFont="1"/>
    <xf numFmtId="0" fontId="94" fillId="0" borderId="0" xfId="0" applyFont="1" applyFill="1"/>
    <xf numFmtId="49" fontId="96" fillId="4" borderId="1" xfId="0" applyNumberFormat="1" applyFont="1" applyFill="1" applyBorder="1" applyAlignment="1" applyProtection="1">
      <alignment horizontal="center" wrapText="1"/>
      <protection locked="0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26" fillId="0" borderId="4" xfId="0" applyFont="1" applyBorder="1" applyAlignment="1">
      <alignment horizontal="center" vertical="center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1" fontId="2" fillId="0" borderId="0" xfId="29" applyNumberFormat="1" applyFont="1" applyFill="1" applyBorder="1" applyAlignment="1">
      <alignment vertical="top" wrapText="1"/>
    </xf>
    <xf numFmtId="49" fontId="2" fillId="0" borderId="0" xfId="29" applyNumberFormat="1" applyFont="1" applyFill="1" applyBorder="1" applyAlignment="1">
      <alignment vertical="top" wrapText="1"/>
    </xf>
    <xf numFmtId="0" fontId="23" fillId="0" borderId="0" xfId="29" applyFont="1" applyAlignment="1"/>
    <xf numFmtId="0" fontId="24" fillId="0" borderId="0" xfId="29" applyFont="1" applyFill="1" applyBorder="1"/>
    <xf numFmtId="0" fontId="16" fillId="0" borderId="0" xfId="29" applyFont="1" applyAlignment="1">
      <alignment horizontal="right"/>
    </xf>
    <xf numFmtId="49" fontId="33" fillId="0" borderId="13" xfId="29" applyNumberFormat="1" applyFont="1" applyFill="1" applyBorder="1" applyAlignment="1">
      <alignment horizontal="right" wrapText="1"/>
    </xf>
    <xf numFmtId="1" fontId="2" fillId="0" borderId="0" xfId="29" applyNumberFormat="1" applyFont="1" applyFill="1" applyBorder="1" applyAlignment="1">
      <alignment horizontal="right" vertical="top" wrapText="1"/>
    </xf>
    <xf numFmtId="0" fontId="8" fillId="0" borderId="0" xfId="29" applyFont="1" applyFill="1" applyBorder="1"/>
    <xf numFmtId="0" fontId="15" fillId="0" borderId="0" xfId="29" applyFont="1" applyFill="1" applyBorder="1" applyAlignment="1">
      <alignment horizontal="center"/>
    </xf>
    <xf numFmtId="0" fontId="27" fillId="0" borderId="1" xfId="29" applyFont="1" applyFill="1" applyBorder="1" applyAlignment="1">
      <alignment horizontal="center" vertical="center"/>
    </xf>
    <xf numFmtId="0" fontId="27" fillId="0" borderId="1" xfId="29" applyFont="1" applyFill="1" applyBorder="1" applyAlignment="1">
      <alignment horizontal="center" vertical="center" wrapText="1"/>
    </xf>
    <xf numFmtId="49" fontId="28" fillId="0" borderId="1" xfId="29" applyNumberFormat="1" applyFont="1" applyFill="1" applyBorder="1" applyAlignment="1">
      <alignment horizontal="center" vertical="top" wrapText="1"/>
    </xf>
    <xf numFmtId="0" fontId="28" fillId="0" borderId="1" xfId="29" applyFont="1" applyFill="1" applyBorder="1" applyAlignment="1">
      <alignment horizontal="center" vertical="center" wrapText="1"/>
    </xf>
    <xf numFmtId="0" fontId="29" fillId="0" borderId="0" xfId="29" applyFont="1" applyFill="1" applyBorder="1"/>
    <xf numFmtId="0" fontId="24" fillId="3" borderId="0" xfId="29" applyFont="1" applyFill="1" applyBorder="1"/>
    <xf numFmtId="49" fontId="30" fillId="0" borderId="1" xfId="29" applyNumberFormat="1" applyFont="1" applyFill="1" applyBorder="1" applyAlignment="1">
      <alignment horizontal="center" wrapText="1"/>
    </xf>
    <xf numFmtId="49" fontId="30" fillId="0" borderId="1" xfId="29" applyNumberFormat="1" applyFont="1" applyFill="1" applyBorder="1" applyAlignment="1">
      <alignment wrapText="1"/>
    </xf>
    <xf numFmtId="4" fontId="26" fillId="0" borderId="1" xfId="29" applyNumberFormat="1" applyFont="1" applyFill="1" applyBorder="1" applyAlignment="1">
      <alignment horizontal="center" wrapText="1"/>
    </xf>
    <xf numFmtId="0" fontId="31" fillId="3" borderId="0" xfId="29" applyFont="1" applyFill="1" applyBorder="1"/>
    <xf numFmtId="0" fontId="31" fillId="0" borderId="0" xfId="29" applyFont="1" applyFill="1" applyBorder="1"/>
    <xf numFmtId="49" fontId="32" fillId="0" borderId="1" xfId="29" applyNumberFormat="1" applyFont="1" applyFill="1" applyBorder="1" applyAlignment="1">
      <alignment horizontal="center" wrapText="1"/>
    </xf>
    <xf numFmtId="49" fontId="32" fillId="0" borderId="1" xfId="29" applyNumberFormat="1" applyFont="1" applyFill="1" applyBorder="1" applyAlignment="1">
      <alignment horizontal="left" wrapText="1"/>
    </xf>
    <xf numFmtId="4" fontId="33" fillId="0" borderId="1" xfId="29" applyNumberFormat="1" applyFont="1" applyFill="1" applyBorder="1" applyAlignment="1">
      <alignment horizontal="center" wrapText="1"/>
    </xf>
    <xf numFmtId="2" fontId="31" fillId="0" borderId="0" xfId="29" applyNumberFormat="1" applyFont="1" applyFill="1" applyBorder="1"/>
    <xf numFmtId="49" fontId="32" fillId="0" borderId="1" xfId="29" applyNumberFormat="1" applyFont="1" applyFill="1" applyBorder="1" applyAlignment="1">
      <alignment vertical="justify" wrapText="1"/>
    </xf>
    <xf numFmtId="3" fontId="33" fillId="0" borderId="1" xfId="29" applyNumberFormat="1" applyFont="1" applyFill="1" applyBorder="1" applyAlignment="1">
      <alignment horizontal="center" wrapText="1"/>
    </xf>
    <xf numFmtId="0" fontId="34" fillId="3" borderId="0" xfId="29" applyFont="1" applyFill="1" applyBorder="1"/>
    <xf numFmtId="0" fontId="34" fillId="0" borderId="0" xfId="29" applyFont="1" applyFill="1" applyBorder="1"/>
    <xf numFmtId="3" fontId="26" fillId="0" borderId="1" xfId="29" applyNumberFormat="1" applyFont="1" applyFill="1" applyBorder="1" applyAlignment="1">
      <alignment horizontal="center" wrapText="1"/>
    </xf>
    <xf numFmtId="3" fontId="32" fillId="0" borderId="1" xfId="29" applyNumberFormat="1" applyFont="1" applyFill="1" applyBorder="1" applyAlignment="1">
      <alignment horizontal="center" wrapText="1"/>
    </xf>
    <xf numFmtId="49" fontId="32" fillId="0" borderId="1" xfId="29" applyNumberFormat="1" applyFont="1" applyFill="1" applyBorder="1" applyAlignment="1">
      <alignment wrapText="1"/>
    </xf>
    <xf numFmtId="3" fontId="33" fillId="0" borderId="1" xfId="29" applyNumberFormat="1" applyFont="1" applyFill="1" applyBorder="1" applyAlignment="1">
      <alignment horizontal="center"/>
    </xf>
    <xf numFmtId="3" fontId="26" fillId="0" borderId="1" xfId="29" applyNumberFormat="1" applyFont="1" applyFill="1" applyBorder="1" applyAlignment="1">
      <alignment horizontal="center"/>
    </xf>
    <xf numFmtId="49" fontId="32" fillId="0" borderId="1" xfId="29" applyNumberFormat="1" applyFont="1" applyFill="1" applyBorder="1" applyAlignment="1">
      <alignment vertical="center" wrapText="1"/>
    </xf>
    <xf numFmtId="3" fontId="26" fillId="0" borderId="1" xfId="29" applyNumberFormat="1" applyFont="1" applyFill="1" applyBorder="1" applyAlignment="1">
      <alignment horizontal="left" wrapText="1"/>
    </xf>
    <xf numFmtId="49" fontId="24" fillId="0" borderId="0" xfId="29" applyNumberFormat="1" applyFont="1" applyFill="1" applyBorder="1" applyAlignment="1">
      <alignment vertical="top" wrapText="1"/>
    </xf>
    <xf numFmtId="0" fontId="35" fillId="0" borderId="0" xfId="29" applyFont="1" applyFill="1" applyBorder="1"/>
    <xf numFmtId="164" fontId="34" fillId="0" borderId="0" xfId="29" applyNumberFormat="1" applyFont="1" applyFill="1" applyBorder="1"/>
    <xf numFmtId="3" fontId="34" fillId="0" borderId="0" xfId="29" applyNumberFormat="1" applyFont="1" applyFill="1" applyBorder="1"/>
    <xf numFmtId="1" fontId="24" fillId="0" borderId="0" xfId="29" applyNumberFormat="1" applyFont="1" applyFill="1" applyBorder="1" applyAlignment="1">
      <alignment vertical="top" wrapText="1"/>
    </xf>
    <xf numFmtId="49" fontId="89" fillId="0" borderId="0" xfId="29" applyNumberFormat="1" applyFont="1" applyFill="1" applyBorder="1" applyAlignment="1">
      <alignment horizontal="right" wrapText="1"/>
    </xf>
    <xf numFmtId="49" fontId="13" fillId="0" borderId="1" xfId="2" applyNumberFormat="1" applyFont="1" applyFill="1" applyBorder="1" applyAlignment="1">
      <alignment horizontal="left" wrapText="1"/>
    </xf>
    <xf numFmtId="49" fontId="83" fillId="0" borderId="1" xfId="0" applyNumberFormat="1" applyFont="1" applyFill="1" applyBorder="1" applyAlignment="1">
      <alignment horizontal="center" wrapText="1"/>
    </xf>
    <xf numFmtId="49" fontId="83" fillId="3" borderId="1" xfId="0" applyNumberFormat="1" applyFont="1" applyFill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left" wrapText="1"/>
    </xf>
    <xf numFmtId="0" fontId="83" fillId="0" borderId="1" xfId="4" applyFont="1" applyBorder="1" applyAlignment="1">
      <alignment wrapText="1"/>
    </xf>
    <xf numFmtId="3" fontId="83" fillId="0" borderId="1" xfId="4" applyNumberFormat="1" applyFont="1" applyBorder="1" applyAlignment="1">
      <alignment horizontal="center" wrapText="1"/>
    </xf>
    <xf numFmtId="3" fontId="95" fillId="0" borderId="1" xfId="4" applyNumberFormat="1" applyFont="1" applyBorder="1" applyAlignment="1">
      <alignment horizontal="center" wrapText="1"/>
    </xf>
    <xf numFmtId="3" fontId="83" fillId="2" borderId="2" xfId="4" applyNumberFormat="1" applyFont="1" applyFill="1" applyBorder="1" applyAlignment="1">
      <alignment horizontal="center" vertical="center" wrapText="1"/>
    </xf>
    <xf numFmtId="0" fontId="106" fillId="0" borderId="0" xfId="4" applyFont="1" applyAlignment="1">
      <alignment horizontal="center" vertical="center" wrapText="1"/>
    </xf>
    <xf numFmtId="49" fontId="107" fillId="0" borderId="1" xfId="0" applyNumberFormat="1" applyFont="1" applyBorder="1" applyAlignment="1">
      <alignment horizontal="center" wrapText="1"/>
    </xf>
    <xf numFmtId="49" fontId="107" fillId="0" borderId="1" xfId="0" applyNumberFormat="1" applyFont="1" applyFill="1" applyBorder="1" applyAlignment="1">
      <alignment horizontal="center" wrapText="1"/>
    </xf>
    <xf numFmtId="49" fontId="104" fillId="0" borderId="1" xfId="4" applyNumberFormat="1" applyFont="1" applyFill="1" applyBorder="1" applyAlignment="1" applyProtection="1">
      <alignment horizontal="left" wrapText="1"/>
      <protection locked="0"/>
    </xf>
    <xf numFmtId="49" fontId="108" fillId="0" borderId="1" xfId="4" applyNumberFormat="1" applyFont="1" applyFill="1" applyBorder="1" applyAlignment="1" applyProtection="1">
      <alignment horizontal="center" wrapText="1"/>
      <protection locked="0"/>
    </xf>
    <xf numFmtId="3" fontId="102" fillId="0" borderId="1" xfId="4" applyNumberFormat="1" applyFont="1" applyFill="1" applyBorder="1" applyAlignment="1" applyProtection="1">
      <alignment horizontal="center" wrapText="1"/>
      <protection locked="0"/>
    </xf>
    <xf numFmtId="3" fontId="104" fillId="0" borderId="1" xfId="4" applyNumberFormat="1" applyFont="1" applyFill="1" applyBorder="1" applyAlignment="1" applyProtection="1">
      <alignment horizontal="center" wrapText="1"/>
      <protection locked="0"/>
    </xf>
    <xf numFmtId="3" fontId="109" fillId="0" borderId="6" xfId="4" applyNumberFormat="1" applyFont="1" applyFill="1" applyBorder="1" applyAlignment="1">
      <alignment wrapText="1"/>
    </xf>
    <xf numFmtId="0" fontId="110" fillId="0" borderId="0" xfId="4" applyFont="1" applyFill="1" applyAlignment="1">
      <alignment wrapText="1"/>
    </xf>
    <xf numFmtId="49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0" fontId="22" fillId="4" borderId="1" xfId="0" applyFont="1" applyFill="1" applyBorder="1" applyAlignment="1">
      <alignment wrapText="1"/>
    </xf>
    <xf numFmtId="3" fontId="99" fillId="4" borderId="1" xfId="0" applyNumberFormat="1" applyFont="1" applyFill="1" applyBorder="1" applyAlignment="1">
      <alignment horizontal="center" wrapText="1"/>
    </xf>
    <xf numFmtId="3" fontId="18" fillId="4" borderId="1" xfId="0" applyNumberFormat="1" applyFont="1" applyFill="1" applyBorder="1" applyAlignment="1">
      <alignment horizontal="center" wrapText="1"/>
    </xf>
    <xf numFmtId="3" fontId="51" fillId="0" borderId="3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4" fontId="76" fillId="0" borderId="1" xfId="0" applyNumberFormat="1" applyFont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4" fontId="83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3" fontId="105" fillId="0" borderId="1" xfId="0" applyNumberFormat="1" applyFont="1" applyFill="1" applyBorder="1" applyAlignment="1">
      <alignment horizontal="center" wrapText="1"/>
    </xf>
    <xf numFmtId="3" fontId="107" fillId="0" borderId="1" xfId="0" applyNumberFormat="1" applyFont="1" applyFill="1" applyBorder="1" applyAlignment="1">
      <alignment horizontal="center" wrapText="1"/>
    </xf>
    <xf numFmtId="4" fontId="109" fillId="0" borderId="1" xfId="0" applyNumberFormat="1" applyFont="1" applyFill="1" applyBorder="1" applyAlignment="1">
      <alignment horizontal="center" wrapText="1"/>
    </xf>
    <xf numFmtId="4" fontId="51" fillId="0" borderId="1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 applyProtection="1">
      <alignment horizontal="center" wrapText="1"/>
      <protection locked="0"/>
    </xf>
    <xf numFmtId="3" fontId="76" fillId="0" borderId="1" xfId="0" applyNumberFormat="1" applyFont="1" applyFill="1" applyBorder="1" applyAlignment="1" applyProtection="1">
      <alignment horizontal="center" wrapText="1"/>
      <protection locked="0"/>
    </xf>
    <xf numFmtId="3" fontId="16" fillId="0" borderId="3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 applyProtection="1">
      <alignment horizontal="center" wrapText="1"/>
      <protection locked="0"/>
    </xf>
    <xf numFmtId="3" fontId="105" fillId="0" borderId="3" xfId="0" applyNumberFormat="1" applyFont="1" applyFill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3" fontId="109" fillId="0" borderId="1" xfId="0" applyNumberFormat="1" applyFont="1" applyFill="1" applyBorder="1" applyAlignment="1">
      <alignment horizontal="center" wrapText="1"/>
    </xf>
    <xf numFmtId="3" fontId="105" fillId="0" borderId="1" xfId="0" applyNumberFormat="1" applyFont="1" applyFill="1" applyBorder="1" applyAlignment="1" applyProtection="1">
      <alignment horizontal="center" wrapText="1"/>
      <protection locked="0"/>
    </xf>
    <xf numFmtId="3" fontId="109" fillId="0" borderId="1" xfId="0" applyNumberFormat="1" applyFont="1" applyFill="1" applyBorder="1" applyAlignment="1" applyProtection="1">
      <alignment horizontal="center" wrapText="1"/>
      <protection locked="0"/>
    </xf>
    <xf numFmtId="3" fontId="109" fillId="0" borderId="1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4" fontId="18" fillId="4" borderId="1" xfId="0" applyNumberFormat="1" applyFont="1" applyFill="1" applyBorder="1" applyAlignment="1">
      <alignment horizontal="center" wrapText="1"/>
    </xf>
    <xf numFmtId="4" fontId="99" fillId="4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 applyProtection="1">
      <alignment horizontal="center"/>
      <protection locked="0"/>
    </xf>
    <xf numFmtId="3" fontId="13" fillId="0" borderId="1" xfId="0" applyNumberFormat="1" applyFont="1" applyFill="1" applyBorder="1" applyAlignment="1" applyProtection="1">
      <alignment horizontal="center"/>
      <protection locked="0"/>
    </xf>
    <xf numFmtId="3" fontId="52" fillId="0" borderId="1" xfId="0" applyNumberFormat="1" applyFont="1" applyFill="1" applyBorder="1" applyAlignment="1" applyProtection="1">
      <alignment horizontal="center"/>
      <protection locked="0"/>
    </xf>
    <xf numFmtId="3" fontId="52" fillId="0" borderId="1" xfId="0" applyNumberFormat="1" applyFont="1" applyFill="1" applyBorder="1" applyAlignment="1">
      <alignment horizontal="center"/>
    </xf>
    <xf numFmtId="3" fontId="74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05" fillId="0" borderId="3" xfId="0" applyNumberFormat="1" applyFont="1" applyBorder="1" applyAlignment="1">
      <alignment horizontal="center" wrapText="1"/>
    </xf>
    <xf numFmtId="3" fontId="52" fillId="0" borderId="3" xfId="0" applyNumberFormat="1" applyFont="1" applyBorder="1" applyAlignment="1">
      <alignment horizontal="center" wrapText="1"/>
    </xf>
    <xf numFmtId="3" fontId="52" fillId="0" borderId="1" xfId="0" applyNumberFormat="1" applyFont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4" fontId="52" fillId="0" borderId="1" xfId="0" applyNumberFormat="1" applyFont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72" fillId="0" borderId="4" xfId="0" applyNumberFormat="1" applyFont="1" applyFill="1" applyBorder="1" applyAlignment="1">
      <alignment horizontal="center" wrapText="1"/>
    </xf>
    <xf numFmtId="3" fontId="76" fillId="0" borderId="4" xfId="0" applyNumberFormat="1" applyFont="1" applyBorder="1" applyAlignment="1">
      <alignment horizontal="center" wrapText="1"/>
    </xf>
    <xf numFmtId="4" fontId="75" fillId="4" borderId="1" xfId="0" applyNumberFormat="1" applyFont="1" applyFill="1" applyBorder="1" applyAlignment="1">
      <alignment horizontal="center" wrapText="1"/>
    </xf>
    <xf numFmtId="3" fontId="74" fillId="4" borderId="1" xfId="0" applyNumberFormat="1" applyFont="1" applyFill="1" applyBorder="1" applyAlignment="1">
      <alignment horizontal="center" wrapText="1"/>
    </xf>
    <xf numFmtId="4" fontId="74" fillId="4" borderId="1" xfId="0" applyNumberFormat="1" applyFont="1" applyFill="1" applyBorder="1" applyAlignment="1">
      <alignment horizontal="center" wrapText="1"/>
    </xf>
    <xf numFmtId="3" fontId="76" fillId="0" borderId="4" xfId="0" applyNumberFormat="1" applyFont="1" applyFill="1" applyBorder="1" applyAlignment="1">
      <alignment horizontal="center" wrapText="1"/>
    </xf>
    <xf numFmtId="4" fontId="74" fillId="0" borderId="1" xfId="0" applyNumberFormat="1" applyFont="1" applyBorder="1" applyAlignment="1">
      <alignment horizontal="center" wrapText="1"/>
    </xf>
    <xf numFmtId="3" fontId="22" fillId="0" borderId="1" xfId="29" applyNumberFormat="1" applyFont="1" applyFill="1" applyBorder="1" applyAlignment="1">
      <alignment horizontal="center" wrapText="1"/>
    </xf>
    <xf numFmtId="3" fontId="112" fillId="0" borderId="1" xfId="29" applyNumberFormat="1" applyFont="1" applyFill="1" applyBorder="1" applyAlignment="1">
      <alignment horizontal="center" wrapText="1"/>
    </xf>
    <xf numFmtId="3" fontId="16" fillId="0" borderId="1" xfId="29" applyNumberFormat="1" applyFont="1" applyFill="1" applyBorder="1" applyAlignment="1">
      <alignment horizontal="center" wrapText="1"/>
    </xf>
    <xf numFmtId="3" fontId="16" fillId="0" borderId="1" xfId="29" applyNumberFormat="1" applyFont="1" applyFill="1" applyBorder="1" applyAlignment="1">
      <alignment horizontal="center"/>
    </xf>
    <xf numFmtId="4" fontId="22" fillId="0" borderId="1" xfId="29" applyNumberFormat="1" applyFont="1" applyFill="1" applyBorder="1" applyAlignment="1">
      <alignment horizontal="center" wrapText="1"/>
    </xf>
    <xf numFmtId="4" fontId="112" fillId="0" borderId="1" xfId="29" applyNumberFormat="1" applyFont="1" applyFill="1" applyBorder="1" applyAlignment="1">
      <alignment horizontal="center" wrapText="1"/>
    </xf>
    <xf numFmtId="4" fontId="16" fillId="0" borderId="1" xfId="29" applyNumberFormat="1" applyFont="1" applyFill="1" applyBorder="1" applyAlignment="1">
      <alignment horizontal="center" wrapText="1"/>
    </xf>
    <xf numFmtId="4" fontId="16" fillId="0" borderId="1" xfId="29" applyNumberFormat="1" applyFont="1" applyFill="1" applyBorder="1" applyAlignment="1">
      <alignment horizontal="center"/>
    </xf>
    <xf numFmtId="49" fontId="18" fillId="4" borderId="1" xfId="4" applyNumberFormat="1" applyFont="1" applyFill="1" applyBorder="1" applyAlignment="1">
      <alignment horizontal="center" vertical="top" wrapText="1"/>
    </xf>
    <xf numFmtId="49" fontId="18" fillId="4" borderId="1" xfId="4" applyNumberFormat="1" applyFont="1" applyFill="1" applyBorder="1" applyAlignment="1">
      <alignment horizontal="center" wrapText="1"/>
    </xf>
    <xf numFmtId="49" fontId="50" fillId="4" borderId="1" xfId="4" applyNumberFormat="1" applyFont="1" applyFill="1" applyBorder="1" applyAlignment="1" applyProtection="1">
      <alignment horizontal="center" wrapText="1"/>
      <protection locked="0"/>
    </xf>
    <xf numFmtId="1" fontId="18" fillId="4" borderId="1" xfId="4" applyNumberFormat="1" applyFont="1" applyFill="1" applyBorder="1" applyAlignment="1" applyProtection="1">
      <alignment horizontal="center" wrapText="1"/>
      <protection locked="0"/>
    </xf>
    <xf numFmtId="3" fontId="50" fillId="4" borderId="1" xfId="4" applyNumberFormat="1" applyFont="1" applyFill="1" applyBorder="1" applyAlignment="1" applyProtection="1">
      <alignment horizontal="center" wrapText="1"/>
      <protection locked="0"/>
    </xf>
    <xf numFmtId="49" fontId="75" fillId="4" borderId="1" xfId="0" applyNumberFormat="1" applyFont="1" applyFill="1" applyBorder="1" applyAlignment="1">
      <alignment horizontal="center" wrapText="1"/>
    </xf>
    <xf numFmtId="49" fontId="75" fillId="4" borderId="1" xfId="1" applyNumberFormat="1" applyFont="1" applyFill="1" applyBorder="1" applyAlignment="1" applyProtection="1">
      <alignment horizontal="left" wrapText="1"/>
      <protection locked="0"/>
    </xf>
    <xf numFmtId="3" fontId="101" fillId="0" borderId="0" xfId="0" applyNumberFormat="1" applyFont="1"/>
    <xf numFmtId="49" fontId="76" fillId="3" borderId="1" xfId="0" applyNumberFormat="1" applyFont="1" applyFill="1" applyBorder="1" applyAlignment="1">
      <alignment horizontal="center" wrapText="1"/>
    </xf>
    <xf numFmtId="49" fontId="76" fillId="3" borderId="1" xfId="0" applyNumberFormat="1" applyFont="1" applyFill="1" applyBorder="1" applyAlignment="1">
      <alignment horizontal="left" wrapText="1"/>
    </xf>
    <xf numFmtId="0" fontId="51" fillId="4" borderId="1" xfId="0" applyFont="1" applyFill="1" applyBorder="1" applyAlignment="1">
      <alignment wrapText="1"/>
    </xf>
    <xf numFmtId="49" fontId="88" fillId="4" borderId="1" xfId="0" applyNumberFormat="1" applyFont="1" applyFill="1" applyBorder="1" applyAlignment="1" applyProtection="1">
      <alignment horizontal="left" wrapText="1"/>
      <protection locked="0"/>
    </xf>
    <xf numFmtId="49" fontId="82" fillId="0" borderId="1" xfId="0" applyNumberFormat="1" applyFont="1" applyFill="1" applyBorder="1" applyAlignment="1">
      <alignment horizontal="left" wrapText="1"/>
    </xf>
    <xf numFmtId="0" fontId="51" fillId="0" borderId="1" xfId="0" applyFont="1" applyBorder="1" applyAlignment="1">
      <alignment horizontal="center"/>
    </xf>
    <xf numFmtId="49" fontId="82" fillId="0" borderId="1" xfId="0" applyNumberFormat="1" applyFont="1" applyBorder="1" applyAlignment="1">
      <alignment horizontal="left" wrapText="1"/>
    </xf>
    <xf numFmtId="3" fontId="52" fillId="0" borderId="3" xfId="0" applyNumberFormat="1" applyFont="1" applyFill="1" applyBorder="1" applyAlignment="1">
      <alignment horizontal="center" wrapText="1"/>
    </xf>
    <xf numFmtId="0" fontId="91" fillId="0" borderId="1" xfId="0" applyFont="1" applyBorder="1" applyAlignment="1">
      <alignment horizontal="left" wrapText="1"/>
    </xf>
    <xf numFmtId="49" fontId="65" fillId="0" borderId="4" xfId="0" applyNumberFormat="1" applyFont="1" applyBorder="1" applyAlignment="1" applyProtection="1">
      <alignment horizontal="left" wrapText="1"/>
      <protection locked="0"/>
    </xf>
    <xf numFmtId="49" fontId="62" fillId="3" borderId="1" xfId="0" applyNumberFormat="1" applyFont="1" applyFill="1" applyBorder="1" applyAlignment="1">
      <alignment horizontal="center" wrapText="1"/>
    </xf>
    <xf numFmtId="49" fontId="62" fillId="3" borderId="1" xfId="0" applyNumberFormat="1" applyFont="1" applyFill="1" applyBorder="1" applyAlignment="1">
      <alignment horizontal="left" wrapText="1"/>
    </xf>
    <xf numFmtId="49" fontId="113" fillId="0" borderId="1" xfId="0" applyNumberFormat="1" applyFont="1" applyBorder="1" applyAlignment="1">
      <alignment horizontal="left" wrapText="1"/>
    </xf>
    <xf numFmtId="49" fontId="62" fillId="0" borderId="1" xfId="0" applyNumberFormat="1" applyFont="1" applyBorder="1" applyAlignment="1">
      <alignment horizontal="center" vertical="center"/>
    </xf>
    <xf numFmtId="3" fontId="82" fillId="0" borderId="5" xfId="0" applyNumberFormat="1" applyFont="1" applyFill="1" applyBorder="1" applyAlignment="1">
      <alignment horizontal="center" wrapText="1"/>
    </xf>
    <xf numFmtId="3" fontId="72" fillId="0" borderId="5" xfId="0" applyNumberFormat="1" applyFont="1" applyFill="1" applyBorder="1" applyAlignment="1">
      <alignment horizontal="center" wrapText="1"/>
    </xf>
    <xf numFmtId="49" fontId="62" fillId="0" borderId="1" xfId="0" applyNumberFormat="1" applyFont="1" applyBorder="1" applyAlignment="1">
      <alignment horizontal="center"/>
    </xf>
    <xf numFmtId="49" fontId="65" fillId="0" borderId="1" xfId="0" applyNumberFormat="1" applyFont="1" applyBorder="1" applyAlignment="1">
      <alignment horizontal="center" vertical="center"/>
    </xf>
    <xf numFmtId="49" fontId="65" fillId="0" borderId="1" xfId="0" applyNumberFormat="1" applyFont="1" applyBorder="1" applyAlignment="1">
      <alignment horizontal="left" wrapText="1"/>
    </xf>
    <xf numFmtId="0" fontId="64" fillId="0" borderId="0" xfId="0" applyFont="1" applyBorder="1" applyAlignment="1"/>
    <xf numFmtId="0" fontId="64" fillId="0" borderId="14" xfId="0" applyFont="1" applyBorder="1"/>
    <xf numFmtId="0" fontId="64" fillId="0" borderId="4" xfId="0" applyFont="1" applyBorder="1"/>
    <xf numFmtId="0" fontId="64" fillId="0" borderId="1" xfId="0" applyFont="1" applyBorder="1"/>
    <xf numFmtId="49" fontId="114" fillId="4" borderId="1" xfId="0" applyNumberFormat="1" applyFont="1" applyFill="1" applyBorder="1" applyAlignment="1" applyProtection="1">
      <alignment horizontal="left" wrapText="1"/>
      <protection locked="0"/>
    </xf>
    <xf numFmtId="49" fontId="63" fillId="0" borderId="1" xfId="0" applyNumberFormat="1" applyFont="1" applyFill="1" applyBorder="1" applyAlignment="1">
      <alignment horizontal="left" wrapText="1"/>
    </xf>
    <xf numFmtId="49" fontId="63" fillId="0" borderId="1" xfId="0" applyNumberFormat="1" applyFont="1" applyBorder="1" applyAlignment="1">
      <alignment horizontal="left" wrapText="1"/>
    </xf>
    <xf numFmtId="49" fontId="30" fillId="0" borderId="9" xfId="29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49" fontId="36" fillId="0" borderId="0" xfId="29" applyNumberFormat="1" applyFont="1" applyFill="1" applyBorder="1" applyAlignment="1" applyProtection="1">
      <alignment horizontal="left" vertical="top" wrapText="1"/>
      <protection locked="0"/>
    </xf>
    <xf numFmtId="49" fontId="21" fillId="0" borderId="0" xfId="29" applyNumberFormat="1" applyFont="1" applyFill="1" applyBorder="1" applyAlignment="1" applyProtection="1">
      <alignment horizontal="left" wrapText="1"/>
      <protection locked="0"/>
    </xf>
    <xf numFmtId="0" fontId="77" fillId="0" borderId="0" xfId="0" applyFont="1" applyAlignment="1"/>
    <xf numFmtId="0" fontId="16" fillId="0" borderId="0" xfId="29" applyFont="1" applyAlignment="1"/>
    <xf numFmtId="0" fontId="16" fillId="0" borderId="0" xfId="29" applyFont="1" applyAlignment="1">
      <alignment horizontal="right"/>
    </xf>
    <xf numFmtId="1" fontId="25" fillId="0" borderId="0" xfId="29" applyNumberFormat="1" applyFont="1" applyFill="1" applyBorder="1" applyAlignment="1">
      <alignment horizontal="center" vertical="top" wrapText="1"/>
    </xf>
    <xf numFmtId="0" fontId="26" fillId="0" borderId="1" xfId="29" applyFont="1" applyFill="1" applyBorder="1" applyAlignment="1">
      <alignment horizontal="center" vertical="center" wrapText="1"/>
    </xf>
    <xf numFmtId="49" fontId="27" fillId="0" borderId="1" xfId="29" applyNumberFormat="1" applyFont="1" applyFill="1" applyBorder="1" applyAlignment="1">
      <alignment horizontal="center" vertical="center" wrapText="1"/>
    </xf>
    <xf numFmtId="0" fontId="27" fillId="0" borderId="1" xfId="29" applyFont="1" applyFill="1" applyBorder="1" applyAlignment="1">
      <alignment horizontal="center" vertical="center"/>
    </xf>
    <xf numFmtId="0" fontId="27" fillId="0" borderId="1" xfId="29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89" fillId="0" borderId="0" xfId="29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9" applyNumberFormat="1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89" fillId="0" borderId="0" xfId="29" applyNumberFormat="1" applyFont="1" applyFill="1" applyBorder="1" applyAlignment="1">
      <alignment horizontal="right" wrapText="1"/>
    </xf>
    <xf numFmtId="1" fontId="2" fillId="0" borderId="0" xfId="29" applyNumberFormat="1" applyFont="1" applyFill="1" applyBorder="1" applyAlignment="1">
      <alignment horizontal="right"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4" fillId="0" borderId="4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</cellXfs>
  <cellStyles count="30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 2 2" xfId="28"/>
    <cellStyle name="Обычный_Dod1" xfId="2"/>
    <cellStyle name="Обычный_Dod2" xfId="3"/>
    <cellStyle name="Обычный_Dod5 2" xfId="29"/>
    <cellStyle name="Обычный_Dod6" xfId="4"/>
    <cellStyle name="Обычный_ZV1PIV98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215983" y="174238"/>
          <a:ext cx="2610314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128427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96882" y="0"/>
          <a:ext cx="3359865" cy="75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 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6413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31748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127</xdr:row>
      <xdr:rowOff>257175</xdr:rowOff>
    </xdr:from>
    <xdr:to>
      <xdr:col>13</xdr:col>
      <xdr:colOff>333375</xdr:colOff>
      <xdr:row>127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9744075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245340" y="38100"/>
          <a:ext cx="4497838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74</xdr:row>
      <xdr:rowOff>228600</xdr:rowOff>
    </xdr:from>
    <xdr:to>
      <xdr:col>6</xdr:col>
      <xdr:colOff>1104902</xdr:colOff>
      <xdr:row>76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489915" y="9391650"/>
          <a:ext cx="9806987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229725" y="0"/>
          <a:ext cx="5640173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364170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285750</xdr:colOff>
      <xdr:row>1</xdr:row>
      <xdr:rowOff>116417</xdr:rowOff>
    </xdr:from>
    <xdr:to>
      <xdr:col>9</xdr:col>
      <xdr:colOff>867833</xdr:colOff>
      <xdr:row>6</xdr:row>
      <xdr:rowOff>63499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2287250" y="275167"/>
          <a:ext cx="3450166" cy="10054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364170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83</xdr:row>
      <xdr:rowOff>232834</xdr:rowOff>
    </xdr:from>
    <xdr:to>
      <xdr:col>10</xdr:col>
      <xdr:colOff>0</xdr:colOff>
      <xdr:row>83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6195484"/>
          <a:ext cx="15182850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2" zoomScale="82" zoomScaleSheetLayoutView="82" workbookViewId="0">
      <selection activeCell="D34" sqref="D34"/>
    </sheetView>
  </sheetViews>
  <sheetFormatPr defaultColWidth="8" defaultRowHeight="12.75" x14ac:dyDescent="0.2"/>
  <cols>
    <col min="1" max="1" width="16" style="415" customWidth="1"/>
    <col min="2" max="2" width="32.28515625" style="411" customWidth="1"/>
    <col min="3" max="3" width="19.140625" style="411" customWidth="1"/>
    <col min="4" max="4" width="17.85546875" style="403" customWidth="1"/>
    <col min="5" max="5" width="17.28515625" style="403" customWidth="1"/>
    <col min="6" max="6" width="16" style="379" customWidth="1"/>
    <col min="7" max="8" width="8" style="379"/>
    <col min="9" max="9" width="12.140625" style="379" bestFit="1" customWidth="1"/>
    <col min="10" max="16384" width="8" style="379"/>
  </cols>
  <sheetData>
    <row r="1" spans="1:9" ht="16.5" customHeight="1" x14ac:dyDescent="0.3">
      <c r="A1" s="376"/>
      <c r="B1" s="377"/>
      <c r="C1" s="377"/>
      <c r="D1" s="378"/>
      <c r="E1" s="538"/>
      <c r="F1" s="538"/>
    </row>
    <row r="2" spans="1:9" ht="17.25" customHeight="1" x14ac:dyDescent="0.3">
      <c r="A2" s="376"/>
      <c r="B2" s="377"/>
      <c r="C2" s="377"/>
      <c r="D2" s="378"/>
      <c r="E2" s="539"/>
      <c r="F2" s="539"/>
    </row>
    <row r="3" spans="1:9" ht="18" customHeight="1" x14ac:dyDescent="0.3">
      <c r="A3" s="376"/>
      <c r="B3" s="377"/>
      <c r="C3" s="377"/>
      <c r="D3" s="378"/>
      <c r="E3" s="539"/>
      <c r="F3" s="539"/>
    </row>
    <row r="4" spans="1:9" ht="18" customHeight="1" x14ac:dyDescent="0.3">
      <c r="A4" s="376"/>
      <c r="B4" s="377"/>
      <c r="C4" s="377"/>
      <c r="D4" s="378"/>
      <c r="E4" s="380"/>
      <c r="F4" s="380"/>
    </row>
    <row r="5" spans="1:9" ht="27.75" customHeight="1" x14ac:dyDescent="0.25">
      <c r="A5" s="381" t="s">
        <v>423</v>
      </c>
      <c r="B5" s="377"/>
      <c r="C5" s="377"/>
      <c r="D5" s="378"/>
      <c r="E5" s="378"/>
      <c r="F5" s="378"/>
    </row>
    <row r="6" spans="1:9" ht="27.75" customHeight="1" x14ac:dyDescent="0.25">
      <c r="A6" s="382" t="s">
        <v>397</v>
      </c>
      <c r="B6" s="377"/>
      <c r="C6" s="377"/>
      <c r="D6" s="378"/>
      <c r="E6" s="378"/>
      <c r="F6" s="378"/>
    </row>
    <row r="7" spans="1:9" ht="21.75" customHeight="1" x14ac:dyDescent="0.25">
      <c r="A7" s="376"/>
      <c r="B7" s="377"/>
      <c r="C7" s="377"/>
      <c r="D7" s="378"/>
      <c r="E7" s="378"/>
      <c r="F7" s="378"/>
    </row>
    <row r="8" spans="1:9" ht="78.75" customHeight="1" x14ac:dyDescent="0.2">
      <c r="A8" s="540" t="s">
        <v>424</v>
      </c>
      <c r="B8" s="540"/>
      <c r="C8" s="540"/>
      <c r="D8" s="540"/>
      <c r="E8" s="540"/>
      <c r="F8" s="540"/>
    </row>
    <row r="9" spans="1:9" ht="30" customHeight="1" x14ac:dyDescent="0.25">
      <c r="A9" s="376"/>
      <c r="B9" s="377"/>
      <c r="C9" s="377"/>
      <c r="D9" s="383"/>
      <c r="E9" s="383"/>
      <c r="F9" s="384" t="s">
        <v>0</v>
      </c>
    </row>
    <row r="10" spans="1:9" ht="39" customHeight="1" x14ac:dyDescent="0.2">
      <c r="A10" s="541" t="s">
        <v>31</v>
      </c>
      <c r="B10" s="542" t="s">
        <v>295</v>
      </c>
      <c r="C10" s="543" t="s">
        <v>296</v>
      </c>
      <c r="D10" s="544" t="s">
        <v>71</v>
      </c>
      <c r="E10" s="543" t="s">
        <v>72</v>
      </c>
      <c r="F10" s="543"/>
    </row>
    <row r="11" spans="1:9" ht="51.75" customHeight="1" x14ac:dyDescent="0.2">
      <c r="A11" s="541"/>
      <c r="B11" s="542"/>
      <c r="C11" s="543"/>
      <c r="D11" s="544"/>
      <c r="E11" s="385" t="s">
        <v>297</v>
      </c>
      <c r="F11" s="386" t="s">
        <v>303</v>
      </c>
    </row>
    <row r="12" spans="1:9" s="389" customFormat="1" ht="16.5" customHeight="1" x14ac:dyDescent="0.2">
      <c r="A12" s="387">
        <v>1</v>
      </c>
      <c r="B12" s="387">
        <v>2</v>
      </c>
      <c r="C12" s="388">
        <v>3</v>
      </c>
      <c r="D12" s="388">
        <v>4</v>
      </c>
      <c r="E12" s="388">
        <v>5</v>
      </c>
      <c r="F12" s="388">
        <v>6</v>
      </c>
    </row>
    <row r="13" spans="1:9" ht="28.5" customHeight="1" x14ac:dyDescent="0.25">
      <c r="A13" s="532" t="s">
        <v>298</v>
      </c>
      <c r="B13" s="533"/>
      <c r="C13" s="533"/>
      <c r="D13" s="533"/>
      <c r="E13" s="533"/>
      <c r="F13" s="534"/>
      <c r="G13" s="390"/>
    </row>
    <row r="14" spans="1:9" s="395" customFormat="1" ht="33.75" customHeight="1" x14ac:dyDescent="0.3">
      <c r="A14" s="391" t="s">
        <v>32</v>
      </c>
      <c r="B14" s="392" t="s">
        <v>33</v>
      </c>
      <c r="C14" s="404">
        <f t="shared" ref="C14:C33" si="0">SUM(D14:E14)</f>
        <v>0</v>
      </c>
      <c r="D14" s="490">
        <f>D15</f>
        <v>-425500</v>
      </c>
      <c r="E14" s="490">
        <f>E15</f>
        <v>425500</v>
      </c>
      <c r="F14" s="490">
        <f>F15</f>
        <v>425500</v>
      </c>
      <c r="G14" s="394"/>
    </row>
    <row r="15" spans="1:9" s="395" customFormat="1" ht="38.25" customHeight="1" x14ac:dyDescent="0.3">
      <c r="A15" s="391">
        <v>208000</v>
      </c>
      <c r="B15" s="392" t="s">
        <v>34</v>
      </c>
      <c r="C15" s="404">
        <f t="shared" si="0"/>
        <v>0</v>
      </c>
      <c r="D15" s="490">
        <f>D16+D17</f>
        <v>-425500</v>
      </c>
      <c r="E15" s="490">
        <f>E16+E17</f>
        <v>425500</v>
      </c>
      <c r="F15" s="490">
        <f>F16+F17</f>
        <v>425500</v>
      </c>
      <c r="G15" s="394"/>
    </row>
    <row r="16" spans="1:9" s="395" customFormat="1" ht="26.25" hidden="1" customHeight="1" x14ac:dyDescent="0.3">
      <c r="A16" s="396">
        <v>208100</v>
      </c>
      <c r="B16" s="397" t="s">
        <v>35</v>
      </c>
      <c r="C16" s="401">
        <f t="shared" si="0"/>
        <v>0</v>
      </c>
      <c r="D16" s="491"/>
      <c r="E16" s="492"/>
      <c r="F16" s="492">
        <v>0</v>
      </c>
      <c r="G16" s="394"/>
      <c r="I16" s="399"/>
    </row>
    <row r="17" spans="1:7" ht="66" customHeight="1" x14ac:dyDescent="0.3">
      <c r="A17" s="396" t="s">
        <v>36</v>
      </c>
      <c r="B17" s="400" t="s">
        <v>37</v>
      </c>
      <c r="C17" s="401">
        <f t="shared" si="0"/>
        <v>0</v>
      </c>
      <c r="D17" s="493">
        <v>-425500</v>
      </c>
      <c r="E17" s="493">
        <v>425500</v>
      </c>
      <c r="F17" s="493">
        <v>425500</v>
      </c>
      <c r="G17" s="390"/>
    </row>
    <row r="18" spans="1:7" ht="24.75" hidden="1" customHeight="1" x14ac:dyDescent="0.3">
      <c r="A18" s="391" t="s">
        <v>1</v>
      </c>
      <c r="B18" s="392" t="s">
        <v>2</v>
      </c>
      <c r="C18" s="393">
        <f t="shared" ref="C18:C27" si="1">SUM(D18:E18)</f>
        <v>0</v>
      </c>
      <c r="D18" s="494">
        <f t="shared" ref="D18:F19" si="2">D19</f>
        <v>0</v>
      </c>
      <c r="E18" s="494">
        <f t="shared" si="2"/>
        <v>0</v>
      </c>
      <c r="F18" s="494">
        <f t="shared" si="2"/>
        <v>0</v>
      </c>
      <c r="G18" s="390"/>
    </row>
    <row r="19" spans="1:7" ht="34.5" hidden="1" customHeight="1" x14ac:dyDescent="0.3">
      <c r="A19" s="391">
        <v>301000</v>
      </c>
      <c r="B19" s="392" t="s">
        <v>3</v>
      </c>
      <c r="C19" s="393">
        <f t="shared" si="1"/>
        <v>0</v>
      </c>
      <c r="D19" s="494">
        <f t="shared" si="2"/>
        <v>0</v>
      </c>
      <c r="E19" s="494">
        <f>SUM(E20:E21)</f>
        <v>0</v>
      </c>
      <c r="F19" s="494">
        <f>SUM(F20:F21)</f>
        <v>0</v>
      </c>
      <c r="G19" s="390"/>
    </row>
    <row r="20" spans="1:7" ht="30" hidden="1" customHeight="1" x14ac:dyDescent="0.3">
      <c r="A20" s="396">
        <v>301100</v>
      </c>
      <c r="B20" s="397" t="s">
        <v>4</v>
      </c>
      <c r="C20" s="398">
        <f t="shared" si="1"/>
        <v>0</v>
      </c>
      <c r="D20" s="495">
        <v>0</v>
      </c>
      <c r="E20" s="496"/>
      <c r="F20" s="496"/>
      <c r="G20" s="390"/>
    </row>
    <row r="21" spans="1:7" ht="27.75" hidden="1" customHeight="1" x14ac:dyDescent="0.3">
      <c r="A21" s="396" t="s">
        <v>283</v>
      </c>
      <c r="B21" s="397" t="s">
        <v>284</v>
      </c>
      <c r="C21" s="398">
        <f t="shared" si="1"/>
        <v>0</v>
      </c>
      <c r="D21" s="495">
        <v>0</v>
      </c>
      <c r="E21" s="497"/>
      <c r="F21" s="497"/>
      <c r="G21" s="390"/>
    </row>
    <row r="22" spans="1:7" s="403" customFormat="1" ht="26.25" customHeight="1" x14ac:dyDescent="0.3">
      <c r="A22" s="391"/>
      <c r="B22" s="392" t="s">
        <v>299</v>
      </c>
      <c r="C22" s="404">
        <f>SUM(C14,C18)</f>
        <v>0</v>
      </c>
      <c r="D22" s="490">
        <f t="shared" ref="D22:F22" si="3">SUM(D14,D18)</f>
        <v>-425500</v>
      </c>
      <c r="E22" s="490">
        <f t="shared" si="3"/>
        <v>425500</v>
      </c>
      <c r="F22" s="490">
        <f t="shared" si="3"/>
        <v>425500</v>
      </c>
      <c r="G22" s="402"/>
    </row>
    <row r="23" spans="1:7" ht="28.5" customHeight="1" x14ac:dyDescent="0.25">
      <c r="A23" s="532" t="s">
        <v>300</v>
      </c>
      <c r="B23" s="533"/>
      <c r="C23" s="533"/>
      <c r="D23" s="533"/>
      <c r="E23" s="533"/>
      <c r="F23" s="534"/>
      <c r="G23" s="390"/>
    </row>
    <row r="24" spans="1:7" ht="35.25" hidden="1" customHeight="1" x14ac:dyDescent="0.25">
      <c r="A24" s="391" t="s">
        <v>5</v>
      </c>
      <c r="B24" s="392" t="s">
        <v>6</v>
      </c>
      <c r="C24" s="404">
        <f t="shared" si="1"/>
        <v>0</v>
      </c>
      <c r="D24" s="404">
        <f>D25</f>
        <v>0</v>
      </c>
      <c r="E24" s="404">
        <f>SUM(E25,E28)</f>
        <v>0</v>
      </c>
      <c r="F24" s="404">
        <f>SUM(F25,F28)</f>
        <v>0</v>
      </c>
      <c r="G24" s="390"/>
    </row>
    <row r="25" spans="1:7" ht="28.5" hidden="1" customHeight="1" x14ac:dyDescent="0.25">
      <c r="A25" s="391" t="s">
        <v>7</v>
      </c>
      <c r="B25" s="392" t="s">
        <v>8</v>
      </c>
      <c r="C25" s="404">
        <f t="shared" si="1"/>
        <v>0</v>
      </c>
      <c r="D25" s="404">
        <f>D26+D27</f>
        <v>0</v>
      </c>
      <c r="E25" s="404">
        <f>E26</f>
        <v>0</v>
      </c>
      <c r="F25" s="404">
        <f>F26</f>
        <v>0</v>
      </c>
      <c r="G25" s="390"/>
    </row>
    <row r="26" spans="1:7" ht="28.5" hidden="1" customHeight="1" x14ac:dyDescent="0.25">
      <c r="A26" s="396" t="s">
        <v>9</v>
      </c>
      <c r="B26" s="397" t="s">
        <v>10</v>
      </c>
      <c r="C26" s="401">
        <f t="shared" si="1"/>
        <v>0</v>
      </c>
      <c r="D26" s="405">
        <f>D20</f>
        <v>0</v>
      </c>
      <c r="E26" s="401"/>
      <c r="F26" s="401"/>
      <c r="G26" s="390"/>
    </row>
    <row r="27" spans="1:7" ht="34.5" hidden="1" customHeight="1" x14ac:dyDescent="0.25">
      <c r="A27" s="396" t="s">
        <v>11</v>
      </c>
      <c r="B27" s="406" t="s">
        <v>12</v>
      </c>
      <c r="C27" s="401">
        <f t="shared" si="1"/>
        <v>0</v>
      </c>
      <c r="D27" s="407">
        <v>0</v>
      </c>
      <c r="E27" s="407"/>
      <c r="F27" s="407"/>
      <c r="G27" s="390"/>
    </row>
    <row r="28" spans="1:7" ht="24.75" hidden="1" customHeight="1" x14ac:dyDescent="0.25">
      <c r="A28" s="391" t="s">
        <v>285</v>
      </c>
      <c r="B28" s="392" t="s">
        <v>286</v>
      </c>
      <c r="C28" s="404">
        <f t="shared" ref="C28:C30" si="4">SUM(D28:E28)</f>
        <v>0</v>
      </c>
      <c r="D28" s="408">
        <f t="shared" ref="D28:F29" si="5">SUM(D29)</f>
        <v>0</v>
      </c>
      <c r="E28" s="408">
        <f t="shared" si="5"/>
        <v>0</v>
      </c>
      <c r="F28" s="408">
        <f t="shared" si="5"/>
        <v>0</v>
      </c>
      <c r="G28" s="390"/>
    </row>
    <row r="29" spans="1:7" ht="26.25" hidden="1" customHeight="1" x14ac:dyDescent="0.25">
      <c r="A29" s="396" t="s">
        <v>287</v>
      </c>
      <c r="B29" s="406" t="s">
        <v>288</v>
      </c>
      <c r="C29" s="401">
        <f t="shared" si="4"/>
        <v>0</v>
      </c>
      <c r="D29" s="407">
        <f t="shared" si="5"/>
        <v>0</v>
      </c>
      <c r="E29" s="407"/>
      <c r="F29" s="407"/>
      <c r="G29" s="390"/>
    </row>
    <row r="30" spans="1:7" ht="29.25" hidden="1" customHeight="1" x14ac:dyDescent="0.25">
      <c r="A30" s="396" t="s">
        <v>289</v>
      </c>
      <c r="B30" s="406" t="s">
        <v>12</v>
      </c>
      <c r="C30" s="401">
        <f t="shared" si="4"/>
        <v>0</v>
      </c>
      <c r="D30" s="407">
        <v>0</v>
      </c>
      <c r="E30" s="407"/>
      <c r="F30" s="407"/>
      <c r="G30" s="390"/>
    </row>
    <row r="31" spans="1:7" ht="33.75" customHeight="1" x14ac:dyDescent="0.3">
      <c r="A31" s="391" t="s">
        <v>38</v>
      </c>
      <c r="B31" s="392" t="s">
        <v>39</v>
      </c>
      <c r="C31" s="404">
        <f t="shared" si="0"/>
        <v>0</v>
      </c>
      <c r="D31" s="490">
        <f>D32</f>
        <v>-425500</v>
      </c>
      <c r="E31" s="490">
        <f>E32</f>
        <v>425500</v>
      </c>
      <c r="F31" s="490">
        <f>F32</f>
        <v>425500</v>
      </c>
      <c r="G31" s="390"/>
    </row>
    <row r="32" spans="1:7" ht="33.75" customHeight="1" x14ac:dyDescent="0.3">
      <c r="A32" s="391" t="s">
        <v>40</v>
      </c>
      <c r="B32" s="392" t="s">
        <v>41</v>
      </c>
      <c r="C32" s="404">
        <f t="shared" si="0"/>
        <v>0</v>
      </c>
      <c r="D32" s="490">
        <f>D33+D34</f>
        <v>-425500</v>
      </c>
      <c r="E32" s="490">
        <f>E33+E34</f>
        <v>425500</v>
      </c>
      <c r="F32" s="490">
        <f>F33+F34</f>
        <v>425500</v>
      </c>
      <c r="G32" s="390"/>
    </row>
    <row r="33" spans="1:8" ht="27.75" hidden="1" customHeight="1" x14ac:dyDescent="0.3">
      <c r="A33" s="396" t="s">
        <v>42</v>
      </c>
      <c r="B33" s="406" t="s">
        <v>43</v>
      </c>
      <c r="C33" s="401">
        <f t="shared" si="0"/>
        <v>0</v>
      </c>
      <c r="D33" s="491"/>
      <c r="E33" s="492"/>
      <c r="F33" s="492"/>
    </row>
    <row r="34" spans="1:8" ht="71.25" customHeight="1" x14ac:dyDescent="0.3">
      <c r="A34" s="396" t="s">
        <v>44</v>
      </c>
      <c r="B34" s="409" t="s">
        <v>336</v>
      </c>
      <c r="C34" s="401">
        <f t="shared" ref="C34" si="6">SUM(D34:E34)</f>
        <v>0</v>
      </c>
      <c r="D34" s="493">
        <v>-425500</v>
      </c>
      <c r="E34" s="493">
        <v>425500</v>
      </c>
      <c r="F34" s="493">
        <v>425500</v>
      </c>
    </row>
    <row r="35" spans="1:8" ht="27.75" customHeight="1" x14ac:dyDescent="0.3">
      <c r="A35" s="404"/>
      <c r="B35" s="410" t="s">
        <v>299</v>
      </c>
      <c r="C35" s="404">
        <f>SUM(C24,C31)</f>
        <v>0</v>
      </c>
      <c r="D35" s="490">
        <f>SUM(D24,D31)</f>
        <v>-425500</v>
      </c>
      <c r="E35" s="490">
        <f>SUM(E24,E31)</f>
        <v>425500</v>
      </c>
      <c r="F35" s="490">
        <f>SUM(F24,F31)</f>
        <v>425500</v>
      </c>
      <c r="G35" s="535"/>
      <c r="H35" s="535"/>
    </row>
    <row r="36" spans="1:8" x14ac:dyDescent="0.2">
      <c r="A36" s="411"/>
    </row>
    <row r="37" spans="1:8" ht="15.75" x14ac:dyDescent="0.25">
      <c r="A37" s="411"/>
      <c r="D37" s="412"/>
      <c r="E37" s="412"/>
      <c r="F37" s="395"/>
    </row>
    <row r="38" spans="1:8" ht="53.25" customHeight="1" x14ac:dyDescent="0.4">
      <c r="A38" s="536" t="s">
        <v>389</v>
      </c>
      <c r="B38" s="536"/>
      <c r="C38" s="536"/>
      <c r="D38" s="536"/>
      <c r="E38" s="536"/>
      <c r="F38" s="537"/>
    </row>
    <row r="39" spans="1:8" ht="15" x14ac:dyDescent="0.2">
      <c r="A39" s="411"/>
      <c r="B39" s="33"/>
      <c r="C39" s="33"/>
      <c r="D39" s="413"/>
    </row>
    <row r="40" spans="1:8" ht="15" x14ac:dyDescent="0.2">
      <c r="A40" s="411"/>
      <c r="B40" s="33"/>
      <c r="C40" s="33"/>
      <c r="D40" s="413"/>
    </row>
    <row r="41" spans="1:8" ht="15" x14ac:dyDescent="0.2">
      <c r="A41" s="411"/>
      <c r="B41" s="33"/>
      <c r="C41" s="33"/>
      <c r="D41" s="413"/>
    </row>
    <row r="42" spans="1:8" ht="15" x14ac:dyDescent="0.2">
      <c r="A42" s="411"/>
      <c r="B42" s="33"/>
      <c r="C42" s="33"/>
      <c r="D42" s="413"/>
    </row>
    <row r="43" spans="1:8" x14ac:dyDescent="0.2">
      <c r="A43" s="411"/>
    </row>
    <row r="44" spans="1:8" x14ac:dyDescent="0.2">
      <c r="A44" s="411"/>
      <c r="D44" s="413"/>
      <c r="E44" s="413"/>
    </row>
    <row r="45" spans="1:8" x14ac:dyDescent="0.2">
      <c r="A45" s="411"/>
      <c r="D45" s="414"/>
    </row>
    <row r="46" spans="1:8" x14ac:dyDescent="0.2">
      <c r="A46" s="411"/>
    </row>
    <row r="47" spans="1:8" x14ac:dyDescent="0.2">
      <c r="A47" s="411"/>
      <c r="E47" s="413"/>
    </row>
    <row r="51" spans="4:4" x14ac:dyDescent="0.2">
      <c r="D51" s="413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97"/>
  <sheetViews>
    <sheetView view="pageBreakPreview" topLeftCell="A9" zoomScale="89" zoomScaleSheetLayoutView="89" workbookViewId="0">
      <selection activeCell="C128" sqref="C128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75" customWidth="1"/>
    <col min="4" max="4" width="56.5703125" style="4" customWidth="1"/>
    <col min="5" max="5" width="14.5703125" style="127" customWidth="1"/>
    <col min="6" max="6" width="12.42578125" style="2" customWidth="1"/>
    <col min="7" max="7" width="12.42578125" customWidth="1"/>
    <col min="8" max="8" width="13.42578125" customWidth="1"/>
    <col min="9" max="9" width="9.28515625" customWidth="1"/>
    <col min="10" max="10" width="13.85546875" style="371" customWidth="1"/>
    <col min="11" max="11" width="15" style="371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customWidth="1"/>
    <col min="21" max="21" width="16.5703125" customWidth="1"/>
  </cols>
  <sheetData>
    <row r="1" spans="1:20" x14ac:dyDescent="0.2">
      <c r="C1" s="370"/>
      <c r="D1" s="1"/>
    </row>
    <row r="2" spans="1:20" x14ac:dyDescent="0.2">
      <c r="C2" s="370"/>
      <c r="D2" s="1"/>
    </row>
    <row r="3" spans="1:20" ht="21" customHeight="1" x14ac:dyDescent="0.2">
      <c r="C3" s="370"/>
      <c r="D3" s="1"/>
    </row>
    <row r="4" spans="1:20" ht="21" customHeight="1" x14ac:dyDescent="0.25">
      <c r="B4" s="565" t="s">
        <v>423</v>
      </c>
      <c r="C4" s="566"/>
    </row>
    <row r="5" spans="1:20" ht="21" customHeight="1" x14ac:dyDescent="0.2">
      <c r="B5" s="567" t="s">
        <v>397</v>
      </c>
      <c r="C5" s="566"/>
    </row>
    <row r="6" spans="1:20" ht="12" customHeight="1" x14ac:dyDescent="0.2">
      <c r="C6" s="370"/>
      <c r="D6" s="1"/>
    </row>
    <row r="7" spans="1:20" ht="55.5" customHeight="1" x14ac:dyDescent="0.25">
      <c r="C7" s="370"/>
      <c r="D7" s="8"/>
      <c r="E7" s="128"/>
      <c r="F7" s="9"/>
      <c r="G7" s="10"/>
      <c r="H7" s="10"/>
      <c r="I7" s="10"/>
      <c r="J7" s="372"/>
      <c r="K7" s="372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572" t="s">
        <v>414</v>
      </c>
      <c r="B8" s="574" t="s">
        <v>415</v>
      </c>
      <c r="C8" s="574" t="s">
        <v>301</v>
      </c>
      <c r="D8" s="577" t="s">
        <v>416</v>
      </c>
      <c r="E8" s="568" t="s">
        <v>71</v>
      </c>
      <c r="F8" s="569"/>
      <c r="G8" s="569"/>
      <c r="H8" s="569"/>
      <c r="I8" s="570"/>
      <c r="J8" s="568" t="s">
        <v>72</v>
      </c>
      <c r="K8" s="569"/>
      <c r="L8" s="569"/>
      <c r="M8" s="569"/>
      <c r="N8" s="569"/>
      <c r="O8" s="569"/>
      <c r="P8" s="569"/>
      <c r="Q8" s="571"/>
      <c r="R8" s="545" t="s">
        <v>75</v>
      </c>
    </row>
    <row r="9" spans="1:20" ht="19.5" customHeight="1" x14ac:dyDescent="0.2">
      <c r="A9" s="573"/>
      <c r="B9" s="575"/>
      <c r="C9" s="575"/>
      <c r="D9" s="578"/>
      <c r="E9" s="548" t="s">
        <v>302</v>
      </c>
      <c r="F9" s="551" t="s">
        <v>80</v>
      </c>
      <c r="G9" s="553" t="s">
        <v>77</v>
      </c>
      <c r="H9" s="554"/>
      <c r="I9" s="551" t="s">
        <v>81</v>
      </c>
      <c r="J9" s="556" t="s">
        <v>302</v>
      </c>
      <c r="K9" s="559" t="s">
        <v>303</v>
      </c>
      <c r="L9" s="551" t="s">
        <v>80</v>
      </c>
      <c r="M9" s="553" t="s">
        <v>77</v>
      </c>
      <c r="N9" s="554"/>
      <c r="O9" s="551" t="s">
        <v>81</v>
      </c>
      <c r="P9" s="562" t="s">
        <v>77</v>
      </c>
      <c r="Q9" s="563"/>
      <c r="R9" s="546"/>
    </row>
    <row r="10" spans="1:20" ht="12.75" customHeight="1" x14ac:dyDescent="0.2">
      <c r="A10" s="573"/>
      <c r="B10" s="575"/>
      <c r="C10" s="575"/>
      <c r="D10" s="578"/>
      <c r="E10" s="549"/>
      <c r="F10" s="552"/>
      <c r="G10" s="559" t="s">
        <v>27</v>
      </c>
      <c r="H10" s="559" t="s">
        <v>28</v>
      </c>
      <c r="I10" s="555"/>
      <c r="J10" s="557"/>
      <c r="K10" s="560"/>
      <c r="L10" s="552"/>
      <c r="M10" s="559" t="s">
        <v>29</v>
      </c>
      <c r="N10" s="559" t="s">
        <v>30</v>
      </c>
      <c r="O10" s="555"/>
      <c r="P10" s="559" t="s">
        <v>78</v>
      </c>
      <c r="Q10" s="62" t="s">
        <v>77</v>
      </c>
      <c r="R10" s="546"/>
    </row>
    <row r="11" spans="1:20" ht="77.25" customHeight="1" x14ac:dyDescent="0.2">
      <c r="A11" s="573"/>
      <c r="B11" s="576"/>
      <c r="C11" s="576"/>
      <c r="D11" s="579"/>
      <c r="E11" s="550"/>
      <c r="F11" s="552"/>
      <c r="G11" s="564"/>
      <c r="H11" s="564"/>
      <c r="I11" s="555"/>
      <c r="J11" s="558"/>
      <c r="K11" s="561"/>
      <c r="L11" s="552"/>
      <c r="M11" s="564"/>
      <c r="N11" s="564"/>
      <c r="O11" s="555"/>
      <c r="P11" s="564"/>
      <c r="Q11" s="63" t="s">
        <v>79</v>
      </c>
      <c r="R11" s="547"/>
    </row>
    <row r="12" spans="1:20" s="41" customFormat="1" ht="15.75" customHeight="1" x14ac:dyDescent="0.2">
      <c r="A12" s="72">
        <v>1</v>
      </c>
      <c r="B12" s="72" t="s">
        <v>70</v>
      </c>
      <c r="C12" s="73">
        <v>3</v>
      </c>
      <c r="D12" s="73">
        <v>4</v>
      </c>
      <c r="E12" s="73">
        <v>5</v>
      </c>
      <c r="F12" s="74">
        <v>6</v>
      </c>
      <c r="G12" s="74">
        <v>7</v>
      </c>
      <c r="H12" s="74">
        <v>8</v>
      </c>
      <c r="I12" s="73">
        <v>9</v>
      </c>
      <c r="J12" s="74">
        <v>10</v>
      </c>
      <c r="K12" s="74">
        <v>11</v>
      </c>
      <c r="L12" s="74">
        <v>12</v>
      </c>
      <c r="M12" s="74">
        <v>13</v>
      </c>
      <c r="N12" s="74">
        <v>14</v>
      </c>
      <c r="O12" s="74">
        <v>15</v>
      </c>
      <c r="P12" s="74">
        <v>15</v>
      </c>
      <c r="Q12" s="74">
        <v>15</v>
      </c>
      <c r="R12" s="73">
        <v>16</v>
      </c>
      <c r="T12" s="75"/>
    </row>
    <row r="13" spans="1:20" ht="29.25" hidden="1" customHeight="1" x14ac:dyDescent="0.3">
      <c r="A13" s="125" t="s">
        <v>105</v>
      </c>
      <c r="B13" s="125"/>
      <c r="C13" s="125"/>
      <c r="D13" s="126" t="s">
        <v>96</v>
      </c>
      <c r="E13" s="437">
        <f>SUM(E14)</f>
        <v>0</v>
      </c>
      <c r="F13" s="438">
        <f t="shared" ref="F13:R13" si="0">SUM(F14)</f>
        <v>0</v>
      </c>
      <c r="G13" s="438">
        <f t="shared" si="0"/>
        <v>0</v>
      </c>
      <c r="H13" s="438">
        <f t="shared" si="0"/>
        <v>0</v>
      </c>
      <c r="I13" s="438">
        <f t="shared" si="0"/>
        <v>0</v>
      </c>
      <c r="J13" s="438">
        <f t="shared" si="0"/>
        <v>0</v>
      </c>
      <c r="K13" s="438">
        <f t="shared" si="0"/>
        <v>0</v>
      </c>
      <c r="L13" s="438">
        <f t="shared" si="0"/>
        <v>0</v>
      </c>
      <c r="M13" s="438">
        <f t="shared" si="0"/>
        <v>0</v>
      </c>
      <c r="N13" s="438">
        <f t="shared" si="0"/>
        <v>0</v>
      </c>
      <c r="O13" s="438">
        <f t="shared" si="0"/>
        <v>0</v>
      </c>
      <c r="P13" s="438">
        <f t="shared" si="0"/>
        <v>0</v>
      </c>
      <c r="Q13" s="438">
        <f t="shared" si="0"/>
        <v>0</v>
      </c>
      <c r="R13" s="438">
        <f t="shared" si="0"/>
        <v>0</v>
      </c>
      <c r="T13" s="49">
        <f t="shared" ref="T13:T14" si="1">SUM(E13,J13)</f>
        <v>0</v>
      </c>
    </row>
    <row r="14" spans="1:20" s="3" customFormat="1" ht="28.5" hidden="1" customHeight="1" x14ac:dyDescent="0.3">
      <c r="A14" s="125" t="s">
        <v>106</v>
      </c>
      <c r="B14" s="125"/>
      <c r="C14" s="125"/>
      <c r="D14" s="126" t="s">
        <v>96</v>
      </c>
      <c r="E14" s="437">
        <f t="shared" ref="E14:Q14" si="2">SUM(E15:E19,E21,E22,E24,E25,E27,E28,E29,E30,E31:E54)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>SUM(J15:J19,J21,J22,J24,J25,J27,J28,J29,J30,J31:J39)</f>
        <v>0</v>
      </c>
      <c r="K14" s="437">
        <f>SUM(K15:K19,K21,K22,K24,K25,K27,K28,K29,K30,K31:K39,K41:K54)</f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>SUM(O15:O19,O21,O22,O24,O25,O27,O28,O29,O30,O31:O39)</f>
        <v>0</v>
      </c>
      <c r="P14" s="437">
        <f t="shared" si="2"/>
        <v>0</v>
      </c>
      <c r="Q14" s="437">
        <f t="shared" si="2"/>
        <v>0</v>
      </c>
      <c r="R14" s="437">
        <f>SUM(R15:R19,R21,R22,R24,R25,R27,R28,R29,R30,R31:R39)</f>
        <v>0</v>
      </c>
      <c r="T14" s="49">
        <f t="shared" si="1"/>
        <v>0</v>
      </c>
    </row>
    <row r="15" spans="1:20" s="76" customFormat="1" ht="63.75" hidden="1" customHeight="1" x14ac:dyDescent="0.3">
      <c r="A15" s="147" t="s">
        <v>215</v>
      </c>
      <c r="B15" s="147" t="s">
        <v>104</v>
      </c>
      <c r="C15" s="147" t="s">
        <v>47</v>
      </c>
      <c r="D15" s="214" t="s">
        <v>103</v>
      </c>
      <c r="E15" s="439">
        <f t="shared" ref="E15:E54" si="3">SUM(F15,I15)</f>
        <v>0</v>
      </c>
      <c r="F15" s="440"/>
      <c r="G15" s="440"/>
      <c r="H15" s="440"/>
      <c r="I15" s="441"/>
      <c r="J15" s="442">
        <f t="shared" ref="J15:J54" si="4">SUM(L15,O15)</f>
        <v>0</v>
      </c>
      <c r="K15" s="442"/>
      <c r="L15" s="443"/>
      <c r="M15" s="443"/>
      <c r="N15" s="443"/>
      <c r="O15" s="442"/>
      <c r="P15" s="440"/>
      <c r="Q15" s="440"/>
      <c r="R15" s="442">
        <f t="shared" ref="R15:R54" si="5">SUM(E15,J15)</f>
        <v>0</v>
      </c>
      <c r="T15" s="77"/>
    </row>
    <row r="16" spans="1:20" s="76" customFormat="1" ht="46.5" hidden="1" customHeight="1" x14ac:dyDescent="0.3">
      <c r="A16" s="147" t="s">
        <v>107</v>
      </c>
      <c r="B16" s="147" t="s">
        <v>102</v>
      </c>
      <c r="C16" s="147" t="s">
        <v>47</v>
      </c>
      <c r="D16" s="87" t="s">
        <v>101</v>
      </c>
      <c r="E16" s="94">
        <f t="shared" si="3"/>
        <v>0</v>
      </c>
      <c r="F16" s="94"/>
      <c r="G16" s="440"/>
      <c r="H16" s="440"/>
      <c r="I16" s="440"/>
      <c r="J16" s="444">
        <f t="shared" si="4"/>
        <v>0</v>
      </c>
      <c r="K16" s="444"/>
      <c r="L16" s="443"/>
      <c r="M16" s="443"/>
      <c r="N16" s="443"/>
      <c r="O16" s="444"/>
      <c r="P16" s="440"/>
      <c r="Q16" s="440"/>
      <c r="R16" s="442">
        <f t="shared" si="5"/>
        <v>0</v>
      </c>
      <c r="T16" s="77"/>
    </row>
    <row r="17" spans="1:20" s="76" customFormat="1" ht="23.25" hidden="1" customHeight="1" x14ac:dyDescent="0.3">
      <c r="A17" s="255" t="s">
        <v>338</v>
      </c>
      <c r="B17" s="255" t="s">
        <v>58</v>
      </c>
      <c r="C17" s="255" t="s">
        <v>59</v>
      </c>
      <c r="D17" s="87" t="s">
        <v>339</v>
      </c>
      <c r="E17" s="94">
        <f t="shared" si="3"/>
        <v>0</v>
      </c>
      <c r="F17" s="94"/>
      <c r="G17" s="440"/>
      <c r="H17" s="440"/>
      <c r="I17" s="440"/>
      <c r="J17" s="444">
        <f t="shared" si="4"/>
        <v>0</v>
      </c>
      <c r="K17" s="444"/>
      <c r="L17" s="443"/>
      <c r="M17" s="443"/>
      <c r="N17" s="443"/>
      <c r="O17" s="444"/>
      <c r="P17" s="440"/>
      <c r="Q17" s="440"/>
      <c r="R17" s="445">
        <f t="shared" si="5"/>
        <v>0</v>
      </c>
      <c r="T17" s="77"/>
    </row>
    <row r="18" spans="1:20" s="76" customFormat="1" ht="45.75" hidden="1" customHeight="1" x14ac:dyDescent="0.3">
      <c r="A18" s="255" t="s">
        <v>355</v>
      </c>
      <c r="B18" s="255" t="s">
        <v>358</v>
      </c>
      <c r="C18" s="255" t="s">
        <v>357</v>
      </c>
      <c r="D18" s="78" t="s">
        <v>356</v>
      </c>
      <c r="E18" s="94">
        <f t="shared" si="3"/>
        <v>0</v>
      </c>
      <c r="F18" s="94"/>
      <c r="G18" s="440"/>
      <c r="H18" s="440"/>
      <c r="I18" s="440"/>
      <c r="J18" s="444">
        <f t="shared" si="4"/>
        <v>0</v>
      </c>
      <c r="K18" s="444"/>
      <c r="L18" s="443"/>
      <c r="M18" s="443"/>
      <c r="N18" s="443"/>
      <c r="O18" s="444"/>
      <c r="P18" s="440"/>
      <c r="Q18" s="440"/>
      <c r="R18" s="445">
        <f t="shared" si="5"/>
        <v>0</v>
      </c>
      <c r="T18" s="77"/>
    </row>
    <row r="19" spans="1:20" s="76" customFormat="1" ht="26.25" hidden="1" customHeight="1" x14ac:dyDescent="0.3">
      <c r="A19" s="255" t="s">
        <v>109</v>
      </c>
      <c r="B19" s="255" t="s">
        <v>110</v>
      </c>
      <c r="C19" s="255" t="s">
        <v>46</v>
      </c>
      <c r="D19" s="79" t="s">
        <v>108</v>
      </c>
      <c r="E19" s="94">
        <f t="shared" si="3"/>
        <v>0</v>
      </c>
      <c r="F19" s="94"/>
      <c r="G19" s="94"/>
      <c r="H19" s="94"/>
      <c r="I19" s="440"/>
      <c r="J19" s="444">
        <f t="shared" si="4"/>
        <v>0</v>
      </c>
      <c r="K19" s="444"/>
      <c r="L19" s="443"/>
      <c r="M19" s="443"/>
      <c r="N19" s="443"/>
      <c r="O19" s="444"/>
      <c r="P19" s="440"/>
      <c r="Q19" s="440"/>
      <c r="R19" s="445">
        <f t="shared" si="5"/>
        <v>0</v>
      </c>
      <c r="T19" s="77"/>
    </row>
    <row r="20" spans="1:20" s="215" customFormat="1" ht="30.75" hidden="1" customHeight="1" x14ac:dyDescent="0.3">
      <c r="A20" s="256"/>
      <c r="B20" s="256"/>
      <c r="C20" s="256"/>
      <c r="D20" s="80" t="s">
        <v>199</v>
      </c>
      <c r="E20" s="95">
        <f t="shared" si="3"/>
        <v>0</v>
      </c>
      <c r="F20" s="95"/>
      <c r="G20" s="95"/>
      <c r="H20" s="95"/>
      <c r="I20" s="446"/>
      <c r="J20" s="447">
        <f t="shared" si="4"/>
        <v>0</v>
      </c>
      <c r="K20" s="447"/>
      <c r="L20" s="448"/>
      <c r="M20" s="448"/>
      <c r="N20" s="448"/>
      <c r="O20" s="447"/>
      <c r="P20" s="446"/>
      <c r="Q20" s="446"/>
      <c r="R20" s="449">
        <f t="shared" si="5"/>
        <v>0</v>
      </c>
      <c r="T20" s="216"/>
    </row>
    <row r="21" spans="1:20" s="217" customFormat="1" ht="30.75" hidden="1" customHeight="1" x14ac:dyDescent="0.3">
      <c r="A21" s="255" t="s">
        <v>112</v>
      </c>
      <c r="B21" s="255" t="s">
        <v>113</v>
      </c>
      <c r="C21" s="255" t="s">
        <v>82</v>
      </c>
      <c r="D21" s="78" t="s">
        <v>114</v>
      </c>
      <c r="E21" s="94">
        <f t="shared" si="3"/>
        <v>0</v>
      </c>
      <c r="F21" s="443"/>
      <c r="G21" s="443"/>
      <c r="H21" s="443"/>
      <c r="I21" s="443"/>
      <c r="J21" s="444">
        <f t="shared" si="4"/>
        <v>0</v>
      </c>
      <c r="K21" s="444"/>
      <c r="L21" s="443"/>
      <c r="M21" s="443"/>
      <c r="N21" s="443"/>
      <c r="O21" s="444"/>
      <c r="P21" s="443"/>
      <c r="Q21" s="443"/>
      <c r="R21" s="445">
        <f t="shared" si="5"/>
        <v>0</v>
      </c>
      <c r="T21" s="218"/>
    </row>
    <row r="22" spans="1:20" s="290" customFormat="1" ht="32.25" hidden="1" customHeight="1" x14ac:dyDescent="0.3">
      <c r="A22" s="252" t="s">
        <v>115</v>
      </c>
      <c r="B22" s="252" t="s">
        <v>116</v>
      </c>
      <c r="C22" s="252" t="s">
        <v>82</v>
      </c>
      <c r="D22" s="235" t="s">
        <v>117</v>
      </c>
      <c r="E22" s="269">
        <f t="shared" si="3"/>
        <v>0</v>
      </c>
      <c r="F22" s="269"/>
      <c r="G22" s="349"/>
      <c r="H22" s="349"/>
      <c r="I22" s="349"/>
      <c r="J22" s="269">
        <f t="shared" si="4"/>
        <v>0</v>
      </c>
      <c r="K22" s="269"/>
      <c r="L22" s="349"/>
      <c r="M22" s="349"/>
      <c r="N22" s="349"/>
      <c r="O22" s="269"/>
      <c r="P22" s="349"/>
      <c r="Q22" s="349"/>
      <c r="R22" s="450">
        <f t="shared" si="5"/>
        <v>0</v>
      </c>
      <c r="T22" s="291"/>
    </row>
    <row r="23" spans="1:20" s="293" customFormat="1" ht="60" hidden="1" customHeight="1" x14ac:dyDescent="0.3">
      <c r="A23" s="292"/>
      <c r="B23" s="292"/>
      <c r="C23" s="292"/>
      <c r="D23" s="239" t="s">
        <v>448</v>
      </c>
      <c r="E23" s="451">
        <f t="shared" si="3"/>
        <v>0</v>
      </c>
      <c r="F23" s="451"/>
      <c r="G23" s="452"/>
      <c r="H23" s="452"/>
      <c r="I23" s="452"/>
      <c r="J23" s="451">
        <f t="shared" si="4"/>
        <v>0</v>
      </c>
      <c r="K23" s="451"/>
      <c r="L23" s="452"/>
      <c r="M23" s="452"/>
      <c r="N23" s="452"/>
      <c r="O23" s="451"/>
      <c r="P23" s="452"/>
      <c r="Q23" s="452"/>
      <c r="R23" s="453">
        <f t="shared" si="5"/>
        <v>0</v>
      </c>
    </row>
    <row r="24" spans="1:20" s="217" customFormat="1" ht="24" hidden="1" customHeight="1" x14ac:dyDescent="0.3">
      <c r="A24" s="255" t="s">
        <v>118</v>
      </c>
      <c r="B24" s="255" t="s">
        <v>119</v>
      </c>
      <c r="C24" s="255" t="s">
        <v>82</v>
      </c>
      <c r="D24" s="79" t="s">
        <v>13</v>
      </c>
      <c r="E24" s="94">
        <f t="shared" si="3"/>
        <v>0</v>
      </c>
      <c r="F24" s="94"/>
      <c r="G24" s="94"/>
      <c r="H24" s="94"/>
      <c r="I24" s="440"/>
      <c r="J24" s="444">
        <f t="shared" si="4"/>
        <v>0</v>
      </c>
      <c r="K24" s="444"/>
      <c r="L24" s="443"/>
      <c r="M24" s="443"/>
      <c r="N24" s="443"/>
      <c r="O24" s="444"/>
      <c r="P24" s="440"/>
      <c r="Q24" s="440"/>
      <c r="R24" s="445">
        <f t="shared" si="5"/>
        <v>0</v>
      </c>
      <c r="T24" s="218"/>
    </row>
    <row r="25" spans="1:20" s="81" customFormat="1" ht="21.75" hidden="1" customHeight="1" x14ac:dyDescent="0.3">
      <c r="A25" s="255" t="s">
        <v>111</v>
      </c>
      <c r="B25" s="255" t="s">
        <v>121</v>
      </c>
      <c r="C25" s="255" t="s">
        <v>82</v>
      </c>
      <c r="D25" s="79" t="s">
        <v>120</v>
      </c>
      <c r="E25" s="94">
        <f t="shared" si="3"/>
        <v>0</v>
      </c>
      <c r="F25" s="94"/>
      <c r="G25" s="94"/>
      <c r="H25" s="94"/>
      <c r="I25" s="440"/>
      <c r="J25" s="444">
        <f t="shared" si="4"/>
        <v>0</v>
      </c>
      <c r="K25" s="444"/>
      <c r="L25" s="443"/>
      <c r="M25" s="443"/>
      <c r="N25" s="443"/>
      <c r="O25" s="444"/>
      <c r="P25" s="440"/>
      <c r="Q25" s="440"/>
      <c r="R25" s="445">
        <f t="shared" si="5"/>
        <v>0</v>
      </c>
      <c r="T25" s="220"/>
    </row>
    <row r="26" spans="1:20" s="82" customFormat="1" ht="22.5" hidden="1" customHeight="1" x14ac:dyDescent="0.3">
      <c r="A26" s="256"/>
      <c r="B26" s="256"/>
      <c r="C26" s="256"/>
      <c r="D26" s="80" t="s">
        <v>279</v>
      </c>
      <c r="E26" s="95">
        <f t="shared" si="3"/>
        <v>0</v>
      </c>
      <c r="F26" s="95"/>
      <c r="G26" s="448"/>
      <c r="H26" s="448"/>
      <c r="I26" s="448"/>
      <c r="J26" s="95">
        <f t="shared" si="4"/>
        <v>0</v>
      </c>
      <c r="K26" s="95"/>
      <c r="L26" s="448"/>
      <c r="M26" s="448"/>
      <c r="N26" s="448"/>
      <c r="O26" s="95"/>
      <c r="P26" s="448"/>
      <c r="Q26" s="448"/>
      <c r="R26" s="449">
        <f t="shared" si="5"/>
        <v>0</v>
      </c>
      <c r="T26" s="83"/>
    </row>
    <row r="27" spans="1:20" s="85" customFormat="1" ht="32.25" hidden="1" customHeight="1" x14ac:dyDescent="0.3">
      <c r="A27" s="255" t="s">
        <v>123</v>
      </c>
      <c r="B27" s="255" t="s">
        <v>85</v>
      </c>
      <c r="C27" s="255" t="s">
        <v>55</v>
      </c>
      <c r="D27" s="221" t="s">
        <v>14</v>
      </c>
      <c r="E27" s="94">
        <f t="shared" si="3"/>
        <v>0</v>
      </c>
      <c r="F27" s="98"/>
      <c r="G27" s="443"/>
      <c r="H27" s="443"/>
      <c r="I27" s="443"/>
      <c r="J27" s="444">
        <f t="shared" si="4"/>
        <v>0</v>
      </c>
      <c r="K27" s="444"/>
      <c r="L27" s="443"/>
      <c r="M27" s="443"/>
      <c r="N27" s="443"/>
      <c r="O27" s="444"/>
      <c r="P27" s="443"/>
      <c r="Q27" s="443"/>
      <c r="R27" s="445">
        <f t="shared" si="5"/>
        <v>0</v>
      </c>
    </row>
    <row r="28" spans="1:20" s="81" customFormat="1" ht="32.25" hidden="1" customHeight="1" x14ac:dyDescent="0.3">
      <c r="A28" s="255" t="s">
        <v>122</v>
      </c>
      <c r="B28" s="255" t="s">
        <v>125</v>
      </c>
      <c r="C28" s="255" t="s">
        <v>55</v>
      </c>
      <c r="D28" s="84" t="s">
        <v>124</v>
      </c>
      <c r="E28" s="94">
        <f t="shared" si="3"/>
        <v>0</v>
      </c>
      <c r="F28" s="98"/>
      <c r="G28" s="98"/>
      <c r="H28" s="98"/>
      <c r="I28" s="98"/>
      <c r="J28" s="444">
        <f t="shared" si="4"/>
        <v>0</v>
      </c>
      <c r="K28" s="444"/>
      <c r="L28" s="98"/>
      <c r="M28" s="98"/>
      <c r="N28" s="98"/>
      <c r="O28" s="444"/>
      <c r="P28" s="98"/>
      <c r="Q28" s="98"/>
      <c r="R28" s="445">
        <f t="shared" si="5"/>
        <v>0</v>
      </c>
      <c r="T28" s="220"/>
    </row>
    <row r="29" spans="1:20" s="222" customFormat="1" ht="26.25" hidden="1" customHeight="1" x14ac:dyDescent="0.3">
      <c r="A29" s="255" t="s">
        <v>132</v>
      </c>
      <c r="B29" s="255" t="s">
        <v>86</v>
      </c>
      <c r="C29" s="255" t="s">
        <v>55</v>
      </c>
      <c r="D29" s="84" t="s">
        <v>133</v>
      </c>
      <c r="E29" s="94">
        <f t="shared" si="3"/>
        <v>0</v>
      </c>
      <c r="F29" s="98"/>
      <c r="G29" s="98"/>
      <c r="H29" s="98"/>
      <c r="I29" s="98"/>
      <c r="J29" s="94">
        <f t="shared" si="4"/>
        <v>0</v>
      </c>
      <c r="K29" s="94"/>
      <c r="L29" s="98"/>
      <c r="M29" s="98"/>
      <c r="N29" s="98"/>
      <c r="O29" s="94"/>
      <c r="P29" s="98"/>
      <c r="Q29" s="98"/>
      <c r="R29" s="454">
        <f t="shared" si="5"/>
        <v>0</v>
      </c>
      <c r="T29" s="223"/>
    </row>
    <row r="30" spans="1:20" s="81" customFormat="1" ht="24.75" hidden="1" customHeight="1" x14ac:dyDescent="0.3">
      <c r="A30" s="255" t="s">
        <v>129</v>
      </c>
      <c r="B30" s="255" t="s">
        <v>130</v>
      </c>
      <c r="C30" s="255" t="s">
        <v>55</v>
      </c>
      <c r="D30" s="84" t="s">
        <v>131</v>
      </c>
      <c r="E30" s="94">
        <f t="shared" si="3"/>
        <v>0</v>
      </c>
      <c r="F30" s="98"/>
      <c r="G30" s="443"/>
      <c r="H30" s="442"/>
      <c r="I30" s="442"/>
      <c r="J30" s="444">
        <f t="shared" si="4"/>
        <v>0</v>
      </c>
      <c r="K30" s="444"/>
      <c r="L30" s="443"/>
      <c r="M30" s="443"/>
      <c r="N30" s="443"/>
      <c r="O30" s="444"/>
      <c r="P30" s="443"/>
      <c r="Q30" s="443"/>
      <c r="R30" s="454">
        <f t="shared" si="5"/>
        <v>0</v>
      </c>
      <c r="T30" s="220"/>
    </row>
    <row r="31" spans="1:20" s="76" customFormat="1" ht="63.75" hidden="1" customHeight="1" x14ac:dyDescent="0.3">
      <c r="A31" s="250" t="s">
        <v>134</v>
      </c>
      <c r="B31" s="255" t="s">
        <v>87</v>
      </c>
      <c r="C31" s="250" t="s">
        <v>55</v>
      </c>
      <c r="D31" s="224" t="s">
        <v>15</v>
      </c>
      <c r="E31" s="94">
        <f t="shared" si="3"/>
        <v>0</v>
      </c>
      <c r="F31" s="98"/>
      <c r="G31" s="442"/>
      <c r="H31" s="442"/>
      <c r="I31" s="442"/>
      <c r="J31" s="444">
        <f t="shared" si="4"/>
        <v>0</v>
      </c>
      <c r="K31" s="444"/>
      <c r="L31" s="443"/>
      <c r="M31" s="443"/>
      <c r="N31" s="443"/>
      <c r="O31" s="444"/>
      <c r="P31" s="443"/>
      <c r="Q31" s="443"/>
      <c r="R31" s="445">
        <f t="shared" si="5"/>
        <v>0</v>
      </c>
      <c r="T31" s="77"/>
    </row>
    <row r="32" spans="1:20" s="81" customFormat="1" ht="32.25" hidden="1" customHeight="1" x14ac:dyDescent="0.3">
      <c r="A32" s="257" t="s">
        <v>135</v>
      </c>
      <c r="B32" s="257" t="s">
        <v>136</v>
      </c>
      <c r="C32" s="258" t="s">
        <v>54</v>
      </c>
      <c r="D32" s="225" t="s">
        <v>139</v>
      </c>
      <c r="E32" s="94">
        <f t="shared" si="3"/>
        <v>0</v>
      </c>
      <c r="F32" s="94"/>
      <c r="G32" s="455"/>
      <c r="H32" s="455"/>
      <c r="I32" s="455"/>
      <c r="J32" s="444">
        <f t="shared" si="4"/>
        <v>0</v>
      </c>
      <c r="K32" s="444"/>
      <c r="L32" s="455"/>
      <c r="M32" s="455"/>
      <c r="N32" s="455"/>
      <c r="O32" s="444"/>
      <c r="P32" s="455"/>
      <c r="Q32" s="455"/>
      <c r="R32" s="454">
        <f t="shared" si="5"/>
        <v>0</v>
      </c>
      <c r="T32" s="220"/>
    </row>
    <row r="33" spans="1:20" s="81" customFormat="1" ht="36" hidden="1" customHeight="1" x14ac:dyDescent="0.3">
      <c r="A33" s="286" t="s">
        <v>140</v>
      </c>
      <c r="B33" s="255" t="s">
        <v>89</v>
      </c>
      <c r="C33" s="288" t="s">
        <v>53</v>
      </c>
      <c r="D33" s="214" t="s">
        <v>17</v>
      </c>
      <c r="E33" s="439">
        <f t="shared" si="3"/>
        <v>0</v>
      </c>
      <c r="F33" s="94"/>
      <c r="G33" s="456"/>
      <c r="H33" s="456"/>
      <c r="I33" s="456"/>
      <c r="J33" s="444">
        <f t="shared" si="4"/>
        <v>0</v>
      </c>
      <c r="K33" s="444"/>
      <c r="L33" s="456"/>
      <c r="M33" s="456"/>
      <c r="N33" s="456"/>
      <c r="O33" s="444"/>
      <c r="P33" s="456"/>
      <c r="Q33" s="456"/>
      <c r="R33" s="445">
        <f t="shared" si="5"/>
        <v>0</v>
      </c>
      <c r="T33" s="220"/>
    </row>
    <row r="34" spans="1:20" s="81" customFormat="1" ht="33.75" hidden="1" customHeight="1" x14ac:dyDescent="0.3">
      <c r="A34" s="255" t="s">
        <v>141</v>
      </c>
      <c r="B34" s="255" t="s">
        <v>90</v>
      </c>
      <c r="C34" s="289" t="s">
        <v>53</v>
      </c>
      <c r="D34" s="214" t="s">
        <v>16</v>
      </c>
      <c r="E34" s="439">
        <f t="shared" si="3"/>
        <v>0</v>
      </c>
      <c r="F34" s="98"/>
      <c r="G34" s="443"/>
      <c r="H34" s="443"/>
      <c r="I34" s="443"/>
      <c r="J34" s="444">
        <f t="shared" si="4"/>
        <v>0</v>
      </c>
      <c r="K34" s="444"/>
      <c r="L34" s="455"/>
      <c r="M34" s="455"/>
      <c r="N34" s="455"/>
      <c r="O34" s="444"/>
      <c r="P34" s="455"/>
      <c r="Q34" s="455"/>
      <c r="R34" s="445">
        <f t="shared" si="5"/>
        <v>0</v>
      </c>
      <c r="T34" s="220"/>
    </row>
    <row r="35" spans="1:20" s="81" customFormat="1" ht="33" hidden="1" customHeight="1" x14ac:dyDescent="0.3">
      <c r="A35" s="255" t="s">
        <v>340</v>
      </c>
      <c r="B35" s="255" t="s">
        <v>341</v>
      </c>
      <c r="C35" s="289" t="s">
        <v>53</v>
      </c>
      <c r="D35" s="214" t="s">
        <v>342</v>
      </c>
      <c r="E35" s="439">
        <f t="shared" si="3"/>
        <v>0</v>
      </c>
      <c r="F35" s="98"/>
      <c r="G35" s="443"/>
      <c r="H35" s="443"/>
      <c r="I35" s="443"/>
      <c r="J35" s="444">
        <f t="shared" si="4"/>
        <v>0</v>
      </c>
      <c r="K35" s="444"/>
      <c r="L35" s="455"/>
      <c r="M35" s="455"/>
      <c r="N35" s="455"/>
      <c r="O35" s="444"/>
      <c r="P35" s="455"/>
      <c r="Q35" s="455"/>
      <c r="R35" s="445">
        <f t="shared" si="5"/>
        <v>0</v>
      </c>
      <c r="T35" s="220"/>
    </row>
    <row r="36" spans="1:20" s="81" customFormat="1" ht="30" hidden="1" customHeight="1" x14ac:dyDescent="0.3">
      <c r="A36" s="254" t="s">
        <v>315</v>
      </c>
      <c r="B36" s="254" t="s">
        <v>217</v>
      </c>
      <c r="C36" s="254" t="s">
        <v>308</v>
      </c>
      <c r="D36" s="226" t="s">
        <v>218</v>
      </c>
      <c r="E36" s="439">
        <f t="shared" si="3"/>
        <v>0</v>
      </c>
      <c r="F36" s="98"/>
      <c r="G36" s="443"/>
      <c r="H36" s="443"/>
      <c r="I36" s="443"/>
      <c r="J36" s="444">
        <f t="shared" si="4"/>
        <v>0</v>
      </c>
      <c r="K36" s="444"/>
      <c r="L36" s="455"/>
      <c r="M36" s="455"/>
      <c r="N36" s="455"/>
      <c r="O36" s="444"/>
      <c r="P36" s="455"/>
      <c r="Q36" s="455"/>
      <c r="R36" s="445">
        <f t="shared" si="5"/>
        <v>0</v>
      </c>
      <c r="T36" s="220"/>
    </row>
    <row r="37" spans="1:20" s="81" customFormat="1" ht="31.5" hidden="1" customHeight="1" x14ac:dyDescent="0.3">
      <c r="A37" s="254" t="s">
        <v>343</v>
      </c>
      <c r="B37" s="254" t="s">
        <v>345</v>
      </c>
      <c r="C37" s="254" t="s">
        <v>56</v>
      </c>
      <c r="D37" s="226" t="s">
        <v>347</v>
      </c>
      <c r="E37" s="439">
        <f t="shared" si="3"/>
        <v>0</v>
      </c>
      <c r="F37" s="98"/>
      <c r="G37" s="443"/>
      <c r="H37" s="443"/>
      <c r="I37" s="443"/>
      <c r="J37" s="444">
        <f t="shared" si="4"/>
        <v>0</v>
      </c>
      <c r="K37" s="444"/>
      <c r="L37" s="455"/>
      <c r="M37" s="455"/>
      <c r="N37" s="455"/>
      <c r="O37" s="444"/>
      <c r="P37" s="455"/>
      <c r="Q37" s="455"/>
      <c r="R37" s="445">
        <f t="shared" si="5"/>
        <v>0</v>
      </c>
      <c r="T37" s="220"/>
    </row>
    <row r="38" spans="1:20" s="81" customFormat="1" ht="30.75" hidden="1" customHeight="1" x14ac:dyDescent="0.3">
      <c r="A38" s="254" t="s">
        <v>344</v>
      </c>
      <c r="B38" s="254" t="s">
        <v>346</v>
      </c>
      <c r="C38" s="254" t="s">
        <v>56</v>
      </c>
      <c r="D38" s="226" t="s">
        <v>348</v>
      </c>
      <c r="E38" s="439">
        <f t="shared" si="3"/>
        <v>0</v>
      </c>
      <c r="F38" s="98"/>
      <c r="G38" s="443"/>
      <c r="H38" s="443"/>
      <c r="I38" s="443"/>
      <c r="J38" s="444">
        <f t="shared" si="4"/>
        <v>0</v>
      </c>
      <c r="K38" s="444"/>
      <c r="L38" s="455"/>
      <c r="M38" s="455"/>
      <c r="N38" s="455"/>
      <c r="O38" s="444"/>
      <c r="P38" s="455"/>
      <c r="Q38" s="455"/>
      <c r="R38" s="445">
        <f t="shared" si="5"/>
        <v>0</v>
      </c>
      <c r="T38" s="220"/>
    </row>
    <row r="39" spans="1:20" s="237" customFormat="1" ht="23.25" hidden="1" customHeight="1" x14ac:dyDescent="0.3">
      <c r="A39" s="253" t="s">
        <v>316</v>
      </c>
      <c r="B39" s="253" t="s">
        <v>317</v>
      </c>
      <c r="C39" s="253" t="s">
        <v>56</v>
      </c>
      <c r="D39" s="360" t="s">
        <v>318</v>
      </c>
      <c r="E39" s="457">
        <f t="shared" si="3"/>
        <v>0</v>
      </c>
      <c r="F39" s="266"/>
      <c r="G39" s="349"/>
      <c r="H39" s="349"/>
      <c r="I39" s="349"/>
      <c r="J39" s="348"/>
      <c r="K39" s="348"/>
      <c r="L39" s="458"/>
      <c r="M39" s="458"/>
      <c r="N39" s="458"/>
      <c r="O39" s="348"/>
      <c r="P39" s="458"/>
      <c r="Q39" s="458"/>
      <c r="R39" s="351">
        <f t="shared" si="5"/>
        <v>0</v>
      </c>
      <c r="T39" s="361"/>
    </row>
    <row r="40" spans="1:20" s="364" customFormat="1" ht="22.5" hidden="1" customHeight="1" x14ac:dyDescent="0.3">
      <c r="A40" s="362"/>
      <c r="B40" s="362"/>
      <c r="C40" s="363"/>
      <c r="D40" s="239" t="s">
        <v>450</v>
      </c>
      <c r="E40" s="459"/>
      <c r="F40" s="460"/>
      <c r="G40" s="452"/>
      <c r="H40" s="452"/>
      <c r="I40" s="452"/>
      <c r="J40" s="461"/>
      <c r="K40" s="461"/>
      <c r="L40" s="462"/>
      <c r="M40" s="462"/>
      <c r="N40" s="462"/>
      <c r="O40" s="461"/>
      <c r="P40" s="463"/>
      <c r="Q40" s="463"/>
      <c r="R40" s="464">
        <f t="shared" si="5"/>
        <v>0</v>
      </c>
      <c r="T40" s="365"/>
    </row>
    <row r="41" spans="1:20" s="81" customFormat="1" ht="47.25" hidden="1" customHeight="1" x14ac:dyDescent="0.3">
      <c r="A41" s="255" t="s">
        <v>312</v>
      </c>
      <c r="B41" s="255" t="s">
        <v>313</v>
      </c>
      <c r="C41" s="289" t="s">
        <v>56</v>
      </c>
      <c r="D41" s="326" t="s">
        <v>311</v>
      </c>
      <c r="E41" s="439">
        <f t="shared" si="3"/>
        <v>0</v>
      </c>
      <c r="F41" s="98"/>
      <c r="G41" s="443"/>
      <c r="H41" s="443"/>
      <c r="I41" s="443"/>
      <c r="J41" s="444">
        <f t="shared" si="4"/>
        <v>0</v>
      </c>
      <c r="K41" s="444"/>
      <c r="L41" s="455"/>
      <c r="M41" s="455"/>
      <c r="N41" s="455"/>
      <c r="O41" s="444"/>
      <c r="P41" s="455"/>
      <c r="Q41" s="455"/>
      <c r="R41" s="445">
        <f t="shared" si="5"/>
        <v>0</v>
      </c>
      <c r="T41" s="220"/>
    </row>
    <row r="42" spans="1:20" s="3" customFormat="1" ht="24" hidden="1" customHeight="1" x14ac:dyDescent="0.3">
      <c r="A42" s="252" t="s">
        <v>142</v>
      </c>
      <c r="B42" s="252" t="s">
        <v>143</v>
      </c>
      <c r="C42" s="252" t="s">
        <v>56</v>
      </c>
      <c r="D42" s="330" t="s">
        <v>144</v>
      </c>
      <c r="E42" s="269">
        <f t="shared" si="3"/>
        <v>0</v>
      </c>
      <c r="F42" s="269"/>
      <c r="G42" s="349"/>
      <c r="H42" s="349"/>
      <c r="I42" s="349"/>
      <c r="J42" s="348">
        <f t="shared" si="4"/>
        <v>0</v>
      </c>
      <c r="K42" s="348"/>
      <c r="L42" s="349"/>
      <c r="M42" s="349"/>
      <c r="N42" s="349"/>
      <c r="O42" s="348"/>
      <c r="P42" s="349"/>
      <c r="Q42" s="349"/>
      <c r="R42" s="450">
        <f t="shared" si="5"/>
        <v>0</v>
      </c>
      <c r="T42" s="329"/>
    </row>
    <row r="43" spans="1:20" s="76" customFormat="1" ht="33.75" hidden="1" customHeight="1" x14ac:dyDescent="0.3">
      <c r="A43" s="255" t="s">
        <v>349</v>
      </c>
      <c r="B43" s="255" t="s">
        <v>350</v>
      </c>
      <c r="C43" s="255" t="s">
        <v>308</v>
      </c>
      <c r="D43" s="227" t="s">
        <v>351</v>
      </c>
      <c r="E43" s="94">
        <f t="shared" si="3"/>
        <v>0</v>
      </c>
      <c r="F43" s="94"/>
      <c r="G43" s="443"/>
      <c r="H43" s="443"/>
      <c r="I43" s="443"/>
      <c r="J43" s="444">
        <f t="shared" si="4"/>
        <v>0</v>
      </c>
      <c r="K43" s="444"/>
      <c r="L43" s="443"/>
      <c r="M43" s="443"/>
      <c r="N43" s="443"/>
      <c r="O43" s="444"/>
      <c r="P43" s="443"/>
      <c r="Q43" s="443"/>
      <c r="R43" s="445">
        <f t="shared" si="5"/>
        <v>0</v>
      </c>
      <c r="T43" s="77"/>
    </row>
    <row r="44" spans="1:20" s="3" customFormat="1" ht="21.75" hidden="1" customHeight="1" x14ac:dyDescent="0.3">
      <c r="A44" s="327" t="s">
        <v>352</v>
      </c>
      <c r="B44" s="327" t="s">
        <v>353</v>
      </c>
      <c r="C44" s="327" t="s">
        <v>383</v>
      </c>
      <c r="D44" s="328" t="s">
        <v>354</v>
      </c>
      <c r="E44" s="269">
        <f t="shared" si="3"/>
        <v>0</v>
      </c>
      <c r="F44" s="269"/>
      <c r="G44" s="349"/>
      <c r="H44" s="349"/>
      <c r="I44" s="349"/>
      <c r="J44" s="348">
        <f t="shared" si="4"/>
        <v>0</v>
      </c>
      <c r="K44" s="348"/>
      <c r="L44" s="349"/>
      <c r="M44" s="349"/>
      <c r="N44" s="349"/>
      <c r="O44" s="348"/>
      <c r="P44" s="349"/>
      <c r="Q44" s="349"/>
      <c r="R44" s="450">
        <f t="shared" si="5"/>
        <v>0</v>
      </c>
      <c r="T44" s="329"/>
    </row>
    <row r="45" spans="1:20" s="76" customFormat="1" ht="30.75" hidden="1" customHeight="1" x14ac:dyDescent="0.3">
      <c r="A45" s="286" t="s">
        <v>409</v>
      </c>
      <c r="B45" s="286" t="s">
        <v>91</v>
      </c>
      <c r="C45" s="286" t="s">
        <v>221</v>
      </c>
      <c r="D45" s="79" t="s">
        <v>220</v>
      </c>
      <c r="E45" s="94">
        <f t="shared" si="3"/>
        <v>0</v>
      </c>
      <c r="F45" s="94"/>
      <c r="G45" s="443"/>
      <c r="H45" s="443"/>
      <c r="I45" s="443"/>
      <c r="J45" s="444">
        <f t="shared" si="4"/>
        <v>0</v>
      </c>
      <c r="K45" s="444"/>
      <c r="L45" s="443"/>
      <c r="M45" s="443"/>
      <c r="N45" s="443"/>
      <c r="O45" s="444"/>
      <c r="P45" s="443"/>
      <c r="Q45" s="443"/>
      <c r="R45" s="445">
        <f t="shared" si="5"/>
        <v>0</v>
      </c>
      <c r="T45" s="77"/>
    </row>
    <row r="46" spans="1:20" s="3" customFormat="1" ht="33" hidden="1" customHeight="1" x14ac:dyDescent="0.3">
      <c r="A46" s="252" t="s">
        <v>398</v>
      </c>
      <c r="B46" s="252" t="s">
        <v>399</v>
      </c>
      <c r="C46" s="252" t="s">
        <v>60</v>
      </c>
      <c r="D46" s="330" t="s">
        <v>400</v>
      </c>
      <c r="E46" s="269">
        <f t="shared" si="3"/>
        <v>0</v>
      </c>
      <c r="F46" s="269"/>
      <c r="G46" s="349"/>
      <c r="H46" s="349"/>
      <c r="I46" s="349"/>
      <c r="J46" s="348">
        <f t="shared" si="4"/>
        <v>0</v>
      </c>
      <c r="K46" s="348"/>
      <c r="L46" s="349"/>
      <c r="M46" s="349"/>
      <c r="N46" s="349"/>
      <c r="O46" s="348"/>
      <c r="P46" s="349"/>
      <c r="Q46" s="349"/>
      <c r="R46" s="450">
        <f t="shared" si="5"/>
        <v>0</v>
      </c>
      <c r="T46" s="329"/>
    </row>
    <row r="47" spans="1:20" s="76" customFormat="1" ht="43.5" hidden="1" customHeight="1" x14ac:dyDescent="0.3">
      <c r="A47" s="255" t="s">
        <v>314</v>
      </c>
      <c r="B47" s="255" t="s">
        <v>223</v>
      </c>
      <c r="C47" s="255" t="s">
        <v>57</v>
      </c>
      <c r="D47" s="87" t="s">
        <v>222</v>
      </c>
      <c r="E47" s="94">
        <f t="shared" si="3"/>
        <v>0</v>
      </c>
      <c r="F47" s="98"/>
      <c r="G47" s="443"/>
      <c r="H47" s="443"/>
      <c r="I47" s="443"/>
      <c r="J47" s="444">
        <f t="shared" si="4"/>
        <v>0</v>
      </c>
      <c r="K47" s="444"/>
      <c r="L47" s="443"/>
      <c r="M47" s="443"/>
      <c r="N47" s="443"/>
      <c r="O47" s="444"/>
      <c r="P47" s="443"/>
      <c r="Q47" s="443"/>
      <c r="R47" s="445">
        <f t="shared" si="5"/>
        <v>0</v>
      </c>
      <c r="T47" s="77"/>
    </row>
    <row r="48" spans="1:20" s="76" customFormat="1" ht="35.25" hidden="1" customHeight="1" x14ac:dyDescent="0.3">
      <c r="A48" s="255" t="s">
        <v>145</v>
      </c>
      <c r="B48" s="255" t="s">
        <v>146</v>
      </c>
      <c r="C48" s="255" t="s">
        <v>69</v>
      </c>
      <c r="D48" s="87" t="s">
        <v>19</v>
      </c>
      <c r="E48" s="94">
        <f t="shared" si="3"/>
        <v>0</v>
      </c>
      <c r="F48" s="94"/>
      <c r="G48" s="94"/>
      <c r="H48" s="94"/>
      <c r="I48" s="94"/>
      <c r="J48" s="94">
        <f t="shared" si="4"/>
        <v>0</v>
      </c>
      <c r="K48" s="444"/>
      <c r="L48" s="94"/>
      <c r="M48" s="94"/>
      <c r="N48" s="94"/>
      <c r="O48" s="444"/>
      <c r="P48" s="94"/>
      <c r="Q48" s="94"/>
      <c r="R48" s="442">
        <f t="shared" si="5"/>
        <v>0</v>
      </c>
      <c r="T48" s="77"/>
    </row>
    <row r="49" spans="1:20" s="76" customFormat="1" ht="24.75" hidden="1" customHeight="1" x14ac:dyDescent="0.3">
      <c r="A49" s="255" t="s">
        <v>401</v>
      </c>
      <c r="B49" s="255" t="s">
        <v>147</v>
      </c>
      <c r="C49" s="255" t="s">
        <v>67</v>
      </c>
      <c r="D49" s="87" t="s">
        <v>18</v>
      </c>
      <c r="E49" s="94">
        <f t="shared" si="3"/>
        <v>0</v>
      </c>
      <c r="F49" s="94"/>
      <c r="G49" s="94"/>
      <c r="H49" s="94"/>
      <c r="I49" s="94"/>
      <c r="J49" s="94">
        <f t="shared" si="4"/>
        <v>0</v>
      </c>
      <c r="K49" s="444"/>
      <c r="L49" s="94"/>
      <c r="M49" s="94"/>
      <c r="N49" s="94"/>
      <c r="O49" s="444"/>
      <c r="P49" s="94"/>
      <c r="Q49" s="94"/>
      <c r="R49" s="442">
        <f t="shared" si="5"/>
        <v>0</v>
      </c>
      <c r="T49" s="77"/>
    </row>
    <row r="50" spans="1:20" s="76" customFormat="1" ht="28.5" hidden="1" customHeight="1" x14ac:dyDescent="0.3">
      <c r="A50" s="255" t="s">
        <v>148</v>
      </c>
      <c r="B50" s="255" t="s">
        <v>149</v>
      </c>
      <c r="C50" s="255" t="s">
        <v>60</v>
      </c>
      <c r="D50" s="84" t="s">
        <v>84</v>
      </c>
      <c r="E50" s="94">
        <f t="shared" si="3"/>
        <v>0</v>
      </c>
      <c r="F50" s="98"/>
      <c r="G50" s="443"/>
      <c r="H50" s="443"/>
      <c r="I50" s="443"/>
      <c r="J50" s="444">
        <f t="shared" si="4"/>
        <v>0</v>
      </c>
      <c r="K50" s="444"/>
      <c r="L50" s="443"/>
      <c r="M50" s="443"/>
      <c r="N50" s="443"/>
      <c r="O50" s="444"/>
      <c r="P50" s="443"/>
      <c r="Q50" s="443"/>
      <c r="R50" s="442">
        <f t="shared" si="5"/>
        <v>0</v>
      </c>
      <c r="T50" s="77"/>
    </row>
    <row r="51" spans="1:20" s="86" customFormat="1" ht="30" hidden="1" customHeight="1" x14ac:dyDescent="0.3">
      <c r="A51" s="257" t="s">
        <v>151</v>
      </c>
      <c r="B51" s="257" t="s">
        <v>152</v>
      </c>
      <c r="C51" s="257" t="s">
        <v>60</v>
      </c>
      <c r="D51" s="84" t="s">
        <v>150</v>
      </c>
      <c r="E51" s="94">
        <f t="shared" si="3"/>
        <v>0</v>
      </c>
      <c r="F51" s="98"/>
      <c r="G51" s="448"/>
      <c r="H51" s="448"/>
      <c r="I51" s="448"/>
      <c r="J51" s="444">
        <f t="shared" si="4"/>
        <v>0</v>
      </c>
      <c r="K51" s="444"/>
      <c r="L51" s="448"/>
      <c r="M51" s="448"/>
      <c r="N51" s="448"/>
      <c r="O51" s="444"/>
      <c r="P51" s="448"/>
      <c r="Q51" s="448"/>
      <c r="R51" s="442">
        <f t="shared" si="5"/>
        <v>0</v>
      </c>
      <c r="T51" s="287"/>
    </row>
    <row r="52" spans="1:20" s="47" customFormat="1" ht="32.25" hidden="1" customHeight="1" x14ac:dyDescent="0.3">
      <c r="A52" s="286" t="s">
        <v>153</v>
      </c>
      <c r="B52" s="255" t="s">
        <v>154</v>
      </c>
      <c r="C52" s="343" t="s">
        <v>155</v>
      </c>
      <c r="D52" s="228" t="s">
        <v>156</v>
      </c>
      <c r="E52" s="94">
        <f t="shared" si="3"/>
        <v>0</v>
      </c>
      <c r="F52" s="94"/>
      <c r="G52" s="465"/>
      <c r="H52" s="465"/>
      <c r="I52" s="465"/>
      <c r="J52" s="444">
        <f t="shared" si="4"/>
        <v>0</v>
      </c>
      <c r="K52" s="444"/>
      <c r="L52" s="465"/>
      <c r="M52" s="465"/>
      <c r="N52" s="465"/>
      <c r="O52" s="444"/>
      <c r="P52" s="465"/>
      <c r="Q52" s="465"/>
      <c r="R52" s="442">
        <f t="shared" si="5"/>
        <v>0</v>
      </c>
    </row>
    <row r="53" spans="1:20" s="41" customFormat="1" ht="22.5" hidden="1" customHeight="1" x14ac:dyDescent="0.3">
      <c r="A53" s="344" t="s">
        <v>319</v>
      </c>
      <c r="B53" s="252" t="s">
        <v>320</v>
      </c>
      <c r="C53" s="344" t="s">
        <v>68</v>
      </c>
      <c r="D53" s="238" t="s">
        <v>321</v>
      </c>
      <c r="E53" s="269">
        <f t="shared" si="3"/>
        <v>0</v>
      </c>
      <c r="F53" s="269"/>
      <c r="G53" s="466"/>
      <c r="H53" s="466"/>
      <c r="I53" s="466"/>
      <c r="J53" s="348">
        <f t="shared" si="4"/>
        <v>0</v>
      </c>
      <c r="K53" s="348"/>
      <c r="L53" s="466"/>
      <c r="M53" s="466"/>
      <c r="N53" s="466"/>
      <c r="O53" s="348"/>
      <c r="P53" s="466"/>
      <c r="Q53" s="466"/>
      <c r="R53" s="351">
        <f t="shared" si="5"/>
        <v>0</v>
      </c>
    </row>
    <row r="54" spans="1:20" s="47" customFormat="1" ht="23.25" hidden="1" customHeight="1" x14ac:dyDescent="0.3">
      <c r="A54" s="147" t="s">
        <v>157</v>
      </c>
      <c r="B54" s="147" t="s">
        <v>158</v>
      </c>
      <c r="C54" s="147" t="s">
        <v>58</v>
      </c>
      <c r="D54" s="84" t="s">
        <v>159</v>
      </c>
      <c r="E54" s="94">
        <f t="shared" si="3"/>
        <v>0</v>
      </c>
      <c r="F54" s="94"/>
      <c r="G54" s="465"/>
      <c r="H54" s="465"/>
      <c r="I54" s="465"/>
      <c r="J54" s="444">
        <f t="shared" si="4"/>
        <v>0</v>
      </c>
      <c r="K54" s="444"/>
      <c r="L54" s="465"/>
      <c r="M54" s="465"/>
      <c r="N54" s="465"/>
      <c r="O54" s="444"/>
      <c r="P54" s="465"/>
      <c r="Q54" s="465"/>
      <c r="R54" s="442">
        <f t="shared" si="5"/>
        <v>0</v>
      </c>
    </row>
    <row r="55" spans="1:20" s="41" customFormat="1" ht="47.25" hidden="1" customHeight="1" x14ac:dyDescent="0.3">
      <c r="A55" s="125" t="s">
        <v>25</v>
      </c>
      <c r="B55" s="125"/>
      <c r="C55" s="125"/>
      <c r="D55" s="126" t="s">
        <v>100</v>
      </c>
      <c r="E55" s="437">
        <f>SUM(E56)</f>
        <v>0</v>
      </c>
      <c r="F55" s="438">
        <f t="shared" ref="F55:R55" si="6">SUM(F56)</f>
        <v>0</v>
      </c>
      <c r="G55" s="438">
        <f t="shared" si="6"/>
        <v>0</v>
      </c>
      <c r="H55" s="438">
        <f t="shared" si="6"/>
        <v>0</v>
      </c>
      <c r="I55" s="438">
        <f t="shared" si="6"/>
        <v>0</v>
      </c>
      <c r="J55" s="467">
        <f t="shared" si="6"/>
        <v>0</v>
      </c>
      <c r="K55" s="467">
        <f t="shared" si="6"/>
        <v>0</v>
      </c>
      <c r="L55" s="438">
        <f t="shared" si="6"/>
        <v>0</v>
      </c>
      <c r="M55" s="438">
        <f t="shared" si="6"/>
        <v>0</v>
      </c>
      <c r="N55" s="438">
        <f t="shared" si="6"/>
        <v>0</v>
      </c>
      <c r="O55" s="467">
        <f t="shared" si="6"/>
        <v>0</v>
      </c>
      <c r="P55" s="467">
        <f t="shared" si="6"/>
        <v>0</v>
      </c>
      <c r="Q55" s="467">
        <f t="shared" si="6"/>
        <v>0</v>
      </c>
      <c r="R55" s="467">
        <f t="shared" si="6"/>
        <v>0</v>
      </c>
      <c r="T55" s="49">
        <f>SUM(E55,J55)</f>
        <v>0</v>
      </c>
    </row>
    <row r="56" spans="1:20" s="41" customFormat="1" ht="48.75" hidden="1" customHeight="1" x14ac:dyDescent="0.3">
      <c r="A56" s="125" t="s">
        <v>26</v>
      </c>
      <c r="B56" s="125"/>
      <c r="C56" s="125"/>
      <c r="D56" s="126" t="s">
        <v>100</v>
      </c>
      <c r="E56" s="437">
        <f>SUM(E57:E68)</f>
        <v>0</v>
      </c>
      <c r="F56" s="437">
        <f t="shared" ref="F56:R56" si="7">SUM(F57:F68)</f>
        <v>0</v>
      </c>
      <c r="G56" s="437">
        <f t="shared" si="7"/>
        <v>0</v>
      </c>
      <c r="H56" s="437">
        <f t="shared" si="7"/>
        <v>0</v>
      </c>
      <c r="I56" s="437">
        <f t="shared" si="7"/>
        <v>0</v>
      </c>
      <c r="J56" s="468">
        <f t="shared" si="7"/>
        <v>0</v>
      </c>
      <c r="K56" s="468">
        <f t="shared" si="7"/>
        <v>0</v>
      </c>
      <c r="L56" s="437">
        <f t="shared" si="7"/>
        <v>0</v>
      </c>
      <c r="M56" s="437">
        <f t="shared" si="7"/>
        <v>0</v>
      </c>
      <c r="N56" s="437">
        <f t="shared" si="7"/>
        <v>0</v>
      </c>
      <c r="O56" s="468">
        <f t="shared" si="7"/>
        <v>0</v>
      </c>
      <c r="P56" s="468">
        <f t="shared" si="7"/>
        <v>0</v>
      </c>
      <c r="Q56" s="468">
        <f t="shared" si="7"/>
        <v>0</v>
      </c>
      <c r="R56" s="468">
        <f t="shared" si="7"/>
        <v>0</v>
      </c>
      <c r="T56" s="49">
        <f>SUM(E56,J56)</f>
        <v>0</v>
      </c>
    </row>
    <row r="57" spans="1:20" s="47" customFormat="1" ht="45.75" hidden="1" customHeight="1" x14ac:dyDescent="0.3">
      <c r="A57" s="147" t="s">
        <v>172</v>
      </c>
      <c r="B57" s="147" t="s">
        <v>102</v>
      </c>
      <c r="C57" s="147" t="s">
        <v>47</v>
      </c>
      <c r="D57" s="87" t="s">
        <v>101</v>
      </c>
      <c r="E57" s="94">
        <f t="shared" ref="E57:E72" si="8">SUM(F57,I57)</f>
        <v>0</v>
      </c>
      <c r="F57" s="94"/>
      <c r="G57" s="444"/>
      <c r="H57" s="444"/>
      <c r="I57" s="444"/>
      <c r="J57" s="94">
        <f t="shared" ref="J57:J67" si="9">SUM(L57,O57)</f>
        <v>0</v>
      </c>
      <c r="K57" s="94"/>
      <c r="L57" s="469"/>
      <c r="M57" s="469"/>
      <c r="N57" s="469"/>
      <c r="O57" s="94"/>
      <c r="P57" s="469"/>
      <c r="Q57" s="469"/>
      <c r="R57" s="442">
        <f>SUM(E57,J57)</f>
        <v>0</v>
      </c>
    </row>
    <row r="58" spans="1:20" s="47" customFormat="1" ht="23.25" hidden="1" customHeight="1" x14ac:dyDescent="0.3">
      <c r="A58" s="147" t="s">
        <v>359</v>
      </c>
      <c r="B58" s="146" t="s">
        <v>62</v>
      </c>
      <c r="C58" s="230" t="s">
        <v>48</v>
      </c>
      <c r="D58" s="214" t="s">
        <v>225</v>
      </c>
      <c r="E58" s="94">
        <f t="shared" si="8"/>
        <v>0</v>
      </c>
      <c r="F58" s="94"/>
      <c r="G58" s="444"/>
      <c r="H58" s="444"/>
      <c r="I58" s="444"/>
      <c r="J58" s="94">
        <f t="shared" si="9"/>
        <v>0</v>
      </c>
      <c r="K58" s="94"/>
      <c r="L58" s="469"/>
      <c r="M58" s="469"/>
      <c r="N58" s="469"/>
      <c r="O58" s="94"/>
      <c r="P58" s="469"/>
      <c r="Q58" s="469"/>
      <c r="R58" s="442">
        <f t="shared" ref="R58:R72" si="10">SUM(E58,J58)</f>
        <v>0</v>
      </c>
    </row>
    <row r="59" spans="1:20" s="47" customFormat="1" ht="35.25" hidden="1" customHeight="1" x14ac:dyDescent="0.3">
      <c r="A59" s="254" t="s">
        <v>402</v>
      </c>
      <c r="B59" s="255" t="s">
        <v>403</v>
      </c>
      <c r="C59" s="255" t="s">
        <v>53</v>
      </c>
      <c r="D59" s="78" t="s">
        <v>404</v>
      </c>
      <c r="E59" s="94">
        <f t="shared" si="8"/>
        <v>0</v>
      </c>
      <c r="F59" s="94"/>
      <c r="G59" s="465"/>
      <c r="H59" s="465"/>
      <c r="I59" s="465"/>
      <c r="J59" s="444">
        <f t="shared" si="9"/>
        <v>0</v>
      </c>
      <c r="K59" s="444"/>
      <c r="L59" s="469"/>
      <c r="M59" s="469"/>
      <c r="N59" s="469"/>
      <c r="O59" s="444"/>
      <c r="P59" s="469"/>
      <c r="Q59" s="469"/>
      <c r="R59" s="445">
        <f t="shared" si="10"/>
        <v>0</v>
      </c>
    </row>
    <row r="60" spans="1:20" s="85" customFormat="1" ht="36.75" hidden="1" customHeight="1" x14ac:dyDescent="0.3">
      <c r="A60" s="254" t="s">
        <v>216</v>
      </c>
      <c r="B60" s="254" t="s">
        <v>217</v>
      </c>
      <c r="C60" s="254" t="s">
        <v>308</v>
      </c>
      <c r="D60" s="226" t="s">
        <v>218</v>
      </c>
      <c r="E60" s="94">
        <f t="shared" si="8"/>
        <v>0</v>
      </c>
      <c r="F60" s="94"/>
      <c r="G60" s="465"/>
      <c r="H60" s="465"/>
      <c r="I60" s="465"/>
      <c r="J60" s="94">
        <f t="shared" si="9"/>
        <v>0</v>
      </c>
      <c r="K60" s="94"/>
      <c r="L60" s="465"/>
      <c r="M60" s="465"/>
      <c r="N60" s="465"/>
      <c r="O60" s="94"/>
      <c r="P60" s="465"/>
      <c r="Q60" s="465"/>
      <c r="R60" s="445">
        <f t="shared" si="10"/>
        <v>0</v>
      </c>
    </row>
    <row r="61" spans="1:20" s="85" customFormat="1" ht="35.25" hidden="1" customHeight="1" x14ac:dyDescent="0.3">
      <c r="A61" s="254" t="s">
        <v>290</v>
      </c>
      <c r="B61" s="254" t="s">
        <v>291</v>
      </c>
      <c r="C61" s="254" t="s">
        <v>56</v>
      </c>
      <c r="D61" s="226" t="s">
        <v>292</v>
      </c>
      <c r="E61" s="94">
        <f t="shared" si="8"/>
        <v>0</v>
      </c>
      <c r="F61" s="94"/>
      <c r="G61" s="465"/>
      <c r="H61" s="465"/>
      <c r="I61" s="465"/>
      <c r="J61" s="444">
        <f t="shared" si="9"/>
        <v>0</v>
      </c>
      <c r="K61" s="444"/>
      <c r="L61" s="465"/>
      <c r="M61" s="465"/>
      <c r="N61" s="465"/>
      <c r="O61" s="444"/>
      <c r="P61" s="465"/>
      <c r="Q61" s="465"/>
      <c r="R61" s="445">
        <f t="shared" si="10"/>
        <v>0</v>
      </c>
    </row>
    <row r="62" spans="1:20" s="85" customFormat="1" ht="35.25" hidden="1" customHeight="1" x14ac:dyDescent="0.3">
      <c r="A62" s="254" t="s">
        <v>360</v>
      </c>
      <c r="B62" s="254" t="s">
        <v>361</v>
      </c>
      <c r="C62" s="254" t="s">
        <v>56</v>
      </c>
      <c r="D62" s="226" t="s">
        <v>362</v>
      </c>
      <c r="E62" s="94">
        <f t="shared" si="8"/>
        <v>0</v>
      </c>
      <c r="F62" s="94"/>
      <c r="G62" s="465"/>
      <c r="H62" s="465"/>
      <c r="I62" s="465"/>
      <c r="J62" s="444">
        <f t="shared" si="9"/>
        <v>0</v>
      </c>
      <c r="K62" s="444"/>
      <c r="L62" s="465"/>
      <c r="M62" s="465"/>
      <c r="N62" s="465"/>
      <c r="O62" s="444"/>
      <c r="P62" s="465"/>
      <c r="Q62" s="465"/>
      <c r="R62" s="445">
        <f t="shared" si="10"/>
        <v>0</v>
      </c>
    </row>
    <row r="63" spans="1:20" s="85" customFormat="1" ht="22.5" hidden="1" customHeight="1" x14ac:dyDescent="0.3">
      <c r="A63" s="254" t="s">
        <v>363</v>
      </c>
      <c r="B63" s="254" t="s">
        <v>143</v>
      </c>
      <c r="C63" s="255" t="s">
        <v>56</v>
      </c>
      <c r="D63" s="227" t="s">
        <v>144</v>
      </c>
      <c r="E63" s="94">
        <f t="shared" si="8"/>
        <v>0</v>
      </c>
      <c r="F63" s="94"/>
      <c r="G63" s="465"/>
      <c r="H63" s="465"/>
      <c r="I63" s="465"/>
      <c r="J63" s="444">
        <f t="shared" si="9"/>
        <v>0</v>
      </c>
      <c r="K63" s="444"/>
      <c r="L63" s="465"/>
      <c r="M63" s="465"/>
      <c r="N63" s="465"/>
      <c r="O63" s="444"/>
      <c r="P63" s="465"/>
      <c r="Q63" s="465"/>
      <c r="R63" s="445">
        <f t="shared" si="10"/>
        <v>0</v>
      </c>
    </row>
    <row r="64" spans="1:20" s="41" customFormat="1" ht="32.25" hidden="1" customHeight="1" x14ac:dyDescent="0.3">
      <c r="A64" s="327" t="s">
        <v>219</v>
      </c>
      <c r="B64" s="327" t="s">
        <v>91</v>
      </c>
      <c r="C64" s="327" t="s">
        <v>221</v>
      </c>
      <c r="D64" s="328" t="s">
        <v>220</v>
      </c>
      <c r="E64" s="269">
        <f t="shared" si="8"/>
        <v>0</v>
      </c>
      <c r="F64" s="269"/>
      <c r="G64" s="466"/>
      <c r="H64" s="466"/>
      <c r="I64" s="466"/>
      <c r="J64" s="348">
        <f t="shared" si="9"/>
        <v>0</v>
      </c>
      <c r="K64" s="348"/>
      <c r="L64" s="267"/>
      <c r="M64" s="267"/>
      <c r="N64" s="267"/>
      <c r="O64" s="348"/>
      <c r="P64" s="267"/>
      <c r="Q64" s="466"/>
      <c r="R64" s="450">
        <f t="shared" si="10"/>
        <v>0</v>
      </c>
    </row>
    <row r="65" spans="1:20" s="41" customFormat="1" ht="25.5" hidden="1" customHeight="1" x14ac:dyDescent="0.3">
      <c r="A65" s="358" t="s">
        <v>364</v>
      </c>
      <c r="B65" s="252" t="s">
        <v>333</v>
      </c>
      <c r="C65" s="252" t="s">
        <v>221</v>
      </c>
      <c r="D65" s="235" t="s">
        <v>334</v>
      </c>
      <c r="E65" s="269">
        <f>SUM(F65,I65)</f>
        <v>0</v>
      </c>
      <c r="F65" s="269"/>
      <c r="G65" s="466"/>
      <c r="H65" s="466"/>
      <c r="I65" s="466"/>
      <c r="J65" s="269">
        <f t="shared" si="9"/>
        <v>0</v>
      </c>
      <c r="K65" s="269"/>
      <c r="L65" s="267"/>
      <c r="M65" s="267"/>
      <c r="N65" s="267"/>
      <c r="O65" s="269"/>
      <c r="P65" s="267"/>
      <c r="Q65" s="466"/>
      <c r="R65" s="351">
        <f t="shared" si="10"/>
        <v>0</v>
      </c>
    </row>
    <row r="66" spans="1:20" s="41" customFormat="1" ht="27.75" hidden="1" customHeight="1" x14ac:dyDescent="0.3">
      <c r="A66" s="252" t="s">
        <v>437</v>
      </c>
      <c r="B66" s="252" t="s">
        <v>438</v>
      </c>
      <c r="C66" s="252" t="s">
        <v>221</v>
      </c>
      <c r="D66" s="235" t="s">
        <v>439</v>
      </c>
      <c r="E66" s="269">
        <f>SUM(F66,I66)</f>
        <v>0</v>
      </c>
      <c r="F66" s="269"/>
      <c r="G66" s="348"/>
      <c r="H66" s="348"/>
      <c r="I66" s="348"/>
      <c r="J66" s="269">
        <f>SUM(L66,O66)</f>
        <v>0</v>
      </c>
      <c r="K66" s="269"/>
      <c r="L66" s="470"/>
      <c r="M66" s="470"/>
      <c r="N66" s="470"/>
      <c r="O66" s="269"/>
      <c r="P66" s="466"/>
      <c r="Q66" s="470"/>
      <c r="R66" s="351">
        <f t="shared" si="10"/>
        <v>0</v>
      </c>
    </row>
    <row r="67" spans="1:20" s="56" customFormat="1" ht="51" hidden="1" customHeight="1" x14ac:dyDescent="0.3">
      <c r="A67" s="341" t="s">
        <v>224</v>
      </c>
      <c r="B67" s="341" t="s">
        <v>223</v>
      </c>
      <c r="C67" s="256" t="s">
        <v>57</v>
      </c>
      <c r="D67" s="88" t="s">
        <v>222</v>
      </c>
      <c r="E67" s="95">
        <f t="shared" si="8"/>
        <v>0</v>
      </c>
      <c r="F67" s="95"/>
      <c r="G67" s="471"/>
      <c r="H67" s="471"/>
      <c r="I67" s="471"/>
      <c r="J67" s="447">
        <f t="shared" si="9"/>
        <v>0</v>
      </c>
      <c r="K67" s="447"/>
      <c r="L67" s="472"/>
      <c r="M67" s="472"/>
      <c r="N67" s="472"/>
      <c r="O67" s="447"/>
      <c r="P67" s="472"/>
      <c r="Q67" s="471"/>
      <c r="R67" s="442">
        <f t="shared" si="10"/>
        <v>0</v>
      </c>
    </row>
    <row r="68" spans="1:20" s="41" customFormat="1" ht="24.75" hidden="1" customHeight="1" x14ac:dyDescent="0.3">
      <c r="A68" s="327" t="s">
        <v>365</v>
      </c>
      <c r="B68" s="252" t="s">
        <v>158</v>
      </c>
      <c r="C68" s="252" t="s">
        <v>58</v>
      </c>
      <c r="D68" s="359" t="s">
        <v>159</v>
      </c>
      <c r="E68" s="269">
        <f t="shared" si="8"/>
        <v>0</v>
      </c>
      <c r="F68" s="269"/>
      <c r="G68" s="348"/>
      <c r="H68" s="348"/>
      <c r="I68" s="348"/>
      <c r="J68" s="269">
        <f>SUM(O68,L68)</f>
        <v>0</v>
      </c>
      <c r="K68" s="269"/>
      <c r="L68" s="348"/>
      <c r="M68" s="348"/>
      <c r="N68" s="348"/>
      <c r="O68" s="269"/>
      <c r="P68" s="348"/>
      <c r="Q68" s="348"/>
      <c r="R68" s="351">
        <f t="shared" si="10"/>
        <v>0</v>
      </c>
    </row>
    <row r="69" spans="1:20" s="47" customFormat="1" ht="35.25" hidden="1" customHeight="1" x14ac:dyDescent="0.3">
      <c r="A69" s="147" t="s">
        <v>277</v>
      </c>
      <c r="B69" s="147" t="s">
        <v>276</v>
      </c>
      <c r="C69" s="147" t="s">
        <v>221</v>
      </c>
      <c r="D69" s="87" t="s">
        <v>275</v>
      </c>
      <c r="E69" s="94">
        <f>SUM(F69,I69)</f>
        <v>0</v>
      </c>
      <c r="F69" s="94"/>
      <c r="G69" s="444"/>
      <c r="H69" s="444"/>
      <c r="I69" s="444"/>
      <c r="J69" s="94">
        <f>SUM(L69,O69)</f>
        <v>0</v>
      </c>
      <c r="K69" s="94"/>
      <c r="L69" s="469"/>
      <c r="M69" s="469"/>
      <c r="N69" s="469"/>
      <c r="O69" s="94"/>
      <c r="P69" s="465"/>
      <c r="Q69" s="469"/>
      <c r="R69" s="442">
        <f t="shared" si="10"/>
        <v>0</v>
      </c>
    </row>
    <row r="70" spans="1:20" s="47" customFormat="1" ht="14.1" hidden="1" customHeight="1" x14ac:dyDescent="0.3">
      <c r="A70" s="145"/>
      <c r="B70" s="145"/>
      <c r="C70" s="145"/>
      <c r="D70" s="89"/>
      <c r="E70" s="94">
        <f>SUM(F70,I70)</f>
        <v>0</v>
      </c>
      <c r="F70" s="94"/>
      <c r="G70" s="444"/>
      <c r="H70" s="444"/>
      <c r="I70" s="444"/>
      <c r="J70" s="473">
        <f>SUM(O70,L70)</f>
        <v>0</v>
      </c>
      <c r="K70" s="473"/>
      <c r="L70" s="444"/>
      <c r="M70" s="444"/>
      <c r="N70" s="444"/>
      <c r="O70" s="444"/>
      <c r="P70" s="444"/>
      <c r="Q70" s="444"/>
      <c r="R70" s="474">
        <f t="shared" si="10"/>
        <v>0</v>
      </c>
    </row>
    <row r="71" spans="1:20" s="47" customFormat="1" ht="14.1" hidden="1" customHeight="1" x14ac:dyDescent="0.3">
      <c r="A71" s="145"/>
      <c r="B71" s="145"/>
      <c r="C71" s="145"/>
      <c r="D71" s="89"/>
      <c r="E71" s="94">
        <f t="shared" si="8"/>
        <v>0</v>
      </c>
      <c r="F71" s="94"/>
      <c r="G71" s="444"/>
      <c r="H71" s="444"/>
      <c r="I71" s="444"/>
      <c r="J71" s="473">
        <f>SUM(O71,L71)</f>
        <v>0</v>
      </c>
      <c r="K71" s="473"/>
      <c r="L71" s="444"/>
      <c r="M71" s="444"/>
      <c r="N71" s="444"/>
      <c r="O71" s="444"/>
      <c r="P71" s="444"/>
      <c r="Q71" s="444"/>
      <c r="R71" s="474">
        <f t="shared" si="10"/>
        <v>0</v>
      </c>
    </row>
    <row r="72" spans="1:20" s="47" customFormat="1" ht="14.1" hidden="1" customHeight="1" x14ac:dyDescent="0.3">
      <c r="A72" s="145"/>
      <c r="B72" s="145"/>
      <c r="C72" s="145"/>
      <c r="D72" s="89"/>
      <c r="E72" s="94">
        <f t="shared" si="8"/>
        <v>0</v>
      </c>
      <c r="F72" s="94"/>
      <c r="G72" s="469"/>
      <c r="H72" s="469"/>
      <c r="I72" s="469"/>
      <c r="J72" s="473">
        <f>SUM(L72,O72)</f>
        <v>0</v>
      </c>
      <c r="K72" s="473"/>
      <c r="L72" s="469"/>
      <c r="M72" s="469"/>
      <c r="N72" s="469"/>
      <c r="O72" s="469"/>
      <c r="P72" s="469"/>
      <c r="Q72" s="469"/>
      <c r="R72" s="474">
        <f t="shared" si="10"/>
        <v>0</v>
      </c>
    </row>
    <row r="73" spans="1:20" s="47" customFormat="1" ht="13.5" hidden="1" customHeight="1" x14ac:dyDescent="0.3">
      <c r="A73" s="145"/>
      <c r="B73" s="145"/>
      <c r="C73" s="145"/>
      <c r="D73" s="89"/>
      <c r="E73" s="94"/>
      <c r="F73" s="94"/>
      <c r="G73" s="469"/>
      <c r="H73" s="469"/>
      <c r="I73" s="469"/>
      <c r="J73" s="473"/>
      <c r="K73" s="473"/>
      <c r="L73" s="469"/>
      <c r="M73" s="469"/>
      <c r="N73" s="469"/>
      <c r="O73" s="469"/>
      <c r="P73" s="469"/>
      <c r="Q73" s="469"/>
      <c r="R73" s="474"/>
    </row>
    <row r="74" spans="1:20" s="41" customFormat="1" ht="47.25" customHeight="1" x14ac:dyDescent="0.3">
      <c r="A74" s="240" t="s">
        <v>175</v>
      </c>
      <c r="B74" s="240"/>
      <c r="C74" s="240"/>
      <c r="D74" s="241" t="s">
        <v>97</v>
      </c>
      <c r="E74" s="353">
        <f>SUM(E75)</f>
        <v>-425500</v>
      </c>
      <c r="F74" s="353">
        <f t="shared" ref="F74:R74" si="11">SUM(F75)</f>
        <v>0</v>
      </c>
      <c r="G74" s="353">
        <f t="shared" si="11"/>
        <v>0</v>
      </c>
      <c r="H74" s="353">
        <f t="shared" si="11"/>
        <v>-93227</v>
      </c>
      <c r="I74" s="353">
        <f t="shared" si="11"/>
        <v>0</v>
      </c>
      <c r="J74" s="353">
        <f t="shared" si="11"/>
        <v>425500</v>
      </c>
      <c r="K74" s="353">
        <f t="shared" si="11"/>
        <v>425500</v>
      </c>
      <c r="L74" s="353">
        <f t="shared" si="11"/>
        <v>0</v>
      </c>
      <c r="M74" s="353">
        <f t="shared" si="11"/>
        <v>0</v>
      </c>
      <c r="N74" s="353">
        <f t="shared" si="11"/>
        <v>0</v>
      </c>
      <c r="O74" s="353">
        <f t="shared" si="11"/>
        <v>425500</v>
      </c>
      <c r="P74" s="353">
        <f t="shared" si="11"/>
        <v>0</v>
      </c>
      <c r="Q74" s="353">
        <f t="shared" si="11"/>
        <v>0</v>
      </c>
      <c r="R74" s="353">
        <f t="shared" si="11"/>
        <v>0</v>
      </c>
      <c r="T74" s="279">
        <f t="shared" ref="T74:T75" si="12">SUM(E74,J74)</f>
        <v>0</v>
      </c>
    </row>
    <row r="75" spans="1:20" s="3" customFormat="1" ht="45.75" customHeight="1" x14ac:dyDescent="0.3">
      <c r="A75" s="240" t="s">
        <v>174</v>
      </c>
      <c r="B75" s="240"/>
      <c r="C75" s="240"/>
      <c r="D75" s="241" t="s">
        <v>97</v>
      </c>
      <c r="E75" s="353">
        <f>SUM(E77,E79,E89,E91,E95,E96,E98)</f>
        <v>-425500</v>
      </c>
      <c r="F75" s="353">
        <f>SUM(F77,F79,F89,F91,F95,F96,F98)</f>
        <v>0</v>
      </c>
      <c r="G75" s="353">
        <f t="shared" ref="G75:H75" si="13">SUM(G77,G79,G89,G91,G95,G96,G98)</f>
        <v>0</v>
      </c>
      <c r="H75" s="353">
        <f t="shared" si="13"/>
        <v>-93227</v>
      </c>
      <c r="I75" s="353">
        <f t="shared" ref="I75:Q75" si="14">SUM(I77,I79,I93,I96,I97)</f>
        <v>0</v>
      </c>
      <c r="J75" s="353">
        <f t="shared" ref="J75" si="15">SUM(J77,J79,J89,J91,J95,J96,J98)</f>
        <v>425500</v>
      </c>
      <c r="K75" s="353">
        <f>SUM(K77,K79,K89,K91,K95,K96,K98)</f>
        <v>425500</v>
      </c>
      <c r="L75" s="353">
        <f t="shared" ref="L75:N75" si="16">SUM(L77,L79,L89,L96,L97)</f>
        <v>0</v>
      </c>
      <c r="M75" s="353">
        <f t="shared" si="16"/>
        <v>0</v>
      </c>
      <c r="N75" s="353">
        <f t="shared" si="16"/>
        <v>0</v>
      </c>
      <c r="O75" s="353">
        <f>SUM(O77,O79,O89,O91,O95,O96,O98)</f>
        <v>425500</v>
      </c>
      <c r="P75" s="353">
        <f t="shared" si="14"/>
        <v>0</v>
      </c>
      <c r="Q75" s="353">
        <f t="shared" si="14"/>
        <v>0</v>
      </c>
      <c r="R75" s="353">
        <f>SUM(R77,R79,R89,R91,R95,R96,R98)</f>
        <v>0</v>
      </c>
      <c r="T75" s="279">
        <f t="shared" si="12"/>
        <v>0</v>
      </c>
    </row>
    <row r="76" spans="1:20" s="76" customFormat="1" ht="45.75" hidden="1" customHeight="1" x14ac:dyDescent="0.3">
      <c r="A76" s="147" t="s">
        <v>173</v>
      </c>
      <c r="B76" s="147" t="s">
        <v>102</v>
      </c>
      <c r="C76" s="147" t="s">
        <v>47</v>
      </c>
      <c r="D76" s="87" t="s">
        <v>101</v>
      </c>
      <c r="E76" s="98">
        <f>SUM(F76,I76)</f>
        <v>0</v>
      </c>
      <c r="F76" s="98"/>
      <c r="G76" s="98"/>
      <c r="H76" s="443"/>
      <c r="I76" s="443"/>
      <c r="J76" s="442">
        <f t="shared" ref="J76:J97" si="17">SUM(L76,O76)</f>
        <v>0</v>
      </c>
      <c r="K76" s="442"/>
      <c r="L76" s="443"/>
      <c r="M76" s="443"/>
      <c r="N76" s="443"/>
      <c r="O76" s="442"/>
      <c r="P76" s="442"/>
      <c r="Q76" s="442"/>
      <c r="R76" s="442">
        <f>SUM(E76,J76)</f>
        <v>0</v>
      </c>
    </row>
    <row r="77" spans="1:20" s="41" customFormat="1" ht="24.75" hidden="1" customHeight="1" x14ac:dyDescent="0.3">
      <c r="A77" s="246" t="s">
        <v>226</v>
      </c>
      <c r="B77" s="246" t="s">
        <v>62</v>
      </c>
      <c r="C77" s="247" t="s">
        <v>48</v>
      </c>
      <c r="D77" s="236" t="s">
        <v>225</v>
      </c>
      <c r="E77" s="475">
        <f t="shared" ref="E77:E99" si="18">SUM(F77,I77)</f>
        <v>0</v>
      </c>
      <c r="F77" s="266"/>
      <c r="G77" s="266"/>
      <c r="H77" s="349"/>
      <c r="I77" s="349"/>
      <c r="J77" s="351">
        <f t="shared" si="17"/>
        <v>0</v>
      </c>
      <c r="K77" s="351"/>
      <c r="L77" s="349"/>
      <c r="M77" s="349"/>
      <c r="N77" s="349"/>
      <c r="O77" s="351"/>
      <c r="P77" s="351"/>
      <c r="Q77" s="351"/>
      <c r="R77" s="450">
        <f t="shared" ref="R77:R98" si="19">SUM(E77,J77)</f>
        <v>0</v>
      </c>
    </row>
    <row r="78" spans="1:20" s="270" customFormat="1" ht="59.25" hidden="1" customHeight="1" x14ac:dyDescent="0.3">
      <c r="A78" s="339"/>
      <c r="B78" s="339"/>
      <c r="C78" s="340"/>
      <c r="D78" s="137" t="s">
        <v>425</v>
      </c>
      <c r="E78" s="476">
        <f t="shared" si="18"/>
        <v>0</v>
      </c>
      <c r="F78" s="460"/>
      <c r="G78" s="460"/>
      <c r="H78" s="452"/>
      <c r="I78" s="452"/>
      <c r="J78" s="460">
        <f t="shared" si="17"/>
        <v>0</v>
      </c>
      <c r="K78" s="464"/>
      <c r="L78" s="452"/>
      <c r="M78" s="452"/>
      <c r="N78" s="452"/>
      <c r="O78" s="464"/>
      <c r="P78" s="464"/>
      <c r="Q78" s="464"/>
      <c r="R78" s="453">
        <f t="shared" si="19"/>
        <v>0</v>
      </c>
    </row>
    <row r="79" spans="1:20" s="93" customFormat="1" ht="55.5" customHeight="1" x14ac:dyDescent="0.3">
      <c r="A79" s="246" t="s">
        <v>227</v>
      </c>
      <c r="B79" s="246" t="s">
        <v>63</v>
      </c>
      <c r="C79" s="247" t="s">
        <v>49</v>
      </c>
      <c r="D79" s="236" t="s">
        <v>429</v>
      </c>
      <c r="E79" s="457">
        <v>-425500</v>
      </c>
      <c r="F79" s="475"/>
      <c r="G79" s="475"/>
      <c r="H79" s="475">
        <v>-93227</v>
      </c>
      <c r="I79" s="475"/>
      <c r="J79" s="269">
        <f t="shared" si="17"/>
        <v>25500</v>
      </c>
      <c r="K79" s="475">
        <v>25500</v>
      </c>
      <c r="L79" s="475">
        <f t="shared" ref="L79" si="20">SUM(L80:L84)</f>
        <v>0</v>
      </c>
      <c r="M79" s="475">
        <f t="shared" ref="M79:N79" si="21">SUM(M80:M84)</f>
        <v>0</v>
      </c>
      <c r="N79" s="475">
        <f t="shared" si="21"/>
        <v>0</v>
      </c>
      <c r="O79" s="475">
        <v>25500</v>
      </c>
      <c r="P79" s="269"/>
      <c r="Q79" s="269"/>
      <c r="R79" s="269">
        <f t="shared" si="19"/>
        <v>-400000</v>
      </c>
    </row>
    <row r="80" spans="1:20" s="299" customFormat="1" ht="45" hidden="1" customHeight="1" x14ac:dyDescent="0.3">
      <c r="A80" s="297"/>
      <c r="B80" s="297"/>
      <c r="C80" s="298"/>
      <c r="D80" s="219" t="s">
        <v>449</v>
      </c>
      <c r="E80" s="513">
        <f>SUM(F80,I80)</f>
        <v>0</v>
      </c>
      <c r="F80" s="95"/>
      <c r="G80" s="95"/>
      <c r="H80" s="447"/>
      <c r="I80" s="447"/>
      <c r="J80" s="95">
        <f>SUM(L80,O80)</f>
        <v>0</v>
      </c>
      <c r="K80" s="95"/>
      <c r="L80" s="95"/>
      <c r="M80" s="95"/>
      <c r="N80" s="95"/>
      <c r="O80" s="95"/>
      <c r="P80" s="447"/>
      <c r="Q80" s="447"/>
      <c r="R80" s="447">
        <f>SUM(E80,J80)</f>
        <v>0</v>
      </c>
    </row>
    <row r="81" spans="1:36" s="47" customFormat="1" ht="22.5" hidden="1" customHeight="1" x14ac:dyDescent="0.3">
      <c r="A81" s="250"/>
      <c r="B81" s="250"/>
      <c r="C81" s="251"/>
      <c r="D81" s="219" t="s">
        <v>427</v>
      </c>
      <c r="E81" s="513">
        <f>SUM(F81,I81)</f>
        <v>0</v>
      </c>
      <c r="F81" s="478"/>
      <c r="G81" s="478"/>
      <c r="H81" s="442"/>
      <c r="I81" s="442"/>
      <c r="J81" s="95">
        <f>SUM(L81,O81)</f>
        <v>0</v>
      </c>
      <c r="K81" s="94"/>
      <c r="L81" s="94"/>
      <c r="M81" s="94"/>
      <c r="N81" s="94"/>
      <c r="O81" s="94"/>
      <c r="P81" s="94"/>
      <c r="Q81" s="94"/>
      <c r="R81" s="447">
        <f>SUM(E81,J81)</f>
        <v>0</v>
      </c>
    </row>
    <row r="82" spans="1:36" s="56" customFormat="1" ht="60.75" hidden="1" customHeight="1" x14ac:dyDescent="0.3">
      <c r="A82" s="294"/>
      <c r="B82" s="294"/>
      <c r="C82" s="295"/>
      <c r="D82" s="233" t="s">
        <v>426</v>
      </c>
      <c r="E82" s="477">
        <f t="shared" ref="E82" si="22">SUM(F82,I82)</f>
        <v>0</v>
      </c>
      <c r="F82" s="478"/>
      <c r="G82" s="478"/>
      <c r="H82" s="448"/>
      <c r="I82" s="448"/>
      <c r="J82" s="478">
        <f t="shared" ref="J82" si="23">SUM(L82,O82)</f>
        <v>0</v>
      </c>
      <c r="K82" s="185"/>
      <c r="L82" s="448"/>
      <c r="M82" s="448"/>
      <c r="N82" s="448"/>
      <c r="O82" s="185"/>
      <c r="P82" s="185"/>
      <c r="Q82" s="185"/>
      <c r="R82" s="447">
        <f t="shared" ref="R82" si="24">SUM(E82,J82)</f>
        <v>0</v>
      </c>
    </row>
    <row r="83" spans="1:36" s="47" customFormat="1" ht="60" hidden="1" customHeight="1" x14ac:dyDescent="0.3">
      <c r="A83" s="250"/>
      <c r="B83" s="250"/>
      <c r="C83" s="251"/>
      <c r="D83" s="514" t="s">
        <v>428</v>
      </c>
      <c r="E83" s="513">
        <f>SUM(F83,I83)</f>
        <v>0</v>
      </c>
      <c r="F83" s="478"/>
      <c r="G83" s="478"/>
      <c r="H83" s="442"/>
      <c r="I83" s="442"/>
      <c r="J83" s="95">
        <f>SUM(L83,O83)</f>
        <v>0</v>
      </c>
      <c r="K83" s="95"/>
      <c r="L83" s="95"/>
      <c r="M83" s="95"/>
      <c r="N83" s="95"/>
      <c r="O83" s="95"/>
      <c r="P83" s="94"/>
      <c r="Q83" s="94"/>
      <c r="R83" s="447">
        <f>SUM(E83,J83)</f>
        <v>0</v>
      </c>
    </row>
    <row r="84" spans="1:36" s="300" customFormat="1" ht="60" hidden="1" customHeight="1" x14ac:dyDescent="0.3">
      <c r="A84" s="297"/>
      <c r="B84" s="297"/>
      <c r="C84" s="298"/>
      <c r="D84" s="233" t="s">
        <v>430</v>
      </c>
      <c r="E84" s="513">
        <f t="shared" si="18"/>
        <v>0</v>
      </c>
      <c r="F84" s="95"/>
      <c r="G84" s="95"/>
      <c r="H84" s="447"/>
      <c r="I84" s="447"/>
      <c r="J84" s="95">
        <f t="shared" si="17"/>
        <v>0</v>
      </c>
      <c r="K84" s="95"/>
      <c r="L84" s="447"/>
      <c r="M84" s="447"/>
      <c r="N84" s="447"/>
      <c r="O84" s="95"/>
      <c r="P84" s="447"/>
      <c r="Q84" s="447"/>
      <c r="R84" s="447">
        <f t="shared" si="19"/>
        <v>0</v>
      </c>
      <c r="S84" s="299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299"/>
      <c r="AE84" s="299"/>
      <c r="AF84" s="299"/>
      <c r="AG84" s="299"/>
      <c r="AH84" s="299"/>
      <c r="AI84" s="299"/>
      <c r="AJ84" s="299"/>
    </row>
    <row r="85" spans="1:36" s="234" customFormat="1" ht="45" hidden="1" customHeight="1" x14ac:dyDescent="0.3">
      <c r="A85" s="248"/>
      <c r="B85" s="248"/>
      <c r="C85" s="249"/>
      <c r="D85" s="233" t="s">
        <v>369</v>
      </c>
      <c r="E85" s="477">
        <f t="shared" si="18"/>
        <v>0</v>
      </c>
      <c r="F85" s="478"/>
      <c r="G85" s="478"/>
      <c r="H85" s="185"/>
      <c r="I85" s="185"/>
      <c r="J85" s="478">
        <f t="shared" si="17"/>
        <v>0</v>
      </c>
      <c r="K85" s="478"/>
      <c r="L85" s="185"/>
      <c r="M85" s="185"/>
      <c r="N85" s="185"/>
      <c r="O85" s="478"/>
      <c r="P85" s="185"/>
      <c r="Q85" s="185"/>
      <c r="R85" s="185">
        <f t="shared" si="19"/>
        <v>0</v>
      </c>
    </row>
    <row r="86" spans="1:36" s="47" customFormat="1" ht="81.75" hidden="1" customHeight="1" x14ac:dyDescent="0.3">
      <c r="A86" s="250" t="s">
        <v>229</v>
      </c>
      <c r="B86" s="250" t="s">
        <v>61</v>
      </c>
      <c r="C86" s="250" t="s">
        <v>50</v>
      </c>
      <c r="D86" s="278" t="s">
        <v>228</v>
      </c>
      <c r="E86" s="98">
        <f t="shared" si="18"/>
        <v>0</v>
      </c>
      <c r="F86" s="98"/>
      <c r="G86" s="98"/>
      <c r="H86" s="442"/>
      <c r="I86" s="442"/>
      <c r="J86" s="98">
        <f t="shared" si="17"/>
        <v>0</v>
      </c>
      <c r="K86" s="98"/>
      <c r="L86" s="98"/>
      <c r="M86" s="98"/>
      <c r="N86" s="98"/>
      <c r="O86" s="98"/>
      <c r="P86" s="442"/>
      <c r="Q86" s="442"/>
      <c r="R86" s="98">
        <f t="shared" si="19"/>
        <v>0</v>
      </c>
    </row>
    <row r="87" spans="1:36" s="234" customFormat="1" ht="29.25" hidden="1" customHeight="1" x14ac:dyDescent="0.3">
      <c r="A87" s="248"/>
      <c r="B87" s="248"/>
      <c r="C87" s="248"/>
      <c r="D87" s="219" t="s">
        <v>257</v>
      </c>
      <c r="E87" s="477">
        <f>SUM(F87,I87)</f>
        <v>0</v>
      </c>
      <c r="F87" s="478"/>
      <c r="G87" s="478"/>
      <c r="H87" s="185"/>
      <c r="I87" s="185"/>
      <c r="J87" s="478">
        <f t="shared" si="17"/>
        <v>0</v>
      </c>
      <c r="K87" s="478"/>
      <c r="L87" s="478"/>
      <c r="M87" s="478"/>
      <c r="N87" s="478"/>
      <c r="O87" s="478"/>
      <c r="P87" s="185"/>
      <c r="Q87" s="185"/>
      <c r="R87" s="185">
        <f t="shared" si="19"/>
        <v>0</v>
      </c>
    </row>
    <row r="88" spans="1:36" s="234" customFormat="1" ht="64.5" hidden="1" customHeight="1" x14ac:dyDescent="0.3">
      <c r="A88" s="248"/>
      <c r="B88" s="248"/>
      <c r="C88" s="248"/>
      <c r="D88" s="233" t="s">
        <v>335</v>
      </c>
      <c r="E88" s="477">
        <f>SUM(F88,I88)</f>
        <v>0</v>
      </c>
      <c r="F88" s="478"/>
      <c r="G88" s="478"/>
      <c r="H88" s="185"/>
      <c r="I88" s="185"/>
      <c r="J88" s="478">
        <f t="shared" si="17"/>
        <v>0</v>
      </c>
      <c r="K88" s="478"/>
      <c r="L88" s="478"/>
      <c r="M88" s="478"/>
      <c r="N88" s="478"/>
      <c r="O88" s="478"/>
      <c r="P88" s="185"/>
      <c r="Q88" s="185"/>
      <c r="R88" s="185">
        <f t="shared" si="19"/>
        <v>0</v>
      </c>
    </row>
    <row r="89" spans="1:36" s="47" customFormat="1" ht="33" hidden="1" customHeight="1" x14ac:dyDescent="0.3">
      <c r="A89" s="250" t="s">
        <v>231</v>
      </c>
      <c r="B89" s="250" t="s">
        <v>54</v>
      </c>
      <c r="C89" s="250" t="s">
        <v>51</v>
      </c>
      <c r="D89" s="515" t="s">
        <v>230</v>
      </c>
      <c r="E89" s="98">
        <f t="shared" si="18"/>
        <v>0</v>
      </c>
      <c r="F89" s="98"/>
      <c r="G89" s="98"/>
      <c r="H89" s="442"/>
      <c r="I89" s="442"/>
      <c r="J89" s="98">
        <f t="shared" si="17"/>
        <v>0</v>
      </c>
      <c r="K89" s="98"/>
      <c r="L89" s="442"/>
      <c r="M89" s="442"/>
      <c r="N89" s="442"/>
      <c r="O89" s="98"/>
      <c r="P89" s="442"/>
      <c r="Q89" s="442"/>
      <c r="R89" s="98">
        <f t="shared" si="19"/>
        <v>0</v>
      </c>
    </row>
    <row r="90" spans="1:36" s="47" customFormat="1" ht="26.25" hidden="1" customHeight="1" x14ac:dyDescent="0.3">
      <c r="A90" s="250" t="s">
        <v>236</v>
      </c>
      <c r="B90" s="250" t="s">
        <v>237</v>
      </c>
      <c r="C90" s="251" t="s">
        <v>52</v>
      </c>
      <c r="D90" s="214" t="s">
        <v>232</v>
      </c>
      <c r="E90" s="479">
        <f t="shared" si="18"/>
        <v>0</v>
      </c>
      <c r="F90" s="98"/>
      <c r="G90" s="98"/>
      <c r="H90" s="442"/>
      <c r="I90" s="442"/>
      <c r="J90" s="98">
        <f t="shared" si="17"/>
        <v>0</v>
      </c>
      <c r="K90" s="98"/>
      <c r="L90" s="442"/>
      <c r="M90" s="442"/>
      <c r="N90" s="442"/>
      <c r="O90" s="98"/>
      <c r="P90" s="442"/>
      <c r="Q90" s="442"/>
      <c r="R90" s="98">
        <f t="shared" si="19"/>
        <v>0</v>
      </c>
    </row>
    <row r="91" spans="1:36" s="47" customFormat="1" ht="22.5" hidden="1" customHeight="1" x14ac:dyDescent="0.3">
      <c r="A91" s="250" t="s">
        <v>241</v>
      </c>
      <c r="B91" s="250" t="s">
        <v>242</v>
      </c>
      <c r="C91" s="250" t="s">
        <v>52</v>
      </c>
      <c r="D91" s="214" t="s">
        <v>234</v>
      </c>
      <c r="E91" s="98">
        <f t="shared" si="18"/>
        <v>0</v>
      </c>
      <c r="F91" s="98"/>
      <c r="G91" s="98"/>
      <c r="H91" s="442"/>
      <c r="I91" s="442"/>
      <c r="J91" s="98">
        <f t="shared" si="17"/>
        <v>0</v>
      </c>
      <c r="K91" s="98"/>
      <c r="L91" s="442"/>
      <c r="M91" s="442"/>
      <c r="N91" s="442"/>
      <c r="O91" s="98"/>
      <c r="P91" s="442"/>
      <c r="Q91" s="442"/>
      <c r="R91" s="442">
        <f t="shared" si="19"/>
        <v>0</v>
      </c>
    </row>
    <row r="92" spans="1:36" s="47" customFormat="1" ht="25.5" hidden="1" customHeight="1" x14ac:dyDescent="0.3">
      <c r="A92" s="250" t="s">
        <v>254</v>
      </c>
      <c r="B92" s="250" t="s">
        <v>239</v>
      </c>
      <c r="C92" s="250" t="s">
        <v>52</v>
      </c>
      <c r="D92" s="214" t="s">
        <v>235</v>
      </c>
      <c r="E92" s="98">
        <f t="shared" si="18"/>
        <v>0</v>
      </c>
      <c r="F92" s="98"/>
      <c r="G92" s="98"/>
      <c r="H92" s="442"/>
      <c r="I92" s="442"/>
      <c r="J92" s="98">
        <f t="shared" si="17"/>
        <v>0</v>
      </c>
      <c r="K92" s="442"/>
      <c r="L92" s="442"/>
      <c r="M92" s="442"/>
      <c r="N92" s="442"/>
      <c r="O92" s="442"/>
      <c r="P92" s="442"/>
      <c r="Q92" s="442"/>
      <c r="R92" s="445">
        <f t="shared" si="19"/>
        <v>0</v>
      </c>
    </row>
    <row r="93" spans="1:36" s="47" customFormat="1" ht="26.25" hidden="1" customHeight="1" x14ac:dyDescent="0.3">
      <c r="A93" s="250" t="s">
        <v>367</v>
      </c>
      <c r="B93" s="250" t="s">
        <v>368</v>
      </c>
      <c r="C93" s="250" t="s">
        <v>52</v>
      </c>
      <c r="D93" s="90" t="s">
        <v>366</v>
      </c>
      <c r="E93" s="98">
        <f t="shared" si="18"/>
        <v>0</v>
      </c>
      <c r="F93" s="98"/>
      <c r="G93" s="98"/>
      <c r="H93" s="442"/>
      <c r="I93" s="442"/>
      <c r="J93" s="98">
        <f t="shared" si="17"/>
        <v>0</v>
      </c>
      <c r="K93" s="474"/>
      <c r="L93" s="442"/>
      <c r="M93" s="442"/>
      <c r="N93" s="442"/>
      <c r="O93" s="474"/>
      <c r="P93" s="442"/>
      <c r="Q93" s="442"/>
      <c r="R93" s="454">
        <f t="shared" si="19"/>
        <v>0</v>
      </c>
    </row>
    <row r="94" spans="1:36" s="56" customFormat="1" ht="44.25" hidden="1" customHeight="1" x14ac:dyDescent="0.35">
      <c r="A94" s="294"/>
      <c r="B94" s="294"/>
      <c r="C94" s="295"/>
      <c r="D94" s="296" t="s">
        <v>370</v>
      </c>
      <c r="E94" s="478">
        <f t="shared" si="18"/>
        <v>0</v>
      </c>
      <c r="F94" s="478"/>
      <c r="G94" s="478"/>
      <c r="H94" s="185"/>
      <c r="I94" s="185"/>
      <c r="J94" s="478">
        <f t="shared" si="17"/>
        <v>0</v>
      </c>
      <c r="K94" s="480"/>
      <c r="L94" s="185"/>
      <c r="M94" s="185"/>
      <c r="N94" s="185"/>
      <c r="O94" s="480"/>
      <c r="P94" s="185"/>
      <c r="Q94" s="185"/>
      <c r="R94" s="481">
        <f t="shared" si="19"/>
        <v>0</v>
      </c>
    </row>
    <row r="95" spans="1:36" s="47" customFormat="1" ht="34.5" hidden="1" customHeight="1" x14ac:dyDescent="0.3">
      <c r="A95" s="250" t="s">
        <v>244</v>
      </c>
      <c r="B95" s="250" t="s">
        <v>245</v>
      </c>
      <c r="C95" s="251" t="s">
        <v>53</v>
      </c>
      <c r="D95" s="214" t="s">
        <v>243</v>
      </c>
      <c r="E95" s="479">
        <f t="shared" si="18"/>
        <v>0</v>
      </c>
      <c r="F95" s="98"/>
      <c r="G95" s="98"/>
      <c r="H95" s="442"/>
      <c r="I95" s="442"/>
      <c r="J95" s="442">
        <f t="shared" si="17"/>
        <v>0</v>
      </c>
      <c r="K95" s="442"/>
      <c r="L95" s="442"/>
      <c r="M95" s="442"/>
      <c r="N95" s="442"/>
      <c r="O95" s="442"/>
      <c r="P95" s="442"/>
      <c r="Q95" s="442"/>
      <c r="R95" s="442">
        <f t="shared" si="19"/>
        <v>0</v>
      </c>
    </row>
    <row r="96" spans="1:36" s="41" customFormat="1" ht="28.5" customHeight="1" x14ac:dyDescent="0.3">
      <c r="A96" s="246" t="s">
        <v>332</v>
      </c>
      <c r="B96" s="252" t="s">
        <v>333</v>
      </c>
      <c r="C96" s="252" t="s">
        <v>221</v>
      </c>
      <c r="D96" s="235" t="s">
        <v>334</v>
      </c>
      <c r="E96" s="475">
        <f t="shared" si="18"/>
        <v>0</v>
      </c>
      <c r="F96" s="266"/>
      <c r="G96" s="266"/>
      <c r="H96" s="351"/>
      <c r="I96" s="351"/>
      <c r="J96" s="351">
        <f t="shared" si="17"/>
        <v>400000</v>
      </c>
      <c r="K96" s="351">
        <v>400000</v>
      </c>
      <c r="L96" s="351"/>
      <c r="M96" s="351"/>
      <c r="N96" s="351"/>
      <c r="O96" s="351">
        <v>400000</v>
      </c>
      <c r="P96" s="351"/>
      <c r="Q96" s="351"/>
      <c r="R96" s="351">
        <f t="shared" si="19"/>
        <v>400000</v>
      </c>
    </row>
    <row r="97" spans="1:124" s="47" customFormat="1" ht="25.5" hidden="1" customHeight="1" x14ac:dyDescent="0.3">
      <c r="A97" s="250" t="s">
        <v>406</v>
      </c>
      <c r="B97" s="250" t="s">
        <v>158</v>
      </c>
      <c r="C97" s="250" t="s">
        <v>58</v>
      </c>
      <c r="D97" s="90" t="s">
        <v>278</v>
      </c>
      <c r="E97" s="98">
        <f>SUM(E98)</f>
        <v>0</v>
      </c>
      <c r="F97" s="98"/>
      <c r="G97" s="98"/>
      <c r="H97" s="98"/>
      <c r="I97" s="98">
        <f t="shared" ref="I97:Q97" si="25">SUM(I98)</f>
        <v>0</v>
      </c>
      <c r="J97" s="442">
        <f t="shared" si="17"/>
        <v>0</v>
      </c>
      <c r="K97" s="98"/>
      <c r="L97" s="98"/>
      <c r="M97" s="98"/>
      <c r="N97" s="98"/>
      <c r="O97" s="98"/>
      <c r="P97" s="98"/>
      <c r="Q97" s="98">
        <f t="shared" si="25"/>
        <v>0</v>
      </c>
      <c r="R97" s="98">
        <f t="shared" si="19"/>
        <v>0</v>
      </c>
    </row>
    <row r="98" spans="1:124" s="56" customFormat="1" ht="46.5" hidden="1" customHeight="1" x14ac:dyDescent="0.3">
      <c r="A98" s="516" t="s">
        <v>431</v>
      </c>
      <c r="B98" s="516" t="s">
        <v>432</v>
      </c>
      <c r="C98" s="516" t="s">
        <v>60</v>
      </c>
      <c r="D98" s="517" t="s">
        <v>434</v>
      </c>
      <c r="E98" s="98">
        <f>SUM(F98,I98)</f>
        <v>0</v>
      </c>
      <c r="F98" s="98"/>
      <c r="G98" s="98"/>
      <c r="H98" s="98"/>
      <c r="I98" s="98"/>
      <c r="J98" s="98">
        <f>SUM(L98,O98)</f>
        <v>0</v>
      </c>
      <c r="K98" s="454"/>
      <c r="L98" s="98"/>
      <c r="M98" s="98"/>
      <c r="N98" s="98"/>
      <c r="O98" s="454"/>
      <c r="P98" s="185"/>
      <c r="Q98" s="185"/>
      <c r="R98" s="98">
        <f t="shared" si="19"/>
        <v>0</v>
      </c>
    </row>
    <row r="99" spans="1:124" s="56" customFormat="1" ht="60" hidden="1" customHeight="1" x14ac:dyDescent="0.3">
      <c r="A99" s="341"/>
      <c r="B99" s="341"/>
      <c r="C99" s="341"/>
      <c r="D99" s="518" t="s">
        <v>435</v>
      </c>
      <c r="E99" s="478">
        <f t="shared" si="18"/>
        <v>0</v>
      </c>
      <c r="F99" s="478"/>
      <c r="G99" s="478"/>
      <c r="H99" s="185"/>
      <c r="I99" s="185"/>
      <c r="J99" s="478">
        <f>SUM(L99,O99)</f>
        <v>0</v>
      </c>
      <c r="K99" s="481"/>
      <c r="L99" s="481"/>
      <c r="M99" s="481"/>
      <c r="N99" s="481"/>
      <c r="O99" s="481"/>
      <c r="P99" s="481"/>
      <c r="Q99" s="481"/>
      <c r="R99" s="478">
        <f>SUM(E99,J99)</f>
        <v>0</v>
      </c>
    </row>
    <row r="100" spans="1:124" s="47" customFormat="1" ht="35.25" hidden="1" customHeight="1" x14ac:dyDescent="0.3">
      <c r="A100" s="231" t="s">
        <v>171</v>
      </c>
      <c r="B100" s="231"/>
      <c r="C100" s="231"/>
      <c r="D100" s="232" t="s">
        <v>98</v>
      </c>
      <c r="E100" s="200">
        <f>SUM(E101)</f>
        <v>0</v>
      </c>
      <c r="F100" s="486">
        <f t="shared" ref="F100:R100" si="26">SUM(F101)</f>
        <v>0</v>
      </c>
      <c r="G100" s="486">
        <f t="shared" si="26"/>
        <v>0</v>
      </c>
      <c r="H100" s="486">
        <f t="shared" si="26"/>
        <v>0</v>
      </c>
      <c r="I100" s="486">
        <f t="shared" si="26"/>
        <v>0</v>
      </c>
      <c r="J100" s="486">
        <f t="shared" si="26"/>
        <v>0</v>
      </c>
      <c r="K100" s="486">
        <f t="shared" si="26"/>
        <v>0</v>
      </c>
      <c r="L100" s="486">
        <f t="shared" si="26"/>
        <v>0</v>
      </c>
      <c r="M100" s="486">
        <f t="shared" si="26"/>
        <v>0</v>
      </c>
      <c r="N100" s="486">
        <f t="shared" si="26"/>
        <v>0</v>
      </c>
      <c r="O100" s="486">
        <f t="shared" si="26"/>
        <v>0</v>
      </c>
      <c r="P100" s="486">
        <f t="shared" si="26"/>
        <v>0</v>
      </c>
      <c r="Q100" s="486">
        <f t="shared" si="26"/>
        <v>0</v>
      </c>
      <c r="R100" s="486">
        <f t="shared" si="26"/>
        <v>0</v>
      </c>
      <c r="T100" s="229">
        <f t="shared" ref="T100:T101" si="27">SUM(E100,J100)</f>
        <v>0</v>
      </c>
    </row>
    <row r="101" spans="1:124" s="76" customFormat="1" ht="33" hidden="1" customHeight="1" x14ac:dyDescent="0.3">
      <c r="A101" s="231" t="s">
        <v>170</v>
      </c>
      <c r="B101" s="231"/>
      <c r="C101" s="231"/>
      <c r="D101" s="232" t="s">
        <v>98</v>
      </c>
      <c r="E101" s="200">
        <f>SUM(E102:E109)</f>
        <v>0</v>
      </c>
      <c r="F101" s="200">
        <f>SUM(F102:F109)</f>
        <v>0</v>
      </c>
      <c r="G101" s="200">
        <f t="shared" ref="G101:R101" si="28">SUM(G102:G109)</f>
        <v>0</v>
      </c>
      <c r="H101" s="200">
        <f t="shared" si="28"/>
        <v>0</v>
      </c>
      <c r="I101" s="200">
        <f t="shared" si="28"/>
        <v>0</v>
      </c>
      <c r="J101" s="200">
        <f t="shared" si="28"/>
        <v>0</v>
      </c>
      <c r="K101" s="200">
        <f t="shared" si="28"/>
        <v>0</v>
      </c>
      <c r="L101" s="200">
        <f t="shared" si="28"/>
        <v>0</v>
      </c>
      <c r="M101" s="200">
        <f t="shared" si="28"/>
        <v>0</v>
      </c>
      <c r="N101" s="200">
        <f t="shared" si="28"/>
        <v>0</v>
      </c>
      <c r="O101" s="200">
        <f t="shared" si="28"/>
        <v>0</v>
      </c>
      <c r="P101" s="200">
        <f t="shared" si="28"/>
        <v>0</v>
      </c>
      <c r="Q101" s="200">
        <f t="shared" si="28"/>
        <v>0</v>
      </c>
      <c r="R101" s="200">
        <f t="shared" si="28"/>
        <v>0</v>
      </c>
      <c r="T101" s="229">
        <f t="shared" si="27"/>
        <v>0</v>
      </c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</row>
    <row r="102" spans="1:124" s="81" customFormat="1" ht="50.25" hidden="1" customHeight="1" x14ac:dyDescent="0.3">
      <c r="A102" s="147" t="s">
        <v>176</v>
      </c>
      <c r="B102" s="147" t="s">
        <v>102</v>
      </c>
      <c r="C102" s="147" t="s">
        <v>47</v>
      </c>
      <c r="D102" s="87" t="s">
        <v>101</v>
      </c>
      <c r="E102" s="98">
        <f t="shared" ref="E102:E109" si="29">SUM(F102,I102)</f>
        <v>0</v>
      </c>
      <c r="F102" s="98"/>
      <c r="G102" s="443"/>
      <c r="H102" s="443"/>
      <c r="I102" s="443"/>
      <c r="J102" s="442">
        <f>SUM(L102,O102)</f>
        <v>0</v>
      </c>
      <c r="K102" s="442"/>
      <c r="L102" s="443"/>
      <c r="M102" s="443"/>
      <c r="N102" s="443"/>
      <c r="O102" s="443"/>
      <c r="P102" s="443"/>
      <c r="Q102" s="443"/>
      <c r="R102" s="442">
        <f>SUM(E102,J102)</f>
        <v>0</v>
      </c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  <c r="AG102" s="346"/>
      <c r="AH102" s="346"/>
      <c r="AI102" s="346"/>
    </row>
    <row r="103" spans="1:124" s="76" customFormat="1" ht="33" hidden="1" customHeight="1" x14ac:dyDescent="0.3">
      <c r="A103" s="342" t="s">
        <v>253</v>
      </c>
      <c r="B103" s="347">
        <v>3050</v>
      </c>
      <c r="C103" s="347">
        <v>1070</v>
      </c>
      <c r="D103" s="214" t="s">
        <v>252</v>
      </c>
      <c r="E103" s="482">
        <f t="shared" si="29"/>
        <v>0</v>
      </c>
      <c r="F103" s="482"/>
      <c r="G103" s="483"/>
      <c r="H103" s="483"/>
      <c r="I103" s="483"/>
      <c r="J103" s="484">
        <f t="shared" ref="J103:J109" si="30">SUM(L103,O103)</f>
        <v>0</v>
      </c>
      <c r="K103" s="484"/>
      <c r="L103" s="483"/>
      <c r="M103" s="483"/>
      <c r="N103" s="483"/>
      <c r="O103" s="483"/>
      <c r="P103" s="483"/>
      <c r="Q103" s="483"/>
      <c r="R103" s="442">
        <f t="shared" ref="R103:R105" si="31">SUM(E103,J103)</f>
        <v>0</v>
      </c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</row>
    <row r="104" spans="1:124" s="81" customFormat="1" ht="62.25" hidden="1" customHeight="1" x14ac:dyDescent="0.3">
      <c r="A104" s="519" t="s">
        <v>188</v>
      </c>
      <c r="B104" s="519" t="s">
        <v>93</v>
      </c>
      <c r="C104" s="230" t="s">
        <v>63</v>
      </c>
      <c r="D104" s="214" t="s">
        <v>20</v>
      </c>
      <c r="E104" s="479">
        <f t="shared" si="29"/>
        <v>0</v>
      </c>
      <c r="F104" s="98"/>
      <c r="G104" s="443"/>
      <c r="H104" s="443"/>
      <c r="I104" s="443"/>
      <c r="J104" s="442">
        <f t="shared" si="30"/>
        <v>0</v>
      </c>
      <c r="K104" s="442"/>
      <c r="L104" s="440"/>
      <c r="M104" s="443"/>
      <c r="N104" s="443"/>
      <c r="O104" s="440"/>
      <c r="P104" s="520"/>
      <c r="Q104" s="521"/>
      <c r="R104" s="442">
        <f t="shared" si="31"/>
        <v>0</v>
      </c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</row>
    <row r="105" spans="1:124" s="81" customFormat="1" ht="34.5" hidden="1" customHeight="1" x14ac:dyDescent="0.3">
      <c r="A105" s="522" t="s">
        <v>190</v>
      </c>
      <c r="B105" s="522" t="s">
        <v>94</v>
      </c>
      <c r="C105" s="146" t="s">
        <v>62</v>
      </c>
      <c r="D105" s="214" t="s">
        <v>189</v>
      </c>
      <c r="E105" s="479">
        <f t="shared" si="29"/>
        <v>0</v>
      </c>
      <c r="F105" s="98"/>
      <c r="G105" s="98"/>
      <c r="H105" s="98"/>
      <c r="I105" s="98"/>
      <c r="J105" s="442">
        <f t="shared" si="30"/>
        <v>0</v>
      </c>
      <c r="K105" s="442"/>
      <c r="L105" s="98"/>
      <c r="M105" s="98"/>
      <c r="N105" s="98"/>
      <c r="O105" s="98"/>
      <c r="P105" s="98"/>
      <c r="Q105" s="98">
        <f>SUM(Q106:Q107)</f>
        <v>0</v>
      </c>
      <c r="R105" s="442">
        <f t="shared" si="31"/>
        <v>0</v>
      </c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  <c r="AH105" s="346"/>
      <c r="AI105" s="346"/>
    </row>
    <row r="106" spans="1:124" s="81" customFormat="1" ht="78" hidden="1" customHeight="1" x14ac:dyDescent="0.3">
      <c r="A106" s="523" t="s">
        <v>192</v>
      </c>
      <c r="B106" s="523" t="s">
        <v>88</v>
      </c>
      <c r="C106" s="146" t="s">
        <v>62</v>
      </c>
      <c r="D106" s="524" t="s">
        <v>191</v>
      </c>
      <c r="E106" s="479">
        <f t="shared" si="29"/>
        <v>0</v>
      </c>
      <c r="F106" s="94"/>
      <c r="G106" s="456"/>
      <c r="H106" s="456"/>
      <c r="I106" s="456"/>
      <c r="J106" s="442">
        <f t="shared" si="30"/>
        <v>0</v>
      </c>
      <c r="K106" s="442"/>
      <c r="L106" s="456"/>
      <c r="M106" s="456"/>
      <c r="N106" s="456"/>
      <c r="O106" s="456"/>
      <c r="P106" s="456"/>
      <c r="Q106" s="456"/>
      <c r="R106" s="444">
        <f>SUM(J106,E106)</f>
        <v>0</v>
      </c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</row>
    <row r="107" spans="1:124" s="81" customFormat="1" ht="48" hidden="1" customHeight="1" x14ac:dyDescent="0.3">
      <c r="A107" s="523" t="s">
        <v>193</v>
      </c>
      <c r="B107" s="523" t="s">
        <v>194</v>
      </c>
      <c r="C107" s="146" t="s">
        <v>21</v>
      </c>
      <c r="D107" s="524" t="s">
        <v>294</v>
      </c>
      <c r="E107" s="479">
        <f t="shared" si="29"/>
        <v>0</v>
      </c>
      <c r="F107" s="94"/>
      <c r="G107" s="456"/>
      <c r="H107" s="456"/>
      <c r="I107" s="456"/>
      <c r="J107" s="442">
        <f t="shared" si="30"/>
        <v>0</v>
      </c>
      <c r="K107" s="442"/>
      <c r="L107" s="456"/>
      <c r="M107" s="456"/>
      <c r="N107" s="456"/>
      <c r="O107" s="456"/>
      <c r="P107" s="456"/>
      <c r="Q107" s="456"/>
      <c r="R107" s="444">
        <f>SUM(J107,E107)</f>
        <v>0</v>
      </c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  <c r="AH107" s="346"/>
      <c r="AI107" s="346"/>
    </row>
    <row r="108" spans="1:124" s="81" customFormat="1" ht="30" hidden="1" customHeight="1" x14ac:dyDescent="0.3">
      <c r="A108" s="519" t="s">
        <v>198</v>
      </c>
      <c r="B108" s="519" t="s">
        <v>136</v>
      </c>
      <c r="C108" s="146" t="s">
        <v>54</v>
      </c>
      <c r="D108" s="524" t="s">
        <v>139</v>
      </c>
      <c r="E108" s="479">
        <f t="shared" si="29"/>
        <v>0</v>
      </c>
      <c r="F108" s="98"/>
      <c r="G108" s="443"/>
      <c r="H108" s="443"/>
      <c r="I108" s="443"/>
      <c r="J108" s="442">
        <f t="shared" si="30"/>
        <v>0</v>
      </c>
      <c r="K108" s="442"/>
      <c r="L108" s="443"/>
      <c r="M108" s="443"/>
      <c r="N108" s="443"/>
      <c r="O108" s="443"/>
      <c r="P108" s="443"/>
      <c r="Q108" s="443"/>
      <c r="R108" s="442">
        <f>SUM(E108,J108)</f>
        <v>0</v>
      </c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</row>
    <row r="109" spans="1:124" s="528" customFormat="1" ht="34.5" hidden="1" customHeight="1" x14ac:dyDescent="0.3">
      <c r="A109" s="254" t="s">
        <v>433</v>
      </c>
      <c r="B109" s="255" t="s">
        <v>403</v>
      </c>
      <c r="C109" s="255" t="s">
        <v>53</v>
      </c>
      <c r="D109" s="78" t="s">
        <v>404</v>
      </c>
      <c r="E109" s="98">
        <f t="shared" si="29"/>
        <v>0</v>
      </c>
      <c r="F109" s="482"/>
      <c r="G109" s="483"/>
      <c r="H109" s="483"/>
      <c r="I109" s="483"/>
      <c r="J109" s="484">
        <f t="shared" si="30"/>
        <v>0</v>
      </c>
      <c r="K109" s="484"/>
      <c r="L109" s="483"/>
      <c r="M109" s="483"/>
      <c r="N109" s="483"/>
      <c r="O109" s="483"/>
      <c r="P109" s="483"/>
      <c r="Q109" s="483"/>
      <c r="R109" s="442">
        <f>SUM(E109,J109)</f>
        <v>0</v>
      </c>
      <c r="S109" s="525"/>
      <c r="T109" s="525"/>
      <c r="U109" s="525"/>
      <c r="V109" s="525"/>
      <c r="W109" s="525"/>
      <c r="X109" s="525"/>
      <c r="Y109" s="525"/>
      <c r="Z109" s="525"/>
      <c r="AA109" s="525"/>
      <c r="AB109" s="525"/>
      <c r="AC109" s="525"/>
      <c r="AD109" s="525"/>
      <c r="AE109" s="525"/>
      <c r="AF109" s="525"/>
      <c r="AG109" s="525"/>
      <c r="AH109" s="525"/>
      <c r="AI109" s="525"/>
      <c r="AJ109" s="525"/>
      <c r="AK109" s="525"/>
      <c r="AL109" s="525"/>
      <c r="AM109" s="525"/>
      <c r="AN109" s="525"/>
      <c r="AO109" s="525"/>
      <c r="AP109" s="525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526"/>
      <c r="BR109" s="527"/>
      <c r="BS109" s="527"/>
      <c r="BT109" s="527"/>
      <c r="BU109" s="527"/>
      <c r="BV109" s="527"/>
      <c r="BW109" s="527"/>
      <c r="BX109" s="527"/>
      <c r="BY109" s="527"/>
      <c r="BZ109" s="527"/>
      <c r="CA109" s="527"/>
      <c r="CB109" s="527"/>
      <c r="CC109" s="527"/>
      <c r="CD109" s="527"/>
      <c r="CE109" s="527"/>
      <c r="CF109" s="527"/>
      <c r="CG109" s="527"/>
      <c r="CH109" s="527"/>
      <c r="CI109" s="527"/>
      <c r="CJ109" s="527"/>
      <c r="CK109" s="527"/>
      <c r="CL109" s="527"/>
      <c r="CM109" s="527"/>
      <c r="CN109" s="527"/>
      <c r="CO109" s="527"/>
      <c r="CP109" s="527"/>
      <c r="CQ109" s="527"/>
      <c r="CR109" s="527"/>
      <c r="CS109" s="527"/>
      <c r="CT109" s="527"/>
      <c r="CU109" s="527"/>
      <c r="CV109" s="527"/>
      <c r="CW109" s="527"/>
      <c r="CX109" s="527"/>
      <c r="CY109" s="527"/>
      <c r="CZ109" s="527"/>
      <c r="DA109" s="527"/>
      <c r="DB109" s="527"/>
      <c r="DC109" s="527"/>
      <c r="DD109" s="527"/>
      <c r="DE109" s="527"/>
      <c r="DF109" s="527"/>
      <c r="DG109" s="527"/>
      <c r="DH109" s="527"/>
      <c r="DI109" s="527"/>
      <c r="DJ109" s="527"/>
      <c r="DK109" s="527"/>
      <c r="DL109" s="527"/>
      <c r="DM109" s="527"/>
      <c r="DN109" s="527"/>
      <c r="DO109" s="527"/>
      <c r="DP109" s="527"/>
      <c r="DQ109" s="527"/>
      <c r="DR109" s="527"/>
      <c r="DS109" s="527"/>
      <c r="DT109" s="527"/>
    </row>
    <row r="110" spans="1:124" s="76" customFormat="1" ht="36.75" hidden="1" customHeight="1" x14ac:dyDescent="0.3">
      <c r="A110" s="231" t="s">
        <v>23</v>
      </c>
      <c r="B110" s="231"/>
      <c r="C110" s="231"/>
      <c r="D110" s="529" t="s">
        <v>256</v>
      </c>
      <c r="E110" s="200">
        <f>SUM(E111)</f>
        <v>0</v>
      </c>
      <c r="F110" s="486">
        <f t="shared" ref="F110:R110" si="32">SUM(F111)</f>
        <v>0</v>
      </c>
      <c r="G110" s="486">
        <f t="shared" si="32"/>
        <v>0</v>
      </c>
      <c r="H110" s="486">
        <f t="shared" si="32"/>
        <v>0</v>
      </c>
      <c r="I110" s="486">
        <f t="shared" si="32"/>
        <v>0</v>
      </c>
      <c r="J110" s="486">
        <f t="shared" si="32"/>
        <v>0</v>
      </c>
      <c r="K110" s="486">
        <f t="shared" si="32"/>
        <v>0</v>
      </c>
      <c r="L110" s="486">
        <f t="shared" si="32"/>
        <v>0</v>
      </c>
      <c r="M110" s="486">
        <f t="shared" si="32"/>
        <v>0</v>
      </c>
      <c r="N110" s="486">
        <f t="shared" si="32"/>
        <v>0</v>
      </c>
      <c r="O110" s="486">
        <f t="shared" si="32"/>
        <v>0</v>
      </c>
      <c r="P110" s="486">
        <f t="shared" si="32"/>
        <v>0</v>
      </c>
      <c r="Q110" s="486">
        <f t="shared" si="32"/>
        <v>0</v>
      </c>
      <c r="R110" s="486">
        <f t="shared" si="32"/>
        <v>0</v>
      </c>
      <c r="S110" s="91"/>
      <c r="T110" s="229">
        <f t="shared" ref="T110:T111" si="33">SUM(E110,J110)</f>
        <v>0</v>
      </c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  <c r="BN110" s="91"/>
      <c r="BO110" s="91"/>
      <c r="BP110" s="91"/>
      <c r="BQ110" s="91"/>
      <c r="BR110" s="91"/>
      <c r="BS110" s="91"/>
      <c r="BT110" s="91"/>
      <c r="BU110" s="91"/>
      <c r="BV110" s="91"/>
      <c r="BW110" s="91"/>
      <c r="BX110" s="91"/>
      <c r="BY110" s="91"/>
      <c r="BZ110" s="91"/>
      <c r="CA110" s="91"/>
      <c r="CB110" s="91"/>
      <c r="CC110" s="91"/>
      <c r="CD110" s="91"/>
      <c r="CE110" s="91"/>
      <c r="CF110" s="91"/>
      <c r="CG110" s="91"/>
      <c r="CH110" s="91"/>
      <c r="CI110" s="91"/>
      <c r="CJ110" s="91"/>
      <c r="CK110" s="91"/>
      <c r="CL110" s="91"/>
      <c r="CM110" s="91"/>
      <c r="CN110" s="91"/>
      <c r="CO110" s="91"/>
      <c r="CP110" s="91"/>
      <c r="CQ110" s="91"/>
      <c r="CR110" s="91"/>
      <c r="CS110" s="91"/>
      <c r="CT110" s="91"/>
      <c r="CU110" s="91"/>
      <c r="CV110" s="91"/>
      <c r="CW110" s="91"/>
      <c r="CX110" s="91"/>
      <c r="CY110" s="91"/>
      <c r="CZ110" s="91"/>
      <c r="DA110" s="91"/>
      <c r="DB110" s="91"/>
      <c r="DC110" s="91"/>
      <c r="DD110" s="91"/>
      <c r="DE110" s="91"/>
      <c r="DF110" s="91"/>
      <c r="DG110" s="91"/>
      <c r="DH110" s="91"/>
      <c r="DI110" s="91"/>
      <c r="DJ110" s="91"/>
      <c r="DK110" s="91"/>
      <c r="DL110" s="91"/>
      <c r="DM110" s="91"/>
      <c r="DN110" s="91"/>
      <c r="DO110" s="91"/>
      <c r="DP110" s="91"/>
      <c r="DQ110" s="91"/>
      <c r="DR110" s="91"/>
      <c r="DS110" s="91"/>
      <c r="DT110" s="91"/>
    </row>
    <row r="111" spans="1:124" s="76" customFormat="1" ht="37.5" hidden="1" customHeight="1" x14ac:dyDescent="0.3">
      <c r="A111" s="231" t="s">
        <v>24</v>
      </c>
      <c r="B111" s="231"/>
      <c r="C111" s="231"/>
      <c r="D111" s="529" t="s">
        <v>256</v>
      </c>
      <c r="E111" s="200">
        <f>SUM(E112:E117)</f>
        <v>0</v>
      </c>
      <c r="F111" s="486">
        <f t="shared" ref="F111:R111" si="34">SUM(F112:F117)</f>
        <v>0</v>
      </c>
      <c r="G111" s="486">
        <f t="shared" si="34"/>
        <v>0</v>
      </c>
      <c r="H111" s="486">
        <f t="shared" si="34"/>
        <v>0</v>
      </c>
      <c r="I111" s="486">
        <f t="shared" si="34"/>
        <v>0</v>
      </c>
      <c r="J111" s="486">
        <f t="shared" si="34"/>
        <v>0</v>
      </c>
      <c r="K111" s="486">
        <f t="shared" si="34"/>
        <v>0</v>
      </c>
      <c r="L111" s="486">
        <f t="shared" si="34"/>
        <v>0</v>
      </c>
      <c r="M111" s="486">
        <f t="shared" si="34"/>
        <v>0</v>
      </c>
      <c r="N111" s="486">
        <f t="shared" si="34"/>
        <v>0</v>
      </c>
      <c r="O111" s="486">
        <f t="shared" si="34"/>
        <v>0</v>
      </c>
      <c r="P111" s="486">
        <f t="shared" si="34"/>
        <v>0</v>
      </c>
      <c r="Q111" s="486">
        <f t="shared" si="34"/>
        <v>0</v>
      </c>
      <c r="R111" s="486">
        <f t="shared" si="34"/>
        <v>0</v>
      </c>
      <c r="T111" s="229">
        <f t="shared" si="33"/>
        <v>0</v>
      </c>
    </row>
    <row r="112" spans="1:124" s="76" customFormat="1" ht="47.25" hidden="1" customHeight="1" x14ac:dyDescent="0.3">
      <c r="A112" s="147" t="s">
        <v>202</v>
      </c>
      <c r="B112" s="147" t="s">
        <v>102</v>
      </c>
      <c r="C112" s="147" t="s">
        <v>47</v>
      </c>
      <c r="D112" s="87" t="s">
        <v>101</v>
      </c>
      <c r="E112" s="98">
        <f t="shared" ref="E112:E117" si="35">SUM(F112,I112)</f>
        <v>0</v>
      </c>
      <c r="F112" s="94"/>
      <c r="G112" s="443"/>
      <c r="H112" s="443"/>
      <c r="I112" s="443"/>
      <c r="J112" s="444">
        <f t="shared" ref="J112:J117" si="36">SUM(L112,O112)</f>
        <v>0</v>
      </c>
      <c r="K112" s="443"/>
      <c r="L112" s="443"/>
      <c r="M112" s="443"/>
      <c r="N112" s="443"/>
      <c r="O112" s="443"/>
      <c r="P112" s="443"/>
      <c r="Q112" s="440"/>
      <c r="R112" s="442">
        <f>SUM(J112,E112)</f>
        <v>0</v>
      </c>
    </row>
    <row r="113" spans="1:222" s="76" customFormat="1" ht="48" hidden="1" customHeight="1" x14ac:dyDescent="0.3">
      <c r="A113" s="146" t="s">
        <v>206</v>
      </c>
      <c r="B113" s="146" t="s">
        <v>214</v>
      </c>
      <c r="C113" s="146" t="s">
        <v>51</v>
      </c>
      <c r="D113" s="90" t="s">
        <v>213</v>
      </c>
      <c r="E113" s="98">
        <f>SUM(F113,I113)</f>
        <v>0</v>
      </c>
      <c r="F113" s="94"/>
      <c r="G113" s="442"/>
      <c r="H113" s="442"/>
      <c r="I113" s="442"/>
      <c r="J113" s="94">
        <f>SUM(L113,O113)</f>
        <v>0</v>
      </c>
      <c r="K113" s="98"/>
      <c r="L113" s="98"/>
      <c r="M113" s="98"/>
      <c r="N113" s="98"/>
      <c r="O113" s="98"/>
      <c r="P113" s="98"/>
      <c r="Q113" s="98"/>
      <c r="R113" s="98">
        <f>SUM(J113,E113)</f>
        <v>0</v>
      </c>
    </row>
    <row r="114" spans="1:222" s="47" customFormat="1" ht="24" hidden="1" customHeight="1" x14ac:dyDescent="0.3">
      <c r="A114" s="146" t="s">
        <v>201</v>
      </c>
      <c r="B114" s="146" t="s">
        <v>203</v>
      </c>
      <c r="C114" s="146" t="s">
        <v>64</v>
      </c>
      <c r="D114" s="90" t="s">
        <v>200</v>
      </c>
      <c r="E114" s="98">
        <f t="shared" si="35"/>
        <v>0</v>
      </c>
      <c r="F114" s="94"/>
      <c r="G114" s="442"/>
      <c r="H114" s="442"/>
      <c r="I114" s="442"/>
      <c r="J114" s="444">
        <f t="shared" si="36"/>
        <v>0</v>
      </c>
      <c r="K114" s="442"/>
      <c r="L114" s="442"/>
      <c r="M114" s="442"/>
      <c r="N114" s="442"/>
      <c r="O114" s="442"/>
      <c r="P114" s="442"/>
      <c r="Q114" s="442"/>
      <c r="R114" s="442">
        <f t="shared" ref="R114:R117" si="37">SUM(J114,E114)</f>
        <v>0</v>
      </c>
    </row>
    <row r="115" spans="1:222" s="47" customFormat="1" ht="31.5" hidden="1" customHeight="1" x14ac:dyDescent="0.3">
      <c r="A115" s="250" t="s">
        <v>204</v>
      </c>
      <c r="B115" s="250" t="s">
        <v>95</v>
      </c>
      <c r="C115" s="250" t="s">
        <v>65</v>
      </c>
      <c r="D115" s="79" t="s">
        <v>205</v>
      </c>
      <c r="E115" s="98">
        <f t="shared" si="35"/>
        <v>0</v>
      </c>
      <c r="F115" s="94"/>
      <c r="G115" s="442"/>
      <c r="H115" s="442"/>
      <c r="I115" s="442"/>
      <c r="J115" s="444">
        <f t="shared" si="36"/>
        <v>0</v>
      </c>
      <c r="K115" s="442"/>
      <c r="L115" s="442"/>
      <c r="M115" s="442"/>
      <c r="N115" s="442"/>
      <c r="O115" s="442"/>
      <c r="P115" s="442"/>
      <c r="Q115" s="442"/>
      <c r="R115" s="442">
        <f t="shared" si="37"/>
        <v>0</v>
      </c>
    </row>
    <row r="116" spans="1:222" s="47" customFormat="1" ht="31.5" hidden="1" customHeight="1" x14ac:dyDescent="0.3">
      <c r="A116" s="286" t="s">
        <v>207</v>
      </c>
      <c r="B116" s="286" t="s">
        <v>208</v>
      </c>
      <c r="C116" s="286" t="s">
        <v>66</v>
      </c>
      <c r="D116" s="530" t="s">
        <v>209</v>
      </c>
      <c r="E116" s="94">
        <f t="shared" si="35"/>
        <v>0</v>
      </c>
      <c r="F116" s="94"/>
      <c r="G116" s="444"/>
      <c r="H116" s="444"/>
      <c r="I116" s="444"/>
      <c r="J116" s="444">
        <f t="shared" si="36"/>
        <v>0</v>
      </c>
      <c r="K116" s="444"/>
      <c r="L116" s="444"/>
      <c r="M116" s="444"/>
      <c r="N116" s="444"/>
      <c r="O116" s="444"/>
      <c r="P116" s="444"/>
      <c r="Q116" s="442"/>
      <c r="R116" s="442">
        <f t="shared" si="37"/>
        <v>0</v>
      </c>
    </row>
    <row r="117" spans="1:222" s="47" customFormat="1" ht="22.5" hidden="1" customHeight="1" x14ac:dyDescent="0.3">
      <c r="A117" s="286" t="s">
        <v>211</v>
      </c>
      <c r="B117" s="286" t="s">
        <v>212</v>
      </c>
      <c r="C117" s="286" t="s">
        <v>66</v>
      </c>
      <c r="D117" s="531" t="s">
        <v>210</v>
      </c>
      <c r="E117" s="98">
        <f t="shared" si="35"/>
        <v>0</v>
      </c>
      <c r="F117" s="94"/>
      <c r="G117" s="442"/>
      <c r="H117" s="442"/>
      <c r="I117" s="442"/>
      <c r="J117" s="444">
        <f t="shared" si="36"/>
        <v>0</v>
      </c>
      <c r="K117" s="444"/>
      <c r="L117" s="442"/>
      <c r="M117" s="442"/>
      <c r="N117" s="442"/>
      <c r="O117" s="442"/>
      <c r="P117" s="442"/>
      <c r="Q117" s="442"/>
      <c r="R117" s="442">
        <f t="shared" si="37"/>
        <v>0</v>
      </c>
    </row>
    <row r="118" spans="1:222" s="47" customFormat="1" ht="33.75" hidden="1" customHeight="1" x14ac:dyDescent="0.3">
      <c r="A118" s="231" t="s">
        <v>161</v>
      </c>
      <c r="B118" s="231"/>
      <c r="C118" s="231"/>
      <c r="D118" s="232" t="s">
        <v>99</v>
      </c>
      <c r="E118" s="485">
        <f>SUM(E119)</f>
        <v>0</v>
      </c>
      <c r="F118" s="486">
        <f t="shared" ref="F118:R119" si="38">SUM(F119)</f>
        <v>0</v>
      </c>
      <c r="G118" s="486">
        <f t="shared" si="38"/>
        <v>0</v>
      </c>
      <c r="H118" s="486">
        <f t="shared" si="38"/>
        <v>0</v>
      </c>
      <c r="I118" s="486">
        <f t="shared" si="38"/>
        <v>0</v>
      </c>
      <c r="J118" s="486">
        <f t="shared" si="38"/>
        <v>0</v>
      </c>
      <c r="K118" s="486">
        <f t="shared" si="38"/>
        <v>0</v>
      </c>
      <c r="L118" s="486">
        <f t="shared" si="38"/>
        <v>0</v>
      </c>
      <c r="M118" s="486">
        <f t="shared" si="38"/>
        <v>0</v>
      </c>
      <c r="N118" s="486">
        <f t="shared" si="38"/>
        <v>0</v>
      </c>
      <c r="O118" s="486">
        <f t="shared" si="38"/>
        <v>0</v>
      </c>
      <c r="P118" s="486">
        <f t="shared" si="38"/>
        <v>0</v>
      </c>
      <c r="Q118" s="486">
        <f t="shared" si="38"/>
        <v>0</v>
      </c>
      <c r="R118" s="487">
        <f t="shared" si="38"/>
        <v>0</v>
      </c>
      <c r="T118" s="229">
        <f t="shared" ref="T118:T119" si="39">SUM(E118,J118)</f>
        <v>0</v>
      </c>
    </row>
    <row r="119" spans="1:222" s="47" customFormat="1" ht="35.25" hidden="1" customHeight="1" x14ac:dyDescent="0.3">
      <c r="A119" s="231" t="s">
        <v>162</v>
      </c>
      <c r="B119" s="231"/>
      <c r="C119" s="231"/>
      <c r="D119" s="232" t="s">
        <v>99</v>
      </c>
      <c r="E119" s="485">
        <f>SUM(E120:E124)</f>
        <v>0</v>
      </c>
      <c r="F119" s="486">
        <f t="shared" ref="F119:P119" si="40">SUM(F120:F124)</f>
        <v>0</v>
      </c>
      <c r="G119" s="486">
        <f t="shared" si="40"/>
        <v>0</v>
      </c>
      <c r="H119" s="486">
        <f t="shared" si="40"/>
        <v>0</v>
      </c>
      <c r="I119" s="486">
        <f t="shared" si="40"/>
        <v>0</v>
      </c>
      <c r="J119" s="486">
        <f t="shared" si="40"/>
        <v>0</v>
      </c>
      <c r="K119" s="486">
        <f t="shared" si="40"/>
        <v>0</v>
      </c>
      <c r="L119" s="486">
        <f t="shared" si="40"/>
        <v>0</v>
      </c>
      <c r="M119" s="486">
        <f t="shared" si="40"/>
        <v>0</v>
      </c>
      <c r="N119" s="486">
        <f t="shared" si="40"/>
        <v>0</v>
      </c>
      <c r="O119" s="486">
        <f t="shared" si="40"/>
        <v>0</v>
      </c>
      <c r="P119" s="486">
        <f t="shared" si="40"/>
        <v>0</v>
      </c>
      <c r="Q119" s="486">
        <f t="shared" si="38"/>
        <v>0</v>
      </c>
      <c r="R119" s="487">
        <f t="shared" ref="R119:R123" si="41">SUM(E119,J119)</f>
        <v>0</v>
      </c>
      <c r="T119" s="229">
        <f t="shared" si="39"/>
        <v>0</v>
      </c>
    </row>
    <row r="120" spans="1:222" s="47" customFormat="1" ht="49.5" hidden="1" customHeight="1" x14ac:dyDescent="0.3">
      <c r="A120" s="147" t="s">
        <v>160</v>
      </c>
      <c r="B120" s="147" t="s">
        <v>102</v>
      </c>
      <c r="C120" s="147" t="s">
        <v>47</v>
      </c>
      <c r="D120" s="87" t="s">
        <v>101</v>
      </c>
      <c r="E120" s="442">
        <f>SUM(F120,I120)</f>
        <v>0</v>
      </c>
      <c r="F120" s="488"/>
      <c r="G120" s="484"/>
      <c r="H120" s="484"/>
      <c r="I120" s="484"/>
      <c r="J120" s="98">
        <f t="shared" ref="J120:J123" si="42">SUM(L120,O120)</f>
        <v>0</v>
      </c>
      <c r="K120" s="482"/>
      <c r="L120" s="484"/>
      <c r="M120" s="484"/>
      <c r="N120" s="484"/>
      <c r="O120" s="484"/>
      <c r="P120" s="484"/>
      <c r="Q120" s="484"/>
      <c r="R120" s="489">
        <f>SUM(E120,J120)</f>
        <v>0</v>
      </c>
    </row>
    <row r="121" spans="1:222" s="66" customFormat="1" ht="26.25" hidden="1" customHeight="1" x14ac:dyDescent="0.3">
      <c r="A121" s="301" t="s">
        <v>163</v>
      </c>
      <c r="B121" s="301" t="s">
        <v>164</v>
      </c>
      <c r="C121" s="301" t="s">
        <v>59</v>
      </c>
      <c r="D121" s="90" t="s">
        <v>165</v>
      </c>
      <c r="E121" s="442"/>
      <c r="F121" s="444"/>
      <c r="G121" s="442"/>
      <c r="H121" s="442"/>
      <c r="I121" s="442"/>
      <c r="J121" s="98">
        <f t="shared" si="42"/>
        <v>0</v>
      </c>
      <c r="K121" s="474"/>
      <c r="L121" s="442"/>
      <c r="M121" s="442"/>
      <c r="N121" s="442"/>
      <c r="O121" s="442"/>
      <c r="P121" s="442"/>
      <c r="Q121" s="442"/>
      <c r="R121" s="489">
        <f t="shared" si="41"/>
        <v>0</v>
      </c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</row>
    <row r="122" spans="1:222" s="66" customFormat="1" ht="22.5" hidden="1" customHeight="1" x14ac:dyDescent="0.3">
      <c r="A122" s="146" t="s">
        <v>293</v>
      </c>
      <c r="B122" s="146" t="s">
        <v>280</v>
      </c>
      <c r="C122" s="146" t="s">
        <v>281</v>
      </c>
      <c r="D122" s="87" t="s">
        <v>282</v>
      </c>
      <c r="E122" s="442">
        <f>SUM(F122,I122)</f>
        <v>0</v>
      </c>
      <c r="F122" s="444"/>
      <c r="G122" s="442"/>
      <c r="H122" s="442"/>
      <c r="I122" s="442"/>
      <c r="J122" s="98">
        <f t="shared" si="42"/>
        <v>0</v>
      </c>
      <c r="K122" s="474"/>
      <c r="L122" s="442"/>
      <c r="M122" s="442"/>
      <c r="N122" s="442"/>
      <c r="O122" s="442"/>
      <c r="P122" s="442"/>
      <c r="Q122" s="442"/>
      <c r="R122" s="489">
        <f t="shared" si="41"/>
        <v>0</v>
      </c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</row>
    <row r="123" spans="1:222" s="47" customFormat="1" ht="24" hidden="1" customHeight="1" x14ac:dyDescent="0.3">
      <c r="A123" s="302" t="s">
        <v>167</v>
      </c>
      <c r="B123" s="250" t="s">
        <v>168</v>
      </c>
      <c r="C123" s="250" t="s">
        <v>59</v>
      </c>
      <c r="D123" s="87" t="s">
        <v>166</v>
      </c>
      <c r="E123" s="444"/>
      <c r="F123" s="444"/>
      <c r="G123" s="442"/>
      <c r="H123" s="442"/>
      <c r="I123" s="442"/>
      <c r="J123" s="98">
        <f t="shared" si="42"/>
        <v>0</v>
      </c>
      <c r="K123" s="474"/>
      <c r="L123" s="442"/>
      <c r="M123" s="442"/>
      <c r="N123" s="442"/>
      <c r="O123" s="442"/>
      <c r="P123" s="442"/>
      <c r="Q123" s="442"/>
      <c r="R123" s="454">
        <f t="shared" si="41"/>
        <v>0</v>
      </c>
    </row>
    <row r="124" spans="1:222" s="47" customFormat="1" ht="21.75" hidden="1" customHeight="1" x14ac:dyDescent="0.3">
      <c r="A124" s="146" t="s">
        <v>169</v>
      </c>
      <c r="B124" s="146" t="s">
        <v>92</v>
      </c>
      <c r="C124" s="146" t="s">
        <v>58</v>
      </c>
      <c r="D124" s="90" t="s">
        <v>73</v>
      </c>
      <c r="E124" s="442">
        <f>SUM(F124,I124)</f>
        <v>0</v>
      </c>
      <c r="F124" s="442"/>
      <c r="G124" s="185"/>
      <c r="H124" s="185"/>
      <c r="I124" s="185"/>
      <c r="J124" s="98">
        <f>SUM(L124,O124)</f>
        <v>0</v>
      </c>
      <c r="K124" s="474"/>
      <c r="L124" s="185"/>
      <c r="M124" s="185"/>
      <c r="N124" s="185"/>
      <c r="O124" s="185"/>
      <c r="P124" s="185"/>
      <c r="Q124" s="185"/>
      <c r="R124" s="474">
        <f>SUM(E124,J124)</f>
        <v>0</v>
      </c>
    </row>
    <row r="125" spans="1:222" s="3" customFormat="1" ht="34.5" customHeight="1" x14ac:dyDescent="0.3">
      <c r="A125" s="366"/>
      <c r="B125" s="366"/>
      <c r="C125" s="366"/>
      <c r="D125" s="126" t="s">
        <v>45</v>
      </c>
      <c r="E125" s="437">
        <f t="shared" ref="E125:R125" si="43">SUM(E14,E56,E75,E101,E111,E119)</f>
        <v>-425500</v>
      </c>
      <c r="F125" s="438">
        <f t="shared" si="43"/>
        <v>0</v>
      </c>
      <c r="G125" s="438">
        <f t="shared" si="43"/>
        <v>0</v>
      </c>
      <c r="H125" s="438">
        <f t="shared" si="43"/>
        <v>-93227</v>
      </c>
      <c r="I125" s="438">
        <f t="shared" si="43"/>
        <v>0</v>
      </c>
      <c r="J125" s="438">
        <f t="shared" si="43"/>
        <v>425500</v>
      </c>
      <c r="K125" s="438">
        <f t="shared" si="43"/>
        <v>425500</v>
      </c>
      <c r="L125" s="438">
        <f t="shared" si="43"/>
        <v>0</v>
      </c>
      <c r="M125" s="438">
        <f t="shared" si="43"/>
        <v>0</v>
      </c>
      <c r="N125" s="438">
        <f t="shared" si="43"/>
        <v>0</v>
      </c>
      <c r="O125" s="438">
        <f t="shared" si="43"/>
        <v>425500</v>
      </c>
      <c r="P125" s="438">
        <f t="shared" si="43"/>
        <v>0</v>
      </c>
      <c r="Q125" s="438">
        <f t="shared" si="43"/>
        <v>0</v>
      </c>
      <c r="R125" s="438">
        <f t="shared" si="43"/>
        <v>0</v>
      </c>
      <c r="T125" s="279">
        <f>SUM(E125,J125)</f>
        <v>0</v>
      </c>
      <c r="U125" s="280">
        <f>SUM(E125,J125)</f>
        <v>0</v>
      </c>
    </row>
    <row r="126" spans="1:222" x14ac:dyDescent="0.2">
      <c r="C126" s="373"/>
      <c r="D126" s="50"/>
      <c r="E126" s="129"/>
      <c r="F126" s="5"/>
      <c r="G126" s="6"/>
      <c r="H126" s="6"/>
      <c r="I126" s="6"/>
      <c r="J126" s="374"/>
      <c r="K126" s="374"/>
      <c r="L126" s="6"/>
      <c r="M126" s="6"/>
      <c r="N126" s="6"/>
      <c r="O126" s="6"/>
      <c r="P126" s="6"/>
      <c r="Q126" s="6"/>
      <c r="R126" s="5"/>
    </row>
    <row r="127" spans="1:222" ht="15.75" customHeight="1" x14ac:dyDescent="0.2">
      <c r="C127" s="373"/>
      <c r="D127" s="50"/>
      <c r="M127" s="6"/>
      <c r="O127" s="6"/>
      <c r="P127" s="6"/>
      <c r="Q127" s="6"/>
      <c r="R127" s="5"/>
    </row>
    <row r="128" spans="1:222" ht="61.5" customHeight="1" x14ac:dyDescent="0.2">
      <c r="C128" s="7"/>
      <c r="D128" s="50"/>
      <c r="Q128" s="6"/>
      <c r="R128" s="5"/>
    </row>
    <row r="129" spans="3:18" x14ac:dyDescent="0.2">
      <c r="C129" s="373"/>
      <c r="D129" s="50"/>
      <c r="O129" s="6"/>
      <c r="P129" s="6"/>
    </row>
    <row r="130" spans="3:18" hidden="1" x14ac:dyDescent="0.2">
      <c r="C130" s="373"/>
      <c r="D130" s="50"/>
    </row>
    <row r="131" spans="3:18" ht="21" hidden="1" customHeight="1" x14ac:dyDescent="0.2">
      <c r="C131" s="373"/>
      <c r="D131" s="50"/>
    </row>
    <row r="132" spans="3:18" s="93" customFormat="1" ht="23.25" hidden="1" customHeight="1" x14ac:dyDescent="0.2">
      <c r="C132" s="122"/>
      <c r="D132" s="123" t="s">
        <v>247</v>
      </c>
      <c r="E132" s="124">
        <f t="shared" ref="E132:R132" si="44">SUM(E15:E16,E57,E76,E102,E112,E120)</f>
        <v>0</v>
      </c>
      <c r="F132" s="124">
        <f t="shared" si="44"/>
        <v>0</v>
      </c>
      <c r="G132" s="124">
        <f t="shared" si="44"/>
        <v>0</v>
      </c>
      <c r="H132" s="124">
        <f t="shared" si="44"/>
        <v>0</v>
      </c>
      <c r="I132" s="124">
        <f t="shared" si="44"/>
        <v>0</v>
      </c>
      <c r="J132" s="124">
        <f t="shared" si="44"/>
        <v>0</v>
      </c>
      <c r="K132" s="124">
        <f t="shared" si="44"/>
        <v>0</v>
      </c>
      <c r="L132" s="124">
        <f t="shared" si="44"/>
        <v>0</v>
      </c>
      <c r="M132" s="124">
        <f t="shared" si="44"/>
        <v>0</v>
      </c>
      <c r="N132" s="124">
        <f t="shared" si="44"/>
        <v>0</v>
      </c>
      <c r="O132" s="124">
        <f t="shared" si="44"/>
        <v>0</v>
      </c>
      <c r="P132" s="124">
        <f t="shared" si="44"/>
        <v>0</v>
      </c>
      <c r="Q132" s="124">
        <f t="shared" si="44"/>
        <v>0</v>
      </c>
      <c r="R132" s="124">
        <f t="shared" si="44"/>
        <v>0</v>
      </c>
    </row>
    <row r="133" spans="3:18" hidden="1" x14ac:dyDescent="0.2">
      <c r="C133" s="373"/>
      <c r="D133" s="50" t="s">
        <v>249</v>
      </c>
      <c r="E133" s="43" t="e">
        <f>SUM(E77,E79,E86,E89,#REF!,E90,E91,E92,E113)</f>
        <v>#REF!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spans="3:18" hidden="1" x14ac:dyDescent="0.2">
      <c r="C134" s="373"/>
      <c r="D134" s="50" t="s">
        <v>248</v>
      </c>
      <c r="E134" s="130">
        <f>SUM(E114:E117)</f>
        <v>0</v>
      </c>
      <c r="F134" s="42"/>
      <c r="G134" s="44"/>
      <c r="H134" s="44"/>
      <c r="I134" s="44"/>
      <c r="J134" s="45"/>
      <c r="K134" s="45"/>
      <c r="L134" s="44"/>
      <c r="M134" s="44"/>
      <c r="N134" s="44"/>
      <c r="O134" s="44"/>
      <c r="P134" s="44"/>
      <c r="Q134" s="44"/>
      <c r="R134" s="42"/>
    </row>
    <row r="135" spans="3:18" hidden="1" x14ac:dyDescent="0.2">
      <c r="C135" s="373"/>
      <c r="D135" s="50" t="s">
        <v>250</v>
      </c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</row>
    <row r="136" spans="3:18" ht="12.75" hidden="1" customHeight="1" x14ac:dyDescent="0.2">
      <c r="C136" s="373"/>
      <c r="D136" s="50" t="s">
        <v>251</v>
      </c>
      <c r="E136" s="130"/>
      <c r="F136" s="42"/>
      <c r="G136" s="44"/>
      <c r="H136" s="44"/>
      <c r="I136" s="44"/>
      <c r="J136" s="45"/>
      <c r="K136" s="45"/>
      <c r="L136" s="44"/>
      <c r="M136" s="44"/>
      <c r="N136" s="44"/>
      <c r="O136" s="44"/>
      <c r="P136" s="44"/>
      <c r="Q136" s="44"/>
      <c r="R136" s="42"/>
    </row>
    <row r="137" spans="3:18" hidden="1" x14ac:dyDescent="0.2">
      <c r="C137" s="373"/>
      <c r="D137" s="50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</row>
    <row r="138" spans="3:18" x14ac:dyDescent="0.2">
      <c r="C138" s="373"/>
      <c r="D138" s="50"/>
      <c r="E138" s="130"/>
      <c r="F138" s="42"/>
      <c r="G138" s="44"/>
      <c r="H138" s="44"/>
      <c r="I138" s="44"/>
      <c r="J138" s="45"/>
      <c r="K138" s="45"/>
      <c r="L138" s="44"/>
      <c r="M138" s="44"/>
      <c r="N138" s="44"/>
      <c r="O138" s="44"/>
      <c r="P138" s="44"/>
      <c r="Q138" s="44"/>
      <c r="R138" s="42"/>
    </row>
    <row r="139" spans="3:18" ht="15.75" hidden="1" customHeight="1" x14ac:dyDescent="0.2">
      <c r="C139" s="373"/>
      <c r="D139" s="50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</row>
    <row r="140" spans="3:18" ht="12.75" hidden="1" customHeight="1" x14ac:dyDescent="0.2">
      <c r="C140" s="373"/>
      <c r="E140" s="130"/>
      <c r="F140" s="42"/>
      <c r="G140" s="44"/>
      <c r="H140" s="44"/>
      <c r="I140" s="44"/>
      <c r="J140" s="45"/>
      <c r="K140" s="45"/>
      <c r="L140" s="44"/>
      <c r="M140" s="44"/>
      <c r="N140" s="44"/>
      <c r="O140" s="44"/>
      <c r="P140" s="44"/>
      <c r="Q140" s="44"/>
      <c r="R140" s="42"/>
    </row>
    <row r="141" spans="3:18" hidden="1" x14ac:dyDescent="0.2">
      <c r="C141" s="373"/>
      <c r="E141" s="43"/>
      <c r="F141" s="45">
        <f t="shared" ref="F141:R141" si="45">SUM(F132:F139)</f>
        <v>0</v>
      </c>
      <c r="G141" s="45">
        <f t="shared" si="45"/>
        <v>0</v>
      </c>
      <c r="H141" s="45">
        <f t="shared" si="45"/>
        <v>0</v>
      </c>
      <c r="I141" s="45">
        <f t="shared" si="45"/>
        <v>0</v>
      </c>
      <c r="J141" s="45">
        <f t="shared" si="45"/>
        <v>0</v>
      </c>
      <c r="K141" s="45"/>
      <c r="L141" s="45">
        <f t="shared" si="45"/>
        <v>0</v>
      </c>
      <c r="M141" s="45">
        <f t="shared" si="45"/>
        <v>0</v>
      </c>
      <c r="N141" s="45">
        <f t="shared" si="45"/>
        <v>0</v>
      </c>
      <c r="O141" s="45">
        <f t="shared" si="45"/>
        <v>0</v>
      </c>
      <c r="P141" s="45">
        <f t="shared" si="45"/>
        <v>0</v>
      </c>
      <c r="Q141" s="45">
        <f t="shared" si="45"/>
        <v>0</v>
      </c>
      <c r="R141" s="45">
        <f t="shared" si="45"/>
        <v>0</v>
      </c>
    </row>
    <row r="142" spans="3:18" hidden="1" x14ac:dyDescent="0.2">
      <c r="C142" s="373"/>
    </row>
    <row r="143" spans="3:18" ht="14.25" hidden="1" customHeight="1" x14ac:dyDescent="0.2">
      <c r="C143" s="373"/>
    </row>
    <row r="144" spans="3:18" ht="12.75" hidden="1" customHeight="1" x14ac:dyDescent="0.2">
      <c r="C144" s="373"/>
    </row>
    <row r="145" spans="3:18" hidden="1" x14ac:dyDescent="0.2">
      <c r="C145" s="373"/>
      <c r="E145" s="127" t="s">
        <v>273</v>
      </c>
    </row>
    <row r="146" spans="3:18" hidden="1" x14ac:dyDescent="0.2">
      <c r="C146" s="373"/>
      <c r="E146" s="130">
        <f>SUM(E17,E18,E21,E24,E25,E27,E30,E31,E32:E41,E42:E54)</f>
        <v>0</v>
      </c>
      <c r="F146" s="130">
        <f>SUM(F17,F18,F21,F24,F25,F27,F30,F31,F32:F41,F42:F54)</f>
        <v>0</v>
      </c>
      <c r="G146" s="130">
        <f>SUM(G17,G18,G19-G20,G21,G24,G25,G27,G30,G31,G32,G33,G34,G35,G36,G37,G38:G54,G18,G19,G20,G21,G24,G25,G27,G30,G31,G32,G33,G34,G35,G36,G37)</f>
        <v>0</v>
      </c>
      <c r="H146" s="130">
        <f>SUM(H17,H18,H19-H20,H21,H24,H25,H27,H30,H31,H32,H33,H34,H35,H36,H37,H38:H54,H18,H19,H20,H21,H24,H25,H27,H30,H31,H32,H33,H34,H35,H36,H37)</f>
        <v>0</v>
      </c>
      <c r="I146" s="130">
        <f>SUM(I17,I18,I19-I20,I21,I24,I25,I27,I30,I31,I32,I33,I34,I35,I36,I37,I38:I54,I18,I19,I20,I21,I24,I25,I27,I30,I31,I32,I33,I34,I35,I36,I37)</f>
        <v>0</v>
      </c>
      <c r="J146" s="130">
        <f>SUM(J17,J18,J21,J24,J25,J27,J30,J31,J32:J41,J42:J54)</f>
        <v>0</v>
      </c>
      <c r="K146" s="130">
        <f>SUM(K17,K18,K21,K24,K25,K27,K30,K31,K32:K41,K42:K54)</f>
        <v>0</v>
      </c>
      <c r="R146" s="42">
        <f>SUM(E146,J146)</f>
        <v>0</v>
      </c>
    </row>
    <row r="147" spans="3:18" ht="22.5" hidden="1" customHeight="1" x14ac:dyDescent="0.2">
      <c r="C147" s="373"/>
      <c r="E147" s="130">
        <f>SUM(E58:E68)</f>
        <v>0</v>
      </c>
      <c r="J147" s="130">
        <f>SUM(J58:J68)</f>
        <v>0</v>
      </c>
      <c r="K147" s="130">
        <f>SUM(K58:K68)</f>
        <v>0</v>
      </c>
      <c r="R147" s="42">
        <f>SUM(E147,J147)</f>
        <v>0</v>
      </c>
    </row>
    <row r="148" spans="3:18" s="47" customFormat="1" ht="12.75" hidden="1" customHeight="1" x14ac:dyDescent="0.2">
      <c r="C148" s="143"/>
      <c r="D148" s="144"/>
      <c r="E148" s="130">
        <v>-400000</v>
      </c>
      <c r="F148" s="2" t="s">
        <v>270</v>
      </c>
      <c r="G148" s="41"/>
      <c r="H148" s="41"/>
      <c r="I148" s="41"/>
      <c r="J148" s="42"/>
      <c r="K148" s="42"/>
      <c r="L148" s="41"/>
      <c r="M148" s="41"/>
      <c r="N148" s="41"/>
      <c r="O148" s="41"/>
      <c r="P148" s="41"/>
      <c r="Q148" s="41"/>
      <c r="R148" s="42">
        <f>SUM(E148,J148)</f>
        <v>-400000</v>
      </c>
    </row>
    <row r="149" spans="3:18" hidden="1" x14ac:dyDescent="0.2">
      <c r="C149" s="373"/>
      <c r="E149" s="130" t="e">
        <f>SUM(#REF!,E107:E108)</f>
        <v>#REF!</v>
      </c>
      <c r="J149" s="130" t="e">
        <f>SUM(#REF!,J107:J108)</f>
        <v>#REF!</v>
      </c>
      <c r="K149" s="42"/>
      <c r="R149" s="42" t="e">
        <f t="shared" ref="R149:R152" si="46">SUM(E149,J149)</f>
        <v>#REF!</v>
      </c>
    </row>
    <row r="150" spans="3:18" hidden="1" x14ac:dyDescent="0.2">
      <c r="C150" s="373"/>
      <c r="E150" s="130"/>
      <c r="J150" s="42"/>
      <c r="K150" s="42"/>
      <c r="R150" s="42">
        <f t="shared" si="46"/>
        <v>0</v>
      </c>
    </row>
    <row r="151" spans="3:18" hidden="1" x14ac:dyDescent="0.2">
      <c r="C151" s="373"/>
      <c r="E151" s="130"/>
      <c r="F151" s="2" t="s">
        <v>272</v>
      </c>
      <c r="J151" s="43"/>
      <c r="K151" s="43"/>
      <c r="R151" s="42">
        <f t="shared" si="46"/>
        <v>0</v>
      </c>
    </row>
    <row r="152" spans="3:18" ht="12.75" hidden="1" customHeight="1" x14ac:dyDescent="0.2">
      <c r="C152" s="373"/>
      <c r="E152" s="131">
        <f>SUM(E117)</f>
        <v>0</v>
      </c>
      <c r="F152" s="57" t="s">
        <v>271</v>
      </c>
      <c r="G152" s="58"/>
      <c r="H152" s="58"/>
      <c r="I152" s="58"/>
      <c r="J152" s="57"/>
      <c r="K152" s="57"/>
      <c r="L152" s="58"/>
      <c r="M152" s="58"/>
      <c r="N152" s="58"/>
      <c r="O152" s="58"/>
      <c r="P152" s="58"/>
      <c r="Q152" s="58"/>
      <c r="R152" s="59">
        <f t="shared" si="46"/>
        <v>0</v>
      </c>
    </row>
    <row r="153" spans="3:18" hidden="1" x14ac:dyDescent="0.2">
      <c r="C153" s="373"/>
    </row>
    <row r="154" spans="3:18" hidden="1" x14ac:dyDescent="0.2">
      <c r="C154" s="373"/>
      <c r="E154" s="45" t="e">
        <f>SUM(E146:E152)</f>
        <v>#REF!</v>
      </c>
      <c r="J154" s="42" t="e">
        <f>SUM(J146:J152)</f>
        <v>#REF!</v>
      </c>
      <c r="K154" s="43">
        <f>SUM(K146:K152)</f>
        <v>0</v>
      </c>
      <c r="R154" s="42" t="e">
        <f>SUM(R146:R152)</f>
        <v>#REF!</v>
      </c>
    </row>
    <row r="155" spans="3:18" hidden="1" x14ac:dyDescent="0.2">
      <c r="C155" s="373"/>
    </row>
    <row r="156" spans="3:18" ht="12.75" customHeight="1" x14ac:dyDescent="0.2">
      <c r="C156" s="373"/>
    </row>
    <row r="157" spans="3:18" x14ac:dyDescent="0.2">
      <c r="C157" s="373"/>
    </row>
    <row r="158" spans="3:18" x14ac:dyDescent="0.2">
      <c r="C158" s="373"/>
    </row>
    <row r="159" spans="3:18" x14ac:dyDescent="0.2">
      <c r="C159" s="373"/>
    </row>
    <row r="160" spans="3:18" ht="12.75" customHeight="1" x14ac:dyDescent="0.2">
      <c r="C160" s="373"/>
    </row>
    <row r="161" spans="3:3" x14ac:dyDescent="0.2">
      <c r="C161" s="373"/>
    </row>
    <row r="162" spans="3:3" x14ac:dyDescent="0.2">
      <c r="C162" s="373"/>
    </row>
    <row r="163" spans="3:3" x14ac:dyDescent="0.2">
      <c r="C163" s="373"/>
    </row>
    <row r="164" spans="3:3" ht="12.75" customHeight="1" x14ac:dyDescent="0.2">
      <c r="C164" s="373"/>
    </row>
    <row r="165" spans="3:3" x14ac:dyDescent="0.2">
      <c r="C165" s="373"/>
    </row>
    <row r="166" spans="3:3" x14ac:dyDescent="0.2">
      <c r="C166" s="373"/>
    </row>
    <row r="167" spans="3:3" x14ac:dyDescent="0.2">
      <c r="C167" s="373"/>
    </row>
    <row r="168" spans="3:3" ht="12.75" customHeight="1" x14ac:dyDescent="0.2">
      <c r="C168" s="373"/>
    </row>
    <row r="169" spans="3:3" x14ac:dyDescent="0.2">
      <c r="C169" s="373"/>
    </row>
    <row r="170" spans="3:3" x14ac:dyDescent="0.2">
      <c r="C170" s="373"/>
    </row>
    <row r="171" spans="3:3" x14ac:dyDescent="0.2">
      <c r="C171" s="373"/>
    </row>
    <row r="172" spans="3:3" ht="12.75" customHeight="1" x14ac:dyDescent="0.2">
      <c r="C172" s="373"/>
    </row>
    <row r="173" spans="3:3" x14ac:dyDescent="0.2">
      <c r="C173" s="373"/>
    </row>
    <row r="174" spans="3:3" x14ac:dyDescent="0.2">
      <c r="C174" s="373"/>
    </row>
    <row r="175" spans="3:3" x14ac:dyDescent="0.2">
      <c r="C175" s="373"/>
    </row>
    <row r="176" spans="3:3" ht="12.75" customHeight="1" x14ac:dyDescent="0.2">
      <c r="C176" s="373"/>
    </row>
    <row r="177" spans="3:3" x14ac:dyDescent="0.2">
      <c r="C177" s="373"/>
    </row>
    <row r="178" spans="3:3" x14ac:dyDescent="0.2">
      <c r="C178" s="373"/>
    </row>
    <row r="179" spans="3:3" x14ac:dyDescent="0.2">
      <c r="C179" s="373"/>
    </row>
    <row r="180" spans="3:3" ht="12.75" customHeight="1" x14ac:dyDescent="0.2">
      <c r="C180" s="373"/>
    </row>
    <row r="181" spans="3:3" x14ac:dyDescent="0.2">
      <c r="C181" s="373"/>
    </row>
    <row r="182" spans="3:3" x14ac:dyDescent="0.2">
      <c r="C182" s="373"/>
    </row>
    <row r="183" spans="3:3" x14ac:dyDescent="0.2">
      <c r="C183" s="373"/>
    </row>
    <row r="184" spans="3:3" ht="12.75" customHeight="1" x14ac:dyDescent="0.2">
      <c r="C184" s="373"/>
    </row>
    <row r="185" spans="3:3" x14ac:dyDescent="0.2">
      <c r="C185" s="373"/>
    </row>
    <row r="186" spans="3:3" x14ac:dyDescent="0.2">
      <c r="C186" s="373"/>
    </row>
    <row r="187" spans="3:3" x14ac:dyDescent="0.2">
      <c r="C187" s="373"/>
    </row>
    <row r="188" spans="3:3" ht="12.75" customHeight="1" x14ac:dyDescent="0.2">
      <c r="C188" s="373"/>
    </row>
    <row r="189" spans="3:3" x14ac:dyDescent="0.2">
      <c r="C189" s="373"/>
    </row>
    <row r="190" spans="3:3" x14ac:dyDescent="0.2">
      <c r="C190" s="373"/>
    </row>
    <row r="191" spans="3:3" x14ac:dyDescent="0.2">
      <c r="C191" s="373"/>
    </row>
    <row r="192" spans="3:3" ht="12.75" customHeight="1" x14ac:dyDescent="0.2">
      <c r="C192" s="373"/>
    </row>
    <row r="193" spans="3:3" x14ac:dyDescent="0.2">
      <c r="C193" s="373"/>
    </row>
    <row r="194" spans="3:3" x14ac:dyDescent="0.2">
      <c r="C194" s="373"/>
    </row>
    <row r="195" spans="3:3" x14ac:dyDescent="0.2">
      <c r="C195" s="373"/>
    </row>
    <row r="196" spans="3:3" ht="12.75" customHeight="1" x14ac:dyDescent="0.2">
      <c r="C196" s="373"/>
    </row>
    <row r="197" spans="3:3" x14ac:dyDescent="0.2">
      <c r="C197" s="373"/>
    </row>
    <row r="198" spans="3:3" x14ac:dyDescent="0.2">
      <c r="C198" s="373"/>
    </row>
    <row r="199" spans="3:3" x14ac:dyDescent="0.2">
      <c r="C199" s="373"/>
    </row>
    <row r="200" spans="3:3" ht="12.75" customHeight="1" x14ac:dyDescent="0.2">
      <c r="C200" s="373"/>
    </row>
    <row r="201" spans="3:3" x14ac:dyDescent="0.2">
      <c r="C201" s="373"/>
    </row>
    <row r="202" spans="3:3" x14ac:dyDescent="0.2">
      <c r="C202" s="373"/>
    </row>
    <row r="203" spans="3:3" x14ac:dyDescent="0.2">
      <c r="C203" s="373"/>
    </row>
    <row r="204" spans="3:3" ht="12.75" customHeight="1" x14ac:dyDescent="0.2">
      <c r="C204" s="373"/>
    </row>
    <row r="205" spans="3:3" x14ac:dyDescent="0.2">
      <c r="C205" s="373"/>
    </row>
    <row r="206" spans="3:3" x14ac:dyDescent="0.2">
      <c r="C206" s="373"/>
    </row>
    <row r="207" spans="3:3" x14ac:dyDescent="0.2">
      <c r="C207" s="373"/>
    </row>
    <row r="208" spans="3:3" ht="12.75" customHeight="1" x14ac:dyDescent="0.2">
      <c r="C208" s="373"/>
    </row>
    <row r="209" spans="3:3" x14ac:dyDescent="0.2">
      <c r="C209" s="373"/>
    </row>
    <row r="210" spans="3:3" x14ac:dyDescent="0.2">
      <c r="C210" s="373"/>
    </row>
    <row r="211" spans="3:3" x14ac:dyDescent="0.2">
      <c r="C211" s="373"/>
    </row>
    <row r="212" spans="3:3" ht="12.75" customHeight="1" x14ac:dyDescent="0.2">
      <c r="C212" s="373"/>
    </row>
    <row r="213" spans="3:3" x14ac:dyDescent="0.2">
      <c r="C213" s="373"/>
    </row>
    <row r="214" spans="3:3" x14ac:dyDescent="0.2">
      <c r="C214" s="373"/>
    </row>
    <row r="215" spans="3:3" x14ac:dyDescent="0.2">
      <c r="C215" s="373"/>
    </row>
    <row r="216" spans="3:3" ht="12.75" customHeight="1" x14ac:dyDescent="0.2">
      <c r="C216" s="373"/>
    </row>
    <row r="217" spans="3:3" x14ac:dyDescent="0.2">
      <c r="C217" s="373"/>
    </row>
    <row r="218" spans="3:3" x14ac:dyDescent="0.2">
      <c r="C218" s="373"/>
    </row>
    <row r="219" spans="3:3" x14ac:dyDescent="0.2">
      <c r="C219" s="373"/>
    </row>
    <row r="220" spans="3:3" ht="12.75" customHeight="1" x14ac:dyDescent="0.2">
      <c r="C220" s="373"/>
    </row>
    <row r="221" spans="3:3" x14ac:dyDescent="0.2">
      <c r="C221" s="373"/>
    </row>
    <row r="222" spans="3:3" x14ac:dyDescent="0.2">
      <c r="C222" s="373"/>
    </row>
    <row r="223" spans="3:3" x14ac:dyDescent="0.2">
      <c r="C223" s="373"/>
    </row>
    <row r="224" spans="3:3" ht="12.75" customHeight="1" x14ac:dyDescent="0.2">
      <c r="C224" s="373"/>
    </row>
    <row r="225" spans="3:3" x14ac:dyDescent="0.2">
      <c r="C225" s="373"/>
    </row>
    <row r="226" spans="3:3" x14ac:dyDescent="0.2">
      <c r="C226" s="373"/>
    </row>
    <row r="227" spans="3:3" x14ac:dyDescent="0.2">
      <c r="C227" s="373"/>
    </row>
    <row r="228" spans="3:3" ht="12.75" customHeight="1" x14ac:dyDescent="0.2">
      <c r="C228" s="373"/>
    </row>
    <row r="229" spans="3:3" x14ac:dyDescent="0.2">
      <c r="C229" s="373"/>
    </row>
    <row r="230" spans="3:3" x14ac:dyDescent="0.2">
      <c r="C230" s="373"/>
    </row>
    <row r="231" spans="3:3" x14ac:dyDescent="0.2">
      <c r="C231" s="373"/>
    </row>
    <row r="232" spans="3:3" ht="12.75" customHeight="1" x14ac:dyDescent="0.2">
      <c r="C232" s="373"/>
    </row>
    <row r="233" spans="3:3" x14ac:dyDescent="0.2">
      <c r="C233" s="373"/>
    </row>
    <row r="234" spans="3:3" x14ac:dyDescent="0.2">
      <c r="C234" s="373"/>
    </row>
    <row r="235" spans="3:3" x14ac:dyDescent="0.2">
      <c r="C235" s="373"/>
    </row>
    <row r="236" spans="3:3" ht="12.75" customHeight="1" x14ac:dyDescent="0.2">
      <c r="C236" s="373"/>
    </row>
    <row r="237" spans="3:3" x14ac:dyDescent="0.2">
      <c r="C237" s="373"/>
    </row>
    <row r="238" spans="3:3" x14ac:dyDescent="0.2">
      <c r="C238" s="373"/>
    </row>
    <row r="239" spans="3:3" x14ac:dyDescent="0.2">
      <c r="C239" s="373"/>
    </row>
    <row r="240" spans="3:3" ht="12.75" customHeight="1" x14ac:dyDescent="0.2">
      <c r="C240" s="373"/>
    </row>
    <row r="241" spans="3:3" x14ac:dyDescent="0.2">
      <c r="C241" s="373"/>
    </row>
    <row r="242" spans="3:3" x14ac:dyDescent="0.2">
      <c r="C242" s="373"/>
    </row>
    <row r="243" spans="3:3" x14ac:dyDescent="0.2">
      <c r="C243" s="373"/>
    </row>
    <row r="244" spans="3:3" ht="12.75" customHeight="1" x14ac:dyDescent="0.2">
      <c r="C244" s="373"/>
    </row>
    <row r="245" spans="3:3" x14ac:dyDescent="0.2">
      <c r="C245" s="373"/>
    </row>
    <row r="246" spans="3:3" x14ac:dyDescent="0.2">
      <c r="C246" s="373"/>
    </row>
    <row r="247" spans="3:3" x14ac:dyDescent="0.2">
      <c r="C247" s="373"/>
    </row>
    <row r="248" spans="3:3" ht="12.75" customHeight="1" x14ac:dyDescent="0.2">
      <c r="C248" s="373"/>
    </row>
    <row r="249" spans="3:3" x14ac:dyDescent="0.2">
      <c r="C249" s="373"/>
    </row>
    <row r="250" spans="3:3" x14ac:dyDescent="0.2">
      <c r="C250" s="373"/>
    </row>
    <row r="251" spans="3:3" x14ac:dyDescent="0.2">
      <c r="C251" s="373"/>
    </row>
    <row r="252" spans="3:3" ht="12.75" customHeight="1" x14ac:dyDescent="0.2">
      <c r="C252" s="373"/>
    </row>
    <row r="253" spans="3:3" x14ac:dyDescent="0.2">
      <c r="C253" s="373"/>
    </row>
    <row r="254" spans="3:3" x14ac:dyDescent="0.2">
      <c r="C254" s="373"/>
    </row>
    <row r="255" spans="3:3" x14ac:dyDescent="0.2">
      <c r="C255" s="373"/>
    </row>
    <row r="256" spans="3:3" ht="12.75" customHeight="1" x14ac:dyDescent="0.2">
      <c r="C256" s="373"/>
    </row>
    <row r="257" spans="3:3" x14ac:dyDescent="0.2">
      <c r="C257" s="373"/>
    </row>
    <row r="258" spans="3:3" x14ac:dyDescent="0.2">
      <c r="C258" s="373"/>
    </row>
    <row r="259" spans="3:3" x14ac:dyDescent="0.2">
      <c r="C259" s="373"/>
    </row>
    <row r="260" spans="3:3" ht="12.75" customHeight="1" x14ac:dyDescent="0.2">
      <c r="C260" s="373"/>
    </row>
    <row r="261" spans="3:3" x14ac:dyDescent="0.2">
      <c r="C261" s="373"/>
    </row>
    <row r="262" spans="3:3" x14ac:dyDescent="0.2">
      <c r="C262" s="373"/>
    </row>
    <row r="263" spans="3:3" x14ac:dyDescent="0.2">
      <c r="C263" s="373"/>
    </row>
    <row r="264" spans="3:3" ht="12.75" customHeight="1" x14ac:dyDescent="0.2">
      <c r="C264" s="373"/>
    </row>
    <row r="265" spans="3:3" x14ac:dyDescent="0.2">
      <c r="C265" s="373"/>
    </row>
    <row r="266" spans="3:3" x14ac:dyDescent="0.2">
      <c r="C266" s="373"/>
    </row>
    <row r="267" spans="3:3" x14ac:dyDescent="0.2">
      <c r="C267" s="373"/>
    </row>
    <row r="268" spans="3:3" ht="12.75" customHeight="1" x14ac:dyDescent="0.2">
      <c r="C268" s="373"/>
    </row>
    <row r="269" spans="3:3" x14ac:dyDescent="0.2">
      <c r="C269" s="373"/>
    </row>
    <row r="270" spans="3:3" x14ac:dyDescent="0.2">
      <c r="C270" s="373"/>
    </row>
    <row r="271" spans="3:3" x14ac:dyDescent="0.2">
      <c r="C271" s="373"/>
    </row>
    <row r="272" spans="3:3" ht="12.75" customHeight="1" x14ac:dyDescent="0.2">
      <c r="C272" s="373"/>
    </row>
    <row r="273" spans="3:3" x14ac:dyDescent="0.2">
      <c r="C273" s="373"/>
    </row>
    <row r="274" spans="3:3" x14ac:dyDescent="0.2">
      <c r="C274" s="373"/>
    </row>
    <row r="275" spans="3:3" x14ac:dyDescent="0.2">
      <c r="C275" s="373"/>
    </row>
    <row r="276" spans="3:3" ht="12.75" customHeight="1" x14ac:dyDescent="0.2">
      <c r="C276" s="373"/>
    </row>
    <row r="277" spans="3:3" x14ac:dyDescent="0.2">
      <c r="C277" s="373"/>
    </row>
    <row r="278" spans="3:3" x14ac:dyDescent="0.2">
      <c r="C278" s="373"/>
    </row>
    <row r="279" spans="3:3" x14ac:dyDescent="0.2">
      <c r="C279" s="373"/>
    </row>
    <row r="280" spans="3:3" ht="12.75" customHeight="1" x14ac:dyDescent="0.2">
      <c r="C280" s="373"/>
    </row>
    <row r="281" spans="3:3" x14ac:dyDescent="0.2">
      <c r="C281" s="373"/>
    </row>
    <row r="282" spans="3:3" x14ac:dyDescent="0.2">
      <c r="C282" s="373"/>
    </row>
    <row r="283" spans="3:3" x14ac:dyDescent="0.2">
      <c r="C283" s="373"/>
    </row>
    <row r="284" spans="3:3" ht="12.75" customHeight="1" x14ac:dyDescent="0.2">
      <c r="C284" s="373"/>
    </row>
    <row r="285" spans="3:3" x14ac:dyDescent="0.2">
      <c r="C285" s="373"/>
    </row>
    <row r="286" spans="3:3" x14ac:dyDescent="0.2">
      <c r="C286" s="373"/>
    </row>
    <row r="287" spans="3:3" x14ac:dyDescent="0.2">
      <c r="C287" s="373"/>
    </row>
    <row r="288" spans="3:3" ht="12.75" customHeight="1" x14ac:dyDescent="0.2">
      <c r="C288" s="373"/>
    </row>
    <row r="289" spans="3:3" x14ac:dyDescent="0.2">
      <c r="C289" s="373"/>
    </row>
    <row r="290" spans="3:3" x14ac:dyDescent="0.2">
      <c r="C290" s="373"/>
    </row>
    <row r="291" spans="3:3" x14ac:dyDescent="0.2">
      <c r="C291" s="373"/>
    </row>
    <row r="292" spans="3:3" ht="12.75" customHeight="1" x14ac:dyDescent="0.2">
      <c r="C292" s="373"/>
    </row>
    <row r="293" spans="3:3" x14ac:dyDescent="0.2">
      <c r="C293" s="373"/>
    </row>
    <row r="294" spans="3:3" x14ac:dyDescent="0.2">
      <c r="C294" s="373"/>
    </row>
    <row r="295" spans="3:3" x14ac:dyDescent="0.2">
      <c r="C295" s="373"/>
    </row>
    <row r="296" spans="3:3" ht="12.75" customHeight="1" x14ac:dyDescent="0.2">
      <c r="C296" s="373"/>
    </row>
    <row r="297" spans="3:3" x14ac:dyDescent="0.2">
      <c r="C297" s="373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view="pageBreakPreview" topLeftCell="B44" zoomScale="86" zoomScaleNormal="75" zoomScaleSheetLayoutView="86" workbookViewId="0">
      <selection activeCell="G45" sqref="G45"/>
    </sheetView>
  </sheetViews>
  <sheetFormatPr defaultColWidth="9.140625" defaultRowHeight="15" x14ac:dyDescent="0.2"/>
  <cols>
    <col min="1" max="1" width="16.5703125" style="15" customWidth="1"/>
    <col min="2" max="2" width="15.85546875" style="15" customWidth="1"/>
    <col min="3" max="3" width="15.42578125" style="15" customWidth="1"/>
    <col min="4" max="4" width="68.42578125" style="15" customWidth="1"/>
    <col min="5" max="5" width="55.5703125" style="15" customWidth="1"/>
    <col min="6" max="6" width="14" style="15" customWidth="1"/>
    <col min="7" max="7" width="13.5703125" style="15" customWidth="1"/>
    <col min="8" max="8" width="15.7109375" style="15" customWidth="1"/>
    <col min="9" max="9" width="20.85546875" style="15" customWidth="1"/>
    <col min="10" max="10" width="17.140625" style="15" customWidth="1"/>
    <col min="11" max="11" width="15.140625" style="15" hidden="1" customWidth="1"/>
    <col min="12" max="16384" width="9.140625" style="15"/>
  </cols>
  <sheetData>
    <row r="1" spans="1:11" ht="36" customHeight="1" x14ac:dyDescent="0.25">
      <c r="A1" s="14"/>
      <c r="B1" s="14"/>
      <c r="C1" s="14"/>
      <c r="D1" s="14"/>
      <c r="E1" s="14"/>
      <c r="F1" s="14"/>
      <c r="G1" s="14"/>
      <c r="H1" s="14"/>
    </row>
    <row r="2" spans="1:11" ht="15.75" x14ac:dyDescent="0.25">
      <c r="A2" s="14"/>
      <c r="B2" s="14"/>
      <c r="C2" s="14"/>
      <c r="D2" s="14"/>
      <c r="E2" s="14"/>
      <c r="F2" s="14"/>
      <c r="G2" s="14"/>
      <c r="H2" s="14"/>
    </row>
    <row r="3" spans="1:11" ht="15.75" x14ac:dyDescent="0.25">
      <c r="A3" s="14"/>
      <c r="B3" s="14"/>
      <c r="C3" s="14"/>
      <c r="D3" s="14"/>
      <c r="E3" s="14"/>
      <c r="F3" s="14"/>
      <c r="G3" s="14"/>
      <c r="H3" s="14"/>
    </row>
    <row r="4" spans="1:11" ht="15.75" x14ac:dyDescent="0.25">
      <c r="A4" s="416" t="s">
        <v>423</v>
      </c>
      <c r="B4" s="14"/>
      <c r="C4" s="14"/>
      <c r="D4" s="14"/>
      <c r="E4" s="14"/>
      <c r="F4" s="14"/>
      <c r="G4" s="14"/>
      <c r="H4" s="14"/>
    </row>
    <row r="5" spans="1:11" ht="15.75" x14ac:dyDescent="0.25">
      <c r="A5" s="382" t="s">
        <v>397</v>
      </c>
      <c r="B5" s="14"/>
      <c r="C5" s="14"/>
      <c r="D5" s="14"/>
      <c r="E5" s="14"/>
      <c r="F5" s="14"/>
      <c r="G5" s="14"/>
      <c r="H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</row>
    <row r="7" spans="1:11" ht="18.75" x14ac:dyDescent="0.3">
      <c r="A7" s="14"/>
      <c r="B7" s="14"/>
      <c r="C7" s="14"/>
      <c r="D7" s="14"/>
      <c r="E7" s="14"/>
      <c r="F7" s="14"/>
      <c r="G7" s="14"/>
      <c r="H7" s="14"/>
      <c r="I7" s="16"/>
      <c r="J7" s="16"/>
      <c r="K7" s="14"/>
    </row>
    <row r="8" spans="1:11" ht="18.75" x14ac:dyDescent="0.3">
      <c r="A8" s="14"/>
      <c r="B8" s="14"/>
      <c r="C8" s="14"/>
      <c r="D8" s="14"/>
      <c r="E8" s="14"/>
      <c r="F8" s="14"/>
      <c r="G8" s="14"/>
      <c r="H8" s="14"/>
      <c r="I8" s="16"/>
      <c r="J8" s="16"/>
      <c r="K8" s="14"/>
    </row>
    <row r="10" spans="1:11" ht="15.75" customHeight="1" thickBo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 t="s">
        <v>0</v>
      </c>
    </row>
    <row r="11" spans="1:11" s="17" customFormat="1" ht="114" customHeight="1" x14ac:dyDescent="0.2">
      <c r="A11" s="51" t="s">
        <v>414</v>
      </c>
      <c r="B11" s="51" t="s">
        <v>415</v>
      </c>
      <c r="C11" s="51" t="s">
        <v>301</v>
      </c>
      <c r="D11" s="51" t="s">
        <v>416</v>
      </c>
      <c r="E11" s="51" t="s">
        <v>417</v>
      </c>
      <c r="F11" s="51" t="s">
        <v>418</v>
      </c>
      <c r="G11" s="51" t="s">
        <v>419</v>
      </c>
      <c r="H11" s="51" t="s">
        <v>420</v>
      </c>
      <c r="I11" s="51" t="s">
        <v>421</v>
      </c>
      <c r="J11" s="51" t="s">
        <v>422</v>
      </c>
      <c r="K11" s="40" t="s">
        <v>74</v>
      </c>
    </row>
    <row r="12" spans="1:11" s="70" customFormat="1" ht="19.5" customHeight="1" x14ac:dyDescent="0.2">
      <c r="A12" s="68">
        <v>1</v>
      </c>
      <c r="B12" s="68">
        <v>2</v>
      </c>
      <c r="C12" s="68">
        <v>3</v>
      </c>
      <c r="D12" s="68">
        <v>4</v>
      </c>
      <c r="E12" s="68">
        <v>5</v>
      </c>
      <c r="F12" s="68">
        <v>6</v>
      </c>
      <c r="G12" s="68">
        <v>7</v>
      </c>
      <c r="H12" s="68">
        <v>8</v>
      </c>
      <c r="I12" s="68">
        <v>9</v>
      </c>
      <c r="J12" s="68">
        <v>10</v>
      </c>
      <c r="K12" s="69">
        <v>8</v>
      </c>
    </row>
    <row r="13" spans="1:11" s="17" customFormat="1" ht="40.5" hidden="1" customHeight="1" x14ac:dyDescent="0.3">
      <c r="A13" s="116" t="s">
        <v>105</v>
      </c>
      <c r="B13" s="116"/>
      <c r="C13" s="116"/>
      <c r="D13" s="119" t="s">
        <v>96</v>
      </c>
      <c r="E13" s="120"/>
      <c r="F13" s="121"/>
      <c r="G13" s="121"/>
      <c r="H13" s="121"/>
      <c r="I13" s="121">
        <f>SUM(I14)</f>
        <v>0</v>
      </c>
      <c r="J13" s="121"/>
      <c r="K13" s="18"/>
    </row>
    <row r="14" spans="1:11" s="28" customFormat="1" ht="39.75" hidden="1" customHeight="1" x14ac:dyDescent="0.3">
      <c r="A14" s="116" t="s">
        <v>106</v>
      </c>
      <c r="B14" s="116"/>
      <c r="C14" s="116"/>
      <c r="D14" s="119" t="s">
        <v>96</v>
      </c>
      <c r="E14" s="120"/>
      <c r="F14" s="121"/>
      <c r="G14" s="121"/>
      <c r="H14" s="121"/>
      <c r="I14" s="121">
        <f>SUM(I15,I17:I23)</f>
        <v>0</v>
      </c>
      <c r="J14" s="121"/>
      <c r="K14" s="27" t="e">
        <f>SUM(#REF!)</f>
        <v>#REF!</v>
      </c>
    </row>
    <row r="15" spans="1:11" s="28" customFormat="1" ht="39.75" hidden="1" customHeight="1" x14ac:dyDescent="0.3">
      <c r="A15" s="244" t="s">
        <v>316</v>
      </c>
      <c r="B15" s="244" t="s">
        <v>317</v>
      </c>
      <c r="C15" s="244" t="s">
        <v>56</v>
      </c>
      <c r="D15" s="417" t="s">
        <v>318</v>
      </c>
      <c r="E15" s="29"/>
      <c r="F15" s="30"/>
      <c r="G15" s="30"/>
      <c r="H15" s="30"/>
      <c r="I15" s="30"/>
      <c r="J15" s="30"/>
      <c r="K15" s="27"/>
    </row>
    <row r="16" spans="1:11" s="425" customFormat="1" ht="39.75" hidden="1" customHeight="1" x14ac:dyDescent="0.3">
      <c r="A16" s="418"/>
      <c r="B16" s="418"/>
      <c r="C16" s="419"/>
      <c r="D16" s="420" t="s">
        <v>450</v>
      </c>
      <c r="E16" s="421"/>
      <c r="F16" s="422"/>
      <c r="G16" s="422"/>
      <c r="H16" s="422"/>
      <c r="I16" s="423"/>
      <c r="J16" s="422"/>
      <c r="K16" s="424"/>
    </row>
    <row r="17" spans="1:11" s="152" customFormat="1" ht="60" hidden="1" customHeight="1" x14ac:dyDescent="0.3">
      <c r="A17" s="153" t="s">
        <v>215</v>
      </c>
      <c r="B17" s="153" t="s">
        <v>104</v>
      </c>
      <c r="C17" s="153" t="s">
        <v>47</v>
      </c>
      <c r="D17" s="106" t="s">
        <v>103</v>
      </c>
      <c r="E17" s="149"/>
      <c r="F17" s="150"/>
      <c r="G17" s="150"/>
      <c r="H17" s="150"/>
      <c r="I17" s="150"/>
      <c r="J17" s="150"/>
      <c r="K17" s="151"/>
    </row>
    <row r="18" spans="1:11" s="152" customFormat="1" ht="39.75" hidden="1" customHeight="1" x14ac:dyDescent="0.3">
      <c r="A18" s="153" t="s">
        <v>122</v>
      </c>
      <c r="B18" s="153" t="s">
        <v>125</v>
      </c>
      <c r="C18" s="153" t="s">
        <v>55</v>
      </c>
      <c r="D18" s="154" t="s">
        <v>124</v>
      </c>
      <c r="E18" s="149"/>
      <c r="F18" s="150"/>
      <c r="G18" s="150"/>
      <c r="H18" s="150"/>
      <c r="I18" s="150"/>
      <c r="J18" s="150"/>
      <c r="K18" s="151"/>
    </row>
    <row r="19" spans="1:11" s="152" customFormat="1" ht="30" hidden="1" customHeight="1" x14ac:dyDescent="0.3">
      <c r="A19" s="153" t="s">
        <v>132</v>
      </c>
      <c r="B19" s="153" t="s">
        <v>86</v>
      </c>
      <c r="C19" s="153" t="s">
        <v>55</v>
      </c>
      <c r="D19" s="154" t="s">
        <v>133</v>
      </c>
      <c r="E19" s="149"/>
      <c r="F19" s="150"/>
      <c r="G19" s="155"/>
      <c r="H19" s="155"/>
      <c r="I19" s="150"/>
      <c r="J19" s="156"/>
      <c r="K19" s="151"/>
    </row>
    <row r="20" spans="1:11" s="152" customFormat="1" ht="45" hidden="1" customHeight="1" x14ac:dyDescent="0.3">
      <c r="A20" s="148" t="s">
        <v>409</v>
      </c>
      <c r="B20" s="148" t="s">
        <v>91</v>
      </c>
      <c r="C20" s="148" t="s">
        <v>221</v>
      </c>
      <c r="D20" s="162" t="s">
        <v>220</v>
      </c>
      <c r="E20" s="305" t="s">
        <v>413</v>
      </c>
      <c r="F20" s="150"/>
      <c r="G20" s="155"/>
      <c r="H20" s="155"/>
      <c r="I20" s="150"/>
      <c r="J20" s="159"/>
      <c r="K20" s="151"/>
    </row>
    <row r="21" spans="1:11" s="152" customFormat="1" ht="45" hidden="1" customHeight="1" x14ac:dyDescent="0.3">
      <c r="A21" s="157" t="s">
        <v>315</v>
      </c>
      <c r="B21" s="157" t="s">
        <v>217</v>
      </c>
      <c r="C21" s="157" t="s">
        <v>308</v>
      </c>
      <c r="D21" s="158" t="s">
        <v>218</v>
      </c>
      <c r="E21" s="305"/>
      <c r="F21" s="150"/>
      <c r="G21" s="150"/>
      <c r="H21" s="150"/>
      <c r="I21" s="150"/>
      <c r="J21" s="150"/>
      <c r="K21" s="151"/>
    </row>
    <row r="22" spans="1:11" s="152" customFormat="1" ht="38.25" hidden="1" customHeight="1" x14ac:dyDescent="0.3">
      <c r="A22" s="157" t="s">
        <v>344</v>
      </c>
      <c r="B22" s="157" t="s">
        <v>346</v>
      </c>
      <c r="C22" s="157" t="s">
        <v>56</v>
      </c>
      <c r="D22" s="158" t="s">
        <v>348</v>
      </c>
      <c r="E22" s="149"/>
      <c r="F22" s="150"/>
      <c r="G22" s="155"/>
      <c r="H22" s="155"/>
      <c r="I22" s="150"/>
      <c r="J22" s="159"/>
      <c r="K22" s="151"/>
    </row>
    <row r="23" spans="1:11" s="152" customFormat="1" ht="37.5" hidden="1" customHeight="1" x14ac:dyDescent="0.3">
      <c r="A23" s="153" t="s">
        <v>349</v>
      </c>
      <c r="B23" s="153" t="s">
        <v>350</v>
      </c>
      <c r="C23" s="153" t="s">
        <v>308</v>
      </c>
      <c r="D23" s="160" t="s">
        <v>351</v>
      </c>
      <c r="E23" s="149"/>
      <c r="F23" s="150"/>
      <c r="G23" s="155"/>
      <c r="H23" s="155"/>
      <c r="I23" s="150"/>
      <c r="J23" s="159"/>
      <c r="K23" s="151"/>
    </row>
    <row r="24" spans="1:11" s="28" customFormat="1" ht="56.25" hidden="1" customHeight="1" x14ac:dyDescent="0.3">
      <c r="A24" s="116" t="s">
        <v>25</v>
      </c>
      <c r="B24" s="116"/>
      <c r="C24" s="116"/>
      <c r="D24" s="119" t="s">
        <v>100</v>
      </c>
      <c r="E24" s="120"/>
      <c r="F24" s="121"/>
      <c r="G24" s="121"/>
      <c r="H24" s="121"/>
      <c r="I24" s="121">
        <f>SUM(I25)</f>
        <v>0</v>
      </c>
      <c r="J24" s="331"/>
      <c r="K24" s="27"/>
    </row>
    <row r="25" spans="1:11" s="28" customFormat="1" ht="57" hidden="1" customHeight="1" x14ac:dyDescent="0.3">
      <c r="A25" s="116" t="s">
        <v>26</v>
      </c>
      <c r="B25" s="116"/>
      <c r="C25" s="116"/>
      <c r="D25" s="119" t="s">
        <v>100</v>
      </c>
      <c r="E25" s="120"/>
      <c r="F25" s="121"/>
      <c r="G25" s="121"/>
      <c r="H25" s="121"/>
      <c r="I25" s="121">
        <f>SUM(I26:I40)</f>
        <v>0</v>
      </c>
      <c r="J25" s="331"/>
      <c r="K25" s="27"/>
    </row>
    <row r="26" spans="1:11" s="152" customFormat="1" ht="116.25" hidden="1" customHeight="1" x14ac:dyDescent="0.3">
      <c r="A26" s="148" t="s">
        <v>402</v>
      </c>
      <c r="B26" s="148" t="s">
        <v>403</v>
      </c>
      <c r="C26" s="148" t="s">
        <v>53</v>
      </c>
      <c r="D26" s="162" t="s">
        <v>404</v>
      </c>
      <c r="E26" s="163" t="s">
        <v>407</v>
      </c>
      <c r="F26" s="164"/>
      <c r="G26" s="164"/>
      <c r="H26" s="164"/>
      <c r="I26" s="165"/>
      <c r="J26" s="166"/>
      <c r="K26" s="151"/>
    </row>
    <row r="27" spans="1:11" s="28" customFormat="1" ht="39.75" hidden="1" customHeight="1" x14ac:dyDescent="0.3">
      <c r="A27" s="332" t="s">
        <v>219</v>
      </c>
      <c r="B27" s="332" t="s">
        <v>91</v>
      </c>
      <c r="C27" s="332" t="s">
        <v>221</v>
      </c>
      <c r="D27" s="333" t="s">
        <v>220</v>
      </c>
      <c r="E27" s="334" t="s">
        <v>410</v>
      </c>
      <c r="F27" s="335"/>
      <c r="G27" s="335"/>
      <c r="H27" s="335"/>
      <c r="I27" s="336"/>
      <c r="J27" s="337"/>
      <c r="K27" s="27"/>
    </row>
    <row r="28" spans="1:11" s="28" customFormat="1" ht="40.5" hidden="1" customHeight="1" x14ac:dyDescent="0.3">
      <c r="A28" s="332" t="s">
        <v>219</v>
      </c>
      <c r="B28" s="332" t="s">
        <v>91</v>
      </c>
      <c r="C28" s="332" t="s">
        <v>221</v>
      </c>
      <c r="D28" s="333" t="s">
        <v>220</v>
      </c>
      <c r="E28" s="334" t="s">
        <v>411</v>
      </c>
      <c r="F28" s="335"/>
      <c r="G28" s="335"/>
      <c r="H28" s="335"/>
      <c r="I28" s="336"/>
      <c r="J28" s="337"/>
      <c r="K28" s="27"/>
    </row>
    <row r="29" spans="1:11" s="28" customFormat="1" ht="40.5" hidden="1" customHeight="1" x14ac:dyDescent="0.3">
      <c r="A29" s="332" t="s">
        <v>219</v>
      </c>
      <c r="B29" s="332" t="s">
        <v>91</v>
      </c>
      <c r="C29" s="332" t="s">
        <v>221</v>
      </c>
      <c r="D29" s="333" t="s">
        <v>220</v>
      </c>
      <c r="E29" s="334" t="s">
        <v>412</v>
      </c>
      <c r="F29" s="335"/>
      <c r="G29" s="335"/>
      <c r="H29" s="335"/>
      <c r="I29" s="336"/>
      <c r="J29" s="337"/>
      <c r="K29" s="27"/>
    </row>
    <row r="30" spans="1:11" s="152" customFormat="1" ht="60" hidden="1" customHeight="1" x14ac:dyDescent="0.3">
      <c r="A30" s="332" t="s">
        <v>219</v>
      </c>
      <c r="B30" s="332" t="s">
        <v>91</v>
      </c>
      <c r="C30" s="332" t="s">
        <v>221</v>
      </c>
      <c r="D30" s="333" t="s">
        <v>220</v>
      </c>
      <c r="E30" s="334" t="s">
        <v>440</v>
      </c>
      <c r="F30" s="150"/>
      <c r="G30" s="150"/>
      <c r="H30" s="150"/>
      <c r="I30" s="30"/>
      <c r="J30" s="150"/>
      <c r="K30" s="151"/>
    </row>
    <row r="31" spans="1:11" s="152" customFormat="1" ht="57" hidden="1" customHeight="1" x14ac:dyDescent="0.3">
      <c r="A31" s="332" t="s">
        <v>219</v>
      </c>
      <c r="B31" s="332" t="s">
        <v>91</v>
      </c>
      <c r="C31" s="332" t="s">
        <v>221</v>
      </c>
      <c r="D31" s="333" t="s">
        <v>220</v>
      </c>
      <c r="E31" s="334" t="s">
        <v>441</v>
      </c>
      <c r="F31" s="150"/>
      <c r="G31" s="150"/>
      <c r="H31" s="150"/>
      <c r="I31" s="30"/>
      <c r="J31" s="150"/>
      <c r="K31" s="151"/>
    </row>
    <row r="32" spans="1:11" s="28" customFormat="1" ht="59.25" hidden="1" customHeight="1" x14ac:dyDescent="0.3">
      <c r="A32" s="354" t="s">
        <v>364</v>
      </c>
      <c r="B32" s="244" t="s">
        <v>333</v>
      </c>
      <c r="C32" s="244" t="s">
        <v>221</v>
      </c>
      <c r="D32" s="242" t="s">
        <v>334</v>
      </c>
      <c r="E32" s="334" t="s">
        <v>447</v>
      </c>
      <c r="F32" s="357"/>
      <c r="G32" s="357"/>
      <c r="H32" s="357"/>
      <c r="I32" s="338"/>
      <c r="J32" s="337"/>
      <c r="K32" s="27"/>
    </row>
    <row r="33" spans="1:11" s="152" customFormat="1" ht="96" hidden="1" customHeight="1" x14ac:dyDescent="0.3">
      <c r="A33" s="244" t="s">
        <v>437</v>
      </c>
      <c r="B33" s="244" t="s">
        <v>438</v>
      </c>
      <c r="C33" s="244" t="s">
        <v>221</v>
      </c>
      <c r="D33" s="242" t="s">
        <v>439</v>
      </c>
      <c r="E33" s="334" t="s">
        <v>442</v>
      </c>
      <c r="F33" s="306"/>
      <c r="G33" s="306"/>
      <c r="H33" s="306"/>
      <c r="I33" s="336"/>
      <c r="J33" s="166"/>
      <c r="K33" s="151"/>
    </row>
    <row r="34" spans="1:11" s="152" customFormat="1" ht="94.5" hidden="1" customHeight="1" x14ac:dyDescent="0.3">
      <c r="A34" s="244" t="s">
        <v>437</v>
      </c>
      <c r="B34" s="244" t="s">
        <v>438</v>
      </c>
      <c r="C34" s="244" t="s">
        <v>221</v>
      </c>
      <c r="D34" s="242" t="s">
        <v>439</v>
      </c>
      <c r="E34" s="334" t="s">
        <v>443</v>
      </c>
      <c r="F34" s="164"/>
      <c r="G34" s="164"/>
      <c r="H34" s="164"/>
      <c r="I34" s="338"/>
      <c r="J34" s="166"/>
      <c r="K34" s="151"/>
    </row>
    <row r="35" spans="1:11" s="152" customFormat="1" ht="78" hidden="1" customHeight="1" x14ac:dyDescent="0.3">
      <c r="A35" s="244" t="s">
        <v>437</v>
      </c>
      <c r="B35" s="244" t="s">
        <v>438</v>
      </c>
      <c r="C35" s="244" t="s">
        <v>221</v>
      </c>
      <c r="D35" s="242" t="s">
        <v>439</v>
      </c>
      <c r="E35" s="334" t="s">
        <v>444</v>
      </c>
      <c r="F35" s="164"/>
      <c r="G35" s="164"/>
      <c r="H35" s="164"/>
      <c r="I35" s="338"/>
      <c r="J35" s="166"/>
      <c r="K35" s="151"/>
    </row>
    <row r="36" spans="1:11" s="152" customFormat="1" ht="28.5" hidden="1" customHeight="1" x14ac:dyDescent="0.3">
      <c r="A36" s="157" t="s">
        <v>290</v>
      </c>
      <c r="B36" s="157" t="s">
        <v>291</v>
      </c>
      <c r="C36" s="157" t="s">
        <v>56</v>
      </c>
      <c r="D36" s="158" t="s">
        <v>292</v>
      </c>
      <c r="E36" s="163"/>
      <c r="F36" s="164"/>
      <c r="G36" s="164"/>
      <c r="H36" s="164"/>
      <c r="I36" s="165"/>
      <c r="J36" s="166"/>
      <c r="K36" s="151"/>
    </row>
    <row r="37" spans="1:11" s="152" customFormat="1" ht="39" hidden="1" customHeight="1" x14ac:dyDescent="0.3">
      <c r="A37" s="157" t="s">
        <v>360</v>
      </c>
      <c r="B37" s="157" t="s">
        <v>361</v>
      </c>
      <c r="C37" s="157" t="s">
        <v>56</v>
      </c>
      <c r="D37" s="158" t="s">
        <v>362</v>
      </c>
      <c r="E37" s="163"/>
      <c r="F37" s="164"/>
      <c r="G37" s="164"/>
      <c r="H37" s="164"/>
      <c r="I37" s="165"/>
      <c r="J37" s="166"/>
      <c r="K37" s="151"/>
    </row>
    <row r="38" spans="1:11" s="152" customFormat="1" ht="29.25" hidden="1" customHeight="1" x14ac:dyDescent="0.3">
      <c r="A38" s="157" t="s">
        <v>363</v>
      </c>
      <c r="B38" s="157" t="s">
        <v>143</v>
      </c>
      <c r="C38" s="153" t="s">
        <v>56</v>
      </c>
      <c r="D38" s="160" t="s">
        <v>144</v>
      </c>
      <c r="E38" s="149"/>
      <c r="F38" s="150"/>
      <c r="G38" s="150"/>
      <c r="H38" s="150"/>
      <c r="I38" s="150"/>
      <c r="J38" s="150"/>
      <c r="K38" s="151"/>
    </row>
    <row r="39" spans="1:11" s="152" customFormat="1" ht="40.5" hidden="1" customHeight="1" x14ac:dyDescent="0.3">
      <c r="A39" s="153" t="s">
        <v>277</v>
      </c>
      <c r="B39" s="153" t="s">
        <v>276</v>
      </c>
      <c r="C39" s="153" t="s">
        <v>221</v>
      </c>
      <c r="D39" s="167" t="s">
        <v>275</v>
      </c>
      <c r="E39" s="149"/>
      <c r="F39" s="150"/>
      <c r="G39" s="150"/>
      <c r="H39" s="150"/>
      <c r="I39" s="150"/>
      <c r="J39" s="170"/>
      <c r="K39" s="151"/>
    </row>
    <row r="40" spans="1:11" s="28" customFormat="1" ht="29.25" hidden="1" customHeight="1" x14ac:dyDescent="0.3">
      <c r="A40" s="332" t="s">
        <v>365</v>
      </c>
      <c r="B40" s="244" t="s">
        <v>158</v>
      </c>
      <c r="C40" s="244" t="s">
        <v>58</v>
      </c>
      <c r="D40" s="355" t="s">
        <v>159</v>
      </c>
      <c r="E40" s="29"/>
      <c r="F40" s="30"/>
      <c r="G40" s="30"/>
      <c r="H40" s="30"/>
      <c r="I40" s="30"/>
      <c r="J40" s="356"/>
      <c r="K40" s="264"/>
    </row>
    <row r="41" spans="1:11" s="28" customFormat="1" ht="47.25" customHeight="1" x14ac:dyDescent="0.3">
      <c r="A41" s="116" t="s">
        <v>175</v>
      </c>
      <c r="B41" s="116"/>
      <c r="C41" s="116"/>
      <c r="D41" s="261" t="s">
        <v>97</v>
      </c>
      <c r="E41" s="262"/>
      <c r="F41" s="262"/>
      <c r="G41" s="262"/>
      <c r="H41" s="262"/>
      <c r="I41" s="263">
        <f>SUM(I42)</f>
        <v>425500</v>
      </c>
      <c r="J41" s="263"/>
      <c r="K41" s="264"/>
    </row>
    <row r="42" spans="1:11" s="32" customFormat="1" ht="45" customHeight="1" x14ac:dyDescent="0.3">
      <c r="A42" s="116" t="s">
        <v>174</v>
      </c>
      <c r="B42" s="116"/>
      <c r="C42" s="116"/>
      <c r="D42" s="261" t="s">
        <v>97</v>
      </c>
      <c r="E42" s="262"/>
      <c r="F42" s="262"/>
      <c r="G42" s="262"/>
      <c r="H42" s="262"/>
      <c r="I42" s="263">
        <f>SUM(I44:I45)</f>
        <v>425500</v>
      </c>
      <c r="J42" s="263"/>
      <c r="K42" s="31"/>
    </row>
    <row r="43" spans="1:11" s="180" customFormat="1" ht="45.75" hidden="1" customHeight="1" x14ac:dyDescent="0.3">
      <c r="A43" s="153" t="s">
        <v>173</v>
      </c>
      <c r="B43" s="153" t="s">
        <v>102</v>
      </c>
      <c r="C43" s="153" t="s">
        <v>47</v>
      </c>
      <c r="D43" s="167" t="s">
        <v>101</v>
      </c>
      <c r="E43" s="176"/>
      <c r="F43" s="176"/>
      <c r="G43" s="176"/>
      <c r="H43" s="176"/>
      <c r="I43" s="177"/>
      <c r="J43" s="178"/>
      <c r="K43" s="179"/>
    </row>
    <row r="44" spans="1:11" s="180" customFormat="1" ht="63" customHeight="1" x14ac:dyDescent="0.3">
      <c r="A44" s="246" t="s">
        <v>227</v>
      </c>
      <c r="B44" s="246" t="s">
        <v>63</v>
      </c>
      <c r="C44" s="247" t="s">
        <v>49</v>
      </c>
      <c r="D44" s="236" t="s">
        <v>429</v>
      </c>
      <c r="E44" s="181"/>
      <c r="F44" s="176"/>
      <c r="G44" s="176"/>
      <c r="H44" s="176"/>
      <c r="I44" s="260">
        <v>25500</v>
      </c>
      <c r="J44" s="178"/>
      <c r="K44" s="179"/>
    </row>
    <row r="45" spans="1:11" s="180" customFormat="1" ht="120" customHeight="1" x14ac:dyDescent="0.3">
      <c r="A45" s="246" t="s">
        <v>332</v>
      </c>
      <c r="B45" s="252" t="s">
        <v>333</v>
      </c>
      <c r="C45" s="252" t="s">
        <v>221</v>
      </c>
      <c r="D45" s="235" t="s">
        <v>334</v>
      </c>
      <c r="E45" s="245" t="s">
        <v>452</v>
      </c>
      <c r="F45" s="308"/>
      <c r="G45" s="308"/>
      <c r="H45" s="308"/>
      <c r="I45" s="260">
        <v>400000</v>
      </c>
      <c r="J45" s="178"/>
      <c r="K45" s="179"/>
    </row>
    <row r="46" spans="1:11" s="433" customFormat="1" ht="51.75" hidden="1" customHeight="1" x14ac:dyDescent="0.35">
      <c r="A46" s="426"/>
      <c r="B46" s="427"/>
      <c r="C46" s="427"/>
      <c r="D46" s="420" t="s">
        <v>449</v>
      </c>
      <c r="E46" s="428"/>
      <c r="F46" s="429"/>
      <c r="G46" s="429"/>
      <c r="H46" s="429"/>
      <c r="I46" s="430"/>
      <c r="J46" s="431"/>
      <c r="K46" s="432"/>
    </row>
    <row r="47" spans="1:11" s="319" customFormat="1" ht="116.25" hidden="1" customHeight="1" x14ac:dyDescent="0.3">
      <c r="A47" s="243" t="s">
        <v>332</v>
      </c>
      <c r="B47" s="244" t="s">
        <v>333</v>
      </c>
      <c r="C47" s="244" t="s">
        <v>221</v>
      </c>
      <c r="D47" s="271" t="s">
        <v>428</v>
      </c>
      <c r="E47" s="245"/>
      <c r="F47" s="259"/>
      <c r="G47" s="259"/>
      <c r="H47" s="259"/>
      <c r="I47" s="260"/>
      <c r="J47" s="260"/>
      <c r="K47" s="318"/>
    </row>
    <row r="48" spans="1:11" s="319" customFormat="1" ht="63" hidden="1" customHeight="1" x14ac:dyDescent="0.3">
      <c r="A48" s="243" t="s">
        <v>332</v>
      </c>
      <c r="B48" s="244" t="s">
        <v>333</v>
      </c>
      <c r="C48" s="244" t="s">
        <v>221</v>
      </c>
      <c r="D48" s="137" t="s">
        <v>430</v>
      </c>
      <c r="E48" s="245"/>
      <c r="F48" s="259"/>
      <c r="G48" s="259"/>
      <c r="H48" s="259"/>
      <c r="I48" s="260"/>
      <c r="J48" s="260"/>
      <c r="K48" s="318"/>
    </row>
    <row r="49" spans="1:11" s="319" customFormat="1" ht="61.5" hidden="1" customHeight="1" x14ac:dyDescent="0.3">
      <c r="A49" s="243" t="s">
        <v>227</v>
      </c>
      <c r="B49" s="243" t="s">
        <v>63</v>
      </c>
      <c r="C49" s="324" t="s">
        <v>49</v>
      </c>
      <c r="D49" s="325" t="s">
        <v>429</v>
      </c>
      <c r="E49" s="307"/>
      <c r="F49" s="259"/>
      <c r="G49" s="259"/>
      <c r="H49" s="259"/>
      <c r="I49" s="260"/>
      <c r="J49" s="260"/>
      <c r="K49" s="318"/>
    </row>
    <row r="50" spans="1:11" s="180" customFormat="1" ht="57.75" hidden="1" customHeight="1" x14ac:dyDescent="0.3">
      <c r="A50" s="320" t="s">
        <v>431</v>
      </c>
      <c r="B50" s="320" t="s">
        <v>432</v>
      </c>
      <c r="C50" s="320" t="s">
        <v>60</v>
      </c>
      <c r="D50" s="321" t="s">
        <v>434</v>
      </c>
      <c r="E50" s="307"/>
      <c r="F50" s="308"/>
      <c r="G50" s="308"/>
      <c r="H50" s="308"/>
      <c r="I50" s="322"/>
      <c r="J50" s="178"/>
      <c r="K50" s="179"/>
    </row>
    <row r="51" spans="1:11" s="180" customFormat="1" ht="48" hidden="1" customHeight="1" x14ac:dyDescent="0.3">
      <c r="A51" s="303"/>
      <c r="B51" s="303"/>
      <c r="C51" s="303"/>
      <c r="D51" s="304" t="s">
        <v>435</v>
      </c>
      <c r="E51" s="307"/>
      <c r="F51" s="308"/>
      <c r="G51" s="308"/>
      <c r="H51" s="308"/>
      <c r="I51" s="323"/>
      <c r="J51" s="178"/>
      <c r="K51" s="179"/>
    </row>
    <row r="52" spans="1:11" s="180" customFormat="1" ht="39.75" hidden="1" customHeight="1" x14ac:dyDescent="0.3">
      <c r="A52" s="309"/>
      <c r="B52" s="309"/>
      <c r="C52" s="310"/>
      <c r="D52" s="311" t="s">
        <v>405</v>
      </c>
      <c r="E52" s="307"/>
      <c r="F52" s="308"/>
      <c r="G52" s="308"/>
      <c r="H52" s="308"/>
      <c r="I52" s="312"/>
      <c r="J52" s="178"/>
      <c r="K52" s="179"/>
    </row>
    <row r="53" spans="1:11" s="180" customFormat="1" ht="59.25" hidden="1" customHeight="1" x14ac:dyDescent="0.3">
      <c r="A53" s="309"/>
      <c r="B53" s="309"/>
      <c r="C53" s="310"/>
      <c r="D53" s="55" t="s">
        <v>428</v>
      </c>
      <c r="E53" s="307"/>
      <c r="F53" s="308"/>
      <c r="G53" s="308"/>
      <c r="H53" s="308"/>
      <c r="I53" s="312"/>
      <c r="J53" s="178"/>
      <c r="K53" s="179"/>
    </row>
    <row r="54" spans="1:11" s="180" customFormat="1" ht="29.25" hidden="1" customHeight="1" x14ac:dyDescent="0.3">
      <c r="A54" s="168" t="s">
        <v>406</v>
      </c>
      <c r="B54" s="168" t="s">
        <v>158</v>
      </c>
      <c r="C54" s="168" t="s">
        <v>58</v>
      </c>
      <c r="D54" s="183" t="s">
        <v>278</v>
      </c>
      <c r="E54" s="308"/>
      <c r="F54" s="308"/>
      <c r="G54" s="308"/>
      <c r="H54" s="308"/>
      <c r="I54" s="178"/>
      <c r="J54" s="178"/>
      <c r="K54" s="179"/>
    </row>
    <row r="55" spans="1:11" s="180" customFormat="1" ht="29.25" hidden="1" customHeight="1" x14ac:dyDescent="0.3">
      <c r="A55" s="168" t="s">
        <v>236</v>
      </c>
      <c r="B55" s="168" t="s">
        <v>237</v>
      </c>
      <c r="C55" s="115" t="s">
        <v>52</v>
      </c>
      <c r="D55" s="182" t="s">
        <v>232</v>
      </c>
      <c r="E55" s="176"/>
      <c r="F55" s="176"/>
      <c r="G55" s="176"/>
      <c r="H55" s="176"/>
      <c r="I55" s="178"/>
      <c r="J55" s="178"/>
      <c r="K55" s="179"/>
    </row>
    <row r="56" spans="1:11" s="180" customFormat="1" ht="31.5" hidden="1" customHeight="1" x14ac:dyDescent="0.3">
      <c r="A56" s="168" t="s">
        <v>241</v>
      </c>
      <c r="B56" s="168" t="s">
        <v>242</v>
      </c>
      <c r="C56" s="115" t="s">
        <v>52</v>
      </c>
      <c r="D56" s="182" t="s">
        <v>234</v>
      </c>
      <c r="E56" s="176"/>
      <c r="F56" s="176"/>
      <c r="G56" s="176"/>
      <c r="H56" s="176"/>
      <c r="I56" s="178"/>
      <c r="J56" s="178"/>
      <c r="K56" s="179"/>
    </row>
    <row r="57" spans="1:11" s="180" customFormat="1" ht="37.5" hidden="1" customHeight="1" x14ac:dyDescent="0.3">
      <c r="A57" s="168" t="s">
        <v>244</v>
      </c>
      <c r="B57" s="168" t="s">
        <v>245</v>
      </c>
      <c r="C57" s="115" t="s">
        <v>53</v>
      </c>
      <c r="D57" s="182" t="s">
        <v>243</v>
      </c>
      <c r="E57" s="176"/>
      <c r="F57" s="176"/>
      <c r="G57" s="176"/>
      <c r="H57" s="176"/>
      <c r="I57" s="178"/>
      <c r="J57" s="178"/>
      <c r="K57" s="179"/>
    </row>
    <row r="58" spans="1:11" s="32" customFormat="1" ht="46.5" hidden="1" customHeight="1" x14ac:dyDescent="0.3">
      <c r="A58" s="116" t="s">
        <v>171</v>
      </c>
      <c r="B58" s="116"/>
      <c r="C58" s="116"/>
      <c r="D58" s="261" t="s">
        <v>98</v>
      </c>
      <c r="E58" s="262"/>
      <c r="F58" s="262"/>
      <c r="G58" s="262"/>
      <c r="H58" s="262"/>
      <c r="I58" s="263">
        <f>SUM(I59)</f>
        <v>0</v>
      </c>
      <c r="J58" s="263"/>
      <c r="K58" s="31"/>
    </row>
    <row r="59" spans="1:11" s="32" customFormat="1" ht="45.75" hidden="1" customHeight="1" x14ac:dyDescent="0.3">
      <c r="A59" s="116" t="s">
        <v>170</v>
      </c>
      <c r="B59" s="116"/>
      <c r="C59" s="116"/>
      <c r="D59" s="261" t="s">
        <v>98</v>
      </c>
      <c r="E59" s="262"/>
      <c r="F59" s="262"/>
      <c r="G59" s="262"/>
      <c r="H59" s="262"/>
      <c r="I59" s="263">
        <f>SUM(I60:I63)</f>
        <v>0</v>
      </c>
      <c r="J59" s="263"/>
      <c r="K59" s="31"/>
    </row>
    <row r="60" spans="1:11" s="32" customFormat="1" ht="97.5" hidden="1" customHeight="1" x14ac:dyDescent="0.3">
      <c r="A60" s="315" t="s">
        <v>433</v>
      </c>
      <c r="B60" s="244" t="s">
        <v>403</v>
      </c>
      <c r="C60" s="244" t="s">
        <v>53</v>
      </c>
      <c r="D60" s="316" t="s">
        <v>404</v>
      </c>
      <c r="E60" s="317" t="s">
        <v>436</v>
      </c>
      <c r="F60" s="313"/>
      <c r="G60" s="313"/>
      <c r="H60" s="313"/>
      <c r="I60" s="260"/>
      <c r="J60" s="314"/>
      <c r="K60" s="31"/>
    </row>
    <row r="61" spans="1:11" s="175" customFormat="1" ht="40.5" hidden="1" customHeight="1" x14ac:dyDescent="0.3">
      <c r="A61" s="153" t="s">
        <v>176</v>
      </c>
      <c r="B61" s="153" t="s">
        <v>102</v>
      </c>
      <c r="C61" s="153" t="s">
        <v>47</v>
      </c>
      <c r="D61" s="167" t="s">
        <v>101</v>
      </c>
      <c r="E61" s="149"/>
      <c r="F61" s="150"/>
      <c r="G61" s="155"/>
      <c r="H61" s="155"/>
      <c r="I61" s="150"/>
      <c r="J61" s="150"/>
      <c r="K61" s="174"/>
    </row>
    <row r="62" spans="1:11" s="175" customFormat="1" ht="64.5" hidden="1" customHeight="1" x14ac:dyDescent="0.3">
      <c r="A62" s="114" t="s">
        <v>188</v>
      </c>
      <c r="B62" s="114" t="s">
        <v>93</v>
      </c>
      <c r="C62" s="115" t="s">
        <v>63</v>
      </c>
      <c r="D62" s="182" t="s">
        <v>20</v>
      </c>
      <c r="E62" s="149"/>
      <c r="F62" s="150"/>
      <c r="G62" s="155"/>
      <c r="H62" s="155"/>
      <c r="I62" s="150"/>
      <c r="J62" s="150"/>
      <c r="K62" s="174"/>
    </row>
    <row r="63" spans="1:11" s="175" customFormat="1" ht="42" hidden="1" customHeight="1" x14ac:dyDescent="0.3">
      <c r="A63" s="114" t="s">
        <v>190</v>
      </c>
      <c r="B63" s="114" t="s">
        <v>94</v>
      </c>
      <c r="C63" s="115" t="s">
        <v>62</v>
      </c>
      <c r="D63" s="182" t="s">
        <v>189</v>
      </c>
      <c r="E63" s="149"/>
      <c r="F63" s="150"/>
      <c r="G63" s="155"/>
      <c r="H63" s="155"/>
      <c r="I63" s="150"/>
      <c r="J63" s="150"/>
      <c r="K63" s="174"/>
    </row>
    <row r="64" spans="1:11" s="32" customFormat="1" ht="46.5" hidden="1" customHeight="1" x14ac:dyDescent="0.3">
      <c r="A64" s="116" t="s">
        <v>23</v>
      </c>
      <c r="B64" s="116"/>
      <c r="C64" s="116"/>
      <c r="D64" s="261" t="s">
        <v>256</v>
      </c>
      <c r="E64" s="262"/>
      <c r="F64" s="262"/>
      <c r="G64" s="262"/>
      <c r="H64" s="262"/>
      <c r="I64" s="263">
        <f>SUM(I65)</f>
        <v>0</v>
      </c>
      <c r="J64" s="263"/>
      <c r="K64" s="31"/>
    </row>
    <row r="65" spans="1:11" s="32" customFormat="1" ht="46.5" hidden="1" customHeight="1" x14ac:dyDescent="0.3">
      <c r="A65" s="116" t="s">
        <v>24</v>
      </c>
      <c r="B65" s="116"/>
      <c r="C65" s="116"/>
      <c r="D65" s="261" t="s">
        <v>256</v>
      </c>
      <c r="E65" s="262"/>
      <c r="F65" s="262"/>
      <c r="G65" s="262"/>
      <c r="H65" s="262"/>
      <c r="I65" s="263">
        <f>SUM(I66:I70)</f>
        <v>0</v>
      </c>
      <c r="J65" s="263"/>
      <c r="K65" s="31"/>
    </row>
    <row r="66" spans="1:11" s="32" customFormat="1" ht="40.5" hidden="1" customHeight="1" x14ac:dyDescent="0.3">
      <c r="A66" s="244" t="s">
        <v>202</v>
      </c>
      <c r="B66" s="244" t="s">
        <v>102</v>
      </c>
      <c r="C66" s="244" t="s">
        <v>47</v>
      </c>
      <c r="D66" s="242" t="s">
        <v>101</v>
      </c>
      <c r="E66" s="313"/>
      <c r="F66" s="313"/>
      <c r="G66" s="313"/>
      <c r="H66" s="313"/>
      <c r="I66" s="348"/>
      <c r="J66" s="349"/>
      <c r="K66" s="31"/>
    </row>
    <row r="67" spans="1:11" s="32" customFormat="1" ht="57" hidden="1" customHeight="1" x14ac:dyDescent="0.3">
      <c r="A67" s="243" t="s">
        <v>206</v>
      </c>
      <c r="B67" s="243" t="s">
        <v>214</v>
      </c>
      <c r="C67" s="243" t="s">
        <v>51</v>
      </c>
      <c r="D67" s="350" t="s">
        <v>213</v>
      </c>
      <c r="E67" s="313"/>
      <c r="F67" s="313"/>
      <c r="G67" s="313"/>
      <c r="H67" s="313"/>
      <c r="I67" s="348"/>
      <c r="J67" s="351"/>
      <c r="K67" s="31"/>
    </row>
    <row r="68" spans="1:11" s="32" customFormat="1" ht="30.75" hidden="1" customHeight="1" x14ac:dyDescent="0.3">
      <c r="A68" s="243" t="s">
        <v>201</v>
      </c>
      <c r="B68" s="243" t="s">
        <v>203</v>
      </c>
      <c r="C68" s="243" t="s">
        <v>64</v>
      </c>
      <c r="D68" s="350" t="s">
        <v>200</v>
      </c>
      <c r="E68" s="313"/>
      <c r="F68" s="313"/>
      <c r="G68" s="313"/>
      <c r="H68" s="313"/>
      <c r="I68" s="348"/>
      <c r="J68" s="351"/>
      <c r="K68" s="31"/>
    </row>
    <row r="69" spans="1:11" s="32" customFormat="1" ht="39.75" hidden="1" customHeight="1" x14ac:dyDescent="0.3">
      <c r="A69" s="243" t="s">
        <v>204</v>
      </c>
      <c r="B69" s="243" t="s">
        <v>95</v>
      </c>
      <c r="C69" s="243" t="s">
        <v>65</v>
      </c>
      <c r="D69" s="333" t="s">
        <v>205</v>
      </c>
      <c r="E69" s="313"/>
      <c r="F69" s="313"/>
      <c r="G69" s="313"/>
      <c r="H69" s="313"/>
      <c r="I69" s="348"/>
      <c r="J69" s="351"/>
      <c r="K69" s="31"/>
    </row>
    <row r="70" spans="1:11" s="32" customFormat="1" ht="39" hidden="1" customHeight="1" x14ac:dyDescent="0.3">
      <c r="A70" s="332" t="s">
        <v>207</v>
      </c>
      <c r="B70" s="332" t="s">
        <v>208</v>
      </c>
      <c r="C70" s="332" t="s">
        <v>66</v>
      </c>
      <c r="D70" s="352" t="s">
        <v>209</v>
      </c>
      <c r="E70" s="313"/>
      <c r="F70" s="313"/>
      <c r="G70" s="313"/>
      <c r="H70" s="313"/>
      <c r="I70" s="348"/>
      <c r="J70" s="269"/>
      <c r="K70" s="31"/>
    </row>
    <row r="71" spans="1:11" s="175" customFormat="1" ht="43.5" hidden="1" customHeight="1" x14ac:dyDescent="0.3">
      <c r="A71" s="161" t="s">
        <v>161</v>
      </c>
      <c r="B71" s="161"/>
      <c r="C71" s="161"/>
      <c r="D71" s="171" t="s">
        <v>99</v>
      </c>
      <c r="E71" s="172"/>
      <c r="F71" s="172"/>
      <c r="G71" s="172"/>
      <c r="H71" s="172"/>
      <c r="I71" s="173">
        <f>SUM(I72)</f>
        <v>0</v>
      </c>
      <c r="J71" s="184"/>
      <c r="K71" s="174"/>
    </row>
    <row r="72" spans="1:11" s="175" customFormat="1" ht="45" hidden="1" customHeight="1" x14ac:dyDescent="0.3">
      <c r="A72" s="161" t="s">
        <v>162</v>
      </c>
      <c r="B72" s="161"/>
      <c r="C72" s="161"/>
      <c r="D72" s="171" t="s">
        <v>99</v>
      </c>
      <c r="E72" s="172"/>
      <c r="F72" s="172"/>
      <c r="G72" s="172"/>
      <c r="H72" s="172"/>
      <c r="I72" s="173">
        <f>SUM(I73)</f>
        <v>0</v>
      </c>
      <c r="J72" s="184"/>
      <c r="K72" s="174"/>
    </row>
    <row r="73" spans="1:11" s="175" customFormat="1" ht="12.75" hidden="1" customHeight="1" x14ac:dyDescent="0.3">
      <c r="A73" s="153" t="s">
        <v>160</v>
      </c>
      <c r="B73" s="153" t="s">
        <v>102</v>
      </c>
      <c r="C73" s="153" t="s">
        <v>47</v>
      </c>
      <c r="D73" s="167" t="s">
        <v>101</v>
      </c>
      <c r="E73" s="176"/>
      <c r="F73" s="176"/>
      <c r="G73" s="176"/>
      <c r="H73" s="176"/>
      <c r="I73" s="178"/>
      <c r="J73" s="185"/>
      <c r="K73" s="174"/>
    </row>
    <row r="74" spans="1:11" s="32" customFormat="1" ht="42.75" customHeight="1" x14ac:dyDescent="0.3">
      <c r="A74" s="498"/>
      <c r="B74" s="498"/>
      <c r="C74" s="499"/>
      <c r="D74" s="500" t="s">
        <v>76</v>
      </c>
      <c r="E74" s="262"/>
      <c r="F74" s="501"/>
      <c r="G74" s="262"/>
      <c r="H74" s="262"/>
      <c r="I74" s="502">
        <f>SUM(I14,I25,I42,I59,I65,I72)</f>
        <v>425500</v>
      </c>
      <c r="J74" s="502"/>
      <c r="K74" s="31"/>
    </row>
    <row r="75" spans="1:11" ht="47.25" customHeight="1" x14ac:dyDescent="0.3">
      <c r="A75" s="19"/>
      <c r="B75" s="19"/>
      <c r="C75" s="19"/>
      <c r="D75" s="16"/>
      <c r="E75" s="16"/>
      <c r="F75" s="16"/>
      <c r="G75" s="16"/>
      <c r="H75" s="16"/>
      <c r="I75" s="16"/>
      <c r="J75" s="16"/>
      <c r="K75" s="16"/>
    </row>
    <row r="76" spans="1:11" ht="40.5" customHeight="1" x14ac:dyDescent="0.3">
      <c r="A76" s="19"/>
      <c r="B76" s="19"/>
      <c r="C76" s="19"/>
      <c r="D76" s="20"/>
      <c r="E76" s="20"/>
      <c r="F76" s="20"/>
      <c r="G76" s="20"/>
      <c r="H76" s="20"/>
      <c r="I76" s="14"/>
      <c r="J76" s="14"/>
      <c r="K76" s="14"/>
    </row>
    <row r="77" spans="1:11" ht="18.75" x14ac:dyDescent="0.3">
      <c r="A77" s="19"/>
      <c r="B77" s="19"/>
      <c r="C77" s="19"/>
      <c r="D77" s="16"/>
      <c r="E77" s="16"/>
      <c r="F77" s="16"/>
      <c r="G77" s="16"/>
      <c r="H77" s="16"/>
      <c r="I77" s="14"/>
      <c r="J77" s="14"/>
      <c r="K77" s="14"/>
    </row>
    <row r="78" spans="1:11" ht="20.25" x14ac:dyDescent="0.3">
      <c r="A78" s="21"/>
      <c r="B78" s="21"/>
      <c r="C78" s="21"/>
      <c r="D78" s="22"/>
      <c r="E78" s="22"/>
      <c r="F78" s="22"/>
      <c r="G78" s="22"/>
      <c r="H78" s="22"/>
      <c r="I78" s="14"/>
      <c r="J78" s="14"/>
      <c r="K78" s="14"/>
    </row>
    <row r="79" spans="1:11" ht="15.75" x14ac:dyDescent="0.25">
      <c r="I79" s="14"/>
      <c r="J79" s="14"/>
      <c r="K79" s="14"/>
    </row>
    <row r="83" spans="5:8" ht="15.75" x14ac:dyDescent="0.2">
      <c r="E83" s="23"/>
      <c r="F83" s="24"/>
      <c r="G83" s="25"/>
      <c r="H83" s="25"/>
    </row>
    <row r="84" spans="5:8" x14ac:dyDescent="0.2">
      <c r="E84" s="23"/>
      <c r="F84" s="26"/>
      <c r="G84" s="25"/>
      <c r="H84" s="25"/>
    </row>
    <row r="85" spans="5:8" x14ac:dyDescent="0.2">
      <c r="E85" s="25"/>
      <c r="F85" s="25"/>
      <c r="G85" s="25"/>
      <c r="H85" s="25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0"/>
  <sheetViews>
    <sheetView view="pageBreakPreview" topLeftCell="C10" zoomScale="90" zoomScaleNormal="82" zoomScaleSheetLayoutView="90" workbookViewId="0">
      <selection activeCell="K10" sqref="K1:K1048576"/>
    </sheetView>
  </sheetViews>
  <sheetFormatPr defaultColWidth="9.140625" defaultRowHeight="12.75" x14ac:dyDescent="0.2"/>
  <cols>
    <col min="1" max="1" width="13.28515625" style="13" customWidth="1"/>
    <col min="2" max="2" width="12.140625" style="13" customWidth="1"/>
    <col min="3" max="3" width="16.140625" style="13" customWidth="1"/>
    <col min="4" max="4" width="56.85546875" style="13" customWidth="1"/>
    <col min="5" max="5" width="52.7109375" style="13" customWidth="1"/>
    <col min="6" max="6" width="28.7109375" style="48" customWidth="1"/>
    <col min="7" max="7" width="15.42578125" style="132" customWidth="1"/>
    <col min="8" max="8" width="13.5703125" style="345" customWidth="1"/>
    <col min="9" max="10" width="14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3" spans="1:13" ht="3.75" customHeight="1" x14ac:dyDescent="0.2"/>
    <row r="4" spans="1:13" ht="20.25" customHeight="1" x14ac:dyDescent="0.2"/>
    <row r="5" spans="1:13" ht="27.75" customHeight="1" x14ac:dyDescent="0.25">
      <c r="A5" s="584" t="s">
        <v>423</v>
      </c>
      <c r="B5" s="566"/>
    </row>
    <row r="6" spans="1:13" ht="18.75" customHeight="1" x14ac:dyDescent="0.2">
      <c r="A6" s="585" t="s">
        <v>397</v>
      </c>
      <c r="B6" s="566"/>
    </row>
    <row r="7" spans="1:13" ht="18.75" customHeight="1" x14ac:dyDescent="0.3">
      <c r="D7" s="586"/>
      <c r="E7" s="586"/>
      <c r="F7" s="586"/>
      <c r="G7" s="586"/>
      <c r="H7" s="586"/>
      <c r="I7" s="586"/>
    </row>
    <row r="8" spans="1:13" ht="18.75" x14ac:dyDescent="0.3">
      <c r="D8" s="587"/>
      <c r="E8" s="587"/>
      <c r="F8" s="587"/>
      <c r="G8" s="587"/>
      <c r="H8" s="587"/>
      <c r="I8" s="587"/>
      <c r="J8" s="587"/>
    </row>
    <row r="9" spans="1:13" ht="27" customHeight="1" x14ac:dyDescent="0.3">
      <c r="D9" s="368"/>
      <c r="E9" s="368"/>
      <c r="F9" s="138"/>
      <c r="G9" s="367"/>
      <c r="H9" s="368"/>
      <c r="I9" s="368"/>
      <c r="J9" s="368"/>
    </row>
    <row r="10" spans="1:13" ht="15" customHeight="1" x14ac:dyDescent="0.3">
      <c r="E10" s="34"/>
      <c r="F10" s="139"/>
      <c r="G10" s="367"/>
      <c r="H10" s="35"/>
      <c r="I10" s="36" t="s">
        <v>0</v>
      </c>
    </row>
    <row r="11" spans="1:13" s="61" customFormat="1" ht="27" customHeight="1" x14ac:dyDescent="0.2">
      <c r="A11" s="588" t="s">
        <v>414</v>
      </c>
      <c r="B11" s="588" t="s">
        <v>415</v>
      </c>
      <c r="C11" s="588" t="s">
        <v>301</v>
      </c>
      <c r="D11" s="589" t="s">
        <v>416</v>
      </c>
      <c r="E11" s="590" t="s">
        <v>304</v>
      </c>
      <c r="F11" s="590" t="s">
        <v>305</v>
      </c>
      <c r="G11" s="580" t="s">
        <v>302</v>
      </c>
      <c r="H11" s="581" t="s">
        <v>71</v>
      </c>
      <c r="I11" s="582" t="s">
        <v>72</v>
      </c>
      <c r="J11" s="583"/>
    </row>
    <row r="12" spans="1:13" s="61" customFormat="1" ht="70.5" customHeight="1" x14ac:dyDescent="0.2">
      <c r="A12" s="579"/>
      <c r="B12" s="579"/>
      <c r="C12" s="579"/>
      <c r="D12" s="579"/>
      <c r="E12" s="579"/>
      <c r="F12" s="561"/>
      <c r="G12" s="579"/>
      <c r="H12" s="579"/>
      <c r="I12" s="369" t="s">
        <v>297</v>
      </c>
      <c r="J12" s="64" t="s">
        <v>303</v>
      </c>
    </row>
    <row r="13" spans="1:13" s="65" customFormat="1" ht="15.75" customHeight="1" x14ac:dyDescent="0.2">
      <c r="A13" s="60">
        <v>1</v>
      </c>
      <c r="B13" s="60">
        <v>2</v>
      </c>
      <c r="C13" s="60">
        <v>3</v>
      </c>
      <c r="D13" s="60">
        <v>4</v>
      </c>
      <c r="E13" s="71">
        <v>5</v>
      </c>
      <c r="F13" s="71">
        <v>6</v>
      </c>
      <c r="G13" s="71">
        <v>7</v>
      </c>
      <c r="H13" s="71">
        <v>8</v>
      </c>
      <c r="I13" s="60">
        <v>9</v>
      </c>
      <c r="J13" s="71">
        <v>10</v>
      </c>
    </row>
    <row r="14" spans="1:13" s="48" customFormat="1" ht="36.75" hidden="1" customHeight="1" x14ac:dyDescent="0.3">
      <c r="A14" s="503" t="s">
        <v>105</v>
      </c>
      <c r="B14" s="503"/>
      <c r="C14" s="503"/>
      <c r="D14" s="504" t="s">
        <v>96</v>
      </c>
      <c r="E14" s="140"/>
      <c r="F14" s="140"/>
      <c r="G14" s="201">
        <f>SUM(G15)</f>
        <v>0</v>
      </c>
      <c r="H14" s="201">
        <f t="shared" ref="H14:J14" si="0">SUM(H15)</f>
        <v>0</v>
      </c>
      <c r="I14" s="201">
        <f t="shared" si="0"/>
        <v>0</v>
      </c>
      <c r="J14" s="201">
        <f t="shared" si="0"/>
        <v>0</v>
      </c>
      <c r="L14" s="505"/>
      <c r="M14" s="505"/>
    </row>
    <row r="15" spans="1:13" s="48" customFormat="1" ht="34.5" hidden="1" customHeight="1" x14ac:dyDescent="0.3">
      <c r="A15" s="503" t="s">
        <v>106</v>
      </c>
      <c r="B15" s="503"/>
      <c r="C15" s="503"/>
      <c r="D15" s="504" t="s">
        <v>96</v>
      </c>
      <c r="E15" s="140"/>
      <c r="F15" s="140"/>
      <c r="G15" s="201">
        <f>SUM(G16:G47)</f>
        <v>0</v>
      </c>
      <c r="H15" s="201">
        <f t="shared" ref="H15:J15" si="1">SUM(H16:H47)</f>
        <v>0</v>
      </c>
      <c r="I15" s="201">
        <f t="shared" si="1"/>
        <v>0</v>
      </c>
      <c r="J15" s="201">
        <f t="shared" si="1"/>
        <v>0</v>
      </c>
      <c r="K15" s="505">
        <f>SUM(H14:I14)</f>
        <v>0</v>
      </c>
    </row>
    <row r="16" spans="1:13" s="188" customFormat="1" ht="76.5" hidden="1" customHeight="1" x14ac:dyDescent="0.3">
      <c r="A16" s="153" t="s">
        <v>338</v>
      </c>
      <c r="B16" s="153" t="s">
        <v>58</v>
      </c>
      <c r="C16" s="153" t="s">
        <v>59</v>
      </c>
      <c r="D16" s="167" t="s">
        <v>339</v>
      </c>
      <c r="E16" s="100" t="s">
        <v>373</v>
      </c>
      <c r="F16" s="52" t="s">
        <v>374</v>
      </c>
      <c r="G16" s="98">
        <f t="shared" ref="G16:G47" si="2">SUM(H16:I16)</f>
        <v>0</v>
      </c>
      <c r="H16" s="186"/>
      <c r="I16" s="186"/>
      <c r="J16" s="186"/>
      <c r="K16" s="187"/>
    </row>
    <row r="17" spans="1:11" s="188" customFormat="1" ht="58.5" hidden="1" customHeight="1" x14ac:dyDescent="0.3">
      <c r="A17" s="153" t="s">
        <v>338</v>
      </c>
      <c r="B17" s="153" t="s">
        <v>58</v>
      </c>
      <c r="C17" s="153" t="s">
        <v>59</v>
      </c>
      <c r="D17" s="167" t="s">
        <v>339</v>
      </c>
      <c r="E17" s="52" t="s">
        <v>258</v>
      </c>
      <c r="F17" s="52" t="s">
        <v>408</v>
      </c>
      <c r="G17" s="98">
        <f t="shared" si="2"/>
        <v>0</v>
      </c>
      <c r="H17" s="186"/>
      <c r="I17" s="186"/>
      <c r="J17" s="186"/>
      <c r="K17" s="187"/>
    </row>
    <row r="18" spans="1:11" s="48" customFormat="1" ht="46.5" hidden="1" customHeight="1" x14ac:dyDescent="0.3">
      <c r="A18" s="54" t="s">
        <v>109</v>
      </c>
      <c r="B18" s="54" t="s">
        <v>110</v>
      </c>
      <c r="C18" s="54" t="s">
        <v>46</v>
      </c>
      <c r="D18" s="189" t="s">
        <v>108</v>
      </c>
      <c r="E18" s="52" t="s">
        <v>371</v>
      </c>
      <c r="F18" s="52" t="s">
        <v>372</v>
      </c>
      <c r="G18" s="98">
        <f t="shared" si="2"/>
        <v>0</v>
      </c>
      <c r="H18" s="53"/>
      <c r="I18" s="190"/>
      <c r="J18" s="191"/>
    </row>
    <row r="19" spans="1:11" s="193" customFormat="1" ht="44.25" hidden="1" customHeight="1" x14ac:dyDescent="0.3">
      <c r="A19" s="54" t="s">
        <v>112</v>
      </c>
      <c r="B19" s="54" t="s">
        <v>113</v>
      </c>
      <c r="C19" s="54" t="s">
        <v>82</v>
      </c>
      <c r="D19" s="169" t="s">
        <v>114</v>
      </c>
      <c r="E19" s="52" t="s">
        <v>371</v>
      </c>
      <c r="F19" s="52" t="s">
        <v>372</v>
      </c>
      <c r="G19" s="98">
        <f t="shared" si="2"/>
        <v>0</v>
      </c>
      <c r="H19" s="94"/>
      <c r="I19" s="190"/>
      <c r="J19" s="192"/>
    </row>
    <row r="20" spans="1:11" s="193" customFormat="1" ht="46.5" hidden="1" customHeight="1" x14ac:dyDescent="0.3">
      <c r="A20" s="54" t="s">
        <v>115</v>
      </c>
      <c r="B20" s="54" t="s">
        <v>116</v>
      </c>
      <c r="C20" s="54" t="s">
        <v>82</v>
      </c>
      <c r="D20" s="167" t="s">
        <v>117</v>
      </c>
      <c r="E20" s="52" t="s">
        <v>371</v>
      </c>
      <c r="F20" s="52" t="s">
        <v>372</v>
      </c>
      <c r="G20" s="98">
        <f t="shared" si="2"/>
        <v>0</v>
      </c>
      <c r="H20" s="94"/>
      <c r="I20" s="53"/>
      <c r="J20" s="192"/>
    </row>
    <row r="21" spans="1:11" s="194" customFormat="1" ht="42.75" hidden="1" customHeight="1" x14ac:dyDescent="0.3">
      <c r="A21" s="54" t="s">
        <v>118</v>
      </c>
      <c r="B21" s="54" t="s">
        <v>119</v>
      </c>
      <c r="C21" s="54" t="s">
        <v>82</v>
      </c>
      <c r="D21" s="189" t="s">
        <v>13</v>
      </c>
      <c r="E21" s="52" t="s">
        <v>371</v>
      </c>
      <c r="F21" s="52" t="s">
        <v>372</v>
      </c>
      <c r="G21" s="98">
        <f t="shared" si="2"/>
        <v>0</v>
      </c>
      <c r="H21" s="94"/>
      <c r="I21" s="53"/>
      <c r="J21" s="192"/>
    </row>
    <row r="22" spans="1:11" s="47" customFormat="1" ht="39.75" hidden="1" customHeight="1" x14ac:dyDescent="0.3">
      <c r="A22" s="54" t="s">
        <v>111</v>
      </c>
      <c r="B22" s="54" t="s">
        <v>121</v>
      </c>
      <c r="C22" s="54" t="s">
        <v>82</v>
      </c>
      <c r="D22" s="189" t="s">
        <v>120</v>
      </c>
      <c r="E22" s="52" t="s">
        <v>371</v>
      </c>
      <c r="F22" s="52" t="s">
        <v>372</v>
      </c>
      <c r="G22" s="98">
        <f t="shared" si="2"/>
        <v>0</v>
      </c>
      <c r="H22" s="98"/>
      <c r="I22" s="53"/>
      <c r="J22" s="66"/>
    </row>
    <row r="23" spans="1:11" s="47" customFormat="1" ht="43.5" hidden="1" customHeight="1" x14ac:dyDescent="0.3">
      <c r="A23" s="54" t="s">
        <v>123</v>
      </c>
      <c r="B23" s="54" t="s">
        <v>85</v>
      </c>
      <c r="C23" s="54" t="s">
        <v>55</v>
      </c>
      <c r="D23" s="195" t="s">
        <v>14</v>
      </c>
      <c r="E23" s="100" t="s">
        <v>269</v>
      </c>
      <c r="F23" s="52" t="s">
        <v>322</v>
      </c>
      <c r="G23" s="98">
        <f t="shared" si="2"/>
        <v>0</v>
      </c>
      <c r="H23" s="98"/>
      <c r="I23" s="53"/>
      <c r="J23" s="66"/>
    </row>
    <row r="24" spans="1:11" s="103" customFormat="1" ht="45" hidden="1" customHeight="1" x14ac:dyDescent="0.3">
      <c r="A24" s="153" t="s">
        <v>122</v>
      </c>
      <c r="B24" s="153" t="s">
        <v>125</v>
      </c>
      <c r="C24" s="153" t="s">
        <v>55</v>
      </c>
      <c r="D24" s="154" t="s">
        <v>124</v>
      </c>
      <c r="E24" s="100" t="s">
        <v>269</v>
      </c>
      <c r="F24" s="52" t="s">
        <v>322</v>
      </c>
      <c r="G24" s="98">
        <f t="shared" si="2"/>
        <v>0</v>
      </c>
      <c r="H24" s="94"/>
      <c r="I24" s="53"/>
      <c r="J24" s="102"/>
    </row>
    <row r="25" spans="1:11" s="48" customFormat="1" ht="45" hidden="1" customHeight="1" x14ac:dyDescent="0.3">
      <c r="A25" s="105" t="s">
        <v>126</v>
      </c>
      <c r="B25" s="54" t="s">
        <v>127</v>
      </c>
      <c r="C25" s="105" t="s">
        <v>55</v>
      </c>
      <c r="D25" s="189" t="s">
        <v>128</v>
      </c>
      <c r="E25" s="100" t="s">
        <v>269</v>
      </c>
      <c r="F25" s="52" t="s">
        <v>323</v>
      </c>
      <c r="G25" s="98">
        <f t="shared" si="2"/>
        <v>0</v>
      </c>
      <c r="H25" s="95"/>
      <c r="I25" s="97"/>
      <c r="J25" s="66"/>
    </row>
    <row r="26" spans="1:11" s="48" customFormat="1" ht="45" hidden="1" customHeight="1" x14ac:dyDescent="0.3">
      <c r="A26" s="54" t="s">
        <v>129</v>
      </c>
      <c r="B26" s="54" t="s">
        <v>130</v>
      </c>
      <c r="C26" s="54" t="s">
        <v>55</v>
      </c>
      <c r="D26" s="99" t="s">
        <v>131</v>
      </c>
      <c r="E26" s="100" t="s">
        <v>269</v>
      </c>
      <c r="F26" s="52" t="s">
        <v>322</v>
      </c>
      <c r="G26" s="98">
        <f t="shared" si="2"/>
        <v>0</v>
      </c>
      <c r="H26" s="94"/>
      <c r="I26" s="53"/>
      <c r="J26" s="67"/>
    </row>
    <row r="27" spans="1:11" s="48" customFormat="1" ht="75.75" hidden="1" customHeight="1" x14ac:dyDescent="0.3">
      <c r="A27" s="105" t="s">
        <v>134</v>
      </c>
      <c r="B27" s="54" t="s">
        <v>87</v>
      </c>
      <c r="C27" s="105" t="s">
        <v>55</v>
      </c>
      <c r="D27" s="189" t="s">
        <v>15</v>
      </c>
      <c r="E27" s="100" t="s">
        <v>259</v>
      </c>
      <c r="F27" s="52" t="s">
        <v>323</v>
      </c>
      <c r="G27" s="98">
        <f t="shared" si="2"/>
        <v>0</v>
      </c>
      <c r="H27" s="98"/>
      <c r="I27" s="53"/>
      <c r="J27" s="67"/>
    </row>
    <row r="28" spans="1:11" s="48" customFormat="1" ht="44.25" hidden="1" customHeight="1" x14ac:dyDescent="0.3">
      <c r="A28" s="54" t="s">
        <v>135</v>
      </c>
      <c r="B28" s="54" t="s">
        <v>136</v>
      </c>
      <c r="C28" s="54" t="s">
        <v>54</v>
      </c>
      <c r="D28" s="189" t="s">
        <v>139</v>
      </c>
      <c r="E28" s="100" t="s">
        <v>269</v>
      </c>
      <c r="F28" s="52" t="s">
        <v>322</v>
      </c>
      <c r="G28" s="98">
        <f t="shared" si="2"/>
        <v>0</v>
      </c>
      <c r="H28" s="98"/>
      <c r="I28" s="53"/>
      <c r="J28" s="67"/>
    </row>
    <row r="29" spans="1:11" s="48" customFormat="1" ht="61.5" hidden="1" customHeight="1" x14ac:dyDescent="0.3">
      <c r="A29" s="54" t="s">
        <v>140</v>
      </c>
      <c r="B29" s="54" t="s">
        <v>89</v>
      </c>
      <c r="C29" s="54" t="s">
        <v>53</v>
      </c>
      <c r="D29" s="106" t="s">
        <v>17</v>
      </c>
      <c r="E29" s="52" t="s">
        <v>375</v>
      </c>
      <c r="F29" s="52" t="s">
        <v>376</v>
      </c>
      <c r="G29" s="98">
        <f t="shared" si="2"/>
        <v>0</v>
      </c>
      <c r="H29" s="94"/>
      <c r="I29" s="53"/>
      <c r="J29" s="66"/>
    </row>
    <row r="30" spans="1:11" s="193" customFormat="1" ht="57" hidden="1" customHeight="1" x14ac:dyDescent="0.3">
      <c r="A30" s="54" t="s">
        <v>141</v>
      </c>
      <c r="B30" s="54" t="s">
        <v>90</v>
      </c>
      <c r="C30" s="196" t="s">
        <v>53</v>
      </c>
      <c r="D30" s="106" t="s">
        <v>16</v>
      </c>
      <c r="E30" s="52" t="s">
        <v>375</v>
      </c>
      <c r="F30" s="52" t="s">
        <v>376</v>
      </c>
      <c r="G30" s="98">
        <f t="shared" si="2"/>
        <v>0</v>
      </c>
      <c r="H30" s="98"/>
      <c r="I30" s="53"/>
      <c r="J30" s="192"/>
    </row>
    <row r="31" spans="1:11" s="193" customFormat="1" ht="57" hidden="1" customHeight="1" x14ac:dyDescent="0.3">
      <c r="A31" s="153" t="s">
        <v>340</v>
      </c>
      <c r="B31" s="153" t="s">
        <v>341</v>
      </c>
      <c r="C31" s="197" t="s">
        <v>53</v>
      </c>
      <c r="D31" s="106" t="s">
        <v>342</v>
      </c>
      <c r="E31" s="52" t="s">
        <v>375</v>
      </c>
      <c r="F31" s="52" t="s">
        <v>376</v>
      </c>
      <c r="G31" s="98">
        <f t="shared" si="2"/>
        <v>0</v>
      </c>
      <c r="H31" s="98"/>
      <c r="I31" s="53"/>
      <c r="J31" s="192"/>
    </row>
    <row r="32" spans="1:11" s="193" customFormat="1" ht="60" hidden="1" customHeight="1" x14ac:dyDescent="0.3">
      <c r="A32" s="157" t="s">
        <v>315</v>
      </c>
      <c r="B32" s="157" t="s">
        <v>217</v>
      </c>
      <c r="C32" s="157" t="s">
        <v>308</v>
      </c>
      <c r="D32" s="158" t="s">
        <v>218</v>
      </c>
      <c r="E32" s="285" t="s">
        <v>324</v>
      </c>
      <c r="F32" s="52" t="s">
        <v>325</v>
      </c>
      <c r="G32" s="98">
        <f t="shared" si="2"/>
        <v>0</v>
      </c>
      <c r="H32" s="98"/>
      <c r="I32" s="98"/>
      <c r="J32" s="98"/>
    </row>
    <row r="33" spans="1:10" s="193" customFormat="1" ht="60.75" hidden="1" customHeight="1" x14ac:dyDescent="0.3">
      <c r="A33" s="157" t="s">
        <v>343</v>
      </c>
      <c r="B33" s="157" t="s">
        <v>345</v>
      </c>
      <c r="C33" s="157" t="s">
        <v>56</v>
      </c>
      <c r="D33" s="158" t="s">
        <v>347</v>
      </c>
      <c r="E33" s="100" t="s">
        <v>258</v>
      </c>
      <c r="F33" s="100" t="s">
        <v>309</v>
      </c>
      <c r="G33" s="98">
        <f t="shared" si="2"/>
        <v>0</v>
      </c>
      <c r="H33" s="98"/>
      <c r="I33" s="98"/>
      <c r="J33" s="98"/>
    </row>
    <row r="34" spans="1:10" s="193" customFormat="1" ht="49.5" hidden="1" customHeight="1" x14ac:dyDescent="0.3">
      <c r="A34" s="157" t="s">
        <v>344</v>
      </c>
      <c r="B34" s="157" t="s">
        <v>346</v>
      </c>
      <c r="C34" s="157" t="s">
        <v>56</v>
      </c>
      <c r="D34" s="158" t="s">
        <v>348</v>
      </c>
      <c r="E34" s="52" t="s">
        <v>377</v>
      </c>
      <c r="F34" s="52" t="s">
        <v>380</v>
      </c>
      <c r="G34" s="98">
        <f t="shared" si="2"/>
        <v>0</v>
      </c>
      <c r="H34" s="98"/>
      <c r="I34" s="53"/>
      <c r="J34" s="53"/>
    </row>
    <row r="35" spans="1:10" s="193" customFormat="1" ht="69" hidden="1" customHeight="1" x14ac:dyDescent="0.3">
      <c r="A35" s="153" t="s">
        <v>312</v>
      </c>
      <c r="B35" s="153" t="s">
        <v>313</v>
      </c>
      <c r="C35" s="197" t="s">
        <v>56</v>
      </c>
      <c r="D35" s="198" t="s">
        <v>311</v>
      </c>
      <c r="E35" s="52" t="s">
        <v>337</v>
      </c>
      <c r="F35" s="52" t="s">
        <v>326</v>
      </c>
      <c r="G35" s="98">
        <f t="shared" si="2"/>
        <v>0</v>
      </c>
      <c r="H35" s="98"/>
      <c r="I35" s="53"/>
      <c r="J35" s="53"/>
    </row>
    <row r="36" spans="1:10" s="96" customFormat="1" ht="38.25" hidden="1" customHeight="1" x14ac:dyDescent="0.3">
      <c r="A36" s="54" t="s">
        <v>316</v>
      </c>
      <c r="B36" s="54" t="s">
        <v>317</v>
      </c>
      <c r="C36" s="54" t="s">
        <v>56</v>
      </c>
      <c r="D36" s="160" t="s">
        <v>451</v>
      </c>
      <c r="E36" s="52" t="s">
        <v>261</v>
      </c>
      <c r="F36" s="100" t="s">
        <v>331</v>
      </c>
      <c r="G36" s="98">
        <f t="shared" si="2"/>
        <v>0</v>
      </c>
      <c r="H36" s="98"/>
      <c r="I36" s="53"/>
      <c r="J36" s="53"/>
    </row>
    <row r="37" spans="1:10" s="96" customFormat="1" ht="63" hidden="1" customHeight="1" x14ac:dyDescent="0.3">
      <c r="A37" s="153" t="s">
        <v>349</v>
      </c>
      <c r="B37" s="153" t="s">
        <v>350</v>
      </c>
      <c r="C37" s="153" t="s">
        <v>308</v>
      </c>
      <c r="D37" s="160" t="s">
        <v>351</v>
      </c>
      <c r="E37" s="52" t="s">
        <v>381</v>
      </c>
      <c r="F37" s="100" t="s">
        <v>382</v>
      </c>
      <c r="G37" s="98">
        <f t="shared" si="2"/>
        <v>0</v>
      </c>
      <c r="H37" s="98"/>
      <c r="I37" s="53"/>
      <c r="J37" s="53"/>
    </row>
    <row r="38" spans="1:10" s="96" customFormat="1" ht="57.75" hidden="1" customHeight="1" x14ac:dyDescent="0.3">
      <c r="A38" s="153" t="s">
        <v>352</v>
      </c>
      <c r="B38" s="153" t="s">
        <v>353</v>
      </c>
      <c r="C38" s="153" t="s">
        <v>383</v>
      </c>
      <c r="D38" s="160" t="s">
        <v>354</v>
      </c>
      <c r="E38" s="52" t="s">
        <v>384</v>
      </c>
      <c r="F38" s="100" t="s">
        <v>385</v>
      </c>
      <c r="G38" s="98">
        <f t="shared" si="2"/>
        <v>0</v>
      </c>
      <c r="H38" s="98"/>
      <c r="I38" s="53"/>
      <c r="J38" s="53"/>
    </row>
    <row r="39" spans="1:10" s="48" customFormat="1" ht="41.25" hidden="1" customHeight="1" x14ac:dyDescent="0.3">
      <c r="A39" s="153" t="s">
        <v>398</v>
      </c>
      <c r="B39" s="153" t="s">
        <v>399</v>
      </c>
      <c r="C39" s="153" t="s">
        <v>60</v>
      </c>
      <c r="D39" s="160" t="s">
        <v>400</v>
      </c>
      <c r="E39" s="52" t="s">
        <v>445</v>
      </c>
      <c r="F39" s="100" t="s">
        <v>446</v>
      </c>
      <c r="G39" s="98">
        <f t="shared" si="2"/>
        <v>0</v>
      </c>
      <c r="H39" s="94"/>
      <c r="I39" s="53"/>
      <c r="J39" s="53"/>
    </row>
    <row r="40" spans="1:10" s="48" customFormat="1" ht="63" hidden="1" customHeight="1" x14ac:dyDescent="0.3">
      <c r="A40" s="153"/>
      <c r="B40" s="153"/>
      <c r="C40" s="153"/>
      <c r="D40" s="160"/>
      <c r="E40" s="285" t="s">
        <v>324</v>
      </c>
      <c r="F40" s="52" t="s">
        <v>325</v>
      </c>
      <c r="G40" s="98"/>
      <c r="H40" s="94"/>
      <c r="I40" s="53"/>
      <c r="J40" s="53"/>
    </row>
    <row r="41" spans="1:10" s="47" customFormat="1" ht="61.5" hidden="1" customHeight="1" x14ac:dyDescent="0.3">
      <c r="A41" s="153" t="s">
        <v>314</v>
      </c>
      <c r="B41" s="153" t="s">
        <v>223</v>
      </c>
      <c r="C41" s="153" t="s">
        <v>57</v>
      </c>
      <c r="D41" s="167" t="s">
        <v>222</v>
      </c>
      <c r="E41" s="52" t="s">
        <v>330</v>
      </c>
      <c r="F41" s="100" t="s">
        <v>329</v>
      </c>
      <c r="G41" s="98">
        <f t="shared" si="2"/>
        <v>0</v>
      </c>
      <c r="H41" s="94"/>
      <c r="I41" s="53"/>
      <c r="J41" s="66"/>
    </row>
    <row r="42" spans="1:10" s="47" customFormat="1" ht="60.75" hidden="1" customHeight="1" x14ac:dyDescent="0.3">
      <c r="A42" s="54" t="s">
        <v>148</v>
      </c>
      <c r="B42" s="54" t="s">
        <v>149</v>
      </c>
      <c r="C42" s="54" t="s">
        <v>60</v>
      </c>
      <c r="D42" s="99" t="s">
        <v>84</v>
      </c>
      <c r="E42" s="52" t="s">
        <v>261</v>
      </c>
      <c r="F42" s="100" t="s">
        <v>331</v>
      </c>
      <c r="G42" s="98">
        <f t="shared" si="2"/>
        <v>0</v>
      </c>
      <c r="H42" s="98"/>
      <c r="I42" s="53"/>
      <c r="J42" s="66"/>
    </row>
    <row r="43" spans="1:10" s="47" customFormat="1" ht="39" hidden="1" customHeight="1" x14ac:dyDescent="0.3">
      <c r="A43" s="54" t="s">
        <v>148</v>
      </c>
      <c r="B43" s="54" t="s">
        <v>149</v>
      </c>
      <c r="C43" s="54" t="s">
        <v>60</v>
      </c>
      <c r="D43" s="99" t="s">
        <v>84</v>
      </c>
      <c r="E43" s="52" t="s">
        <v>262</v>
      </c>
      <c r="F43" s="100" t="s">
        <v>327</v>
      </c>
      <c r="G43" s="98">
        <f t="shared" si="2"/>
        <v>0</v>
      </c>
      <c r="H43" s="98"/>
      <c r="I43" s="53"/>
      <c r="J43" s="53"/>
    </row>
    <row r="44" spans="1:10" s="48" customFormat="1" ht="59.25" hidden="1" customHeight="1" x14ac:dyDescent="0.3">
      <c r="A44" s="54" t="s">
        <v>151</v>
      </c>
      <c r="B44" s="54" t="s">
        <v>152</v>
      </c>
      <c r="C44" s="54" t="s">
        <v>60</v>
      </c>
      <c r="D44" s="99" t="s">
        <v>150</v>
      </c>
      <c r="E44" s="52" t="s">
        <v>390</v>
      </c>
      <c r="F44" s="100" t="s">
        <v>391</v>
      </c>
      <c r="G44" s="98">
        <f t="shared" si="2"/>
        <v>0</v>
      </c>
      <c r="H44" s="199"/>
      <c r="I44" s="53"/>
      <c r="J44" s="67"/>
    </row>
    <row r="45" spans="1:10" s="48" customFormat="1" ht="69" hidden="1" customHeight="1" x14ac:dyDescent="0.3">
      <c r="A45" s="54" t="s">
        <v>153</v>
      </c>
      <c r="B45" s="54" t="s">
        <v>154</v>
      </c>
      <c r="C45" s="107" t="s">
        <v>155</v>
      </c>
      <c r="D45" s="108" t="s">
        <v>156</v>
      </c>
      <c r="E45" s="52" t="s">
        <v>263</v>
      </c>
      <c r="F45" s="100" t="s">
        <v>328</v>
      </c>
      <c r="G45" s="98">
        <f t="shared" si="2"/>
        <v>0</v>
      </c>
      <c r="H45" s="94"/>
      <c r="I45" s="53"/>
      <c r="J45" s="67"/>
    </row>
    <row r="46" spans="1:10" s="48" customFormat="1" ht="40.5" hidden="1" customHeight="1" x14ac:dyDescent="0.3">
      <c r="A46" s="506" t="s">
        <v>319</v>
      </c>
      <c r="B46" s="153" t="s">
        <v>320</v>
      </c>
      <c r="C46" s="506" t="s">
        <v>68</v>
      </c>
      <c r="D46" s="507" t="s">
        <v>321</v>
      </c>
      <c r="E46" s="52" t="s">
        <v>264</v>
      </c>
      <c r="F46" s="100" t="s">
        <v>396</v>
      </c>
      <c r="G46" s="98">
        <f t="shared" si="2"/>
        <v>0</v>
      </c>
      <c r="H46" s="109"/>
      <c r="I46" s="53"/>
      <c r="J46" s="67"/>
    </row>
    <row r="47" spans="1:10" s="48" customFormat="1" ht="42" hidden="1" customHeight="1" x14ac:dyDescent="0.3">
      <c r="A47" s="54" t="s">
        <v>157</v>
      </c>
      <c r="B47" s="54" t="s">
        <v>158</v>
      </c>
      <c r="C47" s="54" t="s">
        <v>58</v>
      </c>
      <c r="D47" s="99" t="s">
        <v>159</v>
      </c>
      <c r="E47" s="100" t="s">
        <v>259</v>
      </c>
      <c r="F47" s="52" t="s">
        <v>323</v>
      </c>
      <c r="G47" s="98">
        <f t="shared" si="2"/>
        <v>0</v>
      </c>
      <c r="H47" s="94"/>
      <c r="I47" s="53"/>
      <c r="J47" s="67"/>
    </row>
    <row r="48" spans="1:10" s="109" customFormat="1" ht="54" hidden="1" customHeight="1" x14ac:dyDescent="0.3">
      <c r="A48" s="503" t="s">
        <v>25</v>
      </c>
      <c r="B48" s="503"/>
      <c r="C48" s="503"/>
      <c r="D48" s="504" t="s">
        <v>100</v>
      </c>
      <c r="E48" s="508"/>
      <c r="F48" s="508"/>
      <c r="G48" s="200">
        <f>SUM(G49)</f>
        <v>0</v>
      </c>
      <c r="H48" s="200">
        <f t="shared" ref="H48:J48" si="3">SUM(H49)</f>
        <v>0</v>
      </c>
      <c r="I48" s="200">
        <f t="shared" si="3"/>
        <v>0</v>
      </c>
      <c r="J48" s="200">
        <f t="shared" si="3"/>
        <v>0</v>
      </c>
    </row>
    <row r="49" spans="1:11" s="109" customFormat="1" ht="58.5" hidden="1" customHeight="1" x14ac:dyDescent="0.3">
      <c r="A49" s="503" t="s">
        <v>26</v>
      </c>
      <c r="B49" s="503"/>
      <c r="C49" s="503"/>
      <c r="D49" s="504" t="s">
        <v>100</v>
      </c>
      <c r="E49" s="508"/>
      <c r="F49" s="508"/>
      <c r="G49" s="200">
        <f>SUM(G50:G59)</f>
        <v>0</v>
      </c>
      <c r="H49" s="200">
        <f t="shared" ref="H49:J49" si="4">SUM(H50:H59)</f>
        <v>0</v>
      </c>
      <c r="I49" s="200">
        <f t="shared" si="4"/>
        <v>0</v>
      </c>
      <c r="J49" s="200">
        <f t="shared" si="4"/>
        <v>0</v>
      </c>
      <c r="K49" s="505">
        <f>SUM(H48:I48)</f>
        <v>0</v>
      </c>
    </row>
    <row r="50" spans="1:11" s="284" customFormat="1" ht="93" hidden="1" customHeight="1" x14ac:dyDescent="0.3">
      <c r="A50" s="157" t="s">
        <v>402</v>
      </c>
      <c r="B50" s="153" t="s">
        <v>403</v>
      </c>
      <c r="C50" s="153" t="s">
        <v>53</v>
      </c>
      <c r="D50" s="281" t="s">
        <v>404</v>
      </c>
      <c r="E50" s="100" t="s">
        <v>393</v>
      </c>
      <c r="F50" s="100" t="s">
        <v>386</v>
      </c>
      <c r="G50" s="98">
        <f t="shared" ref="G50:G59" si="5">SUM(H50:I50)</f>
        <v>0</v>
      </c>
      <c r="H50" s="282"/>
      <c r="I50" s="94"/>
      <c r="J50" s="94"/>
      <c r="K50" s="283"/>
    </row>
    <row r="51" spans="1:11" s="284" customFormat="1" ht="96.75" hidden="1" customHeight="1" x14ac:dyDescent="0.3">
      <c r="A51" s="148" t="s">
        <v>219</v>
      </c>
      <c r="B51" s="148" t="s">
        <v>91</v>
      </c>
      <c r="C51" s="148" t="s">
        <v>221</v>
      </c>
      <c r="D51" s="162" t="s">
        <v>220</v>
      </c>
      <c r="E51" s="100" t="s">
        <v>393</v>
      </c>
      <c r="F51" s="100" t="s">
        <v>386</v>
      </c>
      <c r="G51" s="98">
        <f t="shared" si="5"/>
        <v>0</v>
      </c>
      <c r="H51" s="282"/>
      <c r="I51" s="94"/>
      <c r="J51" s="94"/>
      <c r="K51" s="283"/>
    </row>
    <row r="52" spans="1:11" s="48" customFormat="1" ht="96" hidden="1" customHeight="1" x14ac:dyDescent="0.3">
      <c r="A52" s="157" t="s">
        <v>216</v>
      </c>
      <c r="B52" s="157" t="s">
        <v>217</v>
      </c>
      <c r="C52" s="157" t="s">
        <v>308</v>
      </c>
      <c r="D52" s="158" t="s">
        <v>218</v>
      </c>
      <c r="E52" s="100" t="s">
        <v>393</v>
      </c>
      <c r="F52" s="100" t="s">
        <v>386</v>
      </c>
      <c r="G52" s="98">
        <f t="shared" si="5"/>
        <v>0</v>
      </c>
      <c r="H52" s="94"/>
      <c r="I52" s="53"/>
      <c r="J52" s="53"/>
      <c r="K52" s="109"/>
    </row>
    <row r="53" spans="1:11" s="96" customFormat="1" ht="96.75" hidden="1" customHeight="1" x14ac:dyDescent="0.3">
      <c r="A53" s="157" t="s">
        <v>290</v>
      </c>
      <c r="B53" s="157" t="s">
        <v>291</v>
      </c>
      <c r="C53" s="157" t="s">
        <v>56</v>
      </c>
      <c r="D53" s="158" t="s">
        <v>292</v>
      </c>
      <c r="E53" s="100" t="s">
        <v>393</v>
      </c>
      <c r="F53" s="100" t="s">
        <v>386</v>
      </c>
      <c r="G53" s="98">
        <f t="shared" si="5"/>
        <v>0</v>
      </c>
      <c r="H53" s="94"/>
      <c r="I53" s="53"/>
      <c r="J53" s="53"/>
      <c r="K53" s="110"/>
    </row>
    <row r="54" spans="1:11" s="96" customFormat="1" ht="95.25" hidden="1" customHeight="1" x14ac:dyDescent="0.3">
      <c r="A54" s="157" t="s">
        <v>360</v>
      </c>
      <c r="B54" s="157" t="s">
        <v>361</v>
      </c>
      <c r="C54" s="157" t="s">
        <v>56</v>
      </c>
      <c r="D54" s="158" t="s">
        <v>362</v>
      </c>
      <c r="E54" s="100" t="s">
        <v>393</v>
      </c>
      <c r="F54" s="100" t="s">
        <v>386</v>
      </c>
      <c r="G54" s="98">
        <f t="shared" si="5"/>
        <v>0</v>
      </c>
      <c r="H54" s="94"/>
      <c r="I54" s="53"/>
      <c r="J54" s="53"/>
      <c r="K54" s="110"/>
    </row>
    <row r="55" spans="1:11" s="96" customFormat="1" ht="95.25" hidden="1" customHeight="1" x14ac:dyDescent="0.3">
      <c r="A55" s="153" t="s">
        <v>437</v>
      </c>
      <c r="B55" s="153" t="s">
        <v>438</v>
      </c>
      <c r="C55" s="153" t="s">
        <v>221</v>
      </c>
      <c r="D55" s="167" t="s">
        <v>439</v>
      </c>
      <c r="E55" s="100" t="s">
        <v>393</v>
      </c>
      <c r="F55" s="100" t="s">
        <v>386</v>
      </c>
      <c r="G55" s="98">
        <f t="shared" si="5"/>
        <v>0</v>
      </c>
      <c r="H55" s="94"/>
      <c r="I55" s="53"/>
      <c r="J55" s="53"/>
      <c r="K55" s="110"/>
    </row>
    <row r="56" spans="1:11" s="48" customFormat="1" ht="93.75" hidden="1" customHeight="1" x14ac:dyDescent="0.3">
      <c r="A56" s="148" t="s">
        <v>219</v>
      </c>
      <c r="B56" s="148" t="s">
        <v>91</v>
      </c>
      <c r="C56" s="148" t="s">
        <v>221</v>
      </c>
      <c r="D56" s="162" t="s">
        <v>220</v>
      </c>
      <c r="E56" s="100" t="s">
        <v>387</v>
      </c>
      <c r="F56" s="100" t="s">
        <v>388</v>
      </c>
      <c r="G56" s="98">
        <f t="shared" si="5"/>
        <v>0</v>
      </c>
      <c r="H56" s="94"/>
      <c r="I56" s="53"/>
      <c r="J56" s="53"/>
      <c r="K56" s="109"/>
    </row>
    <row r="57" spans="1:11" s="48" customFormat="1" ht="93" hidden="1" customHeight="1" x14ac:dyDescent="0.3">
      <c r="A57" s="54" t="s">
        <v>364</v>
      </c>
      <c r="B57" s="153" t="s">
        <v>333</v>
      </c>
      <c r="C57" s="153" t="s">
        <v>221</v>
      </c>
      <c r="D57" s="167" t="s">
        <v>334</v>
      </c>
      <c r="E57" s="100" t="s">
        <v>393</v>
      </c>
      <c r="F57" s="100" t="s">
        <v>386</v>
      </c>
      <c r="G57" s="98">
        <f t="shared" si="5"/>
        <v>0</v>
      </c>
      <c r="H57" s="94"/>
      <c r="I57" s="53"/>
      <c r="J57" s="53"/>
      <c r="K57" s="109"/>
    </row>
    <row r="58" spans="1:11" s="48" customFormat="1" ht="63.75" hidden="1" customHeight="1" x14ac:dyDescent="0.3">
      <c r="A58" s="153" t="s">
        <v>277</v>
      </c>
      <c r="B58" s="153" t="s">
        <v>276</v>
      </c>
      <c r="C58" s="153" t="s">
        <v>221</v>
      </c>
      <c r="D58" s="167" t="s">
        <v>275</v>
      </c>
      <c r="E58" s="100" t="s">
        <v>394</v>
      </c>
      <c r="F58" s="100" t="s">
        <v>392</v>
      </c>
      <c r="G58" s="98">
        <f t="shared" si="5"/>
        <v>0</v>
      </c>
      <c r="H58" s="94"/>
      <c r="I58" s="53"/>
      <c r="J58" s="53"/>
      <c r="K58" s="109"/>
    </row>
    <row r="59" spans="1:11" s="48" customFormat="1" ht="93.75" hidden="1" customHeight="1" x14ac:dyDescent="0.3">
      <c r="A59" s="148" t="s">
        <v>365</v>
      </c>
      <c r="B59" s="153" t="s">
        <v>158</v>
      </c>
      <c r="C59" s="153" t="s">
        <v>58</v>
      </c>
      <c r="D59" s="154" t="s">
        <v>159</v>
      </c>
      <c r="E59" s="100" t="s">
        <v>393</v>
      </c>
      <c r="F59" s="100" t="s">
        <v>386</v>
      </c>
      <c r="G59" s="98">
        <f t="shared" si="5"/>
        <v>0</v>
      </c>
      <c r="H59" s="53"/>
      <c r="I59" s="53"/>
      <c r="J59" s="53"/>
      <c r="K59" s="109"/>
    </row>
    <row r="60" spans="1:11" s="41" customFormat="1" ht="47.25" customHeight="1" x14ac:dyDescent="0.3">
      <c r="A60" s="116" t="s">
        <v>175</v>
      </c>
      <c r="B60" s="272"/>
      <c r="C60" s="272"/>
      <c r="D60" s="261" t="s">
        <v>97</v>
      </c>
      <c r="E60" s="273"/>
      <c r="F60" s="273"/>
      <c r="G60" s="117">
        <f>SUM(H62,H63,G65,G66)</f>
        <v>-197000</v>
      </c>
      <c r="H60" s="117">
        <f>SUM(H61)</f>
        <v>-197000</v>
      </c>
      <c r="I60" s="117">
        <f>SUM(J62,J63,I65,I66)</f>
        <v>0</v>
      </c>
      <c r="J60" s="117">
        <f>SUM(K62,K63,J65,J66)</f>
        <v>0</v>
      </c>
    </row>
    <row r="61" spans="1:11" s="41" customFormat="1" ht="45.75" customHeight="1" x14ac:dyDescent="0.3">
      <c r="A61" s="116" t="s">
        <v>174</v>
      </c>
      <c r="B61" s="272"/>
      <c r="C61" s="272"/>
      <c r="D61" s="261" t="s">
        <v>97</v>
      </c>
      <c r="E61" s="273"/>
      <c r="F61" s="273"/>
      <c r="G61" s="117">
        <f>SUM(G62:G64,G66)</f>
        <v>-197000</v>
      </c>
      <c r="H61" s="117">
        <f>SUM(H62:H64,H66)</f>
        <v>-197000</v>
      </c>
      <c r="I61" s="117">
        <f t="shared" ref="I61:J61" si="6">SUM(I62:I64,I66)</f>
        <v>0</v>
      </c>
      <c r="J61" s="117">
        <f t="shared" si="6"/>
        <v>0</v>
      </c>
      <c r="K61" s="46">
        <f>SUM(H61:I61)</f>
        <v>-197000</v>
      </c>
    </row>
    <row r="62" spans="1:11" s="41" customFormat="1" ht="75" customHeight="1" x14ac:dyDescent="0.3">
      <c r="A62" s="274" t="s">
        <v>227</v>
      </c>
      <c r="B62" s="274" t="s">
        <v>63</v>
      </c>
      <c r="C62" s="275" t="s">
        <v>49</v>
      </c>
      <c r="D62" s="265" t="s">
        <v>429</v>
      </c>
      <c r="E62" s="268" t="s">
        <v>378</v>
      </c>
      <c r="F62" s="268" t="s">
        <v>379</v>
      </c>
      <c r="G62" s="269">
        <f t="shared" ref="G62:G63" si="7">SUM(H62:I62)</f>
        <v>-197000</v>
      </c>
      <c r="H62" s="269">
        <v>-197000</v>
      </c>
      <c r="I62" s="267"/>
      <c r="J62" s="276"/>
      <c r="K62" s="75"/>
    </row>
    <row r="63" spans="1:11" s="47" customFormat="1" ht="93.75" hidden="1" customHeight="1" x14ac:dyDescent="0.3">
      <c r="A63" s="105" t="s">
        <v>229</v>
      </c>
      <c r="B63" s="105" t="s">
        <v>61</v>
      </c>
      <c r="C63" s="105" t="s">
        <v>50</v>
      </c>
      <c r="D63" s="204" t="s">
        <v>228</v>
      </c>
      <c r="E63" s="100" t="s">
        <v>378</v>
      </c>
      <c r="F63" s="100" t="s">
        <v>379</v>
      </c>
      <c r="G63" s="94">
        <f t="shared" si="7"/>
        <v>0</v>
      </c>
      <c r="H63" s="118"/>
      <c r="I63" s="186"/>
      <c r="J63" s="203"/>
      <c r="K63" s="277"/>
    </row>
    <row r="64" spans="1:11" s="47" customFormat="1" ht="81.75" hidden="1" customHeight="1" x14ac:dyDescent="0.3">
      <c r="A64" s="105" t="s">
        <v>240</v>
      </c>
      <c r="B64" s="105" t="s">
        <v>238</v>
      </c>
      <c r="C64" s="111"/>
      <c r="D64" s="106" t="s">
        <v>233</v>
      </c>
      <c r="E64" s="100" t="s">
        <v>274</v>
      </c>
      <c r="F64" s="100"/>
      <c r="G64" s="118"/>
      <c r="H64" s="53"/>
      <c r="I64" s="53"/>
      <c r="J64" s="66"/>
    </row>
    <row r="65" spans="1:11" s="47" customFormat="1" ht="95.25" hidden="1" customHeight="1" x14ac:dyDescent="0.3">
      <c r="A65" s="104" t="s">
        <v>254</v>
      </c>
      <c r="B65" s="104" t="s">
        <v>239</v>
      </c>
      <c r="C65" s="112" t="s">
        <v>52</v>
      </c>
      <c r="D65" s="55" t="s">
        <v>235</v>
      </c>
      <c r="E65" s="101" t="s">
        <v>274</v>
      </c>
      <c r="F65" s="101"/>
      <c r="G65" s="134"/>
      <c r="H65" s="97"/>
      <c r="I65" s="97"/>
      <c r="J65" s="66"/>
    </row>
    <row r="66" spans="1:11" s="48" customFormat="1" ht="50.25" hidden="1" customHeight="1" x14ac:dyDescent="0.3">
      <c r="A66" s="54" t="s">
        <v>246</v>
      </c>
      <c r="B66" s="54" t="s">
        <v>147</v>
      </c>
      <c r="C66" s="54" t="s">
        <v>67</v>
      </c>
      <c r="D66" s="113" t="s">
        <v>18</v>
      </c>
      <c r="E66" s="52" t="s">
        <v>260</v>
      </c>
      <c r="F66" s="52"/>
      <c r="G66" s="133"/>
      <c r="H66" s="53"/>
      <c r="I66" s="53"/>
      <c r="J66" s="67"/>
    </row>
    <row r="67" spans="1:11" s="47" customFormat="1" ht="63" hidden="1" customHeight="1" x14ac:dyDescent="0.3">
      <c r="A67" s="161" t="s">
        <v>171</v>
      </c>
      <c r="B67" s="161"/>
      <c r="C67" s="161"/>
      <c r="D67" s="171" t="s">
        <v>98</v>
      </c>
      <c r="E67" s="141"/>
      <c r="F67" s="141"/>
      <c r="G67" s="200">
        <f>SUM(H67:I67)</f>
        <v>0</v>
      </c>
      <c r="H67" s="201">
        <f>SUM(H68)</f>
        <v>0</v>
      </c>
      <c r="I67" s="201">
        <f t="shared" ref="I67:J67" si="8">SUM(I70,I71,I72,I74,I76,I77)</f>
        <v>0</v>
      </c>
      <c r="J67" s="201">
        <f t="shared" si="8"/>
        <v>0</v>
      </c>
    </row>
    <row r="68" spans="1:11" s="47" customFormat="1" ht="60" hidden="1" customHeight="1" x14ac:dyDescent="0.3">
      <c r="A68" s="161" t="s">
        <v>170</v>
      </c>
      <c r="B68" s="161"/>
      <c r="C68" s="161"/>
      <c r="D68" s="171" t="s">
        <v>98</v>
      </c>
      <c r="E68" s="141"/>
      <c r="F68" s="141"/>
      <c r="G68" s="201">
        <f>SUM(G70:G77)</f>
        <v>0</v>
      </c>
      <c r="H68" s="201">
        <f>SUM(H70:H77)</f>
        <v>0</v>
      </c>
      <c r="I68" s="201">
        <f t="shared" ref="I68:J68" si="9">SUM(I70:I77)</f>
        <v>0</v>
      </c>
      <c r="J68" s="201">
        <f t="shared" si="9"/>
        <v>0</v>
      </c>
      <c r="K68" s="202">
        <f>SUM(H68:I68)</f>
        <v>0</v>
      </c>
    </row>
    <row r="69" spans="1:11" s="47" customFormat="1" ht="104.25" hidden="1" customHeight="1" x14ac:dyDescent="0.3">
      <c r="A69" s="114" t="s">
        <v>179</v>
      </c>
      <c r="B69" s="114" t="s">
        <v>177</v>
      </c>
      <c r="C69" s="115"/>
      <c r="D69" s="106" t="s">
        <v>185</v>
      </c>
      <c r="E69" s="52" t="s">
        <v>265</v>
      </c>
      <c r="F69" s="52"/>
      <c r="G69" s="133"/>
      <c r="H69" s="53"/>
      <c r="I69" s="53"/>
      <c r="J69" s="66"/>
    </row>
    <row r="70" spans="1:11" s="47" customFormat="1" ht="45.75" hidden="1" customHeight="1" x14ac:dyDescent="0.3">
      <c r="A70" s="114" t="s">
        <v>180</v>
      </c>
      <c r="B70" s="114" t="s">
        <v>178</v>
      </c>
      <c r="C70" s="115" t="s">
        <v>21</v>
      </c>
      <c r="D70" s="106" t="s">
        <v>186</v>
      </c>
      <c r="E70" s="52" t="s">
        <v>265</v>
      </c>
      <c r="F70" s="100" t="s">
        <v>307</v>
      </c>
      <c r="G70" s="98">
        <f>SUM(H70:I70)</f>
        <v>0</v>
      </c>
      <c r="H70" s="53"/>
      <c r="I70" s="53"/>
      <c r="J70" s="66"/>
    </row>
    <row r="71" spans="1:11" s="47" customFormat="1" ht="41.25" hidden="1" customHeight="1" x14ac:dyDescent="0.3">
      <c r="A71" s="114" t="s">
        <v>183</v>
      </c>
      <c r="B71" s="205" t="s">
        <v>182</v>
      </c>
      <c r="C71" s="206" t="s">
        <v>61</v>
      </c>
      <c r="D71" s="106" t="s">
        <v>187</v>
      </c>
      <c r="E71" s="52" t="s">
        <v>265</v>
      </c>
      <c r="F71" s="100" t="s">
        <v>307</v>
      </c>
      <c r="G71" s="98">
        <f t="shared" ref="G71:G81" si="10">SUM(H71:I71)</f>
        <v>0</v>
      </c>
      <c r="H71" s="53"/>
      <c r="I71" s="53"/>
      <c r="J71" s="66"/>
    </row>
    <row r="72" spans="1:11" s="208" customFormat="1" ht="61.5" hidden="1" customHeight="1" x14ac:dyDescent="0.3">
      <c r="A72" s="114" t="s">
        <v>184</v>
      </c>
      <c r="B72" s="114" t="s">
        <v>181</v>
      </c>
      <c r="C72" s="115" t="s">
        <v>61</v>
      </c>
      <c r="D72" s="106" t="s">
        <v>22</v>
      </c>
      <c r="E72" s="52" t="s">
        <v>265</v>
      </c>
      <c r="F72" s="100" t="s">
        <v>307</v>
      </c>
      <c r="G72" s="98">
        <f t="shared" si="10"/>
        <v>0</v>
      </c>
      <c r="H72" s="53"/>
      <c r="I72" s="53"/>
      <c r="J72" s="207"/>
    </row>
    <row r="73" spans="1:11" s="208" customFormat="1" ht="52.5" hidden="1" customHeight="1" x14ac:dyDescent="0.3">
      <c r="A73" s="209" t="s">
        <v>195</v>
      </c>
      <c r="B73" s="209" t="s">
        <v>196</v>
      </c>
      <c r="C73" s="168"/>
      <c r="D73" s="210" t="s">
        <v>255</v>
      </c>
      <c r="E73" s="52" t="s">
        <v>265</v>
      </c>
      <c r="F73" s="52"/>
      <c r="G73" s="98">
        <f t="shared" si="10"/>
        <v>0</v>
      </c>
      <c r="H73" s="53"/>
      <c r="I73" s="53"/>
      <c r="J73" s="207"/>
    </row>
    <row r="74" spans="1:11" s="208" customFormat="1" ht="62.25" hidden="1" customHeight="1" x14ac:dyDescent="0.3">
      <c r="A74" s="209" t="s">
        <v>193</v>
      </c>
      <c r="B74" s="209" t="s">
        <v>194</v>
      </c>
      <c r="C74" s="168" t="s">
        <v>21</v>
      </c>
      <c r="D74" s="210" t="s">
        <v>294</v>
      </c>
      <c r="E74" s="52" t="s">
        <v>265</v>
      </c>
      <c r="F74" s="100" t="s">
        <v>307</v>
      </c>
      <c r="G74" s="98">
        <f t="shared" si="10"/>
        <v>0</v>
      </c>
      <c r="H74" s="53"/>
      <c r="I74" s="53"/>
      <c r="J74" s="207"/>
    </row>
    <row r="75" spans="1:11" s="208" customFormat="1" ht="0.75" hidden="1" customHeight="1" x14ac:dyDescent="0.3">
      <c r="A75" s="211" t="s">
        <v>197</v>
      </c>
      <c r="B75" s="211" t="s">
        <v>137</v>
      </c>
      <c r="C75" s="212"/>
      <c r="D75" s="213" t="s">
        <v>138</v>
      </c>
      <c r="E75" s="106"/>
      <c r="F75" s="106"/>
      <c r="G75" s="98">
        <f t="shared" si="10"/>
        <v>0</v>
      </c>
      <c r="H75" s="53"/>
      <c r="I75" s="53"/>
      <c r="J75" s="207"/>
    </row>
    <row r="76" spans="1:11" s="208" customFormat="1" ht="50.25" hidden="1" customHeight="1" x14ac:dyDescent="0.3">
      <c r="A76" s="114" t="s">
        <v>198</v>
      </c>
      <c r="B76" s="114" t="s">
        <v>136</v>
      </c>
      <c r="C76" s="168" t="s">
        <v>54</v>
      </c>
      <c r="D76" s="210" t="s">
        <v>139</v>
      </c>
      <c r="E76" s="52" t="s">
        <v>265</v>
      </c>
      <c r="F76" s="100" t="s">
        <v>307</v>
      </c>
      <c r="G76" s="98">
        <f t="shared" si="10"/>
        <v>0</v>
      </c>
      <c r="H76" s="53"/>
      <c r="I76" s="53"/>
      <c r="J76" s="207"/>
    </row>
    <row r="77" spans="1:11" s="208" customFormat="1" ht="81.75" hidden="1" customHeight="1" x14ac:dyDescent="0.3">
      <c r="A77" s="114" t="s">
        <v>198</v>
      </c>
      <c r="B77" s="114" t="s">
        <v>136</v>
      </c>
      <c r="C77" s="168" t="s">
        <v>54</v>
      </c>
      <c r="D77" s="210" t="s">
        <v>139</v>
      </c>
      <c r="E77" s="100" t="s">
        <v>266</v>
      </c>
      <c r="F77" s="100" t="s">
        <v>306</v>
      </c>
      <c r="G77" s="98">
        <f t="shared" si="10"/>
        <v>0</v>
      </c>
      <c r="H77" s="53"/>
      <c r="I77" s="53"/>
      <c r="J77" s="207"/>
    </row>
    <row r="78" spans="1:11" s="47" customFormat="1" ht="50.25" hidden="1" customHeight="1" x14ac:dyDescent="0.3">
      <c r="A78" s="161" t="s">
        <v>23</v>
      </c>
      <c r="B78" s="161"/>
      <c r="C78" s="161"/>
      <c r="D78" s="509" t="s">
        <v>256</v>
      </c>
      <c r="E78" s="140"/>
      <c r="F78" s="140"/>
      <c r="G78" s="200">
        <f>SUM(G79)</f>
        <v>0</v>
      </c>
      <c r="H78" s="200">
        <f t="shared" ref="H78:J78" si="11">SUM(H79)</f>
        <v>0</v>
      </c>
      <c r="I78" s="200">
        <f t="shared" si="11"/>
        <v>0</v>
      </c>
      <c r="J78" s="200">
        <f t="shared" si="11"/>
        <v>0</v>
      </c>
    </row>
    <row r="79" spans="1:11" s="47" customFormat="1" ht="51" hidden="1" customHeight="1" x14ac:dyDescent="0.3">
      <c r="A79" s="161" t="s">
        <v>24</v>
      </c>
      <c r="B79" s="161"/>
      <c r="C79" s="161"/>
      <c r="D79" s="509" t="s">
        <v>256</v>
      </c>
      <c r="E79" s="140"/>
      <c r="F79" s="140"/>
      <c r="G79" s="200">
        <f>SUM(G80:G81)</f>
        <v>0</v>
      </c>
      <c r="H79" s="200">
        <f t="shared" ref="H79:J79" si="12">SUM(H80:H81)</f>
        <v>0</v>
      </c>
      <c r="I79" s="200">
        <f t="shared" si="12"/>
        <v>0</v>
      </c>
      <c r="J79" s="200">
        <f t="shared" si="12"/>
        <v>0</v>
      </c>
      <c r="K79" s="202">
        <f>SUM(H79:I79)</f>
        <v>0</v>
      </c>
    </row>
    <row r="80" spans="1:11" s="47" customFormat="1" ht="43.5" hidden="1" customHeight="1" x14ac:dyDescent="0.3">
      <c r="A80" s="148" t="s">
        <v>207</v>
      </c>
      <c r="B80" s="148" t="s">
        <v>208</v>
      </c>
      <c r="C80" s="148" t="s">
        <v>66</v>
      </c>
      <c r="D80" s="510" t="s">
        <v>209</v>
      </c>
      <c r="E80" s="52" t="s">
        <v>268</v>
      </c>
      <c r="F80" s="100" t="s">
        <v>395</v>
      </c>
      <c r="G80" s="98">
        <f t="shared" si="10"/>
        <v>0</v>
      </c>
      <c r="H80" s="53"/>
      <c r="I80" s="53"/>
      <c r="J80" s="511"/>
    </row>
    <row r="81" spans="1:11" s="47" customFormat="1" ht="41.25" hidden="1" customHeight="1" x14ac:dyDescent="0.3">
      <c r="A81" s="148" t="s">
        <v>211</v>
      </c>
      <c r="B81" s="148" t="s">
        <v>212</v>
      </c>
      <c r="C81" s="148" t="s">
        <v>66</v>
      </c>
      <c r="D81" s="512" t="s">
        <v>210</v>
      </c>
      <c r="E81" s="52" t="s">
        <v>267</v>
      </c>
      <c r="F81" s="100" t="s">
        <v>310</v>
      </c>
      <c r="G81" s="98">
        <f t="shared" si="10"/>
        <v>0</v>
      </c>
      <c r="H81" s="53"/>
      <c r="I81" s="53"/>
      <c r="J81" s="511"/>
    </row>
    <row r="82" spans="1:11" s="41" customFormat="1" ht="42.75" customHeight="1" x14ac:dyDescent="0.3">
      <c r="A82" s="434"/>
      <c r="B82" s="434"/>
      <c r="C82" s="434"/>
      <c r="D82" s="435"/>
      <c r="E82" s="436" t="s">
        <v>83</v>
      </c>
      <c r="F82" s="436"/>
      <c r="G82" s="117">
        <f>SUM(G15,G49,G61,G68,G79)</f>
        <v>-197000</v>
      </c>
      <c r="H82" s="117">
        <f>SUM(H15,H49,H61,H68,H79)</f>
        <v>-197000</v>
      </c>
      <c r="I82" s="117">
        <f>SUM(I15,I49,I61,I68,I79)</f>
        <v>0</v>
      </c>
      <c r="J82" s="117">
        <f>SUM(J15,J49,J61,J68,J79)</f>
        <v>0</v>
      </c>
      <c r="K82" s="46">
        <f>SUM(H82:I82)</f>
        <v>-197000</v>
      </c>
    </row>
    <row r="83" spans="1:11" ht="28.9" customHeight="1" x14ac:dyDescent="0.3">
      <c r="A83" s="37"/>
      <c r="B83" s="37"/>
      <c r="C83" s="37"/>
      <c r="D83" s="37"/>
      <c r="E83" s="37"/>
      <c r="F83" s="142"/>
      <c r="G83" s="135"/>
      <c r="H83" s="38"/>
      <c r="I83" s="38"/>
    </row>
    <row r="84" spans="1:11" ht="81.75" customHeight="1" x14ac:dyDescent="0.3">
      <c r="A84" s="37"/>
      <c r="B84" s="37"/>
      <c r="C84" s="37"/>
      <c r="D84" s="37"/>
      <c r="E84" s="37"/>
      <c r="F84" s="142"/>
      <c r="G84" s="135"/>
      <c r="H84" s="38"/>
      <c r="I84" s="38"/>
    </row>
    <row r="85" spans="1:11" ht="18.75" x14ac:dyDescent="0.3">
      <c r="A85" s="37"/>
      <c r="B85" s="37"/>
      <c r="C85" s="37"/>
      <c r="D85" s="39"/>
      <c r="E85" s="39"/>
      <c r="F85" s="47"/>
      <c r="G85" s="136"/>
      <c r="I85" s="38"/>
    </row>
    <row r="86" spans="1:11" ht="18.75" x14ac:dyDescent="0.3">
      <c r="A86" s="37"/>
      <c r="B86" s="37"/>
      <c r="C86" s="37"/>
      <c r="D86" s="37"/>
      <c r="E86" s="37"/>
      <c r="F86" s="142"/>
      <c r="G86" s="135"/>
      <c r="H86" s="38"/>
      <c r="I86" s="38"/>
    </row>
    <row r="87" spans="1:11" ht="18.75" x14ac:dyDescent="0.3">
      <c r="A87" s="37"/>
      <c r="B87" s="37"/>
      <c r="C87" s="37"/>
      <c r="D87" s="37"/>
      <c r="E87" s="37"/>
      <c r="F87" s="142"/>
      <c r="G87" s="135"/>
      <c r="H87" s="38"/>
      <c r="I87" s="38"/>
    </row>
    <row r="88" spans="1:11" x14ac:dyDescent="0.2">
      <c r="A88" s="39"/>
      <c r="B88" s="39"/>
      <c r="C88" s="39"/>
      <c r="D88" s="39"/>
      <c r="E88" s="39"/>
      <c r="F88" s="47"/>
      <c r="G88" s="136"/>
    </row>
    <row r="89" spans="1:11" ht="18" x14ac:dyDescent="0.25">
      <c r="A89" s="39"/>
      <c r="B89" s="39"/>
      <c r="C89" s="39"/>
      <c r="D89" s="39"/>
      <c r="E89" s="39"/>
      <c r="F89" s="47"/>
      <c r="G89" s="136"/>
      <c r="H89" s="46"/>
      <c r="I89" s="46"/>
    </row>
    <row r="90" spans="1:11" x14ac:dyDescent="0.2">
      <c r="A90" s="39"/>
      <c r="B90" s="39"/>
      <c r="C90" s="39"/>
      <c r="D90" s="39"/>
      <c r="E90" s="39"/>
      <c r="F90" s="47"/>
      <c r="G90" s="136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.51181102362204722" footer="0.51181102362204722"/>
  <pageSetup paperSize="9" scale="58" orientation="landscape" r:id="rId1"/>
  <headerFooter differentFirst="1" alignWithMargins="0">
    <oddHeader>&amp;C&amp;P&amp;Rпродовження додатку 6</oddHeader>
  </headerFooter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</vt:lpstr>
      <vt:lpstr>дод4</vt:lpstr>
      <vt:lpstr>дод2!Заголовки_для_печати</vt:lpstr>
      <vt:lpstr>дод3!Заголовки_для_печати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2020-08-17T09:01:34Z</cp:lastPrinted>
  <dcterms:created xsi:type="dcterms:W3CDTF">2004-12-22T07:46:33Z</dcterms:created>
  <dcterms:modified xsi:type="dcterms:W3CDTF">2020-08-17T09:36:42Z</dcterms:modified>
</cp:coreProperties>
</file>