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165" windowWidth="20550" windowHeight="7920" tabRatio="601"/>
  </bookViews>
  <sheets>
    <sheet name="дод1" sheetId="37" r:id="rId1"/>
    <sheet name="дод2" sheetId="35" r:id="rId2"/>
    <sheet name="дод3" sheetId="28" r:id="rId3"/>
    <sheet name="дод4" sheetId="43" r:id="rId4"/>
    <sheet name="дод5" sheetId="29" r:id="rId5"/>
    <sheet name="дод6" sheetId="44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дод1!$A$1:$F$112</definedName>
    <definedName name="_xlnm.Print_Area" localSheetId="1">дод2!$A$1:$F$39</definedName>
    <definedName name="_xlnm.Print_Area" localSheetId="2">дод3!$A$1:$R$129</definedName>
    <definedName name="_xlnm.Print_Area" localSheetId="4">дод5!$A$1:$J$36</definedName>
    <definedName name="_xlnm.Print_Area" localSheetId="5">дод6!$A$1:$J$85</definedName>
  </definedNames>
  <calcPr calcId="145621"/>
</workbook>
</file>

<file path=xl/calcChain.xml><?xml version="1.0" encoding="utf-8"?>
<calcChain xmlns="http://schemas.openxmlformats.org/spreadsheetml/2006/main">
  <c r="I26" i="29" l="1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R19" i="28"/>
  <c r="J19" i="28"/>
  <c r="E19" i="28"/>
  <c r="D95" i="37"/>
  <c r="C110" i="37"/>
  <c r="C109" i="37"/>
  <c r="E111" i="37"/>
  <c r="F111" i="37"/>
  <c r="C104" i="37"/>
  <c r="H15" i="44" l="1"/>
  <c r="G15" i="44"/>
  <c r="J15" i="44"/>
  <c r="I15" i="44"/>
  <c r="G82" i="44" l="1"/>
  <c r="G81" i="44"/>
  <c r="G80" i="44" s="1"/>
  <c r="G79" i="44" s="1"/>
  <c r="J80" i="44"/>
  <c r="I80" i="44"/>
  <c r="H80" i="44"/>
  <c r="K80" i="44" s="1"/>
  <c r="J79" i="44"/>
  <c r="I79" i="44"/>
  <c r="H79" i="44"/>
  <c r="G78" i="44"/>
  <c r="G77" i="44"/>
  <c r="G76" i="44"/>
  <c r="G75" i="44"/>
  <c r="G74" i="44"/>
  <c r="G73" i="44"/>
  <c r="G72" i="44"/>
  <c r="G71" i="44"/>
  <c r="J69" i="44"/>
  <c r="I69" i="44"/>
  <c r="H69" i="44"/>
  <c r="H68" i="44" s="1"/>
  <c r="J68" i="44"/>
  <c r="I68" i="44"/>
  <c r="G64" i="44"/>
  <c r="G63" i="44"/>
  <c r="J62" i="44"/>
  <c r="I62" i="44"/>
  <c r="H62" i="44"/>
  <c r="K62" i="44" s="1"/>
  <c r="J61" i="44"/>
  <c r="I61" i="44"/>
  <c r="G61" i="44"/>
  <c r="G60" i="44"/>
  <c r="G59" i="44"/>
  <c r="G58" i="44"/>
  <c r="G57" i="44"/>
  <c r="G56" i="44"/>
  <c r="G55" i="44"/>
  <c r="G54" i="44"/>
  <c r="G53" i="44"/>
  <c r="G50" i="44" s="1"/>
  <c r="G49" i="44" s="1"/>
  <c r="G52" i="44"/>
  <c r="G51" i="44"/>
  <c r="J50" i="44"/>
  <c r="J49" i="44" s="1"/>
  <c r="I50" i="44"/>
  <c r="H50" i="44"/>
  <c r="I49" i="44"/>
  <c r="H49" i="44"/>
  <c r="K50" i="44" s="1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J14" i="44"/>
  <c r="G69" i="44" l="1"/>
  <c r="G68" i="44"/>
  <c r="K69" i="44"/>
  <c r="J83" i="44"/>
  <c r="G62" i="44"/>
  <c r="H83" i="44"/>
  <c r="H61" i="44"/>
  <c r="I83" i="44"/>
  <c r="G83" i="44"/>
  <c r="I14" i="44"/>
  <c r="H14" i="44"/>
  <c r="G14" i="44" l="1"/>
  <c r="K83" i="44"/>
  <c r="K15" i="44"/>
  <c r="V18" i="43"/>
  <c r="U18" i="43"/>
  <c r="T18" i="43"/>
  <c r="R18" i="43"/>
  <c r="P18" i="43"/>
  <c r="O18" i="43"/>
  <c r="N18" i="43"/>
  <c r="M18" i="43"/>
  <c r="F18" i="43"/>
  <c r="W17" i="43"/>
  <c r="W16" i="43"/>
  <c r="W15" i="43"/>
  <c r="S15" i="43"/>
  <c r="S18" i="43" s="1"/>
  <c r="R104" i="28"/>
  <c r="J104" i="28"/>
  <c r="E104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18" i="28"/>
  <c r="E18" i="28"/>
  <c r="Q75" i="28"/>
  <c r="P75" i="28"/>
  <c r="O75" i="28"/>
  <c r="N75" i="28"/>
  <c r="M75" i="28"/>
  <c r="L75" i="28"/>
  <c r="K75" i="28"/>
  <c r="I75" i="28"/>
  <c r="H75" i="28"/>
  <c r="G75" i="28"/>
  <c r="F75" i="28"/>
  <c r="R18" i="28" l="1"/>
  <c r="W18" i="43"/>
  <c r="I14" i="29"/>
  <c r="I13" i="29" s="1"/>
  <c r="O105" i="28" l="1"/>
  <c r="O101" i="28" s="1"/>
  <c r="K105" i="28"/>
  <c r="K101" i="28" s="1"/>
  <c r="J79" i="28" l="1"/>
  <c r="D89" i="37" l="1"/>
  <c r="C108" i="37"/>
  <c r="C58" i="37"/>
  <c r="J70" i="28" l="1"/>
  <c r="E70" i="28"/>
  <c r="E45" i="28"/>
  <c r="R45" i="28" s="1"/>
  <c r="R70" i="28" l="1"/>
  <c r="P101" i="28"/>
  <c r="N101" i="28"/>
  <c r="M101" i="28"/>
  <c r="L101" i="28"/>
  <c r="I101" i="28"/>
  <c r="H101" i="28"/>
  <c r="G101" i="28"/>
  <c r="F101" i="28"/>
  <c r="E98" i="28"/>
  <c r="E110" i="28"/>
  <c r="E109" i="28"/>
  <c r="E108" i="28"/>
  <c r="E107" i="28"/>
  <c r="E106" i="28"/>
  <c r="E105" i="28"/>
  <c r="J83" i="28" l="1"/>
  <c r="E83" i="28"/>
  <c r="J82" i="28"/>
  <c r="E82" i="28"/>
  <c r="R82" i="28" l="1"/>
  <c r="R83" i="28"/>
  <c r="C107" i="37"/>
  <c r="C103" i="37"/>
  <c r="C101" i="37"/>
  <c r="C34" i="35" l="1"/>
  <c r="J97" i="28" l="1"/>
  <c r="E81" i="28"/>
  <c r="J81" i="28"/>
  <c r="R81" i="28" l="1"/>
  <c r="E50" i="28"/>
  <c r="R50" i="28" s="1"/>
  <c r="E47" i="28"/>
  <c r="R47" i="28" s="1"/>
  <c r="F147" i="28" l="1"/>
  <c r="K148" i="28" l="1"/>
  <c r="K147" i="28"/>
  <c r="K155" i="28" l="1"/>
  <c r="I147" i="28" l="1"/>
  <c r="H147" i="28"/>
  <c r="G147" i="28"/>
  <c r="J94" i="28"/>
  <c r="E94" i="28"/>
  <c r="J78" i="28"/>
  <c r="E78" i="28"/>
  <c r="C99" i="37"/>
  <c r="J84" i="28"/>
  <c r="E84" i="28"/>
  <c r="Q57" i="28"/>
  <c r="P57" i="28"/>
  <c r="O57" i="28"/>
  <c r="N57" i="28"/>
  <c r="M57" i="28"/>
  <c r="L57" i="28"/>
  <c r="K57" i="28"/>
  <c r="I57" i="28"/>
  <c r="H57" i="28"/>
  <c r="G57" i="28"/>
  <c r="F57" i="28"/>
  <c r="J64" i="28"/>
  <c r="E64" i="28"/>
  <c r="R64" i="28" s="1"/>
  <c r="J63" i="28"/>
  <c r="E63" i="28"/>
  <c r="J60" i="28"/>
  <c r="E60" i="28"/>
  <c r="R60" i="28" s="1"/>
  <c r="J59" i="28"/>
  <c r="E59" i="28"/>
  <c r="J20" i="28"/>
  <c r="R59" i="28" l="1"/>
  <c r="R63" i="28"/>
  <c r="R94" i="28"/>
  <c r="R78" i="28"/>
  <c r="R84" i="28"/>
  <c r="E20" i="28" l="1"/>
  <c r="E46" i="28"/>
  <c r="R46" i="28" s="1"/>
  <c r="R20" i="28" l="1"/>
  <c r="E44" i="28"/>
  <c r="R44" i="28" s="1"/>
  <c r="E39" i="28"/>
  <c r="R39" i="28" s="1"/>
  <c r="E40" i="28"/>
  <c r="R40" i="28" s="1"/>
  <c r="E37" i="28"/>
  <c r="R37" i="28" s="1"/>
  <c r="J17" i="28"/>
  <c r="E17" i="28"/>
  <c r="R17" i="28" l="1"/>
  <c r="C106" i="37"/>
  <c r="C105" i="37"/>
  <c r="C102" i="37"/>
  <c r="C100" i="37"/>
  <c r="C98" i="37"/>
  <c r="C97" i="37"/>
  <c r="C96" i="37"/>
  <c r="C95" i="37"/>
  <c r="C94" i="37"/>
  <c r="D93" i="37"/>
  <c r="C93" i="37" s="1"/>
  <c r="C92" i="37"/>
  <c r="C91" i="37"/>
  <c r="C90" i="37"/>
  <c r="C89" i="37"/>
  <c r="C85" i="37"/>
  <c r="C84" i="37"/>
  <c r="C80" i="37"/>
  <c r="C78" i="37"/>
  <c r="E77" i="37"/>
  <c r="C77" i="37" s="1"/>
  <c r="E75" i="37"/>
  <c r="C75" i="37" s="1"/>
  <c r="C74" i="37"/>
  <c r="D73" i="37"/>
  <c r="C73" i="37" s="1"/>
  <c r="C71" i="37"/>
  <c r="C70" i="37"/>
  <c r="D69" i="37"/>
  <c r="C69" i="37" s="1"/>
  <c r="C68" i="37"/>
  <c r="D67" i="37"/>
  <c r="C67" i="37" s="1"/>
  <c r="C66" i="37"/>
  <c r="C65" i="37"/>
  <c r="C64" i="37"/>
  <c r="D63" i="37"/>
  <c r="C63" i="37" s="1"/>
  <c r="C61" i="37"/>
  <c r="C60" i="37"/>
  <c r="D59" i="37"/>
  <c r="C59" i="37" s="1"/>
  <c r="C57" i="37"/>
  <c r="D56" i="37"/>
  <c r="C53" i="37"/>
  <c r="C52" i="37"/>
  <c r="C51" i="37"/>
  <c r="E50" i="37"/>
  <c r="C50" i="37" s="1"/>
  <c r="C48" i="37"/>
  <c r="C47" i="37"/>
  <c r="C46" i="37"/>
  <c r="D45" i="37"/>
  <c r="C45" i="37" s="1"/>
  <c r="C44" i="37"/>
  <c r="C43" i="37"/>
  <c r="D42" i="37"/>
  <c r="C42" i="37" s="1"/>
  <c r="C41" i="37"/>
  <c r="C40" i="37"/>
  <c r="C39" i="37"/>
  <c r="C38" i="37"/>
  <c r="C37" i="37"/>
  <c r="C36" i="37"/>
  <c r="C35" i="37"/>
  <c r="C34" i="37"/>
  <c r="C33" i="37"/>
  <c r="D32" i="37"/>
  <c r="C32" i="37" s="1"/>
  <c r="C30" i="37"/>
  <c r="C29" i="37"/>
  <c r="C28" i="37" s="1"/>
  <c r="C27" i="37"/>
  <c r="C26" i="37" s="1"/>
  <c r="C24" i="37"/>
  <c r="C23" i="37"/>
  <c r="D22" i="37"/>
  <c r="C22" i="37" s="1"/>
  <c r="C20" i="37"/>
  <c r="D19" i="37"/>
  <c r="C19" i="37" s="1"/>
  <c r="C18" i="37"/>
  <c r="C17" i="37"/>
  <c r="C16" i="37"/>
  <c r="C15" i="37"/>
  <c r="D14" i="37"/>
  <c r="C14" i="37" s="1"/>
  <c r="C56" i="37" l="1"/>
  <c r="C55" i="37" s="1"/>
  <c r="D55" i="37"/>
  <c r="D62" i="37"/>
  <c r="C62" i="37" s="1"/>
  <c r="D31" i="37"/>
  <c r="C31" i="37" s="1"/>
  <c r="E49" i="37"/>
  <c r="D13" i="37"/>
  <c r="C13" i="37" s="1"/>
  <c r="D21" i="37"/>
  <c r="C21" i="37" s="1"/>
  <c r="D72" i="37"/>
  <c r="C72" i="37" s="1"/>
  <c r="D88" i="37"/>
  <c r="C88" i="37" s="1"/>
  <c r="E76" i="37"/>
  <c r="F83" i="37"/>
  <c r="C49" i="37" l="1"/>
  <c r="E12" i="37"/>
  <c r="D87" i="37"/>
  <c r="E54" i="37"/>
  <c r="C76" i="37"/>
  <c r="D54" i="37"/>
  <c r="E83" i="37"/>
  <c r="C83" i="37" s="1"/>
  <c r="F82" i="37"/>
  <c r="C87" i="37" l="1"/>
  <c r="D111" i="37"/>
  <c r="C111" i="37" s="1"/>
  <c r="E82" i="37"/>
  <c r="F86" i="37"/>
  <c r="C54" i="37"/>
  <c r="C82" i="37" l="1"/>
  <c r="E86" i="37"/>
  <c r="J85" i="28" l="1"/>
  <c r="P74" i="28"/>
  <c r="O74" i="28"/>
  <c r="N74" i="28"/>
  <c r="M74" i="28"/>
  <c r="L74" i="28"/>
  <c r="K74" i="28"/>
  <c r="H74" i="28"/>
  <c r="G74" i="28"/>
  <c r="F74" i="28"/>
  <c r="E88" i="28"/>
  <c r="J88" i="28"/>
  <c r="E85" i="28"/>
  <c r="I32" i="29"/>
  <c r="I31" i="29" s="1"/>
  <c r="R88" i="28" l="1"/>
  <c r="R85" i="28"/>
  <c r="Q13" i="28"/>
  <c r="P13" i="28"/>
  <c r="O13" i="28"/>
  <c r="N13" i="28"/>
  <c r="M13" i="28"/>
  <c r="L13" i="28"/>
  <c r="I13" i="28"/>
  <c r="H13" i="28"/>
  <c r="G13" i="28"/>
  <c r="E54" i="28"/>
  <c r="R54" i="28" s="1"/>
  <c r="E61" i="28"/>
  <c r="K120" i="28"/>
  <c r="K119" i="28" s="1"/>
  <c r="E42" i="28"/>
  <c r="R42" i="28" s="1"/>
  <c r="E41" i="28"/>
  <c r="R41" i="28" s="1"/>
  <c r="E38" i="28"/>
  <c r="R38" i="28" s="1"/>
  <c r="R61" i="28" l="1"/>
  <c r="I25" i="29"/>
  <c r="I34" i="29" s="1"/>
  <c r="Q112" i="28"/>
  <c r="P112" i="28"/>
  <c r="O112" i="28"/>
  <c r="N112" i="28"/>
  <c r="M112" i="28"/>
  <c r="L112" i="28"/>
  <c r="K112" i="28"/>
  <c r="K111" i="28" s="1"/>
  <c r="I112" i="28"/>
  <c r="H112" i="28"/>
  <c r="G112" i="28"/>
  <c r="F112" i="28"/>
  <c r="Q133" i="28"/>
  <c r="P133" i="28"/>
  <c r="O133" i="28"/>
  <c r="N133" i="28"/>
  <c r="M133" i="28"/>
  <c r="L133" i="28"/>
  <c r="K133" i="28"/>
  <c r="I133" i="28"/>
  <c r="H133" i="28"/>
  <c r="G133" i="28"/>
  <c r="F133" i="28"/>
  <c r="Q56" i="28"/>
  <c r="P56" i="28"/>
  <c r="O56" i="28"/>
  <c r="N56" i="28"/>
  <c r="M56" i="28"/>
  <c r="L56" i="28"/>
  <c r="K56" i="28"/>
  <c r="J61" i="28"/>
  <c r="O100" i="28"/>
  <c r="N100" i="28"/>
  <c r="M100" i="28"/>
  <c r="L100" i="28"/>
  <c r="K100" i="28"/>
  <c r="I100" i="28"/>
  <c r="H100" i="28"/>
  <c r="G100" i="28"/>
  <c r="F100" i="28"/>
  <c r="E123" i="28" l="1"/>
  <c r="J62" i="28" l="1"/>
  <c r="E62" i="28"/>
  <c r="R62" i="28" s="1"/>
  <c r="D29" i="35" l="1"/>
  <c r="D28" i="35" s="1"/>
  <c r="F28" i="35"/>
  <c r="E28" i="35"/>
  <c r="C30" i="35"/>
  <c r="F19" i="35"/>
  <c r="E19" i="35"/>
  <c r="C21" i="35"/>
  <c r="J124" i="28"/>
  <c r="R124" i="28" s="1"/>
  <c r="C29" i="35" l="1"/>
  <c r="C28" i="35"/>
  <c r="E28" i="28"/>
  <c r="R28" i="28" s="1"/>
  <c r="E25" i="28"/>
  <c r="R25" i="28" s="1"/>
  <c r="E66" i="28" l="1"/>
  <c r="R66" i="28" s="1"/>
  <c r="J87" i="28" l="1"/>
  <c r="J80" i="28"/>
  <c r="E87" i="28"/>
  <c r="E80" i="28"/>
  <c r="J103" i="28"/>
  <c r="E103" i="28"/>
  <c r="E96" i="28"/>
  <c r="J95" i="28"/>
  <c r="J77" i="28"/>
  <c r="E67" i="28"/>
  <c r="R67" i="28" s="1"/>
  <c r="R87" i="28" l="1"/>
  <c r="R80" i="28"/>
  <c r="R103" i="28"/>
  <c r="J118" i="28"/>
  <c r="E118" i="28"/>
  <c r="J22" i="28"/>
  <c r="E22" i="28"/>
  <c r="R152" i="28" l="1"/>
  <c r="E153" i="28"/>
  <c r="R153" i="28" s="1"/>
  <c r="R22" i="28"/>
  <c r="R118" i="28"/>
  <c r="P100" i="28"/>
  <c r="E125" i="28"/>
  <c r="J123" i="28"/>
  <c r="R123" i="28" s="1"/>
  <c r="J122" i="28"/>
  <c r="R122" i="28" s="1"/>
  <c r="J121" i="28"/>
  <c r="J125" i="28"/>
  <c r="P120" i="28"/>
  <c r="O120" i="28"/>
  <c r="N120" i="28"/>
  <c r="M120" i="28"/>
  <c r="L120" i="28"/>
  <c r="I120" i="28"/>
  <c r="H120" i="28"/>
  <c r="G120" i="28"/>
  <c r="F120" i="28"/>
  <c r="J23" i="28"/>
  <c r="J21" i="28"/>
  <c r="J16" i="28"/>
  <c r="J55" i="28"/>
  <c r="E55" i="28"/>
  <c r="R55" i="28" s="1"/>
  <c r="E53" i="28"/>
  <c r="R53" i="28" s="1"/>
  <c r="E52" i="28"/>
  <c r="R52" i="28" s="1"/>
  <c r="E51" i="28"/>
  <c r="R51" i="28" s="1"/>
  <c r="E49" i="28"/>
  <c r="R49" i="28" s="1"/>
  <c r="E48" i="28"/>
  <c r="R48" i="28" s="1"/>
  <c r="E43" i="28"/>
  <c r="R43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30" i="28"/>
  <c r="R30" i="28" s="1"/>
  <c r="E26" i="28"/>
  <c r="R26" i="28" s="1"/>
  <c r="E24" i="28"/>
  <c r="R24" i="28" s="1"/>
  <c r="O126" i="28" l="1"/>
  <c r="P126" i="28"/>
  <c r="M126" i="28"/>
  <c r="L126" i="28"/>
  <c r="N126" i="28"/>
  <c r="H126" i="28"/>
  <c r="G126" i="28"/>
  <c r="E15" i="28"/>
  <c r="J58" i="28"/>
  <c r="E58" i="28"/>
  <c r="R58" i="28" s="1"/>
  <c r="I56" i="28"/>
  <c r="H56" i="28"/>
  <c r="G56" i="28"/>
  <c r="F56" i="28"/>
  <c r="E29" i="28" l="1"/>
  <c r="R29" i="28" s="1"/>
  <c r="D15" i="35"/>
  <c r="D14" i="35" s="1"/>
  <c r="E15" i="35"/>
  <c r="F15" i="35"/>
  <c r="F14" i="35" s="1"/>
  <c r="J86" i="28"/>
  <c r="E86" i="28"/>
  <c r="J108" i="28"/>
  <c r="J107" i="28"/>
  <c r="Q106" i="28"/>
  <c r="Q101" i="28" s="1"/>
  <c r="Q100" i="28" s="1"/>
  <c r="Q111" i="28"/>
  <c r="P111" i="28"/>
  <c r="O111" i="28"/>
  <c r="N111" i="28"/>
  <c r="M111" i="28"/>
  <c r="L111" i="28"/>
  <c r="I111" i="28"/>
  <c r="H111" i="28"/>
  <c r="G111" i="28"/>
  <c r="F111" i="28"/>
  <c r="Q97" i="28"/>
  <c r="I97" i="28"/>
  <c r="Q120" i="28"/>
  <c r="Q119" i="28" s="1"/>
  <c r="P119" i="28"/>
  <c r="O119" i="28"/>
  <c r="N119" i="28"/>
  <c r="M119" i="28"/>
  <c r="L119" i="28"/>
  <c r="I119" i="28"/>
  <c r="H119" i="28"/>
  <c r="G119" i="28"/>
  <c r="F119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7" i="28"/>
  <c r="R27" i="28" s="1"/>
  <c r="E23" i="28"/>
  <c r="J98" i="28"/>
  <c r="E115" i="28"/>
  <c r="E116" i="28"/>
  <c r="E114" i="28"/>
  <c r="E117" i="28"/>
  <c r="E113" i="28"/>
  <c r="E79" i="28"/>
  <c r="R79" i="28" s="1"/>
  <c r="E71" i="28"/>
  <c r="J71" i="28"/>
  <c r="E72" i="28"/>
  <c r="J72" i="28"/>
  <c r="E68" i="28"/>
  <c r="R68" i="28" s="1"/>
  <c r="E69" i="28"/>
  <c r="R69" i="28" s="1"/>
  <c r="E21" i="28"/>
  <c r="E121" i="28"/>
  <c r="E77" i="28"/>
  <c r="E89" i="28"/>
  <c r="E90" i="28"/>
  <c r="E91" i="28"/>
  <c r="E92" i="28"/>
  <c r="E93" i="28"/>
  <c r="E95" i="28"/>
  <c r="J89" i="28"/>
  <c r="J96" i="28"/>
  <c r="J116" i="28"/>
  <c r="J115" i="28"/>
  <c r="J114" i="28"/>
  <c r="J117" i="28"/>
  <c r="J110" i="28"/>
  <c r="E102" i="28"/>
  <c r="E101" i="28" s="1"/>
  <c r="E99" i="28"/>
  <c r="E76" i="28"/>
  <c r="J76" i="28"/>
  <c r="E73" i="28"/>
  <c r="J73" i="28"/>
  <c r="E65" i="28"/>
  <c r="R65" i="28" s="1"/>
  <c r="E16" i="28"/>
  <c r="R16" i="28" s="1"/>
  <c r="J90" i="28"/>
  <c r="J91" i="28"/>
  <c r="J92" i="28"/>
  <c r="J93" i="28"/>
  <c r="J99" i="28"/>
  <c r="J102" i="28"/>
  <c r="J109" i="28"/>
  <c r="J113" i="28"/>
  <c r="J75" i="28" l="1"/>
  <c r="J74" i="28" s="1"/>
  <c r="E75" i="28"/>
  <c r="R72" i="28"/>
  <c r="R73" i="28"/>
  <c r="R71" i="28"/>
  <c r="Q74" i="28"/>
  <c r="I74" i="28"/>
  <c r="I126" i="28"/>
  <c r="E148" i="28"/>
  <c r="E147" i="28"/>
  <c r="J147" i="28"/>
  <c r="J148" i="28"/>
  <c r="E57" i="28"/>
  <c r="E56" i="28" s="1"/>
  <c r="J13" i="28"/>
  <c r="J57" i="28"/>
  <c r="J150" i="28"/>
  <c r="E150" i="28"/>
  <c r="D22" i="35"/>
  <c r="F22" i="35"/>
  <c r="R95" i="28"/>
  <c r="E135" i="28"/>
  <c r="E134" i="28"/>
  <c r="E112" i="28"/>
  <c r="J112" i="28"/>
  <c r="J111" i="28" s="1"/>
  <c r="E133" i="28"/>
  <c r="J133" i="28"/>
  <c r="C19" i="35"/>
  <c r="C33" i="35"/>
  <c r="R151" i="28"/>
  <c r="C15" i="35"/>
  <c r="R93" i="28"/>
  <c r="R90" i="28"/>
  <c r="E120" i="28"/>
  <c r="R86" i="28"/>
  <c r="R96" i="28"/>
  <c r="E97" i="28"/>
  <c r="R97" i="28" s="1"/>
  <c r="R98" i="28"/>
  <c r="R92" i="28"/>
  <c r="R91" i="28"/>
  <c r="R89" i="28"/>
  <c r="R102" i="28"/>
  <c r="R23" i="28"/>
  <c r="R117" i="28"/>
  <c r="R115" i="28"/>
  <c r="R108" i="28"/>
  <c r="R15" i="28"/>
  <c r="R114" i="28"/>
  <c r="R77" i="28"/>
  <c r="R116" i="28"/>
  <c r="R107" i="28"/>
  <c r="R109" i="28"/>
  <c r="R76" i="28"/>
  <c r="R21" i="28"/>
  <c r="E18" i="35"/>
  <c r="C18" i="35" s="1"/>
  <c r="E14" i="35"/>
  <c r="C24" i="35"/>
  <c r="R121" i="28"/>
  <c r="E32" i="35"/>
  <c r="C25" i="35"/>
  <c r="R99" i="28"/>
  <c r="R110" i="28"/>
  <c r="C26" i="35"/>
  <c r="D32" i="35"/>
  <c r="D31" i="35" s="1"/>
  <c r="J106" i="28"/>
  <c r="J105" i="28" s="1"/>
  <c r="J101" i="28" s="1"/>
  <c r="F32" i="35"/>
  <c r="R113" i="28"/>
  <c r="G142" i="28"/>
  <c r="I142" i="28"/>
  <c r="M142" i="28"/>
  <c r="O142" i="28"/>
  <c r="Q142" i="28"/>
  <c r="H142" i="28"/>
  <c r="L142" i="28"/>
  <c r="N142" i="28"/>
  <c r="P142" i="28"/>
  <c r="R75" i="28" l="1"/>
  <c r="R74" i="28" s="1"/>
  <c r="J56" i="28"/>
  <c r="R56" i="28" s="1"/>
  <c r="R57" i="28"/>
  <c r="R105" i="28"/>
  <c r="R101" i="28" s="1"/>
  <c r="Q126" i="28"/>
  <c r="E74" i="28"/>
  <c r="E155" i="28"/>
  <c r="R150" i="28"/>
  <c r="E22" i="35"/>
  <c r="K126" i="28"/>
  <c r="K13" i="28"/>
  <c r="F13" i="28"/>
  <c r="F126" i="28"/>
  <c r="R112" i="28"/>
  <c r="R111" i="28" s="1"/>
  <c r="R133" i="28"/>
  <c r="R149" i="28"/>
  <c r="R106" i="28"/>
  <c r="J100" i="28"/>
  <c r="F31" i="35"/>
  <c r="F35" i="35" s="1"/>
  <c r="E31" i="35"/>
  <c r="E35" i="35" s="1"/>
  <c r="C14" i="35"/>
  <c r="C22" i="35" s="1"/>
  <c r="R148" i="28"/>
  <c r="R147" i="28"/>
  <c r="J155" i="28"/>
  <c r="T14" i="28"/>
  <c r="E119" i="28"/>
  <c r="E111" i="28"/>
  <c r="T111" i="28" s="1"/>
  <c r="T112" i="28"/>
  <c r="T57" i="28"/>
  <c r="C32" i="35"/>
  <c r="E13" i="28"/>
  <c r="F142" i="28"/>
  <c r="D35" i="35"/>
  <c r="T56" i="28" l="1"/>
  <c r="E126" i="28"/>
  <c r="T75" i="28"/>
  <c r="R13" i="28"/>
  <c r="R100" i="28"/>
  <c r="T101" i="28"/>
  <c r="C31" i="35"/>
  <c r="C35" i="35" s="1"/>
  <c r="R155" i="28"/>
  <c r="T13" i="28"/>
  <c r="T74" i="28"/>
  <c r="E100" i="28"/>
  <c r="T100" i="28" l="1"/>
  <c r="J142" i="28"/>
  <c r="R125" i="28"/>
  <c r="R142" i="28"/>
  <c r="J120" i="28"/>
  <c r="T120" i="28" s="1"/>
  <c r="R120" i="28" l="1"/>
  <c r="R126" i="28" s="1"/>
  <c r="J126" i="28"/>
  <c r="J119" i="28"/>
  <c r="T119" i="28" s="1"/>
  <c r="T126" i="28" l="1"/>
  <c r="U126" i="28"/>
  <c r="R119" i="28"/>
  <c r="D25" i="37"/>
  <c r="D12" i="37" s="1"/>
  <c r="D86" i="37" l="1"/>
  <c r="C12" i="37"/>
  <c r="C86" i="37" s="1"/>
  <c r="C25" i="37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<sst xmlns="http://schemas.openxmlformats.org/spreadsheetml/2006/main" count="1078" uniqueCount="590">
  <si>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</si>
  <si>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</si>
  <si>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</si>
  <si>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</si>
  <si>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</si>
  <si>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</si>
  <si>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</si>
  <si>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</si>
  <si>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</si>
  <si>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</si>
  <si>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</si>
  <si>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</si>
  <si>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</si>
  <si>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</si>
  <si>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</si>
  <si>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</si>
  <si>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</si>
  <si>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</si>
  <si>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</si>
  <si>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</si>
  <si>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</si>
  <si>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</si>
  <si>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</si>
  <si>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</si>
  <si>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</si>
  <si>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</si>
  <si>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</si>
  <si>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</si>
  <si>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</si>
  <si>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</si>
  <si>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</si>
  <si>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</si>
  <si>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</si>
  <si>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</si>
  <si>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</si>
  <si>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</si>
  <si>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</si>
  <si>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</si>
  <si>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</si>
  <si>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</si>
  <si>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</si>
  <si>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</si>
  <si>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</si>
  <si>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</si>
  <si>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</si>
  <si>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</si>
  <si>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</si>
  <si>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</si>
  <si>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</si>
  <si>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</si>
  <si>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</si>
  <si>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</si>
  <si>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</si>
  <si>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</si>
  <si>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</si>
  <si>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</si>
  <si>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</si>
  <si>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</si>
  <si>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</si>
  <si>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</si>
  <si>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</si>
  <si>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</si>
  <si>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</si>
  <si>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</si>
  <si>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</si>
  <si>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</si>
  <si>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</si>
  <si>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</si>
  <si>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</si>
  <si>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</si>
  <si>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</si>
  <si>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</si>
  <si>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</si>
  <si>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</si>
  <si>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</si>
  <si>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</si>
  <si>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</si>
  <si>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</si>
  <si>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</si>
  <si>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</si>
  <si>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</si>
  <si>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</si>
  <si>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</si>
  <si>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</si>
  <si>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</si>
  <si>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</si>
  <si>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</si>
  <si>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</si>
  <si>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</si>
  <si>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</si>
  <si>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</si>
  <si>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</si>
  <si>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</si>
  <si>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</si>
  <si>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</si>
  <si>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</si>
  <si>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</si>
  <si>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</si>
  <si>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</si>
  <si>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</si>
  <si>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</si>
  <si>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</si>
  <si>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</si>
  <si>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</si>
  <si>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</si>
  <si>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</si>
  <si>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</si>
  <si>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</si>
  <si>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</si>
  <si>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</si>
  <si>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</si>
  <si>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</si>
  <si>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</si>
  <si>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</si>
  <si>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</si>
  <si>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</si>
  <si>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</si>
  <si>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</si>
  <si>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</si>
  <si>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</si>
  <si>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</si>
  <si>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</si>
  <si>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</si>
  <si>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</si>
  <si>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</si>
  <si>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</si>
  <si>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</si>
  <si>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</si>
  <si>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</si>
  <si>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</si>
  <si>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</si>
  <si>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</si>
  <si>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</si>
  <si>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</si>
  <si>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</si>
  <si>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</si>
  <si>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</si>
  <si>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</si>
  <si>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</si>
  <si>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</si>
  <si>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</si>
  <si>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</si>
  <si>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</si>
  <si>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</si>
  <si>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</si>
  <si>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</si>
  <si>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</si>
  <si>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</si>
  <si>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</si>
  <si>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</si>
  <si>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</si>
  <si>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</si>
  <si>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</si>
  <si>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</si>
  <si>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</si>
  <si>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</si>
  <si>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</si>
  <si>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</si>
  <si>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</si>
  <si>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</si>
  <si>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</si>
  <si>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</si>
  <si>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</si>
  <si>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</si>
  <si>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</si>
  <si>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</si>
  <si>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</si>
  <si>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</si>
  <si>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</si>
  <si>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</si>
  <si>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</si>
  <si>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</si>
  <si>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</si>
  <si>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</si>
  <si>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</si>
  <si>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</si>
  <si>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</si>
  <si>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</si>
  <si>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</si>
  <si>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</si>
  <si>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</si>
  <si>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</si>
  <si>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</si>
  <si>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</si>
  <si>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</si>
  <si>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</si>
  <si>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</si>
  <si>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</si>
  <si>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</si>
  <si>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</si>
  <si>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</si>
  <si>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</si>
  <si>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</si>
  <si>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</si>
  <si>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</si>
  <si>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</si>
  <si>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</si>
  <si>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</si>
  <si>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</si>
  <si>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</si>
  <si>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</si>
  <si>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</si>
  <si>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</si>
  <si>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</si>
  <si>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</si>
  <si>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</si>
  <si>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</si>
  <si>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</si>
  <si>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</si>
  <si>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</si>
  <si>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</si>
  <si>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</si>
  <si>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</si>
  <si>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</si>
  <si>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</si>
  <si>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</si>
  <si>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</si>
  <si>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</si>
  <si>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</si>
  <si>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</si>
  <si>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</si>
  <si>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</si>
  <si>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</si>
  <si>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</si>
  <si>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</si>
  <si>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</si>
  <si>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</si>
  <si>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</si>
  <si>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</si>
  <si>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</si>
  <si>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</si>
  <si>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</si>
  <si>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</si>
  <si>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</si>
  <si>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</si>
  <si>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</si>
  <si>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</si>
  <si>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</si>
  <si>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</si>
  <si>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</si>
  <si>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</si>
  <si>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</si>
  <si>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</si>
  <si>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</si>
  <si>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</si>
  <si>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</si>
  <si>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</si>
  <si>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</si>
  <si>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</si>
  <si>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</si>
  <si>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</si>
  <si>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</si>
  <si>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</si>
  <si>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</si>
  <si>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</si>
  <si>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</si>
  <si>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</si>
  <si>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</si>
  <si>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</si>
  <si>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</si>
  <si>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</si>
  <si>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</si>
  <si>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</si>
  <si>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</si>
  <si>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</si>
  <si>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</si>
  <si>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</si>
  <si>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</si>
  <si>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</si>
  <si>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</si>
  <si>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</si>
  <si>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</si>
  <si>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</si>
  <si>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</si>
  <si>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</si>
  <si>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</si>
  <si>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</si>
  <si>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</si>
  <si>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</si>
  <si>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</si>
  <si>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</si>
  <si>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</si>
  <si>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</si>
  <si>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</si>
  <si>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</si>
  <si>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</si>
  <si>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</si>
  <si>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</si>
  <si>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</si>
  <si>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</si>
  <si>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</si>
  <si>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</si>
  <si>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</si>
  <si>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</si>
  <si>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</si>
  <si>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</si>
  <si>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</si>
  <si>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</si>
  <si>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</si>
  <si>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</si>
  <si>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</si>
  <si>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</si>
  <si>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</si>
  <si>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</si>
  <si>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</si>
  <si>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</si>
  <si>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</si>
  <si>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</si>
  <si>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</si>
  <si>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</si>
  <si>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</si>
  <si>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</si>
  <si>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</si>
  <si>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</si>
  <si>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</si>
  <si>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</si>
  <si>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</si>
  <si>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</si>
  <si>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</si>
  <si>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</si>
  <si>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</si>
  <si>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</si>
  <si>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</si>
  <si>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</si>
  <si>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</si>
  <si>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</si>
  <si>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</si>
  <si>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</si>
  <si>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</si>
  <si>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</si>
  <si>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</si>
  <si>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</si>
  <si>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</si>
  <si>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</si>
  <si>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</si>
  <si>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</si>
  <si>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</si>
  <si>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</si>
  <si>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</si>
  <si>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</si>
  <si>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</si>
  <si>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</si>
  <si>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</si>
  <si>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</si>
  <si>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</si>
  <si>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</si>
  <si>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</si>
  <si>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</si>
  <si>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</si>
  <si>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</si>
  <si>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</si>
  <si>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</si>
  <si>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</si>
  <si>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</si>
  <si>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</si>
  <si>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</si>
  <si>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</si>
  <si>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</si>
  <si>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</si>
  <si>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</si>
  <si>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</si>
  <si>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</si>
  <si>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</si>
  <si>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</si>
  <si>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</si>
  <si>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</si>
  <si>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</si>
  <si>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</si>
  <si>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</si>
  <si>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</si>
  <si>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</si>
  <si>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</si>
  <si>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</si>
  <si>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</si>
  <si>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</si>
  <si>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</si>
  <si>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</si>
  <si>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</si>
  <si>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</si>
  <si>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</si>
  <si>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</si>
  <si>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</si>
  <si>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</si>
  <si>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</si>
  <si>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</si>
  <si>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</si>
  <si>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</si>
  <si>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</si>
  <si>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</si>
  <si>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</si>
  <si>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</si>
  <si>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</si>
  <si>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</si>
  <si>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</si>
  <si>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</si>
  <si>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</si>
  <si>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</si>
  <si>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</si>
  <si>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</si>
  <si>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</si>
  <si>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</si>
  <si>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</si>
  <si>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</si>
  <si>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</si>
  <si>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</si>
  <si>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</si>
  <si>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</si>
  <si>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</si>
  <si>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</si>
  <si>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</si>
  <si>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</si>
  <si>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</si>
  <si>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</si>
  <si>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</si>
  <si>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</si>
  <si>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</si>
  <si>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</si>
  <si>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</si>
  <si>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</si>
  <si>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</si>
  <si>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</si>
  <si>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</si>
  <si>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</si>
  <si>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</si>
  <si>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</si>
  <si>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</si>
  <si>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</si>
  <si>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</si>
  <si>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</si>
  <si>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</si>
  <si>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</si>
  <si>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</si>
  <si>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</si>
  <si>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</si>
  <si>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</si>
  <si>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</si>
  <si>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</si>
  <si>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</si>
  <si>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</si>
  <si>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</si>
  <si>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</si>
  <si>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</si>
  <si>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</si>
  <si>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</si>
  <si>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</si>
  <si>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</si>
  <si>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</si>
  <si>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</si>
  <si>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</si>
  <si>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</si>
  <si>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</si>
  <si>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</si>
  <si>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</si>
  <si>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</si>
  <si>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</si>
  <si>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</si>
  <si>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</si>
  <si>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</si>
  <si>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</si>
  <si>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</si>
  <si>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</si>
  <si>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</si>
  <si>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</si>
  <si>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</si>
  <si>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</si>
  <si>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</si>
  <si>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</si>
  <si>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</si>
  <si>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</si>
  <si>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</si>
  <si>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</si>
  <si>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</si>
  <si>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</si>
  <si>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</si>
  <si>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</si>
  <si>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Плата за розміщення тимчасово вільних коштів місцевих бюджетів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</si>
  <si>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</si>
  <si>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</si>
  <si>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</si>
  <si>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</si>
  <si>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</si>
  <si>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</si>
  <si>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>Придбання для Вараської міської ОТГ шкільного автобуса, у т.ч. обладнаного місцями для дітей з особливими освітніми потребами на умовах співфінансування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</si>
  <si>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</si>
  <si>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</si>
  <si>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</si>
  <si>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</si>
  <si>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</si>
  <si>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</si>
  <si>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</si>
  <si>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</si>
  <si>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</si>
  <si>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</si>
  <si>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Cубвенція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</si>
  <si>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на оплату праці з нарахуваннями педагогічних працівників інклюзивно-ресурсних центрів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</si>
  <si>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</si>
  <si>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</si>
  <si>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</si>
  <si>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</si>
  <si>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</si>
  <si>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</si>
  <si>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№2197</t>
  </si>
  <si>
    <t>Міська комплексна програма "Здоров'я" на 2020 рік</t>
  </si>
  <si>
    <t>Рішення міської ради від 14.11.2019 №1558</t>
  </si>
  <si>
    <t>Комплексна програма підтримки сім'ї, дітей та молоді міста на 2018-2020 роки</t>
  </si>
  <si>
    <t>Рішення міської ради від 23.01.2018 №999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</si>
  <si>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</si>
  <si>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</si>
  <si>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</si>
  <si>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</si>
  <si>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</si>
  <si>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</si>
  <si>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</si>
  <si>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</si>
  <si>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</si>
  <si>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15.10.2015  №2197</t>
  </si>
  <si>
    <t>Міська ппрограма "Питна вода міста Вараш на 2006-2020 роки"</t>
  </si>
  <si>
    <t>Рішення міської ради від  30.12.2005 №549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</si>
  <si>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</si>
  <si>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</si>
  <si>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Забезпечення збору та вивезення сміття і відходів </t>
  </si>
  <si>
    <t>Програма поводження з відходами м.Вараш на 2016-2020 роки</t>
  </si>
  <si>
    <t>Рішення міської ради від 15.10.2015  №2196</t>
  </si>
  <si>
    <t>Програма благоустрою міста Вараш на 2016-2020 роки</t>
  </si>
  <si>
    <t>Рішення міської ради від 15.10.2015  №2198</t>
  </si>
  <si>
    <t>0216040</t>
  </si>
  <si>
    <t>6040</t>
  </si>
  <si>
    <t>Заходи, пов’язані з поліпшенням питної води</t>
  </si>
  <si>
    <t>Міська програма "Питна вода міста Вараш на 2006-2020 роки"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</si>
  <si>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</si>
  <si>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</si>
  <si>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</si>
  <si>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</si>
  <si>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Міська програма "Безпечне місто" на 2019-2023 роки</t>
  </si>
  <si>
    <t>Рішення міської ради від 03.04.2019  №1381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</si>
  <si>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</si>
  <si>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</si>
  <si>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 xml:space="preserve">Програма благоустрою міста Вараш на 2016 -2020 роки      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</si>
  <si>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</si>
  <si>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</si>
  <si>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</si>
  <si>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</si>
  <si>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міста Вараш на 2018-2020 роки</t>
  </si>
  <si>
    <t>Рішення міської ради від 23.01.2018  №995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</si>
  <si>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</si>
  <si>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</si>
  <si>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</si>
  <si>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</si>
  <si>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 розвитку та реалізації питань містобудування у м.Вараш на 2018-2020 роки</t>
  </si>
  <si>
    <t>Рішення міської ради від 23.01.2018 №996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</si>
  <si>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</si>
  <si>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</si>
  <si>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</si>
  <si>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</si>
  <si>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</si>
  <si>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</si>
  <si>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</si>
  <si>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</si>
  <si>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</si>
  <si>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</si>
  <si>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</si>
  <si>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</si>
  <si>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</si>
  <si>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</si>
  <si>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</si>
  <si>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Рішення міської ради від 13.10.2017  №873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</si>
  <si>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</si>
  <si>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</si>
  <si>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</si>
  <si>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</si>
  <si>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</si>
  <si>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</si>
  <si>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</si>
  <si>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</si>
  <si>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</si>
  <si>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</si>
  <si>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</si>
  <si>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</si>
  <si>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</si>
  <si>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</si>
  <si>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</si>
  <si>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</si>
  <si>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</si>
  <si>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</si>
  <si>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</si>
  <si>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 xml:space="preserve">на лікування хворих на цукровий діабет інсуліном та нецукровий діабет десмопресином 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</si>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</sst>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b/>
      <sz val="16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 CYR"/>
      <charset val="204"/>
    </font>
    <font>
      <sz val="15"/>
      <name val="Times New Roman CYR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b/>
      <sz val="20"/>
      <name val="Times New Roman Cyr"/>
      <charset val="204"/>
    </font>
    <font>
      <sz val="14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4" fillId="0" borderId="0"/>
    <xf numFmtId="0" fontId="68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6" fillId="0" borderId="0"/>
    <xf numFmtId="0" fontId="2" fillId="0" borderId="0"/>
    <xf numFmtId="0" fontId="2" fillId="0" borderId="0"/>
    <xf numFmtId="0" fontId="34" fillId="0" borderId="0"/>
  </cellStyleXfs>
  <cellXfs count="77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/>
    <xf numFmtId="0" fontId="16" fillId="0" borderId="0" xfId="0" applyFont="1"/>
    <xf numFmtId="0" fontId="11" fillId="0" borderId="0" xfId="5" applyFont="1"/>
    <xf numFmtId="0" fontId="21" fillId="0" borderId="0" xfId="5" applyFont="1"/>
    <xf numFmtId="0" fontId="15" fillId="0" borderId="0" xfId="5" applyFont="1"/>
    <xf numFmtId="0" fontId="21" fillId="0" borderId="0" xfId="5" applyFont="1" applyAlignment="1">
      <alignment horizontal="center" vertical="center" wrapText="1"/>
    </xf>
    <xf numFmtId="49" fontId="15" fillId="0" borderId="0" xfId="5" applyNumberFormat="1" applyFont="1"/>
    <xf numFmtId="0" fontId="23" fillId="0" borderId="0" xfId="5" applyFont="1"/>
    <xf numFmtId="49" fontId="21" fillId="0" borderId="0" xfId="5" applyNumberFormat="1" applyFont="1"/>
    <xf numFmtId="0" fontId="24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1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29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5" fillId="0" borderId="0" xfId="0" applyFont="1" applyBorder="1" applyAlignment="1">
      <alignment horizontal="center"/>
    </xf>
    <xf numFmtId="0" fontId="25" fillId="0" borderId="0" xfId="0" applyNumberFormat="1" applyFont="1" applyBorder="1" applyAlignment="1" applyProtection="1">
      <alignment horizontal="left" vertical="center" wrapText="1"/>
    </xf>
    <xf numFmtId="164" fontId="26" fillId="0" borderId="0" xfId="0" applyNumberFormat="1" applyFont="1" applyBorder="1" applyAlignment="1">
      <alignment horizontal="right" wrapText="1"/>
    </xf>
    <xf numFmtId="0" fontId="26" fillId="0" borderId="0" xfId="0" applyFont="1" applyFill="1" applyBorder="1" applyAlignment="1">
      <alignment horizontal="center" vertical="top" wrapText="1"/>
    </xf>
    <xf numFmtId="49" fontId="30" fillId="0" borderId="0" xfId="0" applyNumberFormat="1" applyFont="1" applyFill="1" applyBorder="1" applyAlignment="1" applyProtection="1">
      <alignment wrapText="1"/>
      <protection locked="0"/>
    </xf>
    <xf numFmtId="164" fontId="30" fillId="0" borderId="0" xfId="0" applyNumberFormat="1" applyFont="1" applyFill="1" applyBorder="1" applyAlignment="1">
      <alignment horizontal="right" wrapText="1"/>
    </xf>
    <xf numFmtId="0" fontId="32" fillId="0" borderId="0" xfId="0" applyFont="1"/>
    <xf numFmtId="0" fontId="26" fillId="0" borderId="0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vertical="top" wrapText="1"/>
    </xf>
    <xf numFmtId="49" fontId="22" fillId="2" borderId="1" xfId="5" applyNumberFormat="1" applyFont="1" applyFill="1" applyBorder="1" applyAlignment="1">
      <alignment horizontal="center" wrapText="1"/>
    </xf>
    <xf numFmtId="49" fontId="22" fillId="2" borderId="1" xfId="5" applyNumberFormat="1" applyFont="1" applyFill="1" applyBorder="1" applyAlignment="1" applyProtection="1">
      <alignment horizontal="center" wrapText="1"/>
      <protection locked="0"/>
    </xf>
    <xf numFmtId="0" fontId="23" fillId="0" borderId="0" xfId="5" applyFont="1" applyAlignment="1">
      <alignment horizontal="center" vertical="center" wrapText="1"/>
    </xf>
    <xf numFmtId="3" fontId="15" fillId="0" borderId="7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3" fillId="0" borderId="0" xfId="4" applyFont="1" applyAlignment="1"/>
    <xf numFmtId="0" fontId="34" fillId="0" borderId="0" xfId="4" applyFont="1" applyFill="1" applyBorder="1"/>
    <xf numFmtId="0" fontId="10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7" fillId="0" borderId="1" xfId="4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49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Fill="1" applyBorder="1" applyAlignment="1">
      <alignment horizontal="center" vertical="center" wrapText="1"/>
    </xf>
    <xf numFmtId="0" fontId="39" fillId="0" borderId="0" xfId="4" applyFont="1" applyFill="1" applyBorder="1"/>
    <xf numFmtId="49" fontId="40" fillId="0" borderId="1" xfId="4" applyNumberFormat="1" applyFont="1" applyFill="1" applyBorder="1" applyAlignment="1">
      <alignment wrapText="1"/>
    </xf>
    <xf numFmtId="0" fontId="41" fillId="3" borderId="0" xfId="4" applyFont="1" applyFill="1" applyBorder="1"/>
    <xf numFmtId="0" fontId="41" fillId="0" borderId="0" xfId="4" applyFont="1" applyFill="1" applyBorder="1"/>
    <xf numFmtId="49" fontId="42" fillId="0" borderId="1" xfId="4" applyNumberFormat="1" applyFont="1" applyFill="1" applyBorder="1" applyAlignment="1">
      <alignment horizontal="left" wrapText="1"/>
    </xf>
    <xf numFmtId="2" fontId="41" fillId="0" borderId="0" xfId="4" applyNumberFormat="1" applyFont="1" applyFill="1" applyBorder="1"/>
    <xf numFmtId="49" fontId="42" fillId="0" borderId="1" xfId="4" applyNumberFormat="1" applyFont="1" applyFill="1" applyBorder="1" applyAlignment="1">
      <alignment vertical="justify" wrapText="1"/>
    </xf>
    <xf numFmtId="0" fontId="34" fillId="3" borderId="0" xfId="4" applyFont="1" applyFill="1" applyBorder="1"/>
    <xf numFmtId="49" fontId="42" fillId="0" borderId="1" xfId="4" applyNumberFormat="1" applyFont="1" applyFill="1" applyBorder="1" applyAlignment="1">
      <alignment wrapText="1"/>
    </xf>
    <xf numFmtId="49" fontId="34" fillId="0" borderId="0" xfId="4" applyNumberFormat="1" applyFont="1" applyFill="1" applyBorder="1" applyAlignment="1">
      <alignment vertical="top" wrapText="1"/>
    </xf>
    <xf numFmtId="0" fontId="44" fillId="0" borderId="0" xfId="4" applyFont="1" applyFill="1" applyBorder="1"/>
    <xf numFmtId="0" fontId="45" fillId="0" borderId="0" xfId="4" applyFont="1" applyFill="1" applyBorder="1"/>
    <xf numFmtId="0" fontId="41" fillId="0" borderId="0" xfId="6" applyFont="1" applyFill="1" applyBorder="1" applyAlignment="1" applyProtection="1">
      <alignment vertical="center" wrapText="1"/>
    </xf>
    <xf numFmtId="164" fontId="44" fillId="0" borderId="0" xfId="4" applyNumberFormat="1" applyFont="1" applyFill="1" applyBorder="1"/>
    <xf numFmtId="3" fontId="44" fillId="0" borderId="0" xfId="4" applyNumberFormat="1" applyFont="1" applyFill="1" applyBorder="1"/>
    <xf numFmtId="1" fontId="34" fillId="0" borderId="0" xfId="4" applyNumberFormat="1" applyFont="1" applyFill="1" applyBorder="1" applyAlignment="1">
      <alignment vertical="top" wrapText="1"/>
    </xf>
    <xf numFmtId="0" fontId="27" fillId="0" borderId="0" xfId="0" applyFont="1"/>
    <xf numFmtId="0" fontId="5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wrapText="1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0" fontId="28" fillId="0" borderId="12" xfId="0" applyFont="1" applyBorder="1" applyAlignment="1">
      <alignment horizontal="left" wrapText="1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51" fillId="0" borderId="12" xfId="0" applyFont="1" applyBorder="1" applyAlignment="1">
      <alignment horizontal="left" wrapText="1"/>
    </xf>
    <xf numFmtId="0" fontId="54" fillId="0" borderId="10" xfId="0" applyFont="1" applyBorder="1"/>
    <xf numFmtId="0" fontId="55" fillId="0" borderId="12" xfId="0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0" xfId="0" applyFont="1" applyFill="1" applyBorder="1" applyAlignment="1" applyProtection="1">
      <alignment horizontal="left" wrapText="1"/>
    </xf>
    <xf numFmtId="0" fontId="27" fillId="0" borderId="14" xfId="0" applyNumberFormat="1" applyFont="1" applyBorder="1" applyAlignment="1">
      <alignment horizontal="left" wrapText="1"/>
    </xf>
    <xf numFmtId="0" fontId="27" fillId="0" borderId="15" xfId="0" applyNumberFormat="1" applyFont="1" applyBorder="1" applyAlignment="1">
      <alignment horizontal="left" wrapText="1"/>
    </xf>
    <xf numFmtId="0" fontId="52" fillId="0" borderId="16" xfId="0" applyFont="1" applyBorder="1" applyAlignment="1">
      <alignment horizontal="left" wrapText="1"/>
    </xf>
    <xf numFmtId="49" fontId="49" fillId="0" borderId="10" xfId="0" applyNumberFormat="1" applyFont="1" applyBorder="1" applyAlignment="1" applyProtection="1">
      <alignment horizontal="left" wrapText="1"/>
      <protection locked="0"/>
    </xf>
    <xf numFmtId="0" fontId="51" fillId="0" borderId="17" xfId="0" applyFont="1" applyBorder="1" applyAlignment="1">
      <alignment horizontal="left" wrapText="1"/>
    </xf>
    <xf numFmtId="0" fontId="54" fillId="0" borderId="18" xfId="0" applyFont="1" applyBorder="1" applyAlignment="1">
      <alignment horizontal="left" wrapText="1"/>
    </xf>
    <xf numFmtId="0" fontId="55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55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10" xfId="0" applyFont="1" applyBorder="1" applyAlignment="1">
      <alignment horizontal="left"/>
    </xf>
    <xf numFmtId="0" fontId="54" fillId="0" borderId="10" xfId="0" applyFont="1" applyBorder="1" applyAlignment="1">
      <alignment horizontal="left"/>
    </xf>
    <xf numFmtId="0" fontId="27" fillId="0" borderId="23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54" fillId="0" borderId="0" xfId="0" applyFont="1" applyBorder="1" applyAlignment="1">
      <alignment horizontal="left" wrapText="1"/>
    </xf>
    <xf numFmtId="3" fontId="56" fillId="0" borderId="0" xfId="0" applyNumberFormat="1" applyFont="1" applyBorder="1" applyAlignment="1">
      <alignment horizontal="justify" wrapText="1"/>
    </xf>
    <xf numFmtId="3" fontId="36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0" fillId="0" borderId="0" xfId="0" applyNumberFormat="1" applyFont="1"/>
    <xf numFmtId="3" fontId="10" fillId="0" borderId="0" xfId="0" applyNumberFormat="1" applyFont="1"/>
    <xf numFmtId="49" fontId="40" fillId="0" borderId="1" xfId="4" applyNumberFormat="1" applyFont="1" applyFill="1" applyBorder="1" applyAlignment="1">
      <alignment horizontal="center" wrapText="1"/>
    </xf>
    <xf numFmtId="49" fontId="42" fillId="0" borderId="1" xfId="4" applyNumberFormat="1" applyFont="1" applyFill="1" applyBorder="1" applyAlignment="1">
      <alignment horizontal="center" wrapText="1"/>
    </xf>
    <xf numFmtId="3" fontId="36" fillId="0" borderId="1" xfId="4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50" fillId="0" borderId="10" xfId="0" applyFont="1" applyBorder="1"/>
    <xf numFmtId="0" fontId="61" fillId="0" borderId="0" xfId="0" applyFont="1"/>
    <xf numFmtId="1" fontId="22" fillId="2" borderId="1" xfId="5" applyNumberFormat="1" applyFont="1" applyFill="1" applyBorder="1" applyAlignment="1" applyProtection="1">
      <alignment horizontal="center" wrapText="1"/>
      <protection locked="0"/>
    </xf>
    <xf numFmtId="49" fontId="22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63" fillId="2" borderId="1" xfId="5" applyNumberFormat="1" applyFont="1" applyFill="1" applyBorder="1" applyAlignment="1" applyProtection="1">
      <alignment horizontal="center" wrapText="1"/>
      <protection locked="0"/>
    </xf>
    <xf numFmtId="49" fontId="63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wrapText="1"/>
    </xf>
    <xf numFmtId="0" fontId="66" fillId="0" borderId="0" xfId="0" applyFont="1"/>
    <xf numFmtId="0" fontId="67" fillId="0" borderId="10" xfId="0" applyFont="1" applyBorder="1" applyAlignment="1">
      <alignment wrapText="1"/>
    </xf>
    <xf numFmtId="0" fontId="67" fillId="0" borderId="0" xfId="0" applyFont="1"/>
    <xf numFmtId="0" fontId="54" fillId="0" borderId="10" xfId="0" applyFont="1" applyBorder="1" applyAlignment="1">
      <alignment wrapText="1"/>
    </xf>
    <xf numFmtId="0" fontId="27" fillId="0" borderId="23" xfId="0" applyFont="1" applyBorder="1"/>
    <xf numFmtId="49" fontId="53" fillId="0" borderId="27" xfId="0" applyNumberFormat="1" applyFont="1" applyBorder="1" applyAlignment="1" applyProtection="1">
      <alignment horizontal="left" wrapText="1"/>
      <protection locked="0"/>
    </xf>
    <xf numFmtId="0" fontId="6" fillId="0" borderId="31" xfId="0" applyFont="1" applyBorder="1"/>
    <xf numFmtId="0" fontId="0" fillId="0" borderId="31" xfId="0" applyBorder="1"/>
    <xf numFmtId="3" fontId="6" fillId="0" borderId="31" xfId="0" applyNumberFormat="1" applyFont="1" applyBorder="1"/>
    <xf numFmtId="0" fontId="52" fillId="0" borderId="12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67" fillId="0" borderId="0" xfId="0" applyFont="1" applyBorder="1" applyAlignment="1">
      <alignment wrapText="1"/>
    </xf>
    <xf numFmtId="3" fontId="36" fillId="0" borderId="1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1" fillId="0" borderId="1" xfId="0" applyFont="1" applyBorder="1"/>
    <xf numFmtId="0" fontId="38" fillId="0" borderId="1" xfId="5" applyFont="1" applyBorder="1" applyAlignment="1">
      <alignment horizontal="center" vertical="center" wrapText="1"/>
    </xf>
    <xf numFmtId="0" fontId="72" fillId="0" borderId="2" xfId="5" applyFont="1" applyBorder="1" applyAlignment="1">
      <alignment horizontal="center" vertical="center" wrapText="1"/>
    </xf>
    <xf numFmtId="0" fontId="73" fillId="0" borderId="0" xfId="5" applyFont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75" fillId="0" borderId="0" xfId="0" applyFont="1"/>
    <xf numFmtId="0" fontId="75" fillId="0" borderId="0" xfId="0" applyFont="1" applyFill="1"/>
    <xf numFmtId="0" fontId="74" fillId="0" borderId="0" xfId="0" applyFont="1"/>
    <xf numFmtId="0" fontId="77" fillId="0" borderId="0" xfId="0" applyFont="1" applyAlignment="1">
      <alignment horizontal="center"/>
    </xf>
    <xf numFmtId="0" fontId="77" fillId="0" borderId="0" xfId="0" applyFont="1" applyFill="1" applyAlignment="1">
      <alignment horizontal="center"/>
    </xf>
    <xf numFmtId="0" fontId="61" fillId="0" borderId="0" xfId="0" applyFont="1" applyFill="1" applyBorder="1"/>
    <xf numFmtId="0" fontId="78" fillId="0" borderId="0" xfId="0" applyFont="1"/>
    <xf numFmtId="0" fontId="75" fillId="0" borderId="0" xfId="0" applyFont="1" applyBorder="1"/>
    <xf numFmtId="0" fontId="61" fillId="0" borderId="0" xfId="0" applyFont="1" applyBorder="1"/>
    <xf numFmtId="0" fontId="62" fillId="0" borderId="0" xfId="0" applyFont="1"/>
    <xf numFmtId="49" fontId="64" fillId="0" borderId="1" xfId="0" applyNumberFormat="1" applyFont="1" applyBorder="1" applyAlignment="1">
      <alignment horizontal="center"/>
    </xf>
    <xf numFmtId="49" fontId="79" fillId="0" borderId="25" xfId="0" applyNumberFormat="1" applyFont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6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1" xfId="0" applyNumberFormat="1" applyFont="1" applyBorder="1"/>
    <xf numFmtId="3" fontId="80" fillId="0" borderId="0" xfId="0" applyNumberFormat="1" applyFont="1"/>
    <xf numFmtId="0" fontId="80" fillId="0" borderId="0" xfId="0" applyFont="1"/>
    <xf numFmtId="0" fontId="67" fillId="0" borderId="0" xfId="0" applyFont="1" applyAlignment="1">
      <alignment wrapText="1"/>
    </xf>
    <xf numFmtId="0" fontId="44" fillId="3" borderId="0" xfId="4" applyFont="1" applyFill="1" applyBorder="1"/>
    <xf numFmtId="49" fontId="42" fillId="0" borderId="1" xfId="4" applyNumberFormat="1" applyFont="1" applyFill="1" applyBorder="1" applyAlignment="1">
      <alignment vertical="center" wrapText="1"/>
    </xf>
    <xf numFmtId="0" fontId="27" fillId="0" borderId="0" xfId="0" applyFont="1" applyAlignment="1"/>
    <xf numFmtId="0" fontId="28" fillId="0" borderId="30" xfId="0" applyFont="1" applyBorder="1" applyAlignment="1">
      <alignment horizontal="left" wrapText="1"/>
    </xf>
    <xf numFmtId="0" fontId="84" fillId="0" borderId="0" xfId="0" applyFont="1" applyAlignment="1"/>
    <xf numFmtId="3" fontId="29" fillId="0" borderId="10" xfId="0" applyNumberFormat="1" applyFont="1" applyBorder="1" applyAlignment="1" applyProtection="1">
      <alignment wrapText="1"/>
      <protection locked="0"/>
    </xf>
    <xf numFmtId="3" fontId="29" fillId="0" borderId="9" xfId="0" applyNumberFormat="1" applyFont="1" applyBorder="1" applyAlignment="1">
      <alignment wrapText="1"/>
    </xf>
    <xf numFmtId="3" fontId="29" fillId="0" borderId="11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wrapText="1"/>
    </xf>
    <xf numFmtId="4" fontId="84" fillId="0" borderId="10" xfId="0" applyNumberFormat="1" applyFont="1" applyBorder="1" applyAlignment="1">
      <alignment horizontal="center" wrapText="1"/>
    </xf>
    <xf numFmtId="4" fontId="84" fillId="0" borderId="13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0" fontId="27" fillId="0" borderId="32" xfId="0" applyFont="1" applyBorder="1" applyAlignment="1">
      <alignment wrapText="1"/>
    </xf>
    <xf numFmtId="0" fontId="85" fillId="0" borderId="10" xfId="0" applyFont="1" applyBorder="1" applyAlignment="1">
      <alignment wrapText="1"/>
    </xf>
    <xf numFmtId="0" fontId="85" fillId="0" borderId="0" xfId="0" applyFont="1" applyAlignment="1">
      <alignment wrapText="1"/>
    </xf>
    <xf numFmtId="3" fontId="29" fillId="0" borderId="10" xfId="0" applyNumberFormat="1" applyFont="1" applyBorder="1" applyAlignment="1" applyProtection="1">
      <alignment horizontal="right" wrapText="1"/>
      <protection locked="0"/>
    </xf>
    <xf numFmtId="3" fontId="84" fillId="0" borderId="13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right" wrapText="1"/>
    </xf>
    <xf numFmtId="3" fontId="84" fillId="0" borderId="13" xfId="0" applyNumberFormat="1" applyFont="1" applyBorder="1" applyAlignment="1">
      <alignment horizontal="right" wrapText="1"/>
    </xf>
    <xf numFmtId="3" fontId="84" fillId="0" borderId="10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wrapText="1"/>
    </xf>
    <xf numFmtId="3" fontId="29" fillId="0" borderId="27" xfId="0" applyNumberFormat="1" applyFont="1" applyBorder="1" applyAlignment="1" applyProtection="1">
      <alignment horizontal="right" wrapText="1"/>
      <protection locked="0"/>
    </xf>
    <xf numFmtId="3" fontId="29" fillId="0" borderId="27" xfId="0" applyNumberFormat="1" applyFont="1" applyBorder="1" applyAlignment="1">
      <alignment horizontal="right" wrapText="1"/>
    </xf>
    <xf numFmtId="3" fontId="84" fillId="0" borderId="27" xfId="0" applyNumberFormat="1" applyFont="1" applyBorder="1" applyAlignment="1">
      <alignment horizontal="center" wrapText="1"/>
    </xf>
    <xf numFmtId="3" fontId="84" fillId="0" borderId="28" xfId="0" applyNumberFormat="1" applyFont="1" applyBorder="1" applyAlignment="1">
      <alignment horizontal="center" wrapText="1"/>
    </xf>
    <xf numFmtId="3" fontId="29" fillId="0" borderId="10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center" wrapText="1"/>
    </xf>
    <xf numFmtId="0" fontId="84" fillId="0" borderId="10" xfId="0" applyFont="1" applyBorder="1" applyAlignment="1">
      <alignment horizontal="center" wrapText="1"/>
    </xf>
    <xf numFmtId="3" fontId="84" fillId="0" borderId="10" xfId="0" applyNumberFormat="1" applyFont="1" applyFill="1" applyBorder="1" applyAlignment="1">
      <alignment horizontal="right" wrapText="1"/>
    </xf>
    <xf numFmtId="3" fontId="84" fillId="0" borderId="13" xfId="0" applyNumberFormat="1" applyFont="1" applyFill="1" applyBorder="1" applyAlignment="1">
      <alignment horizontal="center" wrapText="1"/>
    </xf>
    <xf numFmtId="0" fontId="84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horizontal="right" wrapText="1"/>
    </xf>
    <xf numFmtId="49" fontId="86" fillId="0" borderId="0" xfId="0" applyNumberFormat="1" applyFont="1" applyAlignment="1">
      <alignment horizontal="center" vertical="center"/>
    </xf>
    <xf numFmtId="49" fontId="61" fillId="0" borderId="0" xfId="0" applyNumberFormat="1" applyFont="1" applyAlignment="1" applyProtection="1">
      <alignment vertical="top"/>
      <protection locked="0"/>
    </xf>
    <xf numFmtId="0" fontId="19" fillId="0" borderId="0" xfId="4" applyFont="1" applyAlignment="1">
      <alignment horizontal="right"/>
    </xf>
    <xf numFmtId="0" fontId="82" fillId="0" borderId="1" xfId="5" applyFont="1" applyBorder="1" applyAlignment="1">
      <alignment wrapText="1"/>
    </xf>
    <xf numFmtId="3" fontId="82" fillId="0" borderId="1" xfId="5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wrapText="1"/>
    </xf>
    <xf numFmtId="4" fontId="82" fillId="0" borderId="1" xfId="5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Border="1" applyAlignment="1">
      <alignment horizontal="left" wrapText="1"/>
    </xf>
    <xf numFmtId="49" fontId="79" fillId="0" borderId="1" xfId="0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 applyProtection="1">
      <alignment horizontal="left" wrapText="1"/>
      <protection locked="0"/>
    </xf>
    <xf numFmtId="49" fontId="89" fillId="4" borderId="1" xfId="5" applyNumberFormat="1" applyFont="1" applyFill="1" applyBorder="1" applyAlignment="1" applyProtection="1">
      <alignment horizontal="center" wrapText="1"/>
      <protection locked="0"/>
    </xf>
    <xf numFmtId="3" fontId="89" fillId="4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Border="1" applyAlignment="1">
      <alignment wrapText="1"/>
    </xf>
    <xf numFmtId="0" fontId="87" fillId="0" borderId="0" xfId="5" applyFont="1" applyAlignment="1">
      <alignment wrapText="1"/>
    </xf>
    <xf numFmtId="49" fontId="89" fillId="0" borderId="1" xfId="5" applyNumberFormat="1" applyFont="1" applyFill="1" applyBorder="1" applyAlignment="1" applyProtection="1">
      <alignment horizontal="center" wrapText="1"/>
      <protection locked="0"/>
    </xf>
    <xf numFmtId="3" fontId="89" fillId="0" borderId="1" xfId="5" applyNumberFormat="1" applyFont="1" applyFill="1" applyBorder="1" applyAlignment="1" applyProtection="1">
      <alignment horizontal="center" wrapText="1"/>
      <protection locked="0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Fill="1" applyBorder="1" applyAlignment="1">
      <alignment wrapText="1"/>
    </xf>
    <xf numFmtId="0" fontId="87" fillId="0" borderId="0" xfId="5" applyFont="1" applyFill="1" applyAlignment="1">
      <alignment wrapText="1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0" fontId="64" fillId="0" borderId="1" xfId="0" applyFont="1" applyBorder="1" applyAlignment="1">
      <alignment horizontal="left" vertical="center" wrapText="1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3" fontId="91" fillId="4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93" fillId="0" borderId="0" xfId="4" applyNumberFormat="1" applyFont="1" applyFill="1" applyBorder="1" applyAlignment="1">
      <alignment horizontal="right" wrapText="1"/>
    </xf>
    <xf numFmtId="49" fontId="43" fillId="0" borderId="31" xfId="4" applyNumberFormat="1" applyFont="1" applyFill="1" applyBorder="1" applyAlignment="1">
      <alignment horizontal="right" wrapText="1"/>
    </xf>
    <xf numFmtId="0" fontId="74" fillId="0" borderId="0" xfId="0" applyFont="1" applyAlignment="1">
      <alignment horizontal="center"/>
    </xf>
    <xf numFmtId="0" fontId="74" fillId="0" borderId="0" xfId="0" applyFont="1" applyFill="1" applyAlignment="1">
      <alignment horizontal="center"/>
    </xf>
    <xf numFmtId="0" fontId="74" fillId="0" borderId="0" xfId="0" applyFont="1" applyFill="1"/>
    <xf numFmtId="0" fontId="74" fillId="0" borderId="0" xfId="0" applyFont="1" applyAlignment="1">
      <alignment horizontal="left"/>
    </xf>
    <xf numFmtId="0" fontId="74" fillId="0" borderId="0" xfId="0" applyFont="1" applyFill="1" applyAlignment="1">
      <alignment horizontal="left"/>
    </xf>
    <xf numFmtId="3" fontId="75" fillId="0" borderId="0" xfId="0" applyNumberFormat="1" applyFont="1" applyFill="1"/>
    <xf numFmtId="0" fontId="94" fillId="0" borderId="0" xfId="0" applyFont="1"/>
    <xf numFmtId="0" fontId="14" fillId="0" borderId="0" xfId="0" applyFont="1"/>
    <xf numFmtId="0" fontId="81" fillId="0" borderId="0" xfId="0" applyFont="1" applyFill="1"/>
    <xf numFmtId="49" fontId="98" fillId="0" borderId="1" xfId="0" applyNumberFormat="1" applyFont="1" applyBorder="1" applyAlignment="1">
      <alignment horizontal="center" wrapText="1"/>
    </xf>
    <xf numFmtId="49" fontId="99" fillId="0" borderId="1" xfId="5" applyNumberFormat="1" applyFont="1" applyFill="1" applyBorder="1" applyAlignment="1" applyProtection="1">
      <alignment horizontal="left" wrapText="1"/>
      <protection locked="0"/>
    </xf>
    <xf numFmtId="49" fontId="100" fillId="0" borderId="1" xfId="5" applyNumberFormat="1" applyFont="1" applyFill="1" applyBorder="1" applyAlignment="1" applyProtection="1">
      <alignment horizontal="center" wrapText="1"/>
      <protection locked="0"/>
    </xf>
    <xf numFmtId="3" fontId="99" fillId="0" borderId="1" xfId="5" applyNumberFormat="1" applyFont="1" applyFill="1" applyBorder="1" applyAlignment="1" applyProtection="1">
      <alignment horizontal="center" wrapText="1"/>
      <protection locked="0"/>
    </xf>
    <xf numFmtId="49" fontId="22" fillId="4" borderId="1" xfId="0" applyNumberFormat="1" applyFont="1" applyFill="1" applyBorder="1" applyAlignment="1" applyProtection="1">
      <alignment horizontal="left" wrapText="1"/>
      <protection locked="0"/>
    </xf>
    <xf numFmtId="49" fontId="22" fillId="4" borderId="1" xfId="5" applyNumberFormat="1" applyFont="1" applyFill="1" applyBorder="1" applyAlignment="1" applyProtection="1">
      <alignment horizontal="center" wrapText="1"/>
      <protection locked="0"/>
    </xf>
    <xf numFmtId="3" fontId="22" fillId="4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" fontId="22" fillId="4" borderId="1" xfId="5" applyNumberFormat="1" applyFont="1" applyFill="1" applyBorder="1" applyAlignment="1" applyProtection="1">
      <alignment horizontal="center" wrapText="1"/>
      <protection locked="0"/>
    </xf>
    <xf numFmtId="0" fontId="84" fillId="0" borderId="0" xfId="0" applyFont="1" applyAlignment="1"/>
    <xf numFmtId="49" fontId="101" fillId="0" borderId="0" xfId="0" applyNumberFormat="1" applyFont="1" applyBorder="1" applyAlignment="1" applyProtection="1">
      <alignment horizontal="center" vertical="top"/>
      <protection locked="0"/>
    </xf>
    <xf numFmtId="49" fontId="52" fillId="0" borderId="0" xfId="0" applyNumberFormat="1" applyFont="1" applyBorder="1" applyAlignment="1" applyProtection="1">
      <alignment horizontal="center"/>
      <protection locked="0"/>
    </xf>
    <xf numFmtId="4" fontId="36" fillId="0" borderId="1" xfId="4" applyNumberFormat="1" applyFont="1" applyFill="1" applyBorder="1" applyAlignment="1">
      <alignment horizontal="center" wrapText="1"/>
    </xf>
    <xf numFmtId="4" fontId="43" fillId="0" borderId="1" xfId="4" applyNumberFormat="1" applyFont="1" applyFill="1" applyBorder="1" applyAlignment="1">
      <alignment horizontal="center" wrapText="1"/>
    </xf>
    <xf numFmtId="0" fontId="105" fillId="0" borderId="0" xfId="0" applyFont="1"/>
    <xf numFmtId="4" fontId="13" fillId="0" borderId="0" xfId="0" applyNumberFormat="1" applyFont="1" applyFill="1"/>
    <xf numFmtId="4" fontId="13" fillId="0" borderId="0" xfId="0" applyNumberFormat="1" applyFont="1"/>
    <xf numFmtId="0" fontId="78" fillId="0" borderId="0" xfId="0" applyFont="1" applyFill="1"/>
    <xf numFmtId="0" fontId="13" fillId="0" borderId="0" xfId="0" applyFont="1" applyBorder="1"/>
    <xf numFmtId="0" fontId="14" fillId="0" borderId="0" xfId="0" applyFont="1" applyBorder="1"/>
    <xf numFmtId="0" fontId="13" fillId="0" borderId="4" xfId="0" applyFont="1" applyBorder="1"/>
    <xf numFmtId="0" fontId="13" fillId="0" borderId="1" xfId="0" applyFont="1" applyBorder="1"/>
    <xf numFmtId="49" fontId="90" fillId="0" borderId="1" xfId="5" applyNumberFormat="1" applyFont="1" applyFill="1" applyBorder="1" applyAlignment="1" applyProtection="1">
      <alignment horizontal="left" wrapText="1"/>
      <protection locked="0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49" fontId="106" fillId="0" borderId="1" xfId="0" applyNumberFormat="1" applyFont="1" applyFill="1" applyBorder="1" applyAlignment="1">
      <alignment horizontal="center" wrapText="1"/>
    </xf>
    <xf numFmtId="49" fontId="106" fillId="0" borderId="25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" fontId="88" fillId="0" borderId="1" xfId="5" applyNumberFormat="1" applyFont="1" applyFill="1" applyBorder="1" applyAlignment="1" applyProtection="1">
      <alignment horizontal="center" wrapText="1"/>
      <protection locked="0"/>
    </xf>
    <xf numFmtId="49" fontId="22" fillId="0" borderId="1" xfId="5" applyNumberFormat="1" applyFont="1" applyFill="1" applyBorder="1" applyAlignment="1" applyProtection="1">
      <alignment horizontal="center" wrapText="1"/>
      <protection locked="0"/>
    </xf>
    <xf numFmtId="3" fontId="22" fillId="0" borderId="1" xfId="5" applyNumberFormat="1" applyFont="1" applyFill="1" applyBorder="1" applyAlignment="1" applyProtection="1">
      <alignment horizontal="center" wrapText="1"/>
      <protection locked="0"/>
    </xf>
    <xf numFmtId="49" fontId="99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49" fontId="98" fillId="0" borderId="2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3" fillId="0" borderId="33" xfId="0" applyFont="1" applyBorder="1"/>
    <xf numFmtId="0" fontId="13" fillId="0" borderId="0" xfId="0" applyFont="1" applyBorder="1" applyAlignment="1"/>
    <xf numFmtId="0" fontId="74" fillId="0" borderId="0" xfId="0" applyFont="1" applyBorder="1"/>
    <xf numFmtId="0" fontId="2" fillId="0" borderId="0" xfId="29" applyFont="1"/>
    <xf numFmtId="0" fontId="43" fillId="0" borderId="0" xfId="29" applyFont="1"/>
    <xf numFmtId="0" fontId="12" fillId="0" borderId="0" xfId="29" applyFont="1" applyAlignment="1">
      <alignment horizontal="center" vertical="center" wrapText="1"/>
    </xf>
    <xf numFmtId="0" fontId="107" fillId="0" borderId="0" xfId="29" applyFont="1" applyAlignment="1">
      <alignment vertical="center" wrapText="1"/>
    </xf>
    <xf numFmtId="0" fontId="25" fillId="0" borderId="0" xfId="29" applyFont="1"/>
    <xf numFmtId="49" fontId="93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69" fillId="0" borderId="1" xfId="29" applyFont="1" applyBorder="1" applyAlignment="1">
      <alignment horizontal="right"/>
    </xf>
    <xf numFmtId="0" fontId="36" fillId="0" borderId="1" xfId="31" applyFont="1" applyBorder="1" applyAlignment="1">
      <alignment horizontal="right"/>
    </xf>
    <xf numFmtId="0" fontId="36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96" fillId="0" borderId="10" xfId="0" applyFont="1" applyBorder="1" applyAlignment="1">
      <alignment horizontal="center" wrapText="1"/>
    </xf>
    <xf numFmtId="0" fontId="96" fillId="0" borderId="10" xfId="0" applyFont="1" applyFill="1" applyBorder="1" applyAlignment="1">
      <alignment horizontal="center" wrapText="1"/>
    </xf>
    <xf numFmtId="0" fontId="96" fillId="3" borderId="13" xfId="29" applyFont="1" applyFill="1" applyBorder="1" applyAlignment="1">
      <alignment horizontal="center" vertical="center" wrapText="1"/>
    </xf>
    <xf numFmtId="0" fontId="110" fillId="0" borderId="0" xfId="29" applyFont="1" applyAlignment="1">
      <alignment horizontal="center"/>
    </xf>
    <xf numFmtId="0" fontId="69" fillId="0" borderId="1" xfId="29" applyFont="1" applyBorder="1" applyAlignment="1">
      <alignment horizontal="center"/>
    </xf>
    <xf numFmtId="0" fontId="36" fillId="0" borderId="1" xfId="31" applyFont="1" applyBorder="1" applyAlignment="1">
      <alignment horizontal="center"/>
    </xf>
    <xf numFmtId="0" fontId="19" fillId="6" borderId="12" xfId="31" applyFont="1" applyFill="1" applyBorder="1" applyAlignment="1">
      <alignment horizontal="center" wrapText="1"/>
    </xf>
    <xf numFmtId="0" fontId="55" fillId="6" borderId="10" xfId="31" applyFont="1" applyFill="1" applyBorder="1" applyAlignment="1">
      <alignment horizontal="left" wrapText="1"/>
    </xf>
    <xf numFmtId="0" fontId="43" fillId="0" borderId="0" xfId="29" applyFont="1" applyAlignment="1">
      <alignment horizontal="center"/>
    </xf>
    <xf numFmtId="0" fontId="19" fillId="0" borderId="12" xfId="29" applyFont="1" applyBorder="1" applyAlignment="1">
      <alignment horizontal="center"/>
    </xf>
    <xf numFmtId="0" fontId="55" fillId="0" borderId="10" xfId="0" applyFont="1" applyBorder="1" applyAlignment="1">
      <alignment horizontal="left" wrapText="1"/>
    </xf>
    <xf numFmtId="0" fontId="111" fillId="0" borderId="0" xfId="29" applyFont="1" applyBorder="1" applyAlignment="1">
      <alignment horizontal="right"/>
    </xf>
    <xf numFmtId="0" fontId="2" fillId="0" borderId="0" xfId="29" applyFont="1" applyBorder="1"/>
    <xf numFmtId="49" fontId="112" fillId="0" borderId="0" xfId="29" applyNumberFormat="1" applyFont="1" applyFill="1" applyBorder="1" applyAlignment="1" applyProtection="1">
      <alignment horizontal="center" wrapText="1"/>
      <protection locked="0"/>
    </xf>
    <xf numFmtId="0" fontId="113" fillId="0" borderId="0" xfId="29" applyFont="1"/>
    <xf numFmtId="0" fontId="48" fillId="0" borderId="43" xfId="29" applyFont="1" applyBorder="1" applyAlignment="1">
      <alignment horizontal="center"/>
    </xf>
    <xf numFmtId="0" fontId="86" fillId="0" borderId="0" xfId="29" applyFont="1"/>
    <xf numFmtId="0" fontId="86" fillId="3" borderId="0" xfId="29" applyFont="1" applyFill="1"/>
    <xf numFmtId="0" fontId="115" fillId="0" borderId="0" xfId="29" applyFont="1"/>
    <xf numFmtId="0" fontId="115" fillId="3" borderId="0" xfId="29" applyFont="1" applyFill="1"/>
    <xf numFmtId="49" fontId="102" fillId="0" borderId="10" xfId="0" applyNumberFormat="1" applyFont="1" applyBorder="1" applyAlignment="1" applyProtection="1">
      <alignment horizontal="left" wrapText="1"/>
      <protection locked="0"/>
    </xf>
    <xf numFmtId="3" fontId="29" fillId="0" borderId="10" xfId="0" applyNumberFormat="1" applyFont="1" applyBorder="1" applyAlignment="1">
      <alignment horizontal="right" vertical="center" wrapText="1"/>
    </xf>
    <xf numFmtId="3" fontId="84" fillId="0" borderId="13" xfId="0" applyNumberFormat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left"/>
    </xf>
    <xf numFmtId="3" fontId="84" fillId="0" borderId="13" xfId="0" applyNumberFormat="1" applyFont="1" applyBorder="1" applyAlignment="1">
      <alignment wrapText="1"/>
    </xf>
    <xf numFmtId="0" fontId="67" fillId="0" borderId="10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/>
    </xf>
    <xf numFmtId="0" fontId="85" fillId="0" borderId="10" xfId="0" applyFont="1" applyBorder="1" applyAlignment="1">
      <alignment horizontal="left" wrapText="1"/>
    </xf>
    <xf numFmtId="0" fontId="84" fillId="0" borderId="13" xfId="0" applyFont="1" applyBorder="1" applyAlignment="1">
      <alignment horizontal="center" wrapText="1"/>
    </xf>
    <xf numFmtId="0" fontId="55" fillId="0" borderId="44" xfId="0" applyFont="1" applyBorder="1" applyAlignment="1">
      <alignment horizontal="left"/>
    </xf>
    <xf numFmtId="0" fontId="84" fillId="0" borderId="27" xfId="0" applyFont="1" applyBorder="1" applyAlignment="1">
      <alignment horizontal="center" wrapText="1"/>
    </xf>
    <xf numFmtId="0" fontId="84" fillId="0" borderId="28" xfId="0" applyFont="1" applyBorder="1" applyAlignment="1">
      <alignment horizontal="center" wrapText="1"/>
    </xf>
    <xf numFmtId="0" fontId="55" fillId="0" borderId="30" xfId="0" applyFont="1" applyBorder="1" applyAlignment="1">
      <alignment horizontal="left"/>
    </xf>
    <xf numFmtId="0" fontId="67" fillId="0" borderId="27" xfId="0" applyFont="1" applyBorder="1" applyAlignment="1">
      <alignment horizontal="left" wrapText="1"/>
    </xf>
    <xf numFmtId="3" fontId="84" fillId="0" borderId="27" xfId="0" applyNumberFormat="1" applyFont="1" applyBorder="1" applyAlignment="1">
      <alignment horizontal="right" wrapText="1"/>
    </xf>
    <xf numFmtId="0" fontId="55" fillId="0" borderId="40" xfId="0" applyFont="1" applyBorder="1" applyAlignment="1">
      <alignment horizontal="left"/>
    </xf>
    <xf numFmtId="3" fontId="84" fillId="0" borderId="41" xfId="0" applyNumberFormat="1" applyFont="1" applyBorder="1" applyAlignment="1">
      <alignment horizontal="right" wrapText="1"/>
    </xf>
    <xf numFmtId="0" fontId="84" fillId="0" borderId="42" xfId="0" applyFont="1" applyBorder="1" applyAlignment="1">
      <alignment horizontal="center" wrapText="1"/>
    </xf>
    <xf numFmtId="0" fontId="57" fillId="0" borderId="45" xfId="0" applyFont="1" applyBorder="1" applyAlignment="1">
      <alignment horizontal="left"/>
    </xf>
    <xf numFmtId="3" fontId="29" fillId="0" borderId="46" xfId="0" applyNumberFormat="1" applyFont="1" applyBorder="1" applyAlignment="1">
      <alignment horizontal="right" wrapText="1"/>
    </xf>
    <xf numFmtId="3" fontId="29" fillId="0" borderId="47" xfId="0" applyNumberFormat="1" applyFont="1" applyBorder="1" applyAlignment="1">
      <alignment horizontal="right" wrapText="1"/>
    </xf>
    <xf numFmtId="3" fontId="116" fillId="0" borderId="9" xfId="0" applyNumberFormat="1" applyFont="1" applyBorder="1" applyAlignment="1">
      <alignment horizontal="right" wrapText="1"/>
    </xf>
    <xf numFmtId="3" fontId="116" fillId="0" borderId="10" xfId="0" applyNumberFormat="1" applyFont="1" applyBorder="1" applyAlignment="1">
      <alignment horizontal="right" wrapText="1"/>
    </xf>
    <xf numFmtId="3" fontId="116" fillId="0" borderId="13" xfId="0" applyNumberFormat="1" applyFont="1" applyBorder="1" applyAlignment="1">
      <alignment horizontal="right" wrapText="1"/>
    </xf>
    <xf numFmtId="0" fontId="117" fillId="0" borderId="14" xfId="0" applyNumberFormat="1" applyFont="1" applyBorder="1" applyAlignment="1">
      <alignment horizontal="left" wrapText="1"/>
    </xf>
    <xf numFmtId="0" fontId="62" fillId="0" borderId="0" xfId="0" applyFont="1" applyBorder="1" applyAlignment="1">
      <alignment horizontal="center"/>
    </xf>
    <xf numFmtId="0" fontId="118" fillId="0" borderId="10" xfId="0" applyFont="1" applyBorder="1" applyAlignment="1">
      <alignment horizontal="center" wrapText="1"/>
    </xf>
    <xf numFmtId="0" fontId="118" fillId="3" borderId="10" xfId="29" applyFont="1" applyFill="1" applyBorder="1" applyAlignment="1">
      <alignment horizontal="center" vertical="center" wrapText="1"/>
    </xf>
    <xf numFmtId="3" fontId="119" fillId="0" borderId="1" xfId="5" applyNumberFormat="1" applyFont="1" applyBorder="1" applyAlignment="1">
      <alignment horizontal="center" wrapText="1"/>
    </xf>
    <xf numFmtId="0" fontId="118" fillId="0" borderId="1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wrapText="1"/>
    </xf>
    <xf numFmtId="0" fontId="55" fillId="0" borderId="27" xfId="0" applyFont="1" applyBorder="1" applyAlignment="1">
      <alignment horizontal="left" wrapText="1"/>
    </xf>
    <xf numFmtId="0" fontId="55" fillId="0" borderId="10" xfId="0" applyFont="1" applyFill="1" applyBorder="1" applyAlignment="1">
      <alignment horizontal="center" wrapText="1"/>
    </xf>
    <xf numFmtId="3" fontId="55" fillId="3" borderId="13" xfId="29" applyNumberFormat="1" applyFont="1" applyFill="1" applyBorder="1" applyAlignment="1">
      <alignment horizontal="center" wrapText="1"/>
    </xf>
    <xf numFmtId="3" fontId="55" fillId="0" borderId="27" xfId="0" applyNumberFormat="1" applyFont="1" applyFill="1" applyBorder="1" applyAlignment="1">
      <alignment horizontal="center" wrapText="1"/>
    </xf>
    <xf numFmtId="3" fontId="55" fillId="3" borderId="28" xfId="29" applyNumberFormat="1" applyFont="1" applyFill="1" applyBorder="1" applyAlignment="1">
      <alignment horizontal="center" wrapText="1"/>
    </xf>
    <xf numFmtId="0" fontId="55" fillId="0" borderId="48" xfId="29" applyFont="1" applyBorder="1" applyAlignment="1">
      <alignment horizontal="center" vertical="center"/>
    </xf>
    <xf numFmtId="3" fontId="55" fillId="0" borderId="41" xfId="29" applyNumberFormat="1" applyFont="1" applyBorder="1" applyAlignment="1">
      <alignment horizontal="center"/>
    </xf>
    <xf numFmtId="0" fontId="96" fillId="0" borderId="1" xfId="0" applyFont="1" applyBorder="1" applyAlignment="1">
      <alignment horizontal="left" wrapText="1"/>
    </xf>
    <xf numFmtId="0" fontId="95" fillId="0" borderId="0" xfId="0" applyFont="1"/>
    <xf numFmtId="0" fontId="95" fillId="0" borderId="0" xfId="0" applyFont="1" applyBorder="1"/>
    <xf numFmtId="49" fontId="19" fillId="0" borderId="1" xfId="0" applyNumberFormat="1" applyFont="1" applyBorder="1" applyAlignment="1">
      <alignment horizontal="center" vertical="center"/>
    </xf>
    <xf numFmtId="49" fontId="98" fillId="0" borderId="25" xfId="0" applyNumberFormat="1" applyFont="1" applyBorder="1" applyAlignment="1">
      <alignment horizontal="center" vertical="center" wrapText="1"/>
    </xf>
    <xf numFmtId="0" fontId="119" fillId="0" borderId="1" xfId="0" applyFont="1" applyBorder="1" applyAlignment="1">
      <alignment horizontal="left" vertical="center" wrapText="1"/>
    </xf>
    <xf numFmtId="0" fontId="67" fillId="0" borderId="41" xfId="0" applyFont="1" applyBorder="1" applyAlignment="1">
      <alignment wrapText="1"/>
    </xf>
    <xf numFmtId="0" fontId="102" fillId="0" borderId="46" xfId="0" applyFont="1" applyBorder="1" applyAlignment="1">
      <alignment horizontal="left" wrapText="1"/>
    </xf>
    <xf numFmtId="0" fontId="43" fillId="0" borderId="12" xfId="29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wrapText="1"/>
    </xf>
    <xf numFmtId="0" fontId="55" fillId="0" borderId="49" xfId="29" applyFont="1" applyBorder="1" applyAlignment="1">
      <alignment horizontal="center"/>
    </xf>
    <xf numFmtId="0" fontId="55" fillId="3" borderId="49" xfId="29" applyFont="1" applyFill="1" applyBorder="1" applyAlignment="1">
      <alignment horizontal="center"/>
    </xf>
    <xf numFmtId="49" fontId="63" fillId="0" borderId="49" xfId="29" applyNumberFormat="1" applyFont="1" applyFill="1" applyBorder="1" applyAlignment="1" applyProtection="1">
      <alignment horizontal="center" wrapText="1"/>
      <protection locked="0"/>
    </xf>
    <xf numFmtId="0" fontId="55" fillId="0" borderId="41" xfId="29" applyFont="1" applyBorder="1" applyAlignment="1">
      <alignment horizontal="left" vertical="center"/>
    </xf>
    <xf numFmtId="0" fontId="107" fillId="0" borderId="0" xfId="29" applyFont="1" applyAlignment="1">
      <alignment horizontal="center" vertical="center" wrapText="1"/>
    </xf>
    <xf numFmtId="0" fontId="122" fillId="0" borderId="35" xfId="0" applyFont="1" applyBorder="1" applyAlignment="1">
      <alignment horizontal="center" vertical="center" wrapText="1"/>
    </xf>
    <xf numFmtId="0" fontId="55" fillId="0" borderId="27" xfId="29" applyFont="1" applyBorder="1" applyAlignment="1">
      <alignment horizontal="center" wrapText="1"/>
    </xf>
    <xf numFmtId="0" fontId="123" fillId="3" borderId="10" xfId="29" applyFont="1" applyFill="1" applyBorder="1" applyAlignment="1">
      <alignment horizontal="center" vertical="center" wrapText="1"/>
    </xf>
    <xf numFmtId="0" fontId="118" fillId="0" borderId="10" xfId="29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0" fontId="123" fillId="3" borderId="23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81" fillId="5" borderId="0" xfId="0" applyFont="1" applyFill="1"/>
    <xf numFmtId="0" fontId="13" fillId="0" borderId="0" xfId="0" applyFont="1" applyFill="1"/>
    <xf numFmtId="49" fontId="97" fillId="0" borderId="1" xfId="0" applyNumberFormat="1" applyFont="1" applyFill="1" applyBorder="1" applyAlignment="1">
      <alignment horizontal="left" wrapText="1"/>
    </xf>
    <xf numFmtId="0" fontId="95" fillId="0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26" fillId="0" borderId="0" xfId="0" applyFont="1"/>
    <xf numFmtId="0" fontId="16" fillId="0" borderId="0" xfId="0" applyFont="1" applyAlignment="1">
      <alignment horizontal="center"/>
    </xf>
    <xf numFmtId="0" fontId="1" fillId="0" borderId="0" xfId="0" applyFont="1"/>
    <xf numFmtId="0" fontId="127" fillId="0" borderId="0" xfId="0" applyFont="1" applyAlignment="1">
      <alignment horizontal="left"/>
    </xf>
    <xf numFmtId="0" fontId="128" fillId="0" borderId="0" xfId="0" applyFont="1" applyAlignment="1">
      <alignment horizontal="left"/>
    </xf>
    <xf numFmtId="0" fontId="127" fillId="0" borderId="0" xfId="0" applyFont="1" applyAlignment="1">
      <alignment horizontal="center"/>
    </xf>
    <xf numFmtId="0" fontId="127" fillId="0" borderId="0" xfId="0" applyFont="1"/>
    <xf numFmtId="0" fontId="128" fillId="0" borderId="0" xfId="0" applyFont="1"/>
    <xf numFmtId="0" fontId="129" fillId="0" borderId="0" xfId="0" applyFont="1"/>
    <xf numFmtId="0" fontId="130" fillId="0" borderId="0" xfId="0" applyFont="1" applyAlignment="1">
      <alignment horizontal="center"/>
    </xf>
    <xf numFmtId="0" fontId="132" fillId="0" borderId="0" xfId="0" applyFont="1"/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133" fillId="0" borderId="0" xfId="0" applyFont="1"/>
    <xf numFmtId="49" fontId="131" fillId="4" borderId="1" xfId="0" applyNumberFormat="1" applyFont="1" applyFill="1" applyBorder="1" applyAlignment="1">
      <alignment horizontal="center" wrapText="1"/>
    </xf>
    <xf numFmtId="49" fontId="131" fillId="4" borderId="1" xfId="1" applyNumberFormat="1" applyFont="1" applyFill="1" applyBorder="1" applyAlignment="1" applyProtection="1">
      <alignment horizontal="left" wrapText="1"/>
      <protection locked="0"/>
    </xf>
    <xf numFmtId="0" fontId="134" fillId="4" borderId="1" xfId="0" applyFont="1" applyFill="1" applyBorder="1" applyAlignment="1"/>
    <xf numFmtId="0" fontId="135" fillId="4" borderId="1" xfId="0" applyFont="1" applyFill="1" applyBorder="1" applyAlignment="1"/>
    <xf numFmtId="3" fontId="131" fillId="4" borderId="1" xfId="0" applyNumberFormat="1" applyFont="1" applyFill="1" applyBorder="1" applyAlignment="1">
      <alignment horizontal="center"/>
    </xf>
    <xf numFmtId="3" fontId="48" fillId="0" borderId="0" xfId="0" applyNumberFormat="1" applyFont="1"/>
    <xf numFmtId="0" fontId="64" fillId="0" borderId="1" xfId="0" applyFont="1" applyFill="1" applyBorder="1" applyAlignment="1">
      <alignment wrapText="1"/>
    </xf>
    <xf numFmtId="0" fontId="64" fillId="0" borderId="1" xfId="0" applyFont="1" applyBorder="1" applyAlignment="1">
      <alignment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/>
    </xf>
    <xf numFmtId="3" fontId="136" fillId="0" borderId="0" xfId="0" applyNumberFormat="1" applyFont="1" applyFill="1"/>
    <xf numFmtId="0" fontId="126" fillId="0" borderId="0" xfId="0" applyFont="1" applyFill="1"/>
    <xf numFmtId="49" fontId="98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wrapText="1"/>
    </xf>
    <xf numFmtId="3" fontId="19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center" wrapText="1"/>
    </xf>
    <xf numFmtId="49" fontId="64" fillId="0" borderId="0" xfId="0" applyNumberFormat="1" applyFont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3" fontId="135" fillId="0" borderId="1" xfId="0" applyNumberFormat="1" applyFont="1" applyBorder="1" applyAlignment="1">
      <alignment horizontal="center"/>
    </xf>
    <xf numFmtId="0" fontId="136" fillId="0" borderId="1" xfId="0" applyFont="1" applyBorder="1"/>
    <xf numFmtId="0" fontId="137" fillId="0" borderId="0" xfId="0" applyFont="1"/>
    <xf numFmtId="3" fontId="64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left" wrapText="1"/>
    </xf>
    <xf numFmtId="0" fontId="136" fillId="0" borderId="0" xfId="0" applyFont="1"/>
    <xf numFmtId="0" fontId="64" fillId="0" borderId="0" xfId="0" applyFont="1" applyAlignment="1">
      <alignment horizontal="left" wrapText="1"/>
    </xf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0" fontId="138" fillId="0" borderId="1" xfId="0" applyFont="1" applyBorder="1"/>
    <xf numFmtId="0" fontId="138" fillId="0" borderId="0" xfId="0" applyFont="1"/>
    <xf numFmtId="49" fontId="64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 applyProtection="1">
      <alignment horizontal="left" wrapText="1"/>
      <protection locked="0"/>
    </xf>
    <xf numFmtId="0" fontId="126" fillId="0" borderId="1" xfId="0" applyFont="1" applyBorder="1"/>
    <xf numFmtId="0" fontId="64" fillId="0" borderId="1" xfId="0" applyFont="1" applyBorder="1" applyAlignment="1">
      <alignment horizontal="left" wrapText="1"/>
    </xf>
    <xf numFmtId="49" fontId="64" fillId="0" borderId="25" xfId="0" applyNumberFormat="1" applyFont="1" applyFill="1" applyBorder="1" applyAlignment="1">
      <alignment horizontal="center" wrapText="1"/>
    </xf>
    <xf numFmtId="49" fontId="79" fillId="0" borderId="25" xfId="0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2" fontId="64" fillId="0" borderId="1" xfId="0" applyNumberFormat="1" applyFont="1" applyBorder="1" applyAlignment="1">
      <alignment horizontal="justify" wrapText="1"/>
    </xf>
    <xf numFmtId="0" fontId="64" fillId="0" borderId="5" xfId="0" applyFont="1" applyBorder="1" applyAlignment="1">
      <alignment horizontal="left" wrapText="1"/>
    </xf>
    <xf numFmtId="0" fontId="19" fillId="0" borderId="1" xfId="0" applyFont="1" applyFill="1" applyBorder="1" applyAlignment="1">
      <alignment wrapText="1"/>
    </xf>
    <xf numFmtId="49" fontId="64" fillId="0" borderId="5" xfId="0" applyNumberFormat="1" applyFont="1" applyBorder="1" applyAlignment="1">
      <alignment horizontal="left" wrapText="1"/>
    </xf>
    <xf numFmtId="0" fontId="139" fillId="0" borderId="0" xfId="0" applyFont="1"/>
    <xf numFmtId="0" fontId="64" fillId="0" borderId="5" xfId="0" applyFont="1" applyBorder="1" applyAlignment="1">
      <alignment horizontal="center"/>
    </xf>
    <xf numFmtId="49" fontId="64" fillId="3" borderId="1" xfId="0" applyNumberFormat="1" applyFont="1" applyFill="1" applyBorder="1" applyAlignment="1">
      <alignment horizontal="center" wrapText="1"/>
    </xf>
    <xf numFmtId="49" fontId="64" fillId="3" borderId="1" xfId="0" applyNumberFormat="1" applyFont="1" applyFill="1" applyBorder="1" applyAlignment="1">
      <alignment horizontal="left" wrapText="1"/>
    </xf>
    <xf numFmtId="0" fontId="64" fillId="0" borderId="0" xfId="0" applyFont="1"/>
    <xf numFmtId="49" fontId="135" fillId="4" borderId="1" xfId="0" applyNumberFormat="1" applyFont="1" applyFill="1" applyBorder="1" applyAlignment="1">
      <alignment horizontal="center" wrapText="1"/>
    </xf>
    <xf numFmtId="49" fontId="135" fillId="4" borderId="1" xfId="1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3" fontId="135" fillId="4" borderId="1" xfId="0" applyNumberFormat="1" applyFont="1" applyFill="1" applyBorder="1" applyAlignment="1">
      <alignment horizontal="center" wrapText="1"/>
    </xf>
    <xf numFmtId="3" fontId="140" fillId="0" borderId="0" xfId="0" applyNumberFormat="1" applyFont="1"/>
    <xf numFmtId="49" fontId="64" fillId="0" borderId="3" xfId="0" applyNumberFormat="1" applyFont="1" applyBorder="1" applyAlignment="1">
      <alignment horizontal="left" wrapText="1"/>
    </xf>
    <xf numFmtId="3" fontId="135" fillId="0" borderId="1" xfId="0" applyNumberFormat="1" applyFont="1" applyFill="1" applyBorder="1" applyAlignment="1">
      <alignment horizontal="center" wrapText="1"/>
    </xf>
    <xf numFmtId="3" fontId="140" fillId="0" borderId="0" xfId="0" applyNumberFormat="1" applyFont="1" applyFill="1"/>
    <xf numFmtId="0" fontId="64" fillId="0" borderId="0" xfId="0" applyFont="1" applyFill="1"/>
    <xf numFmtId="49" fontId="82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49" fontId="135" fillId="4" borderId="1" xfId="0" applyNumberFormat="1" applyFont="1" applyFill="1" applyBorder="1" applyAlignment="1">
      <alignment horizontal="center"/>
    </xf>
    <xf numFmtId="0" fontId="135" fillId="4" borderId="1" xfId="0" applyFont="1" applyFill="1" applyBorder="1" applyAlignment="1">
      <alignment horizontal="justify" wrapText="1"/>
    </xf>
    <xf numFmtId="3" fontId="135" fillId="4" borderId="1" xfId="0" applyNumberFormat="1" applyFont="1" applyFill="1" applyBorder="1" applyAlignment="1">
      <alignment horizontal="center"/>
    </xf>
    <xf numFmtId="3" fontId="141" fillId="0" borderId="0" xfId="0" applyNumberFormat="1" applyFont="1"/>
    <xf numFmtId="49" fontId="64" fillId="0" borderId="25" xfId="0" applyNumberFormat="1" applyFont="1" applyBorder="1" applyAlignment="1">
      <alignment horizontal="center" wrapText="1"/>
    </xf>
    <xf numFmtId="3" fontId="135" fillId="0" borderId="1" xfId="0" applyNumberFormat="1" applyFont="1" applyFill="1" applyBorder="1" applyAlignment="1">
      <alignment horizontal="center"/>
    </xf>
    <xf numFmtId="49" fontId="64" fillId="0" borderId="5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horizontal="center" wrapText="1"/>
    </xf>
    <xf numFmtId="0" fontId="61" fillId="0" borderId="5" xfId="0" applyFont="1" applyBorder="1"/>
    <xf numFmtId="49" fontId="65" fillId="0" borderId="1" xfId="0" applyNumberFormat="1" applyFont="1" applyBorder="1" applyAlignment="1">
      <alignment horizontal="center" wrapText="1"/>
    </xf>
    <xf numFmtId="49" fontId="65" fillId="0" borderId="25" xfId="0" applyNumberFormat="1" applyFont="1" applyBorder="1" applyAlignment="1">
      <alignment horizontal="center" wrapText="1"/>
    </xf>
    <xf numFmtId="0" fontId="65" fillId="0" borderId="1" xfId="0" applyFont="1" applyFill="1" applyBorder="1" applyAlignment="1">
      <alignment wrapText="1"/>
    </xf>
    <xf numFmtId="0" fontId="65" fillId="0" borderId="1" xfId="0" applyFont="1" applyFill="1" applyBorder="1" applyAlignment="1">
      <alignment horizontal="center" wrapText="1"/>
    </xf>
    <xf numFmtId="0" fontId="64" fillId="0" borderId="1" xfId="0" applyFont="1" applyBorder="1" applyAlignment="1"/>
    <xf numFmtId="0" fontId="64" fillId="0" borderId="1" xfId="0" applyFont="1" applyBorder="1" applyAlignment="1">
      <alignment horizontal="center" wrapText="1"/>
    </xf>
    <xf numFmtId="0" fontId="131" fillId="4" borderId="1" xfId="0" applyFont="1" applyFill="1" applyBorder="1" applyAlignment="1">
      <alignment wrapText="1"/>
    </xf>
    <xf numFmtId="3" fontId="142" fillId="0" borderId="0" xfId="0" applyNumberFormat="1" applyFont="1"/>
    <xf numFmtId="49" fontId="82" fillId="0" borderId="1" xfId="0" applyNumberFormat="1" applyFont="1" applyBorder="1" applyAlignment="1">
      <alignment horizontal="center"/>
    </xf>
    <xf numFmtId="49" fontId="82" fillId="0" borderId="1" xfId="0" applyNumberFormat="1" applyFont="1" applyBorder="1" applyAlignment="1">
      <alignment horizontal="left" wrapText="1"/>
    </xf>
    <xf numFmtId="0" fontId="136" fillId="0" borderId="1" xfId="0" applyFont="1" applyBorder="1" applyAlignment="1">
      <alignment horizontal="center"/>
    </xf>
    <xf numFmtId="0" fontId="136" fillId="0" borderId="0" xfId="0" applyFont="1" applyAlignment="1">
      <alignment horizontal="center"/>
    </xf>
    <xf numFmtId="49" fontId="82" fillId="0" borderId="4" xfId="0" applyNumberFormat="1" applyFont="1" applyBorder="1" applyAlignment="1">
      <alignment horizontal="center"/>
    </xf>
    <xf numFmtId="49" fontId="79" fillId="0" borderId="4" xfId="0" applyNumberFormat="1" applyFont="1" applyBorder="1" applyAlignment="1">
      <alignment horizontal="center" wrapText="1"/>
    </xf>
    <xf numFmtId="49" fontId="82" fillId="0" borderId="4" xfId="0" applyNumberFormat="1" applyFont="1" applyBorder="1" applyAlignment="1">
      <alignment horizontal="left" wrapText="1"/>
    </xf>
    <xf numFmtId="49" fontId="92" fillId="4" borderId="1" xfId="0" applyNumberFormat="1" applyFont="1" applyFill="1" applyBorder="1" applyAlignment="1" applyProtection="1">
      <alignment horizontal="left" wrapText="1"/>
      <protection locked="0"/>
    </xf>
    <xf numFmtId="49" fontId="90" fillId="0" borderId="1" xfId="0" applyNumberFormat="1" applyFont="1" applyFill="1" applyBorder="1" applyAlignment="1">
      <alignment horizontal="left" wrapText="1"/>
    </xf>
    <xf numFmtId="0" fontId="64" fillId="0" borderId="1" xfId="0" applyFont="1" applyBorder="1" applyAlignment="1">
      <alignment horizontal="center"/>
    </xf>
    <xf numFmtId="49" fontId="90" fillId="0" borderId="1" xfId="0" applyNumberFormat="1" applyFont="1" applyBorder="1" applyAlignment="1">
      <alignment horizontal="left" wrapText="1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/>
    <xf numFmtId="0" fontId="143" fillId="0" borderId="0" xfId="0" applyFont="1"/>
    <xf numFmtId="0" fontId="82" fillId="0" borderId="0" xfId="0" applyFont="1"/>
    <xf numFmtId="0" fontId="143" fillId="0" borderId="0" xfId="0" applyFont="1" applyAlignment="1">
      <alignment horizontal="center"/>
    </xf>
    <xf numFmtId="0" fontId="15" fillId="0" borderId="0" xfId="0" applyFont="1"/>
    <xf numFmtId="0" fontId="144" fillId="0" borderId="0" xfId="0" applyFont="1"/>
    <xf numFmtId="0" fontId="144" fillId="0" borderId="0" xfId="0" applyFont="1" applyAlignment="1">
      <alignment horizontal="center"/>
    </xf>
    <xf numFmtId="0" fontId="19" fillId="0" borderId="10" xfId="29" applyFont="1" applyBorder="1" applyAlignment="1">
      <alignment horizontal="center" vertical="top" wrapText="1"/>
    </xf>
    <xf numFmtId="0" fontId="125" fillId="0" borderId="10" xfId="0" applyFont="1" applyBorder="1" applyAlignment="1">
      <alignment horizontal="center" vertical="top" wrapText="1"/>
    </xf>
    <xf numFmtId="0" fontId="145" fillId="0" borderId="1" xfId="0" applyFont="1" applyBorder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9" fillId="0" borderId="0" xfId="0" applyFont="1"/>
    <xf numFmtId="0" fontId="135" fillId="4" borderId="1" xfId="0" applyFont="1" applyFill="1" applyBorder="1" applyAlignment="1">
      <alignment wrapText="1"/>
    </xf>
    <xf numFmtId="49" fontId="79" fillId="0" borderId="5" xfId="0" applyNumberFormat="1" applyFont="1" applyFill="1" applyBorder="1" applyAlignment="1">
      <alignment horizontal="center" wrapText="1"/>
    </xf>
    <xf numFmtId="49" fontId="79" fillId="0" borderId="60" xfId="0" applyNumberFormat="1" applyFont="1" applyFill="1" applyBorder="1" applyAlignment="1">
      <alignment horizontal="center" wrapText="1"/>
    </xf>
    <xf numFmtId="0" fontId="19" fillId="0" borderId="10" xfId="29" applyFont="1" applyBorder="1" applyAlignment="1">
      <alignment horizontal="center" vertical="top" wrapText="1"/>
    </xf>
    <xf numFmtId="49" fontId="96" fillId="0" borderId="1" xfId="3" applyNumberFormat="1" applyFont="1" applyFill="1" applyBorder="1" applyAlignment="1">
      <alignment horizontal="left" wrapText="1"/>
    </xf>
    <xf numFmtId="49" fontId="22" fillId="4" borderId="1" xfId="1" applyNumberFormat="1" applyFont="1" applyFill="1" applyBorder="1" applyAlignment="1" applyProtection="1">
      <alignment horizontal="left" wrapText="1"/>
      <protection locked="0"/>
    </xf>
    <xf numFmtId="49" fontId="15" fillId="0" borderId="1" xfId="3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left" wrapText="1"/>
    </xf>
    <xf numFmtId="49" fontId="146" fillId="0" borderId="1" xfId="0" applyNumberFormat="1" applyFont="1" applyFill="1" applyBorder="1" applyAlignment="1">
      <alignment horizontal="left" wrapText="1"/>
    </xf>
    <xf numFmtId="3" fontId="100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vertical="center" wrapText="1"/>
    </xf>
    <xf numFmtId="3" fontId="64" fillId="0" borderId="3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127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49" fontId="146" fillId="0" borderId="1" xfId="0" applyNumberFormat="1" applyFont="1" applyFill="1" applyBorder="1" applyAlignment="1">
      <alignment horizontal="center" wrapText="1"/>
    </xf>
    <xf numFmtId="3" fontId="146" fillId="0" borderId="1" xfId="0" applyNumberFormat="1" applyFont="1" applyFill="1" applyBorder="1" applyAlignment="1">
      <alignment horizontal="center" wrapText="1"/>
    </xf>
    <xf numFmtId="3" fontId="146" fillId="0" borderId="1" xfId="0" applyNumberFormat="1" applyFont="1" applyFill="1" applyBorder="1" applyAlignment="1" applyProtection="1">
      <alignment horizontal="center"/>
      <protection locked="0"/>
    </xf>
    <xf numFmtId="3" fontId="147" fillId="0" borderId="1" xfId="0" applyNumberFormat="1" applyFont="1" applyFill="1" applyBorder="1" applyAlignment="1">
      <alignment horizontal="center" wrapText="1"/>
    </xf>
    <xf numFmtId="3" fontId="146" fillId="0" borderId="1" xfId="0" applyNumberFormat="1" applyFont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49" fontId="148" fillId="0" borderId="1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Fill="1" applyBorder="1" applyAlignment="1">
      <alignment horizontal="center" wrapText="1"/>
    </xf>
    <xf numFmtId="3" fontId="148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Border="1" applyAlignment="1">
      <alignment horizontal="left" wrapText="1"/>
    </xf>
    <xf numFmtId="3" fontId="119" fillId="0" borderId="1" xfId="0" applyNumberFormat="1" applyFont="1" applyBorder="1" applyAlignment="1">
      <alignment horizontal="center" wrapText="1"/>
    </xf>
    <xf numFmtId="3" fontId="106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49" fontId="64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5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 applyProtection="1">
      <alignment horizontal="center" wrapText="1"/>
      <protection locked="0"/>
    </xf>
    <xf numFmtId="49" fontId="82" fillId="3" borderId="1" xfId="0" applyNumberFormat="1" applyFont="1" applyFill="1" applyBorder="1" applyAlignment="1">
      <alignment horizontal="center" wrapText="1"/>
    </xf>
    <xf numFmtId="49" fontId="82" fillId="3" borderId="1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/>
      <protection locked="0"/>
    </xf>
    <xf numFmtId="3" fontId="19" fillId="0" borderId="1" xfId="0" applyNumberFormat="1" applyFont="1" applyFill="1" applyBorder="1" applyAlignment="1" applyProtection="1">
      <alignment horizontal="center"/>
      <protection locked="0"/>
    </xf>
    <xf numFmtId="49" fontId="89" fillId="4" borderId="1" xfId="1" applyNumberFormat="1" applyFont="1" applyFill="1" applyBorder="1" applyAlignment="1" applyProtection="1">
      <alignment horizontal="left" wrapText="1"/>
      <protection locked="0"/>
    </xf>
    <xf numFmtId="3" fontId="92" fillId="4" borderId="1" xfId="0" applyNumberFormat="1" applyFont="1" applyFill="1" applyBorder="1" applyAlignment="1">
      <alignment horizontal="center" wrapText="1"/>
    </xf>
    <xf numFmtId="3" fontId="89" fillId="4" borderId="1" xfId="0" applyNumberFormat="1" applyFont="1" applyFill="1" applyBorder="1" applyAlignment="1">
      <alignment horizontal="center" wrapText="1"/>
    </xf>
    <xf numFmtId="4" fontId="89" fillId="4" borderId="1" xfId="0" applyNumberFormat="1" applyFont="1" applyFill="1" applyBorder="1" applyAlignment="1">
      <alignment horizontal="center" wrapText="1"/>
    </xf>
    <xf numFmtId="4" fontId="92" fillId="4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 applyProtection="1">
      <alignment horizontal="center"/>
      <protection locked="0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25" xfId="0" applyNumberFormat="1" applyFont="1" applyBorder="1" applyAlignment="1">
      <alignment horizontal="center" vertical="center" wrapText="1"/>
    </xf>
    <xf numFmtId="49" fontId="91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Border="1" applyAlignment="1" applyProtection="1">
      <alignment horizontal="left" wrapText="1"/>
      <protection locked="0"/>
    </xf>
    <xf numFmtId="3" fontId="65" fillId="0" borderId="1" xfId="0" applyNumberFormat="1" applyFont="1" applyFill="1" applyBorder="1" applyAlignment="1" applyProtection="1">
      <alignment horizontal="center"/>
      <protection locked="0"/>
    </xf>
    <xf numFmtId="3" fontId="91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/>
    </xf>
    <xf numFmtId="49" fontId="82" fillId="0" borderId="1" xfId="0" applyNumberFormat="1" applyFont="1" applyFill="1" applyBorder="1" applyAlignment="1">
      <alignment horizontal="center" vertical="center" wrapText="1"/>
    </xf>
    <xf numFmtId="49" fontId="82" fillId="0" borderId="1" xfId="3" applyNumberFormat="1" applyFont="1" applyFill="1" applyBorder="1" applyAlignment="1">
      <alignment horizontal="left" wrapText="1"/>
    </xf>
    <xf numFmtId="3" fontId="128" fillId="0" borderId="1" xfId="0" applyNumberFormat="1" applyFont="1" applyFill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3" fontId="131" fillId="4" borderId="1" xfId="0" applyNumberFormat="1" applyFont="1" applyFill="1" applyBorder="1" applyAlignment="1">
      <alignment horizontal="center" wrapText="1"/>
    </xf>
    <xf numFmtId="3" fontId="64" fillId="0" borderId="3" xfId="0" applyNumberFormat="1" applyFont="1" applyBorder="1" applyAlignment="1">
      <alignment horizontal="center" wrapText="1"/>
    </xf>
    <xf numFmtId="49" fontId="148" fillId="0" borderId="1" xfId="0" applyNumberFormat="1" applyFont="1" applyBorder="1" applyAlignment="1">
      <alignment horizontal="center" wrapText="1"/>
    </xf>
    <xf numFmtId="49" fontId="148" fillId="0" borderId="25" xfId="0" applyNumberFormat="1" applyFont="1" applyBorder="1" applyAlignment="1">
      <alignment horizontal="center" wrapText="1"/>
    </xf>
    <xf numFmtId="49" fontId="146" fillId="0" borderId="5" xfId="0" applyNumberFormat="1" applyFont="1" applyFill="1" applyBorder="1" applyAlignment="1">
      <alignment horizontal="left" wrapText="1"/>
    </xf>
    <xf numFmtId="3" fontId="119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49" fontId="148" fillId="0" borderId="25" xfId="0" applyNumberFormat="1" applyFont="1" applyFill="1" applyBorder="1" applyAlignment="1">
      <alignment horizontal="center" wrapText="1"/>
    </xf>
    <xf numFmtId="3" fontId="119" fillId="0" borderId="3" xfId="0" applyNumberFormat="1" applyFont="1" applyFill="1" applyBorder="1" applyAlignment="1">
      <alignment horizontal="center" wrapText="1"/>
    </xf>
    <xf numFmtId="0" fontId="119" fillId="0" borderId="1" xfId="0" applyFont="1" applyBorder="1" applyAlignment="1">
      <alignment horizontal="left" wrapText="1"/>
    </xf>
    <xf numFmtId="49" fontId="91" fillId="0" borderId="5" xfId="0" applyNumberFormat="1" applyFont="1" applyFill="1" applyBorder="1" applyAlignment="1">
      <alignment horizontal="left" wrapText="1"/>
    </xf>
    <xf numFmtId="49" fontId="106" fillId="0" borderId="1" xfId="0" applyNumberFormat="1" applyFont="1" applyBorder="1" applyAlignment="1">
      <alignment horizontal="center" wrapText="1"/>
    </xf>
    <xf numFmtId="49" fontId="106" fillId="0" borderId="25" xfId="0" applyNumberFormat="1" applyFont="1" applyBorder="1" applyAlignment="1">
      <alignment horizontal="center" wrapText="1"/>
    </xf>
    <xf numFmtId="3" fontId="65" fillId="0" borderId="3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49" fontId="82" fillId="0" borderId="5" xfId="0" applyNumberFormat="1" applyFont="1" applyBorder="1" applyAlignment="1" applyProtection="1">
      <alignment horizontal="left" wrapText="1"/>
      <protection locked="0"/>
    </xf>
    <xf numFmtId="49" fontId="82" fillId="0" borderId="4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3" fontId="127" fillId="0" borderId="1" xfId="0" applyNumberFormat="1" applyFont="1" applyBorder="1" applyAlignment="1">
      <alignment horizontal="center" wrapText="1"/>
    </xf>
    <xf numFmtId="3" fontId="147" fillId="0" borderId="1" xfId="0" applyNumberFormat="1" applyFont="1" applyBorder="1" applyAlignment="1">
      <alignment horizontal="center" wrapText="1"/>
    </xf>
    <xf numFmtId="49" fontId="88" fillId="0" borderId="1" xfId="0" applyNumberFormat="1" applyFont="1" applyBorder="1" applyAlignment="1">
      <alignment horizontal="left" wrapText="1"/>
    </xf>
    <xf numFmtId="4" fontId="65" fillId="0" borderId="1" xfId="0" applyNumberFormat="1" applyFont="1" applyBorder="1" applyAlignment="1">
      <alignment horizontal="center" wrapText="1"/>
    </xf>
    <xf numFmtId="3" fontId="127" fillId="4" borderId="1" xfId="0" applyNumberFormat="1" applyFont="1" applyFill="1" applyBorder="1" applyAlignment="1">
      <alignment horizontal="center" wrapText="1"/>
    </xf>
    <xf numFmtId="49" fontId="79" fillId="0" borderId="25" xfId="0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3" fontId="64" fillId="0" borderId="4" xfId="0" applyNumberFormat="1" applyFont="1" applyBorder="1" applyAlignment="1">
      <alignment horizontal="center" wrapText="1"/>
    </xf>
    <xf numFmtId="3" fontId="79" fillId="0" borderId="4" xfId="0" applyNumberFormat="1" applyFont="1" applyFill="1" applyBorder="1" applyAlignment="1">
      <alignment horizontal="center" wrapText="1"/>
    </xf>
    <xf numFmtId="3" fontId="82" fillId="0" borderId="4" xfId="0" applyNumberFormat="1" applyFont="1" applyBorder="1" applyAlignment="1">
      <alignment horizontal="center" wrapText="1"/>
    </xf>
    <xf numFmtId="49" fontId="98" fillId="0" borderId="2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wrapText="1"/>
    </xf>
    <xf numFmtId="3" fontId="98" fillId="0" borderId="4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98" fillId="0" borderId="24" xfId="0" applyNumberFormat="1" applyFont="1" applyFill="1" applyBorder="1" applyAlignment="1">
      <alignment horizontal="center" wrapText="1"/>
    </xf>
    <xf numFmtId="49" fontId="19" fillId="0" borderId="1" xfId="0" applyNumberFormat="1" applyFont="1" applyBorder="1" applyAlignment="1">
      <alignment horizontal="center"/>
    </xf>
    <xf numFmtId="3" fontId="99" fillId="0" borderId="5" xfId="0" applyNumberFormat="1" applyFont="1" applyFill="1" applyBorder="1" applyAlignment="1">
      <alignment horizontal="center" wrapText="1"/>
    </xf>
    <xf numFmtId="3" fontId="98" fillId="0" borderId="5" xfId="0" applyNumberFormat="1" applyFont="1" applyFill="1" applyBorder="1" applyAlignment="1">
      <alignment horizontal="center" wrapText="1"/>
    </xf>
    <xf numFmtId="49" fontId="119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49" fontId="89" fillId="4" borderId="1" xfId="0" applyNumberFormat="1" applyFont="1" applyFill="1" applyBorder="1" applyAlignment="1">
      <alignment horizontal="center" vertical="center" wrapText="1"/>
    </xf>
    <xf numFmtId="3" fontId="128" fillId="4" borderId="1" xfId="0" applyNumberFormat="1" applyFont="1" applyFill="1" applyBorder="1" applyAlignment="1">
      <alignment horizontal="center" wrapText="1"/>
    </xf>
    <xf numFmtId="4" fontId="135" fillId="4" borderId="1" xfId="0" applyNumberFormat="1" applyFont="1" applyFill="1" applyBorder="1" applyAlignment="1">
      <alignment horizontal="center" wrapText="1"/>
    </xf>
    <xf numFmtId="4" fontId="128" fillId="4" borderId="1" xfId="0" applyNumberFormat="1" applyFont="1" applyFill="1" applyBorder="1" applyAlignment="1">
      <alignment horizontal="center" wrapText="1"/>
    </xf>
    <xf numFmtId="3" fontId="82" fillId="0" borderId="4" xfId="0" applyNumberFormat="1" applyFont="1" applyFill="1" applyBorder="1" applyAlignment="1">
      <alignment horizontal="center" wrapText="1"/>
    </xf>
    <xf numFmtId="4" fontId="128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vertical="center" wrapText="1"/>
    </xf>
    <xf numFmtId="3" fontId="128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9" fontId="98" fillId="2" borderId="1" xfId="0" applyNumberFormat="1" applyFont="1" applyFill="1" applyBorder="1" applyAlignment="1" applyProtection="1">
      <alignment horizontal="center" wrapText="1"/>
      <protection locked="0"/>
    </xf>
    <xf numFmtId="49" fontId="22" fillId="2" borderId="1" xfId="1" applyNumberFormat="1" applyFont="1" applyFill="1" applyBorder="1" applyAlignment="1" applyProtection="1">
      <alignment horizontal="left" wrapText="1"/>
      <protection locked="0"/>
    </xf>
    <xf numFmtId="3" fontId="100" fillId="2" borderId="1" xfId="0" applyNumberFormat="1" applyFont="1" applyFill="1" applyBorder="1" applyAlignment="1">
      <alignment horizontal="center" wrapText="1"/>
    </xf>
    <xf numFmtId="3" fontId="22" fillId="2" borderId="1" xfId="0" applyNumberFormat="1" applyFont="1" applyFill="1" applyBorder="1" applyAlignment="1">
      <alignment horizontal="center" wrapText="1"/>
    </xf>
    <xf numFmtId="0" fontId="96" fillId="0" borderId="23" xfId="0" applyFont="1" applyBorder="1" applyAlignment="1">
      <alignment horizontal="left" wrapText="1"/>
    </xf>
    <xf numFmtId="49" fontId="60" fillId="0" borderId="0" xfId="0" applyNumberFormat="1" applyFont="1" applyBorder="1" applyAlignment="1" applyProtection="1">
      <alignment horizontal="left"/>
      <protection locked="0"/>
    </xf>
    <xf numFmtId="0" fontId="84" fillId="0" borderId="0" xfId="0" applyFont="1" applyAlignment="1"/>
    <xf numFmtId="0" fontId="104" fillId="0" borderId="0" xfId="0" applyFont="1" applyAlignment="1">
      <alignment horizontal="center"/>
    </xf>
    <xf numFmtId="49" fontId="50" fillId="0" borderId="4" xfId="0" applyNumberFormat="1" applyFont="1" applyBorder="1" applyAlignment="1">
      <alignment horizontal="center" vertical="center"/>
    </xf>
    <xf numFmtId="49" fontId="50" fillId="0" borderId="5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 wrapText="1"/>
    </xf>
    <xf numFmtId="49" fontId="50" fillId="0" borderId="5" xfId="0" applyNumberFormat="1" applyFont="1" applyBorder="1" applyAlignment="1">
      <alignment horizontal="center" vertical="center" wrapText="1"/>
    </xf>
    <xf numFmtId="49" fontId="50" fillId="0" borderId="25" xfId="0" applyNumberFormat="1" applyFont="1" applyBorder="1" applyAlignment="1">
      <alignment horizontal="center" vertical="center" wrapText="1"/>
    </xf>
    <xf numFmtId="49" fontId="50" fillId="0" borderId="3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49" fontId="103" fillId="0" borderId="0" xfId="4" applyNumberFormat="1" applyFont="1" applyFill="1" applyBorder="1" applyAlignment="1">
      <alignment horizontal="left" vertical="top" wrapText="1"/>
    </xf>
    <xf numFmtId="49" fontId="25" fillId="0" borderId="0" xfId="4" applyNumberFormat="1" applyFont="1" applyFill="1" applyBorder="1" applyAlignment="1">
      <alignment horizontal="left" vertical="top" wrapText="1"/>
    </xf>
    <xf numFmtId="1" fontId="55" fillId="0" borderId="0" xfId="4" applyNumberFormat="1" applyFont="1" applyFill="1" applyBorder="1" applyAlignment="1">
      <alignment horizontal="left" vertical="top" wrapText="1"/>
    </xf>
    <xf numFmtId="49" fontId="46" fillId="0" borderId="0" xfId="4" applyNumberFormat="1" applyFont="1" applyFill="1" applyBorder="1" applyAlignment="1" applyProtection="1">
      <alignment horizontal="left" vertical="top" wrapText="1"/>
      <protection locked="0"/>
    </xf>
    <xf numFmtId="0" fontId="36" fillId="0" borderId="1" xfId="4" applyFont="1" applyFill="1" applyBorder="1" applyAlignment="1">
      <alignment horizontal="center" vertical="center" wrapText="1"/>
    </xf>
    <xf numFmtId="49" fontId="37" fillId="0" borderId="1" xfId="4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0" fontId="37" fillId="0" borderId="1" xfId="4" applyFont="1" applyFill="1" applyBorder="1" applyAlignment="1">
      <alignment horizontal="center" vertical="center" wrapText="1"/>
    </xf>
    <xf numFmtId="49" fontId="40" fillId="0" borderId="25" xfId="4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49" fontId="28" fillId="0" borderId="0" xfId="4" applyNumberFormat="1" applyFont="1" applyFill="1" applyBorder="1" applyAlignment="1" applyProtection="1">
      <alignment horizontal="left" wrapText="1"/>
      <protection locked="0"/>
    </xf>
    <xf numFmtId="0" fontId="83" fillId="0" borderId="0" xfId="0" applyFont="1" applyAlignment="1"/>
    <xf numFmtId="0" fontId="19" fillId="0" borderId="0" xfId="4" applyFont="1" applyAlignment="1"/>
    <xf numFmtId="0" fontId="19" fillId="0" borderId="0" xfId="4" applyFont="1" applyAlignment="1">
      <alignment horizontal="right"/>
    </xf>
    <xf numFmtId="1" fontId="35" fillId="0" borderId="0" xfId="4" applyNumberFormat="1" applyFont="1" applyFill="1" applyBorder="1" applyAlignment="1">
      <alignment horizontal="center" vertical="top" wrapText="1"/>
    </xf>
    <xf numFmtId="49" fontId="93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2" fillId="0" borderId="3" xfId="0" applyFont="1" applyBorder="1" applyAlignment="1">
      <alignment horizontal="center" vertical="center"/>
    </xf>
    <xf numFmtId="3" fontId="55" fillId="0" borderId="56" xfId="29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113" fillId="0" borderId="0" xfId="29" applyFont="1" applyAlignment="1"/>
    <xf numFmtId="0" fontId="114" fillId="0" borderId="0" xfId="0" applyFont="1" applyAlignment="1"/>
    <xf numFmtId="0" fontId="118" fillId="0" borderId="10" xfId="29" applyFont="1" applyFill="1" applyBorder="1" applyAlignment="1">
      <alignment horizontal="center" wrapText="1"/>
    </xf>
    <xf numFmtId="0" fontId="108" fillId="0" borderId="10" xfId="0" applyFont="1" applyBorder="1" applyAlignment="1">
      <alignment horizontal="center" wrapText="1"/>
    </xf>
    <xf numFmtId="0" fontId="118" fillId="0" borderId="10" xfId="29" applyFont="1" applyFill="1" applyBorder="1" applyAlignment="1">
      <alignment horizontal="center" vertical="center" wrapText="1"/>
    </xf>
    <xf numFmtId="0" fontId="108" fillId="0" borderId="10" xfId="0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3" fontId="57" fillId="0" borderId="10" xfId="0" applyNumberFormat="1" applyFont="1" applyBorder="1" applyAlignment="1">
      <alignment horizontal="center" wrapText="1"/>
    </xf>
    <xf numFmtId="0" fontId="57" fillId="0" borderId="10" xfId="0" applyFont="1" applyBorder="1" applyAlignment="1">
      <alignment horizontal="center" wrapText="1"/>
    </xf>
    <xf numFmtId="0" fontId="55" fillId="0" borderId="27" xfId="29" applyFont="1" applyBorder="1" applyAlignment="1">
      <alignment horizontal="center" wrapText="1"/>
    </xf>
    <xf numFmtId="0" fontId="57" fillId="0" borderId="27" xfId="0" applyFont="1" applyBorder="1" applyAlignment="1">
      <alignment horizontal="center" wrapText="1"/>
    </xf>
    <xf numFmtId="0" fontId="123" fillId="3" borderId="10" xfId="29" applyFont="1" applyFill="1" applyBorder="1" applyAlignment="1">
      <alignment horizontal="center" vertical="top" wrapText="1"/>
    </xf>
    <xf numFmtId="0" fontId="122" fillId="0" borderId="10" xfId="0" applyFont="1" applyBorder="1" applyAlignment="1">
      <alignment horizontal="center" vertical="top" wrapText="1"/>
    </xf>
    <xf numFmtId="0" fontId="109" fillId="0" borderId="10" xfId="0" applyFont="1" applyBorder="1" applyAlignment="1">
      <alignment horizontal="center" vertical="center" wrapText="1"/>
    </xf>
    <xf numFmtId="0" fontId="108" fillId="0" borderId="10" xfId="0" applyFont="1" applyBorder="1" applyAlignment="1">
      <alignment wrapText="1"/>
    </xf>
    <xf numFmtId="0" fontId="19" fillId="0" borderId="27" xfId="29" applyFont="1" applyBorder="1" applyAlignment="1">
      <alignment horizontal="center" vertical="top" wrapText="1"/>
    </xf>
    <xf numFmtId="0" fontId="19" fillId="0" borderId="23" xfId="29" applyFont="1" applyBorder="1" applyAlignment="1">
      <alignment horizontal="center" vertical="top" wrapText="1"/>
    </xf>
    <xf numFmtId="0" fontId="19" fillId="0" borderId="10" xfId="29" applyFont="1" applyBorder="1" applyAlignment="1">
      <alignment horizontal="center" vertical="top" wrapText="1"/>
    </xf>
    <xf numFmtId="0" fontId="125" fillId="0" borderId="10" xfId="0" applyFont="1" applyBorder="1" applyAlignment="1">
      <alignment horizontal="center" vertical="top" wrapText="1"/>
    </xf>
    <xf numFmtId="0" fontId="125" fillId="0" borderId="10" xfId="0" applyFont="1" applyBorder="1" applyAlignment="1">
      <alignment wrapText="1"/>
    </xf>
    <xf numFmtId="0" fontId="121" fillId="0" borderId="8" xfId="29" applyFont="1" applyBorder="1" applyAlignment="1">
      <alignment horizontal="center" vertical="center" wrapText="1"/>
    </xf>
    <xf numFmtId="0" fontId="121" fillId="0" borderId="12" xfId="29" applyFont="1" applyBorder="1" applyAlignment="1">
      <alignment horizontal="center" vertical="center" wrapText="1"/>
    </xf>
    <xf numFmtId="0" fontId="121" fillId="0" borderId="9" xfId="29" applyFont="1" applyBorder="1" applyAlignment="1">
      <alignment horizontal="center" vertical="center" wrapText="1"/>
    </xf>
    <xf numFmtId="0" fontId="121" fillId="0" borderId="10" xfId="29" applyFont="1" applyBorder="1" applyAlignment="1">
      <alignment horizontal="center" vertical="center" wrapText="1"/>
    </xf>
    <xf numFmtId="0" fontId="121" fillId="0" borderId="58" xfId="29" applyFont="1" applyBorder="1" applyAlignment="1">
      <alignment horizontal="center" vertical="center" wrapText="1"/>
    </xf>
    <xf numFmtId="0" fontId="0" fillId="0" borderId="59" xfId="0" applyBorder="1" applyAlignment="1"/>
    <xf numFmtId="0" fontId="123" fillId="0" borderId="50" xfId="0" applyFont="1" applyBorder="1" applyAlignment="1">
      <alignment horizontal="center" vertical="center" wrapText="1"/>
    </xf>
    <xf numFmtId="0" fontId="122" fillId="0" borderId="37" xfId="0" applyFont="1" applyBorder="1" applyAlignment="1"/>
    <xf numFmtId="0" fontId="122" fillId="0" borderId="23" xfId="0" applyFont="1" applyBorder="1" applyAlignment="1"/>
    <xf numFmtId="0" fontId="55" fillId="3" borderId="34" xfId="29" applyFont="1" applyFill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/>
    <xf numFmtId="0" fontId="123" fillId="3" borderId="10" xfId="29" applyFont="1" applyFill="1" applyBorder="1" applyAlignment="1">
      <alignment horizontal="center" vertical="center" wrapText="1"/>
    </xf>
    <xf numFmtId="0" fontId="122" fillId="0" borderId="10" xfId="0" applyFont="1" applyBorder="1" applyAlignment="1">
      <alignment horizontal="center" vertical="center" wrapText="1"/>
    </xf>
    <xf numFmtId="0" fontId="55" fillId="3" borderId="10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55" fillId="3" borderId="28" xfId="29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51" xfId="29" applyFont="1" applyBorder="1" applyAlignment="1">
      <alignment horizontal="center" vertical="center" wrapText="1"/>
    </xf>
    <xf numFmtId="0" fontId="125" fillId="0" borderId="54" xfId="0" applyFont="1" applyBorder="1" applyAlignment="1">
      <alignment horizontal="center" vertical="center" wrapText="1"/>
    </xf>
    <xf numFmtId="0" fontId="19" fillId="0" borderId="53" xfId="29" applyFont="1" applyBorder="1" applyAlignment="1">
      <alignment horizontal="center" vertical="center" wrapText="1"/>
    </xf>
    <xf numFmtId="0" fontId="125" fillId="0" borderId="55" xfId="0" applyFont="1" applyBorder="1" applyAlignment="1">
      <alignment horizontal="center" vertical="center" wrapText="1"/>
    </xf>
    <xf numFmtId="0" fontId="122" fillId="0" borderId="14" xfId="0" applyFont="1" applyBorder="1" applyAlignment="1">
      <alignment horizontal="center" vertical="center" wrapText="1"/>
    </xf>
    <xf numFmtId="0" fontId="122" fillId="0" borderId="32" xfId="0" applyFont="1" applyBorder="1" applyAlignment="1">
      <alignment horizontal="center" vertical="center" wrapText="1"/>
    </xf>
    <xf numFmtId="0" fontId="19" fillId="0" borderId="27" xfId="29" applyFont="1" applyBorder="1" applyAlignment="1">
      <alignment horizontal="center" vertical="center" wrapText="1"/>
    </xf>
    <xf numFmtId="0" fontId="125" fillId="0" borderId="37" xfId="0" applyFont="1" applyBorder="1" applyAlignment="1">
      <alignment horizontal="center" wrapText="1"/>
    </xf>
    <xf numFmtId="0" fontId="125" fillId="0" borderId="23" xfId="0" applyFont="1" applyBorder="1" applyAlignment="1">
      <alignment horizontal="center" wrapText="1"/>
    </xf>
    <xf numFmtId="0" fontId="19" fillId="0" borderId="14" xfId="29" applyFont="1" applyBorder="1" applyAlignment="1">
      <alignment horizontal="center" vertical="center" wrapText="1"/>
    </xf>
    <xf numFmtId="0" fontId="19" fillId="0" borderId="15" xfId="29" applyFont="1" applyBorder="1" applyAlignment="1">
      <alignment horizontal="center" vertical="center" wrapText="1"/>
    </xf>
    <xf numFmtId="0" fontId="19" fillId="0" borderId="32" xfId="29" applyFont="1" applyBorder="1" applyAlignment="1">
      <alignment horizontal="center" vertical="center" wrapText="1"/>
    </xf>
    <xf numFmtId="0" fontId="125" fillId="0" borderId="52" xfId="0" applyFont="1" applyBorder="1" applyAlignment="1">
      <alignment horizontal="center" wrapText="1"/>
    </xf>
    <xf numFmtId="0" fontId="125" fillId="0" borderId="53" xfId="0" applyFont="1" applyBorder="1" applyAlignment="1">
      <alignment horizontal="center" wrapText="1"/>
    </xf>
    <xf numFmtId="0" fontId="19" fillId="3" borderId="10" xfId="29" applyFont="1" applyFill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0" fillId="0" borderId="0" xfId="29" applyFont="1" applyAlignment="1">
      <alignment horizontal="center" vertical="center" wrapText="1"/>
    </xf>
    <xf numFmtId="0" fontId="1" fillId="0" borderId="0" xfId="0" applyFont="1" applyAlignment="1"/>
    <xf numFmtId="0" fontId="124" fillId="0" borderId="0" xfId="29" applyFont="1" applyAlignment="1">
      <alignment horizontal="center" vertical="center" wrapText="1"/>
    </xf>
    <xf numFmtId="0" fontId="19" fillId="0" borderId="31" xfId="29" applyFont="1" applyBorder="1" applyAlignment="1">
      <alignment horizontal="right" vertical="center" wrapText="1"/>
    </xf>
    <xf numFmtId="0" fontId="125" fillId="0" borderId="31" xfId="0" applyFont="1" applyBorder="1" applyAlignment="1">
      <alignment horizontal="right"/>
    </xf>
    <xf numFmtId="0" fontId="19" fillId="0" borderId="31" xfId="29" applyFont="1" applyBorder="1" applyAlignment="1">
      <alignment horizontal="left" vertical="center" wrapText="1"/>
    </xf>
    <xf numFmtId="0" fontId="125" fillId="0" borderId="31" xfId="0" applyFont="1" applyBorder="1" applyAlignment="1">
      <alignment horizontal="left"/>
    </xf>
    <xf numFmtId="0" fontId="13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93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27" fillId="0" borderId="0" xfId="0" applyFont="1" applyAlignment="1">
      <alignment horizontal="center"/>
    </xf>
    <xf numFmtId="0" fontId="127" fillId="0" borderId="0" xfId="0" applyFont="1" applyAlignment="1">
      <alignment horizontal="left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128</xdr:row>
      <xdr:rowOff>257175</xdr:rowOff>
    </xdr:from>
    <xdr:to>
      <xdr:col>13</xdr:col>
      <xdr:colOff>333375</xdr:colOff>
      <xdr:row>128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73270</xdr:colOff>
      <xdr:row>0</xdr:row>
      <xdr:rowOff>0</xdr:rowOff>
    </xdr:from>
    <xdr:to>
      <xdr:col>22</xdr:col>
      <xdr:colOff>1025770</xdr:colOff>
      <xdr:row>3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716125" y="233730"/>
          <a:ext cx="0" cy="1515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4</xdr:col>
      <xdr:colOff>122115</xdr:colOff>
      <xdr:row>19</xdr:row>
      <xdr:rowOff>197069</xdr:rowOff>
    </xdr:from>
    <xdr:to>
      <xdr:col>16</xdr:col>
      <xdr:colOff>415193</xdr:colOff>
      <xdr:row>27</xdr:row>
      <xdr:rowOff>65689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611081" y="9262241"/>
          <a:ext cx="11142819" cy="8320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Олександр МЕНЗУЛ</a:t>
          </a:r>
        </a:p>
      </xdr:txBody>
    </xdr:sp>
    <xdr:clientData/>
  </xdr:twoCellAnchor>
  <xdr:twoCellAnchor>
    <xdr:from>
      <xdr:col>14</xdr:col>
      <xdr:colOff>830385</xdr:colOff>
      <xdr:row>0</xdr:row>
      <xdr:rowOff>0</xdr:rowOff>
    </xdr:from>
    <xdr:to>
      <xdr:col>18</xdr:col>
      <xdr:colOff>1123463</xdr:colOff>
      <xdr:row>3</xdr:row>
      <xdr:rowOff>73269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0269660" y="401516"/>
          <a:ext cx="4141178" cy="1414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246531" y="38100"/>
          <a:ext cx="4492480" cy="1331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34</xdr:row>
      <xdr:rowOff>228600</xdr:rowOff>
    </xdr:from>
    <xdr:to>
      <xdr:col>6</xdr:col>
      <xdr:colOff>1104902</xdr:colOff>
      <xdr:row>36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629650" y="0"/>
          <a:ext cx="5211548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617325" y="278343"/>
          <a:ext cx="3080808" cy="9429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84</xdr:row>
      <xdr:rowOff>232834</xdr:rowOff>
    </xdr:from>
    <xdr:to>
      <xdr:col>10</xdr:col>
      <xdr:colOff>0</xdr:colOff>
      <xdr:row>84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12310534"/>
          <a:ext cx="14192250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view="pageBreakPreview" topLeftCell="A109" zoomScale="73" zoomScaleNormal="100" zoomScaleSheetLayoutView="73" workbookViewId="0">
      <selection activeCell="B109" sqref="B109"/>
    </sheetView>
  </sheetViews>
  <sheetFormatPr defaultColWidth="9.140625" defaultRowHeight="12.75" x14ac:dyDescent="0.2"/>
  <cols>
    <col min="1" max="1" width="14.7109375" style="19" customWidth="1"/>
    <col min="2" max="2" width="80.85546875" style="19" customWidth="1"/>
    <col min="3" max="3" width="21.42578125" style="19" customWidth="1"/>
    <col min="4" max="4" width="23.5703125" style="19" customWidth="1"/>
    <col min="5" max="5" width="16.7109375" style="19" customWidth="1"/>
    <col min="6" max="6" width="17.28515625" style="19" customWidth="1"/>
    <col min="7" max="7" width="16.28515625" style="19" customWidth="1"/>
    <col min="8" max="16384" width="9.140625" style="19"/>
  </cols>
  <sheetData>
    <row r="1" spans="1:6" ht="22.5" customHeight="1" x14ac:dyDescent="0.4">
      <c r="A1" s="32"/>
      <c r="B1" s="75"/>
      <c r="C1" s="632"/>
      <c r="D1" s="632"/>
      <c r="E1" s="632"/>
      <c r="F1" s="632"/>
    </row>
    <row r="2" spans="1:6" ht="21.75" customHeight="1" x14ac:dyDescent="0.4">
      <c r="A2" s="32"/>
      <c r="B2" s="75"/>
      <c r="C2" s="632" t="s">
        <v>137</v>
      </c>
      <c r="D2" s="632"/>
      <c r="E2" s="632"/>
      <c r="F2" s="632"/>
    </row>
    <row r="3" spans="1:6" ht="27.75" x14ac:dyDescent="0.4">
      <c r="A3" s="32"/>
      <c r="B3" s="182"/>
      <c r="C3" s="184"/>
      <c r="D3" s="632"/>
      <c r="E3" s="632"/>
      <c r="F3" s="632"/>
    </row>
    <row r="4" spans="1:6" ht="22.5" customHeight="1" x14ac:dyDescent="0.4">
      <c r="A4" s="641" t="s">
        <v>432</v>
      </c>
      <c r="B4" s="642"/>
      <c r="C4" s="259"/>
      <c r="D4" s="259"/>
      <c r="E4" s="259"/>
      <c r="F4" s="259"/>
    </row>
    <row r="5" spans="1:6" ht="27" customHeight="1" x14ac:dyDescent="0.35">
      <c r="A5" s="643" t="s">
        <v>409</v>
      </c>
      <c r="B5" s="643"/>
      <c r="C5" s="32"/>
      <c r="D5" s="32"/>
      <c r="E5" s="32"/>
      <c r="F5" s="32"/>
    </row>
    <row r="6" spans="1:6" ht="85.9" customHeight="1" x14ac:dyDescent="0.45">
      <c r="A6" s="633" t="s">
        <v>422</v>
      </c>
      <c r="B6" s="633"/>
      <c r="C6" s="633"/>
      <c r="D6" s="633"/>
      <c r="E6" s="633"/>
      <c r="F6" s="633"/>
    </row>
    <row r="7" spans="1:6" ht="49.5" customHeight="1" x14ac:dyDescent="0.2">
      <c r="A7" s="640" t="s">
        <v>419</v>
      </c>
      <c r="B7" s="640"/>
      <c r="C7" s="640"/>
      <c r="D7" s="640"/>
      <c r="E7" s="640"/>
      <c r="F7" s="640"/>
    </row>
    <row r="8" spans="1:6" ht="23.25" customHeight="1" x14ac:dyDescent="0.3">
      <c r="A8" s="260"/>
      <c r="B8" s="260"/>
      <c r="C8" s="260"/>
      <c r="D8" s="260"/>
      <c r="E8" s="260"/>
      <c r="F8" s="261" t="s">
        <v>0</v>
      </c>
    </row>
    <row r="9" spans="1:6" ht="56.25" customHeight="1" x14ac:dyDescent="0.2">
      <c r="A9" s="634" t="s">
        <v>67</v>
      </c>
      <c r="B9" s="636" t="s">
        <v>357</v>
      </c>
      <c r="C9" s="636" t="s">
        <v>339</v>
      </c>
      <c r="D9" s="636" t="s">
        <v>74</v>
      </c>
      <c r="E9" s="638" t="s">
        <v>75</v>
      </c>
      <c r="F9" s="639"/>
    </row>
    <row r="10" spans="1:6" ht="61.5" customHeight="1" x14ac:dyDescent="0.2">
      <c r="A10" s="635"/>
      <c r="B10" s="637"/>
      <c r="C10" s="637"/>
      <c r="D10" s="637"/>
      <c r="E10" s="33" t="s">
        <v>339</v>
      </c>
      <c r="F10" s="76" t="s">
        <v>86</v>
      </c>
    </row>
    <row r="11" spans="1:6" ht="17.25" customHeight="1" x14ac:dyDescent="0.2">
      <c r="A11" s="77">
        <v>1</v>
      </c>
      <c r="B11" s="78">
        <v>2</v>
      </c>
      <c r="C11" s="78" t="s">
        <v>66</v>
      </c>
      <c r="D11" s="79">
        <v>4</v>
      </c>
      <c r="E11" s="80">
        <v>5</v>
      </c>
      <c r="F11" s="77">
        <v>6</v>
      </c>
    </row>
    <row r="12" spans="1:6" ht="30" hidden="1" customHeight="1" x14ac:dyDescent="0.35">
      <c r="A12" s="81">
        <v>10000000</v>
      </c>
      <c r="B12" s="82" t="s">
        <v>87</v>
      </c>
      <c r="C12" s="185">
        <f>SUM(D12:E12)</f>
        <v>0</v>
      </c>
      <c r="D12" s="186">
        <f>SUM(D49,D31,D25,D13,D21)</f>
        <v>0</v>
      </c>
      <c r="E12" s="344">
        <f>SUM(E49)</f>
        <v>0</v>
      </c>
      <c r="F12" s="187"/>
    </row>
    <row r="13" spans="1:6" ht="48" hidden="1" customHeight="1" x14ac:dyDescent="0.4">
      <c r="A13" s="83">
        <v>11000000</v>
      </c>
      <c r="B13" s="84" t="s">
        <v>88</v>
      </c>
      <c r="C13" s="185">
        <f>SUM(D13)</f>
        <v>0</v>
      </c>
      <c r="D13" s="188">
        <f>SUM(D14,D19)</f>
        <v>0</v>
      </c>
      <c r="E13" s="189"/>
      <c r="F13" s="190"/>
    </row>
    <row r="14" spans="1:6" ht="30" hidden="1" customHeight="1" x14ac:dyDescent="0.4">
      <c r="A14" s="83">
        <v>11010000</v>
      </c>
      <c r="B14" s="84" t="s">
        <v>89</v>
      </c>
      <c r="C14" s="185">
        <f>SUM(D14)</f>
        <v>0</v>
      </c>
      <c r="D14" s="188">
        <f>SUM(D15:D18)</f>
        <v>0</v>
      </c>
      <c r="E14" s="189"/>
      <c r="F14" s="190"/>
    </row>
    <row r="15" spans="1:6" ht="78" hidden="1" customHeight="1" x14ac:dyDescent="0.4">
      <c r="A15" s="142">
        <v>11010100</v>
      </c>
      <c r="B15" s="143" t="s">
        <v>90</v>
      </c>
      <c r="C15" s="191">
        <f>SUM(D15)</f>
        <v>0</v>
      </c>
      <c r="D15" s="191"/>
      <c r="E15" s="189"/>
      <c r="F15" s="190"/>
    </row>
    <row r="16" spans="1:6" ht="101.25" hidden="1" customHeight="1" x14ac:dyDescent="0.4">
      <c r="A16" s="142">
        <v>11010200</v>
      </c>
      <c r="B16" s="143" t="s">
        <v>91</v>
      </c>
      <c r="C16" s="191">
        <f t="shared" ref="C16:C30" si="0">SUM(D16)</f>
        <v>0</v>
      </c>
      <c r="D16" s="191"/>
      <c r="E16" s="189"/>
      <c r="F16" s="190"/>
    </row>
    <row r="17" spans="1:7" ht="83.25" hidden="1" customHeight="1" x14ac:dyDescent="0.4">
      <c r="A17" s="142">
        <v>11010400</v>
      </c>
      <c r="B17" s="143" t="s">
        <v>92</v>
      </c>
      <c r="C17" s="191">
        <f t="shared" si="0"/>
        <v>0</v>
      </c>
      <c r="D17" s="191"/>
      <c r="E17" s="189"/>
      <c r="F17" s="190"/>
    </row>
    <row r="18" spans="1:7" ht="53.25" hidden="1" customHeight="1" x14ac:dyDescent="0.4">
      <c r="A18" s="142">
        <v>11010500</v>
      </c>
      <c r="B18" s="143" t="s">
        <v>93</v>
      </c>
      <c r="C18" s="191">
        <f t="shared" si="0"/>
        <v>0</v>
      </c>
      <c r="D18" s="191"/>
      <c r="E18" s="189"/>
      <c r="F18" s="190"/>
    </row>
    <row r="19" spans="1:7" ht="27.75" hidden="1" customHeight="1" x14ac:dyDescent="0.4">
      <c r="A19" s="85">
        <v>11020000</v>
      </c>
      <c r="B19" s="86" t="s">
        <v>94</v>
      </c>
      <c r="C19" s="192">
        <f>SUM(D19)</f>
        <v>0</v>
      </c>
      <c r="D19" s="192">
        <f>SUM(D20)</f>
        <v>0</v>
      </c>
      <c r="E19" s="189"/>
      <c r="F19" s="190"/>
    </row>
    <row r="20" spans="1:7" ht="52.5" hidden="1" customHeight="1" x14ac:dyDescent="0.4">
      <c r="A20" s="87">
        <v>11020200</v>
      </c>
      <c r="B20" s="193" t="s">
        <v>95</v>
      </c>
      <c r="C20" s="191">
        <f t="shared" si="0"/>
        <v>0</v>
      </c>
      <c r="D20" s="191"/>
      <c r="E20" s="189"/>
      <c r="F20" s="190"/>
    </row>
    <row r="21" spans="1:7" ht="52.5" hidden="1" customHeight="1" x14ac:dyDescent="0.4">
      <c r="A21" s="85">
        <v>13000000</v>
      </c>
      <c r="B21" s="194" t="s">
        <v>364</v>
      </c>
      <c r="C21" s="192">
        <f>SUM(D21)</f>
        <v>0</v>
      </c>
      <c r="D21" s="192">
        <f>SUM(D22)</f>
        <v>0</v>
      </c>
      <c r="E21" s="189"/>
      <c r="F21" s="190"/>
    </row>
    <row r="22" spans="1:7" ht="52.5" hidden="1" customHeight="1" x14ac:dyDescent="0.4">
      <c r="A22" s="85">
        <v>13010000</v>
      </c>
      <c r="B22" s="195" t="s">
        <v>365</v>
      </c>
      <c r="C22" s="192">
        <f>SUM(D22)</f>
        <v>0</v>
      </c>
      <c r="D22" s="192">
        <f>SUM(D23:D24)</f>
        <v>0</v>
      </c>
      <c r="E22" s="189"/>
      <c r="F22" s="190"/>
    </row>
    <row r="23" spans="1:7" ht="78.75" hidden="1" customHeight="1" x14ac:dyDescent="0.4">
      <c r="A23" s="87">
        <v>13010100</v>
      </c>
      <c r="B23" s="193" t="s">
        <v>366</v>
      </c>
      <c r="C23" s="191">
        <f>SUM(D23)</f>
        <v>0</v>
      </c>
      <c r="D23" s="191"/>
      <c r="E23" s="189"/>
      <c r="F23" s="190"/>
    </row>
    <row r="24" spans="1:7" ht="99.75" hidden="1" customHeight="1" x14ac:dyDescent="0.4">
      <c r="A24" s="87">
        <v>13010200</v>
      </c>
      <c r="B24" s="193" t="s">
        <v>367</v>
      </c>
      <c r="C24" s="191">
        <f>SUM(D24)</f>
        <v>0</v>
      </c>
      <c r="D24" s="191"/>
      <c r="E24" s="189"/>
      <c r="F24" s="190"/>
    </row>
    <row r="25" spans="1:7" ht="30" hidden="1" customHeight="1" x14ac:dyDescent="0.4">
      <c r="A25" s="83">
        <v>14000000</v>
      </c>
      <c r="B25" s="88" t="s">
        <v>96</v>
      </c>
      <c r="C25" s="196">
        <f>SUM(D25)</f>
        <v>0</v>
      </c>
      <c r="D25" s="192">
        <f>SUM(D30,D26,D28)</f>
        <v>0</v>
      </c>
      <c r="E25" s="191"/>
      <c r="F25" s="197"/>
    </row>
    <row r="26" spans="1:7" ht="51.75" hidden="1" customHeight="1" x14ac:dyDescent="0.4">
      <c r="A26" s="142">
        <v>14020000</v>
      </c>
      <c r="B26" s="144" t="s">
        <v>298</v>
      </c>
      <c r="C26" s="191">
        <f>SUM(C27)</f>
        <v>0</v>
      </c>
      <c r="D26" s="191"/>
      <c r="E26" s="191"/>
      <c r="F26" s="197"/>
      <c r="G26" s="34"/>
    </row>
    <row r="27" spans="1:7" ht="30" hidden="1" customHeight="1" x14ac:dyDescent="0.4">
      <c r="A27" s="142">
        <v>14021900</v>
      </c>
      <c r="B27" s="143" t="s">
        <v>299</v>
      </c>
      <c r="C27" s="191">
        <f>SUM(D27)</f>
        <v>0</v>
      </c>
      <c r="D27" s="191"/>
      <c r="E27" s="191"/>
      <c r="F27" s="197"/>
    </row>
    <row r="28" spans="1:7" ht="49.5" hidden="1" customHeight="1" x14ac:dyDescent="0.4">
      <c r="A28" s="142">
        <v>14030000</v>
      </c>
      <c r="B28" s="134" t="s">
        <v>300</v>
      </c>
      <c r="C28" s="191">
        <f>SUM(C29)</f>
        <v>0</v>
      </c>
      <c r="D28" s="191"/>
      <c r="E28" s="191"/>
      <c r="F28" s="197"/>
    </row>
    <row r="29" spans="1:7" ht="30" hidden="1" customHeight="1" x14ac:dyDescent="0.4">
      <c r="A29" s="142">
        <v>14031900</v>
      </c>
      <c r="B29" s="143" t="s">
        <v>299</v>
      </c>
      <c r="C29" s="191">
        <f>SUM(D29)</f>
        <v>0</v>
      </c>
      <c r="D29" s="191"/>
      <c r="E29" s="191"/>
      <c r="F29" s="197"/>
    </row>
    <row r="30" spans="1:7" ht="47.25" hidden="1" customHeight="1" x14ac:dyDescent="0.4">
      <c r="A30" s="142">
        <v>14040000</v>
      </c>
      <c r="B30" s="143" t="s">
        <v>97</v>
      </c>
      <c r="C30" s="191">
        <f t="shared" si="0"/>
        <v>0</v>
      </c>
      <c r="D30" s="191"/>
      <c r="E30" s="191"/>
      <c r="F30" s="197"/>
    </row>
    <row r="31" spans="1:7" ht="27" hidden="1" customHeight="1" x14ac:dyDescent="0.35">
      <c r="A31" s="83">
        <v>18000000</v>
      </c>
      <c r="B31" s="84" t="s">
        <v>98</v>
      </c>
      <c r="C31" s="196">
        <f>SUM(D31)</f>
        <v>0</v>
      </c>
      <c r="D31" s="192">
        <f>SUM(D45,D42,D32)</f>
        <v>0</v>
      </c>
      <c r="E31" s="192"/>
      <c r="F31" s="198"/>
    </row>
    <row r="32" spans="1:7" ht="26.25" hidden="1" customHeight="1" x14ac:dyDescent="0.35">
      <c r="A32" s="83">
        <v>18010000</v>
      </c>
      <c r="B32" s="89" t="s">
        <v>99</v>
      </c>
      <c r="C32" s="196">
        <f>SUM(D32)</f>
        <v>0</v>
      </c>
      <c r="D32" s="192">
        <f>SUM(D33:D41)</f>
        <v>0</v>
      </c>
      <c r="E32" s="192"/>
      <c r="F32" s="198"/>
    </row>
    <row r="33" spans="1:7" ht="75.75" hidden="1" customHeight="1" x14ac:dyDescent="0.4">
      <c r="A33" s="142">
        <v>18010100</v>
      </c>
      <c r="B33" s="90" t="s">
        <v>100</v>
      </c>
      <c r="C33" s="191">
        <f t="shared" ref="C33:C48" si="1">SUM(D33)</f>
        <v>0</v>
      </c>
      <c r="D33" s="191"/>
      <c r="E33" s="191"/>
      <c r="F33" s="199"/>
      <c r="G33" s="177"/>
    </row>
    <row r="34" spans="1:7" ht="75" hidden="1" customHeight="1" x14ac:dyDescent="0.4">
      <c r="A34" s="142">
        <v>18010200</v>
      </c>
      <c r="B34" s="91" t="s">
        <v>101</v>
      </c>
      <c r="C34" s="191">
        <f t="shared" si="1"/>
        <v>0</v>
      </c>
      <c r="D34" s="191"/>
      <c r="E34" s="191"/>
      <c r="F34" s="199"/>
      <c r="G34" s="178"/>
    </row>
    <row r="35" spans="1:7" ht="72" hidden="1" customHeight="1" x14ac:dyDescent="0.4">
      <c r="A35" s="92">
        <v>18010300</v>
      </c>
      <c r="B35" s="347" t="s">
        <v>102</v>
      </c>
      <c r="C35" s="191">
        <f t="shared" si="1"/>
        <v>0</v>
      </c>
      <c r="D35" s="191"/>
      <c r="E35" s="191"/>
      <c r="F35" s="199"/>
      <c r="G35" s="178"/>
    </row>
    <row r="36" spans="1:7" ht="69" hidden="1" customHeight="1" x14ac:dyDescent="0.4">
      <c r="A36" s="142">
        <v>18010400</v>
      </c>
      <c r="B36" s="347" t="s">
        <v>103</v>
      </c>
      <c r="C36" s="191">
        <f t="shared" si="1"/>
        <v>0</v>
      </c>
      <c r="D36" s="191"/>
      <c r="E36" s="191"/>
      <c r="F36" s="199"/>
      <c r="G36" s="178"/>
    </row>
    <row r="37" spans="1:7" ht="30" hidden="1" customHeight="1" x14ac:dyDescent="0.4">
      <c r="A37" s="142">
        <v>18010500</v>
      </c>
      <c r="B37" s="93" t="s">
        <v>104</v>
      </c>
      <c r="C37" s="191">
        <f t="shared" si="1"/>
        <v>0</v>
      </c>
      <c r="D37" s="191"/>
      <c r="E37" s="200"/>
      <c r="F37" s="197"/>
      <c r="G37" s="177"/>
    </row>
    <row r="38" spans="1:7" ht="30" hidden="1" customHeight="1" x14ac:dyDescent="0.4">
      <c r="A38" s="142">
        <v>18010600</v>
      </c>
      <c r="B38" s="93" t="s">
        <v>105</v>
      </c>
      <c r="C38" s="191">
        <f t="shared" si="1"/>
        <v>0</v>
      </c>
      <c r="D38" s="191"/>
      <c r="E38" s="200"/>
      <c r="F38" s="197"/>
    </row>
    <row r="39" spans="1:7" ht="30" hidden="1" customHeight="1" x14ac:dyDescent="0.4">
      <c r="A39" s="142">
        <v>18010700</v>
      </c>
      <c r="B39" s="93" t="s">
        <v>106</v>
      </c>
      <c r="C39" s="191">
        <f t="shared" si="1"/>
        <v>0</v>
      </c>
      <c r="D39" s="191"/>
      <c r="E39" s="200"/>
      <c r="F39" s="197"/>
    </row>
    <row r="40" spans="1:7" ht="30" hidden="1" customHeight="1" x14ac:dyDescent="0.4">
      <c r="A40" s="142">
        <v>18010900</v>
      </c>
      <c r="B40" s="93" t="s">
        <v>107</v>
      </c>
      <c r="C40" s="191">
        <f t="shared" si="1"/>
        <v>0</v>
      </c>
      <c r="D40" s="191"/>
      <c r="E40" s="200"/>
      <c r="F40" s="197"/>
    </row>
    <row r="41" spans="1:7" ht="30" hidden="1" customHeight="1" x14ac:dyDescent="0.4">
      <c r="A41" s="142">
        <v>18011000</v>
      </c>
      <c r="B41" s="93" t="s">
        <v>108</v>
      </c>
      <c r="C41" s="191">
        <f t="shared" si="1"/>
        <v>0</v>
      </c>
      <c r="D41" s="191"/>
      <c r="E41" s="200"/>
      <c r="F41" s="197"/>
    </row>
    <row r="42" spans="1:7" ht="30" hidden="1" customHeight="1" x14ac:dyDescent="0.4">
      <c r="A42" s="94">
        <v>18030000</v>
      </c>
      <c r="B42" s="95" t="s">
        <v>109</v>
      </c>
      <c r="C42" s="188">
        <f>SUM(D42)</f>
        <v>0</v>
      </c>
      <c r="D42" s="192">
        <f>SUM(D43:D44)</f>
        <v>0</v>
      </c>
      <c r="E42" s="200"/>
      <c r="F42" s="197"/>
    </row>
    <row r="43" spans="1:7" ht="27" hidden="1" customHeight="1" x14ac:dyDescent="0.4">
      <c r="A43" s="96">
        <v>18030100</v>
      </c>
      <c r="B43" s="97" t="s">
        <v>110</v>
      </c>
      <c r="C43" s="191">
        <f t="shared" si="1"/>
        <v>0</v>
      </c>
      <c r="D43" s="191"/>
      <c r="E43" s="200"/>
      <c r="F43" s="197"/>
    </row>
    <row r="44" spans="1:7" ht="47.25" hidden="1" customHeight="1" x14ac:dyDescent="0.4">
      <c r="A44" s="98" t="s">
        <v>111</v>
      </c>
      <c r="B44" s="99" t="s">
        <v>112</v>
      </c>
      <c r="C44" s="191">
        <f t="shared" si="1"/>
        <v>0</v>
      </c>
      <c r="D44" s="191"/>
      <c r="E44" s="200"/>
      <c r="F44" s="197"/>
    </row>
    <row r="45" spans="1:7" ht="24.75" hidden="1" customHeight="1" x14ac:dyDescent="0.35">
      <c r="A45" s="83">
        <v>18050000</v>
      </c>
      <c r="B45" s="84" t="s">
        <v>113</v>
      </c>
      <c r="C45" s="188">
        <f>SUM(D45)</f>
        <v>0</v>
      </c>
      <c r="D45" s="192">
        <f>SUM(D46:D48)</f>
        <v>0</v>
      </c>
      <c r="E45" s="192"/>
      <c r="F45" s="198"/>
    </row>
    <row r="46" spans="1:7" ht="30" hidden="1" customHeight="1" x14ac:dyDescent="0.4">
      <c r="A46" s="142">
        <v>18050300</v>
      </c>
      <c r="B46" s="100" t="s">
        <v>114</v>
      </c>
      <c r="C46" s="191">
        <f t="shared" si="1"/>
        <v>0</v>
      </c>
      <c r="D46" s="191"/>
      <c r="E46" s="191"/>
      <c r="F46" s="199"/>
    </row>
    <row r="47" spans="1:7" ht="30" hidden="1" customHeight="1" x14ac:dyDescent="0.4">
      <c r="A47" s="142">
        <v>18050400</v>
      </c>
      <c r="B47" s="100" t="s">
        <v>115</v>
      </c>
      <c r="C47" s="191">
        <f t="shared" si="1"/>
        <v>0</v>
      </c>
      <c r="D47" s="191"/>
      <c r="E47" s="191"/>
      <c r="F47" s="199"/>
    </row>
    <row r="48" spans="1:7" ht="105.75" hidden="1" customHeight="1" x14ac:dyDescent="0.4">
      <c r="A48" s="142">
        <v>18050500</v>
      </c>
      <c r="B48" s="143" t="s">
        <v>116</v>
      </c>
      <c r="C48" s="191">
        <f t="shared" si="1"/>
        <v>0</v>
      </c>
      <c r="D48" s="191"/>
      <c r="E48" s="191"/>
      <c r="F48" s="199"/>
    </row>
    <row r="49" spans="1:7" ht="30" hidden="1" customHeight="1" x14ac:dyDescent="0.35">
      <c r="A49" s="83">
        <v>19000000</v>
      </c>
      <c r="B49" s="101" t="s">
        <v>117</v>
      </c>
      <c r="C49" s="188">
        <f>SUM(E49)</f>
        <v>0</v>
      </c>
      <c r="D49" s="192"/>
      <c r="E49" s="192">
        <f>SUM(E50)</f>
        <v>0</v>
      </c>
      <c r="F49" s="198"/>
    </row>
    <row r="50" spans="1:7" ht="27" hidden="1" customHeight="1" x14ac:dyDescent="0.35">
      <c r="A50" s="83">
        <v>19010000</v>
      </c>
      <c r="B50" s="101" t="s">
        <v>118</v>
      </c>
      <c r="C50" s="188">
        <f>SUM(E50)</f>
        <v>0</v>
      </c>
      <c r="D50" s="192"/>
      <c r="E50" s="192">
        <f>SUM(E51:E53)</f>
        <v>0</v>
      </c>
      <c r="F50" s="198"/>
    </row>
    <row r="51" spans="1:7" ht="51.75" hidden="1" customHeight="1" x14ac:dyDescent="0.4">
      <c r="A51" s="142">
        <v>19010100</v>
      </c>
      <c r="B51" s="102" t="s">
        <v>119</v>
      </c>
      <c r="C51" s="201">
        <f>SUM(E51)</f>
        <v>0</v>
      </c>
      <c r="D51" s="191"/>
      <c r="E51" s="191"/>
      <c r="F51" s="199"/>
    </row>
    <row r="52" spans="1:7" ht="50.25" hidden="1" customHeight="1" x14ac:dyDescent="0.4">
      <c r="A52" s="142">
        <v>19010200</v>
      </c>
      <c r="B52" s="143" t="s">
        <v>120</v>
      </c>
      <c r="C52" s="201">
        <f>SUM(E52)</f>
        <v>0</v>
      </c>
      <c r="D52" s="191"/>
      <c r="E52" s="191"/>
      <c r="F52" s="199"/>
    </row>
    <row r="53" spans="1:7" ht="78" hidden="1" customHeight="1" x14ac:dyDescent="0.4">
      <c r="A53" s="142">
        <v>19010300</v>
      </c>
      <c r="B53" s="103" t="s">
        <v>121</v>
      </c>
      <c r="C53" s="201">
        <f>SUM(E53)</f>
        <v>0</v>
      </c>
      <c r="D53" s="191"/>
      <c r="E53" s="191"/>
      <c r="F53" s="199"/>
    </row>
    <row r="54" spans="1:7" ht="30" hidden="1" customHeight="1" x14ac:dyDescent="0.4">
      <c r="A54" s="83">
        <v>20000000</v>
      </c>
      <c r="B54" s="84" t="s">
        <v>122</v>
      </c>
      <c r="C54" s="196">
        <f>SUM(D54,E54)</f>
        <v>0</v>
      </c>
      <c r="D54" s="192">
        <f>SUM(D72,D62,D55)</f>
        <v>0</v>
      </c>
      <c r="E54" s="345">
        <f>SUM(E72,E76)</f>
        <v>0</v>
      </c>
      <c r="F54" s="197"/>
      <c r="G54" s="177"/>
    </row>
    <row r="55" spans="1:7" ht="54" hidden="1" customHeight="1" x14ac:dyDescent="0.4">
      <c r="A55" s="83">
        <v>21000000</v>
      </c>
      <c r="B55" s="84" t="s">
        <v>123</v>
      </c>
      <c r="C55" s="196">
        <f>SUM(C56,C59,C58)</f>
        <v>0</v>
      </c>
      <c r="D55" s="192">
        <f>SUM(D56,D59,D58)</f>
        <v>0</v>
      </c>
      <c r="E55" s="200"/>
      <c r="F55" s="197"/>
    </row>
    <row r="56" spans="1:7" ht="143.25" hidden="1" customHeight="1" x14ac:dyDescent="0.4">
      <c r="A56" s="183">
        <v>21010000</v>
      </c>
      <c r="B56" s="138" t="s">
        <v>368</v>
      </c>
      <c r="C56" s="202">
        <f t="shared" ref="C56:C63" si="2">SUM(D56)</f>
        <v>0</v>
      </c>
      <c r="D56" s="203">
        <f>SUM(D57)</f>
        <v>0</v>
      </c>
      <c r="E56" s="204"/>
      <c r="F56" s="205"/>
      <c r="G56" s="135"/>
    </row>
    <row r="57" spans="1:7" s="104" customFormat="1" ht="76.5" hidden="1" customHeight="1" x14ac:dyDescent="0.4">
      <c r="A57" s="142">
        <v>21010300</v>
      </c>
      <c r="B57" s="93" t="s">
        <v>124</v>
      </c>
      <c r="C57" s="191">
        <f>SUM(D57)</f>
        <v>0</v>
      </c>
      <c r="D57" s="191"/>
      <c r="E57" s="200"/>
      <c r="F57" s="197"/>
    </row>
    <row r="58" spans="1:7" s="104" customFormat="1" ht="46.5" hidden="1" customHeight="1" x14ac:dyDescent="0.4">
      <c r="A58" s="142">
        <v>21050000</v>
      </c>
      <c r="B58" s="179" t="s">
        <v>475</v>
      </c>
      <c r="C58" s="191">
        <f>SUM(D58)</f>
        <v>0</v>
      </c>
      <c r="D58" s="191"/>
      <c r="E58" s="200"/>
      <c r="F58" s="207"/>
    </row>
    <row r="59" spans="1:7" ht="27.75" hidden="1" customHeight="1" x14ac:dyDescent="0.35">
      <c r="A59" s="83">
        <v>21080000</v>
      </c>
      <c r="B59" s="84" t="s">
        <v>125</v>
      </c>
      <c r="C59" s="196">
        <f t="shared" si="2"/>
        <v>0</v>
      </c>
      <c r="D59" s="192">
        <f>SUM(D60:D61)</f>
        <v>0</v>
      </c>
      <c r="E59" s="206"/>
      <c r="F59" s="207"/>
    </row>
    <row r="60" spans="1:7" ht="28.5" hidden="1" customHeight="1" x14ac:dyDescent="0.4">
      <c r="A60" s="142">
        <v>21081100</v>
      </c>
      <c r="B60" s="93" t="s">
        <v>126</v>
      </c>
      <c r="C60" s="191">
        <f>SUM(D60)</f>
        <v>0</v>
      </c>
      <c r="D60" s="191"/>
      <c r="E60" s="200"/>
      <c r="F60" s="197"/>
    </row>
    <row r="61" spans="1:7" ht="75.75" hidden="1" customHeight="1" x14ac:dyDescent="0.4">
      <c r="A61" s="142">
        <v>21081500</v>
      </c>
      <c r="B61" s="93" t="s">
        <v>369</v>
      </c>
      <c r="C61" s="191">
        <f>SUM(D61)</f>
        <v>0</v>
      </c>
      <c r="D61" s="191"/>
      <c r="E61" s="200"/>
      <c r="F61" s="197"/>
    </row>
    <row r="62" spans="1:7" ht="52.5" hidden="1" customHeight="1" x14ac:dyDescent="0.4">
      <c r="A62" s="83">
        <v>22000000</v>
      </c>
      <c r="B62" s="84" t="s">
        <v>127</v>
      </c>
      <c r="C62" s="196">
        <f t="shared" si="2"/>
        <v>0</v>
      </c>
      <c r="D62" s="192">
        <f>SUM(D69,D67,D63)</f>
        <v>0</v>
      </c>
      <c r="E62" s="200"/>
      <c r="F62" s="197"/>
    </row>
    <row r="63" spans="1:7" ht="30" hidden="1" customHeight="1" x14ac:dyDescent="0.4">
      <c r="A63" s="83">
        <v>22010000</v>
      </c>
      <c r="B63" s="84" t="s">
        <v>128</v>
      </c>
      <c r="C63" s="196">
        <f t="shared" si="2"/>
        <v>0</v>
      </c>
      <c r="D63" s="192">
        <f>SUM(D64:D66)</f>
        <v>0</v>
      </c>
      <c r="E63" s="200"/>
      <c r="F63" s="197"/>
    </row>
    <row r="64" spans="1:7" ht="76.5" hidden="1" customHeight="1" x14ac:dyDescent="0.4">
      <c r="A64" s="142">
        <v>22010300</v>
      </c>
      <c r="B64" s="121" t="s">
        <v>145</v>
      </c>
      <c r="C64" s="191">
        <f>SUM(D64)</f>
        <v>0</v>
      </c>
      <c r="D64" s="191"/>
      <c r="E64" s="200"/>
      <c r="F64" s="197"/>
    </row>
    <row r="65" spans="1:6" ht="28.5" hidden="1" customHeight="1" x14ac:dyDescent="0.4">
      <c r="A65" s="142">
        <v>22012500</v>
      </c>
      <c r="B65" s="93" t="s">
        <v>129</v>
      </c>
      <c r="C65" s="191">
        <f>SUM(D65)</f>
        <v>0</v>
      </c>
      <c r="D65" s="191"/>
      <c r="E65" s="200"/>
      <c r="F65" s="197"/>
    </row>
    <row r="66" spans="1:6" ht="54" hidden="1" customHeight="1" x14ac:dyDescent="0.4">
      <c r="A66" s="142">
        <v>22012600</v>
      </c>
      <c r="B66" s="122" t="s">
        <v>146</v>
      </c>
      <c r="C66" s="191">
        <f>SUM(D66)</f>
        <v>0</v>
      </c>
      <c r="D66" s="191"/>
      <c r="E66" s="200"/>
      <c r="F66" s="197"/>
    </row>
    <row r="67" spans="1:6" ht="72" hidden="1" customHeight="1" x14ac:dyDescent="0.35">
      <c r="A67" s="83">
        <v>22080000</v>
      </c>
      <c r="B67" s="105" t="s">
        <v>130</v>
      </c>
      <c r="C67" s="196">
        <f>SUM(D67)</f>
        <v>0</v>
      </c>
      <c r="D67" s="192">
        <f>SUM(D68)</f>
        <v>0</v>
      </c>
      <c r="E67" s="206"/>
      <c r="F67" s="207"/>
    </row>
    <row r="68" spans="1:6" ht="84" hidden="1" customHeight="1" x14ac:dyDescent="0.4">
      <c r="A68" s="142">
        <v>22080400</v>
      </c>
      <c r="B68" s="93" t="s">
        <v>131</v>
      </c>
      <c r="C68" s="191">
        <f>SUM(D68)</f>
        <v>0</v>
      </c>
      <c r="D68" s="191"/>
      <c r="E68" s="200"/>
      <c r="F68" s="197"/>
    </row>
    <row r="69" spans="1:6" ht="27" hidden="1" customHeight="1" x14ac:dyDescent="0.35">
      <c r="A69" s="83">
        <v>22090000</v>
      </c>
      <c r="B69" s="84" t="s">
        <v>132</v>
      </c>
      <c r="C69" s="196">
        <f t="shared" ref="C69:C74" si="3">SUM(D69)</f>
        <v>0</v>
      </c>
      <c r="D69" s="192">
        <f>SUM(D70:D71)</f>
        <v>0</v>
      </c>
      <c r="E69" s="206"/>
      <c r="F69" s="207"/>
    </row>
    <row r="70" spans="1:6" ht="73.5" hidden="1" customHeight="1" x14ac:dyDescent="0.4">
      <c r="A70" s="142">
        <v>22090100</v>
      </c>
      <c r="B70" s="93" t="s">
        <v>133</v>
      </c>
      <c r="C70" s="191">
        <f t="shared" si="3"/>
        <v>0</v>
      </c>
      <c r="D70" s="191"/>
      <c r="E70" s="200"/>
      <c r="F70" s="197"/>
    </row>
    <row r="71" spans="1:6" ht="75.75" hidden="1" customHeight="1" x14ac:dyDescent="0.4">
      <c r="A71" s="142">
        <v>22090400</v>
      </c>
      <c r="B71" s="93" t="s">
        <v>134</v>
      </c>
      <c r="C71" s="191">
        <f t="shared" si="3"/>
        <v>0</v>
      </c>
      <c r="D71" s="191"/>
      <c r="E71" s="200"/>
      <c r="F71" s="197"/>
    </row>
    <row r="72" spans="1:6" ht="25.5" hidden="1" customHeight="1" x14ac:dyDescent="0.35">
      <c r="A72" s="83">
        <v>24000000</v>
      </c>
      <c r="B72" s="84" t="s">
        <v>135</v>
      </c>
      <c r="C72" s="196">
        <f>SUM(D72:E72)</f>
        <v>0</v>
      </c>
      <c r="D72" s="192">
        <f>SUM(D73)</f>
        <v>0</v>
      </c>
      <c r="E72" s="192"/>
      <c r="F72" s="207"/>
    </row>
    <row r="73" spans="1:6" ht="27.75" hidden="1" x14ac:dyDescent="0.4">
      <c r="A73" s="83">
        <v>24060000</v>
      </c>
      <c r="B73" s="84" t="s">
        <v>136</v>
      </c>
      <c r="C73" s="196">
        <f t="shared" si="3"/>
        <v>0</v>
      </c>
      <c r="D73" s="192">
        <f>SUM(D74)</f>
        <v>0</v>
      </c>
      <c r="E73" s="192"/>
      <c r="F73" s="197"/>
    </row>
    <row r="74" spans="1:6" ht="27.75" hidden="1" x14ac:dyDescent="0.4">
      <c r="A74" s="142">
        <v>24060300</v>
      </c>
      <c r="B74" s="93" t="s">
        <v>136</v>
      </c>
      <c r="C74" s="191">
        <f t="shared" si="3"/>
        <v>0</v>
      </c>
      <c r="D74" s="191"/>
      <c r="E74" s="200"/>
      <c r="F74" s="197" t="s">
        <v>137</v>
      </c>
    </row>
    <row r="75" spans="1:6" ht="52.5" hidden="1" customHeight="1" x14ac:dyDescent="0.4">
      <c r="A75" s="142">
        <v>24170000</v>
      </c>
      <c r="B75" s="179" t="s">
        <v>358</v>
      </c>
      <c r="C75" s="191">
        <f>SUM(E75)</f>
        <v>0</v>
      </c>
      <c r="D75" s="191"/>
      <c r="E75" s="191">
        <f>SUM(F75)</f>
        <v>0</v>
      </c>
      <c r="F75" s="197"/>
    </row>
    <row r="76" spans="1:6" ht="28.5" hidden="1" customHeight="1" x14ac:dyDescent="0.4">
      <c r="A76" s="83">
        <v>25000000</v>
      </c>
      <c r="B76" s="84" t="s">
        <v>138</v>
      </c>
      <c r="C76" s="192">
        <f>SUM(E76)</f>
        <v>0</v>
      </c>
      <c r="D76" s="200"/>
      <c r="E76" s="192">
        <f>SUM(E77)</f>
        <v>0</v>
      </c>
      <c r="F76" s="197"/>
    </row>
    <row r="77" spans="1:6" ht="51" hidden="1" customHeight="1" x14ac:dyDescent="0.4">
      <c r="A77" s="83">
        <v>25010000</v>
      </c>
      <c r="B77" s="84" t="s">
        <v>139</v>
      </c>
      <c r="C77" s="192">
        <f>SUM(E77)</f>
        <v>0</v>
      </c>
      <c r="D77" s="208"/>
      <c r="E77" s="192">
        <f>SUM(E78:E81)</f>
        <v>0</v>
      </c>
      <c r="F77" s="197"/>
    </row>
    <row r="78" spans="1:6" ht="51" hidden="1" customHeight="1" x14ac:dyDescent="0.4">
      <c r="A78" s="142">
        <v>25010100</v>
      </c>
      <c r="B78" s="93" t="s">
        <v>140</v>
      </c>
      <c r="C78" s="191">
        <f>SUM(E78)</f>
        <v>0</v>
      </c>
      <c r="D78" s="208"/>
      <c r="E78" s="209"/>
      <c r="F78" s="210"/>
    </row>
    <row r="79" spans="1:6" ht="51" hidden="1" customHeight="1" x14ac:dyDescent="0.4">
      <c r="A79" s="142">
        <v>25010200</v>
      </c>
      <c r="B79" s="93" t="s">
        <v>147</v>
      </c>
      <c r="C79" s="191"/>
      <c r="D79" s="208"/>
      <c r="E79" s="209"/>
      <c r="F79" s="210"/>
    </row>
    <row r="80" spans="1:6" ht="30" hidden="1" customHeight="1" x14ac:dyDescent="0.4">
      <c r="A80" s="142">
        <v>25010300</v>
      </c>
      <c r="B80" s="93" t="s">
        <v>141</v>
      </c>
      <c r="C80" s="191">
        <f>SUM(E80)</f>
        <v>0</v>
      </c>
      <c r="D80" s="208"/>
      <c r="E80" s="209"/>
      <c r="F80" s="210"/>
    </row>
    <row r="81" spans="1:7" ht="75" hidden="1" customHeight="1" x14ac:dyDescent="0.4">
      <c r="A81" s="142">
        <v>25010400</v>
      </c>
      <c r="B81" s="122" t="s">
        <v>142</v>
      </c>
      <c r="C81" s="191"/>
      <c r="D81" s="211"/>
      <c r="E81" s="191"/>
      <c r="F81" s="199"/>
    </row>
    <row r="82" spans="1:7" ht="26.25" hidden="1" customHeight="1" x14ac:dyDescent="0.4">
      <c r="A82" s="85">
        <v>30000000</v>
      </c>
      <c r="B82" s="123" t="s">
        <v>148</v>
      </c>
      <c r="C82" s="192">
        <f>SUM(E82)</f>
        <v>0</v>
      </c>
      <c r="D82" s="211"/>
      <c r="E82" s="192">
        <f>SUM(F82)</f>
        <v>0</v>
      </c>
      <c r="F82" s="198">
        <f>SUM(F83)</f>
        <v>0</v>
      </c>
    </row>
    <row r="83" spans="1:7" ht="27" hidden="1" customHeight="1" x14ac:dyDescent="0.35">
      <c r="A83" s="85">
        <v>33000000</v>
      </c>
      <c r="B83" s="136" t="s">
        <v>149</v>
      </c>
      <c r="C83" s="192">
        <f>SUM(E83)</f>
        <v>0</v>
      </c>
      <c r="D83" s="212"/>
      <c r="E83" s="192">
        <f>SUM(F83)</f>
        <v>0</v>
      </c>
      <c r="F83" s="198">
        <f>SUM(F84)</f>
        <v>0</v>
      </c>
    </row>
    <row r="84" spans="1:7" ht="26.25" hidden="1" customHeight="1" x14ac:dyDescent="0.4">
      <c r="A84" s="87">
        <v>33010000</v>
      </c>
      <c r="B84" s="137" t="s">
        <v>150</v>
      </c>
      <c r="C84" s="191">
        <f>SUM(E84)</f>
        <v>0</v>
      </c>
      <c r="D84" s="211"/>
      <c r="E84" s="191"/>
      <c r="F84" s="199"/>
    </row>
    <row r="85" spans="1:7" ht="99" hidden="1" customHeight="1" x14ac:dyDescent="0.4">
      <c r="A85" s="142">
        <v>33010100</v>
      </c>
      <c r="B85" s="121" t="s">
        <v>151</v>
      </c>
      <c r="C85" s="191">
        <f>SUM(E85)</f>
        <v>0</v>
      </c>
      <c r="D85" s="211"/>
      <c r="E85" s="191"/>
      <c r="F85" s="199"/>
    </row>
    <row r="86" spans="1:7" ht="45" hidden="1" customHeight="1" x14ac:dyDescent="0.35">
      <c r="A86" s="142"/>
      <c r="B86" s="84" t="s">
        <v>359</v>
      </c>
      <c r="C86" s="192">
        <f>SUM(C12,C54,C82)</f>
        <v>0</v>
      </c>
      <c r="D86" s="192">
        <f>SUM(D12,D54)</f>
        <v>0</v>
      </c>
      <c r="E86" s="345">
        <f>SUM(E12,E54,E82)</f>
        <v>0</v>
      </c>
      <c r="F86" s="346">
        <f>SUM(F82,F72)</f>
        <v>0</v>
      </c>
      <c r="G86" s="106"/>
    </row>
    <row r="87" spans="1:7" ht="38.450000000000003" customHeight="1" x14ac:dyDescent="0.35">
      <c r="A87" s="83">
        <v>40000000</v>
      </c>
      <c r="B87" s="323" t="s">
        <v>68</v>
      </c>
      <c r="C87" s="196">
        <f>SUM(D87)</f>
        <v>9249034</v>
      </c>
      <c r="D87" s="192">
        <f>SUM(D88)</f>
        <v>9249034</v>
      </c>
      <c r="E87" s="324"/>
      <c r="F87" s="325"/>
    </row>
    <row r="88" spans="1:7" ht="36.6" customHeight="1" x14ac:dyDescent="0.35">
      <c r="A88" s="83">
        <v>41000000</v>
      </c>
      <c r="B88" s="323" t="s">
        <v>69</v>
      </c>
      <c r="C88" s="196">
        <f>SUM(D88)</f>
        <v>9249034</v>
      </c>
      <c r="D88" s="192">
        <f>SUM(D95,D93,D89)</f>
        <v>9249034</v>
      </c>
      <c r="E88" s="324"/>
      <c r="F88" s="325"/>
    </row>
    <row r="89" spans="1:7" ht="60" customHeight="1" x14ac:dyDescent="0.35">
      <c r="A89" s="83">
        <v>41030000</v>
      </c>
      <c r="B89" s="323" t="s">
        <v>370</v>
      </c>
      <c r="C89" s="196">
        <f>SUM(D89)</f>
        <v>1553200</v>
      </c>
      <c r="D89" s="192">
        <f>SUM(D90:D92)</f>
        <v>1553200</v>
      </c>
      <c r="E89" s="324"/>
      <c r="F89" s="325"/>
    </row>
    <row r="90" spans="1:7" ht="63" customHeight="1" x14ac:dyDescent="0.4">
      <c r="A90" s="326">
        <v>41033900</v>
      </c>
      <c r="B90" s="143" t="s">
        <v>143</v>
      </c>
      <c r="C90" s="191">
        <f>SUM(D90)</f>
        <v>1553200</v>
      </c>
      <c r="D90" s="191">
        <v>1553200</v>
      </c>
      <c r="E90" s="201"/>
      <c r="F90" s="327"/>
    </row>
    <row r="91" spans="1:7" ht="51" hidden="1" customHeight="1" x14ac:dyDescent="0.4">
      <c r="A91" s="326">
        <v>41034200</v>
      </c>
      <c r="B91" s="143" t="s">
        <v>144</v>
      </c>
      <c r="C91" s="191">
        <f>SUM(D91)</f>
        <v>0</v>
      </c>
      <c r="D91" s="191"/>
      <c r="E91" s="201"/>
      <c r="F91" s="327"/>
    </row>
    <row r="92" spans="1:7" ht="106.5" hidden="1" customHeight="1" x14ac:dyDescent="0.4">
      <c r="A92" s="326">
        <v>41035100</v>
      </c>
      <c r="B92" s="328" t="s">
        <v>301</v>
      </c>
      <c r="C92" s="191">
        <f t="shared" ref="C92" si="4">SUM(D92)</f>
        <v>0</v>
      </c>
      <c r="D92" s="191"/>
      <c r="E92" s="200"/>
      <c r="F92" s="197"/>
    </row>
    <row r="93" spans="1:7" ht="45.75" hidden="1" customHeight="1" x14ac:dyDescent="0.4">
      <c r="A93" s="329">
        <v>41040000</v>
      </c>
      <c r="B93" s="330" t="s">
        <v>371</v>
      </c>
      <c r="C93" s="192">
        <f>SUM(D93)</f>
        <v>0</v>
      </c>
      <c r="D93" s="192">
        <f>SUM(D94)</f>
        <v>0</v>
      </c>
      <c r="E93" s="200"/>
      <c r="F93" s="197"/>
    </row>
    <row r="94" spans="1:7" ht="8.4499999999999993" hidden="1" customHeight="1" x14ac:dyDescent="0.4">
      <c r="A94" s="326">
        <v>41040200</v>
      </c>
      <c r="B94" s="328" t="s">
        <v>372</v>
      </c>
      <c r="C94" s="191">
        <f>SUM(D94)</f>
        <v>0</v>
      </c>
      <c r="D94" s="191"/>
      <c r="E94" s="200"/>
      <c r="F94" s="197"/>
    </row>
    <row r="95" spans="1:7" ht="55.9" customHeight="1" x14ac:dyDescent="0.4">
      <c r="A95" s="329">
        <v>41050000</v>
      </c>
      <c r="B95" s="88" t="s">
        <v>309</v>
      </c>
      <c r="C95" s="192">
        <f t="shared" ref="C95:C96" si="5">SUM(D95)</f>
        <v>7695834</v>
      </c>
      <c r="D95" s="192">
        <f>SUM(D99,D104,D108,D109,D110)</f>
        <v>7695834</v>
      </c>
      <c r="E95" s="208"/>
      <c r="F95" s="331"/>
    </row>
    <row r="96" spans="1:7" ht="211.5" hidden="1" customHeight="1" x14ac:dyDescent="0.4">
      <c r="A96" s="332">
        <v>41050100</v>
      </c>
      <c r="B96" s="143" t="s">
        <v>310</v>
      </c>
      <c r="C96" s="191">
        <f t="shared" si="5"/>
        <v>0</v>
      </c>
      <c r="D96" s="191"/>
      <c r="E96" s="208"/>
      <c r="F96" s="331"/>
    </row>
    <row r="97" spans="1:7" ht="105.75" hidden="1" customHeight="1" x14ac:dyDescent="0.4">
      <c r="A97" s="326">
        <v>41050200</v>
      </c>
      <c r="B97" s="143" t="s">
        <v>311</v>
      </c>
      <c r="C97" s="191">
        <f t="shared" ref="C97:C103" si="6">SUM(D97)</f>
        <v>0</v>
      </c>
      <c r="D97" s="191"/>
      <c r="E97" s="208"/>
      <c r="F97" s="331"/>
    </row>
    <row r="98" spans="1:7" ht="332.25" hidden="1" customHeight="1" x14ac:dyDescent="0.4">
      <c r="A98" s="326">
        <v>41050300</v>
      </c>
      <c r="B98" s="143" t="s">
        <v>312</v>
      </c>
      <c r="C98" s="191">
        <f t="shared" si="6"/>
        <v>0</v>
      </c>
      <c r="D98" s="191"/>
      <c r="E98" s="208"/>
      <c r="F98" s="331"/>
    </row>
    <row r="99" spans="1:7" ht="79.5" customHeight="1" x14ac:dyDescent="0.4">
      <c r="A99" s="326">
        <v>41051000</v>
      </c>
      <c r="B99" s="143" t="s">
        <v>404</v>
      </c>
      <c r="C99" s="191">
        <f t="shared" si="6"/>
        <v>18166</v>
      </c>
      <c r="D99" s="191">
        <v>18166</v>
      </c>
      <c r="E99" s="333"/>
      <c r="F99" s="334"/>
    </row>
    <row r="100" spans="1:7" ht="72.75" hidden="1" customHeight="1" x14ac:dyDescent="0.4">
      <c r="A100" s="326">
        <v>41051200</v>
      </c>
      <c r="B100" s="134" t="s">
        <v>360</v>
      </c>
      <c r="C100" s="191">
        <f t="shared" si="6"/>
        <v>0</v>
      </c>
      <c r="D100" s="191"/>
      <c r="E100" s="333"/>
      <c r="F100" s="334"/>
    </row>
    <row r="101" spans="1:7" ht="130.5" hidden="1" customHeight="1" x14ac:dyDescent="0.4">
      <c r="A101" s="326">
        <v>41051400</v>
      </c>
      <c r="B101" s="134" t="s">
        <v>434</v>
      </c>
      <c r="C101" s="191">
        <f t="shared" si="6"/>
        <v>0</v>
      </c>
      <c r="D101" s="191"/>
      <c r="E101" s="333"/>
      <c r="F101" s="334"/>
    </row>
    <row r="102" spans="1:7" ht="80.25" hidden="1" customHeight="1" x14ac:dyDescent="0.4">
      <c r="A102" s="326">
        <v>41051500</v>
      </c>
      <c r="B102" s="143" t="s">
        <v>314</v>
      </c>
      <c r="C102" s="191">
        <f t="shared" si="6"/>
        <v>0</v>
      </c>
      <c r="D102" s="191"/>
      <c r="E102" s="208"/>
      <c r="F102" s="331"/>
    </row>
    <row r="103" spans="1:7" ht="130.5" hidden="1" customHeight="1" x14ac:dyDescent="0.4">
      <c r="A103" s="326">
        <v>41051700</v>
      </c>
      <c r="B103" s="143" t="s">
        <v>435</v>
      </c>
      <c r="C103" s="191">
        <f t="shared" si="6"/>
        <v>0</v>
      </c>
      <c r="D103" s="191"/>
      <c r="E103" s="208"/>
      <c r="F103" s="331"/>
    </row>
    <row r="104" spans="1:7" ht="108.75" customHeight="1" x14ac:dyDescent="0.4">
      <c r="A104" s="326">
        <v>41051800</v>
      </c>
      <c r="B104" s="143" t="s">
        <v>495</v>
      </c>
      <c r="C104" s="191">
        <f t="shared" ref="C104:C110" si="7">SUM(D104)</f>
        <v>5415500</v>
      </c>
      <c r="D104" s="191">
        <v>5415500</v>
      </c>
      <c r="E104" s="208"/>
      <c r="F104" s="331"/>
    </row>
    <row r="105" spans="1:7" ht="106.5" hidden="1" customHeight="1" x14ac:dyDescent="0.4">
      <c r="A105" s="326">
        <v>41052000</v>
      </c>
      <c r="B105" s="328" t="s">
        <v>313</v>
      </c>
      <c r="C105" s="191">
        <f t="shared" si="7"/>
        <v>0</v>
      </c>
      <c r="D105" s="191"/>
      <c r="E105" s="191"/>
      <c r="F105" s="331"/>
    </row>
    <row r="106" spans="1:7" ht="34.5" hidden="1" customHeight="1" x14ac:dyDescent="0.4">
      <c r="A106" s="335">
        <v>41053900</v>
      </c>
      <c r="B106" s="336" t="s">
        <v>315</v>
      </c>
      <c r="C106" s="337">
        <f t="shared" si="7"/>
        <v>0</v>
      </c>
      <c r="D106" s="337"/>
      <c r="E106" s="337"/>
      <c r="F106" s="334"/>
    </row>
    <row r="107" spans="1:7" ht="134.25" hidden="1" customHeight="1" x14ac:dyDescent="0.4">
      <c r="A107" s="335">
        <v>41054800</v>
      </c>
      <c r="B107" s="336" t="s">
        <v>436</v>
      </c>
      <c r="C107" s="337">
        <f t="shared" si="7"/>
        <v>0</v>
      </c>
      <c r="D107" s="337"/>
      <c r="E107" s="337"/>
      <c r="F107" s="334"/>
    </row>
    <row r="108" spans="1:7" ht="206.45" customHeight="1" x14ac:dyDescent="0.4">
      <c r="A108" s="326">
        <v>41050900</v>
      </c>
      <c r="B108" s="134" t="s">
        <v>483</v>
      </c>
      <c r="C108" s="191">
        <f t="shared" si="7"/>
        <v>394568</v>
      </c>
      <c r="D108" s="191">
        <v>394568</v>
      </c>
      <c r="E108" s="191"/>
      <c r="F108" s="331"/>
    </row>
    <row r="109" spans="1:7" ht="111.75" customHeight="1" x14ac:dyDescent="0.4">
      <c r="A109" s="326">
        <v>41053000</v>
      </c>
      <c r="B109" s="134" t="s">
        <v>586</v>
      </c>
      <c r="C109" s="191">
        <f t="shared" si="7"/>
        <v>1567700</v>
      </c>
      <c r="D109" s="191">
        <v>1567700</v>
      </c>
      <c r="E109" s="191"/>
      <c r="F109" s="331"/>
    </row>
    <row r="110" spans="1:7" ht="111.75" customHeight="1" x14ac:dyDescent="0.4">
      <c r="A110" s="338">
        <v>41055000</v>
      </c>
      <c r="B110" s="367" t="s">
        <v>587</v>
      </c>
      <c r="C110" s="339">
        <f t="shared" si="7"/>
        <v>299900</v>
      </c>
      <c r="D110" s="339">
        <v>299900</v>
      </c>
      <c r="E110" s="339"/>
      <c r="F110" s="340"/>
    </row>
    <row r="111" spans="1:7" ht="27.75" customHeight="1" x14ac:dyDescent="0.35">
      <c r="A111" s="341"/>
      <c r="B111" s="368" t="s">
        <v>361</v>
      </c>
      <c r="C111" s="342">
        <f>SUM(D111:E111)</f>
        <v>9249034</v>
      </c>
      <c r="D111" s="342">
        <f>SUM(D86:D87)</f>
        <v>9249034</v>
      </c>
      <c r="E111" s="342">
        <f>SUM(E86:E87)</f>
        <v>0</v>
      </c>
      <c r="F111" s="343">
        <f>SUM(F86:F87)</f>
        <v>0</v>
      </c>
      <c r="G111" s="34"/>
    </row>
    <row r="112" spans="1:7" ht="154.15" customHeight="1" x14ac:dyDescent="0.5">
      <c r="A112" s="631" t="s">
        <v>420</v>
      </c>
      <c r="B112" s="631"/>
      <c r="C112" s="631"/>
      <c r="D112" s="631"/>
      <c r="E112" s="631"/>
      <c r="F112" s="631"/>
      <c r="G112" s="34"/>
    </row>
    <row r="113" spans="1:6" ht="33.75" customHeight="1" x14ac:dyDescent="0.35">
      <c r="A113" s="35"/>
      <c r="B113" s="36"/>
      <c r="C113" s="36"/>
      <c r="D113" s="37"/>
      <c r="E113" s="37"/>
      <c r="F113" s="37"/>
    </row>
    <row r="114" spans="1:6" ht="24.75" customHeight="1" x14ac:dyDescent="0.3">
      <c r="A114" s="38"/>
      <c r="B114" s="39"/>
      <c r="C114" s="39"/>
      <c r="D114" s="40"/>
      <c r="E114" s="40"/>
      <c r="F114" s="40"/>
    </row>
    <row r="115" spans="1:6" ht="23.25" x14ac:dyDescent="0.35">
      <c r="A115" s="41"/>
      <c r="B115" s="41"/>
      <c r="C115" s="41"/>
      <c r="D115" s="41"/>
      <c r="E115" s="41"/>
      <c r="F115" s="41"/>
    </row>
    <row r="116" spans="1:6" ht="23.25" x14ac:dyDescent="0.35">
      <c r="A116" s="42"/>
      <c r="B116" s="43"/>
      <c r="C116" s="43"/>
      <c r="D116" s="37"/>
      <c r="E116" s="37"/>
      <c r="F116" s="37"/>
    </row>
    <row r="117" spans="1:6" ht="21.75" customHeight="1" x14ac:dyDescent="0.35">
      <c r="A117" s="41"/>
      <c r="B117" s="41"/>
      <c r="C117" s="41"/>
      <c r="D117" s="41"/>
      <c r="E117" s="41"/>
      <c r="F117" s="41"/>
    </row>
    <row r="118" spans="1:6" ht="23.25" x14ac:dyDescent="0.35">
      <c r="A118" s="32"/>
      <c r="B118" s="32"/>
      <c r="C118" s="32"/>
      <c r="D118" s="32"/>
      <c r="E118" s="32"/>
      <c r="F118" s="32"/>
    </row>
    <row r="119" spans="1:6" ht="23.25" x14ac:dyDescent="0.35">
      <c r="A119" s="41"/>
      <c r="B119" s="41"/>
      <c r="C119" s="41"/>
      <c r="D119" s="41"/>
      <c r="E119" s="41"/>
      <c r="F119" s="41"/>
    </row>
    <row r="120" spans="1:6" ht="23.25" x14ac:dyDescent="0.35">
      <c r="A120" s="32"/>
      <c r="B120" s="32"/>
      <c r="C120" s="32"/>
      <c r="D120" s="32"/>
      <c r="E120" s="32"/>
      <c r="F120" s="32"/>
    </row>
    <row r="121" spans="1:6" ht="23.25" x14ac:dyDescent="0.35">
      <c r="A121" s="32"/>
      <c r="B121" s="32"/>
      <c r="C121" s="32"/>
      <c r="D121" s="32"/>
      <c r="E121" s="32"/>
      <c r="F121" s="32"/>
    </row>
    <row r="122" spans="1:6" ht="23.25" x14ac:dyDescent="0.35">
      <c r="A122" s="32"/>
      <c r="B122" s="32"/>
      <c r="C122" s="32"/>
      <c r="D122" s="32"/>
      <c r="E122" s="32"/>
      <c r="F122" s="32"/>
    </row>
    <row r="123" spans="1:6" ht="23.25" x14ac:dyDescent="0.35">
      <c r="A123" s="32"/>
      <c r="B123" s="32"/>
      <c r="C123" s="32"/>
      <c r="D123" s="32"/>
      <c r="E123" s="32"/>
      <c r="F123" s="32"/>
    </row>
    <row r="124" spans="1:6" ht="23.25" x14ac:dyDescent="0.35">
      <c r="A124" s="32"/>
      <c r="B124" s="32"/>
      <c r="C124" s="32"/>
      <c r="D124" s="32"/>
      <c r="E124" s="32"/>
      <c r="F124" s="32"/>
    </row>
    <row r="125" spans="1:6" ht="23.25" x14ac:dyDescent="0.35">
      <c r="A125" s="32"/>
      <c r="B125" s="32"/>
      <c r="C125" s="32"/>
      <c r="D125" s="32"/>
      <c r="E125" s="32"/>
      <c r="F125" s="32"/>
    </row>
    <row r="126" spans="1:6" ht="23.25" x14ac:dyDescent="0.35">
      <c r="A126" s="32"/>
      <c r="B126" s="32"/>
      <c r="C126" s="32"/>
      <c r="D126" s="32"/>
      <c r="E126" s="32"/>
      <c r="F126" s="32"/>
    </row>
    <row r="127" spans="1:6" ht="23.25" x14ac:dyDescent="0.35">
      <c r="A127" s="32"/>
      <c r="B127" s="32"/>
      <c r="C127" s="32"/>
      <c r="D127" s="32"/>
      <c r="E127" s="32"/>
      <c r="F127" s="32"/>
    </row>
    <row r="128" spans="1:6" ht="23.25" x14ac:dyDescent="0.35">
      <c r="A128" s="32"/>
      <c r="B128" s="32"/>
      <c r="C128" s="32"/>
      <c r="D128" s="32"/>
      <c r="E128" s="32"/>
      <c r="F128" s="32"/>
    </row>
    <row r="129" spans="1:6" ht="23.25" x14ac:dyDescent="0.35">
      <c r="A129" s="32"/>
      <c r="B129" s="32"/>
      <c r="C129" s="32"/>
      <c r="D129" s="32"/>
      <c r="E129" s="32"/>
      <c r="F129" s="32"/>
    </row>
    <row r="130" spans="1:6" ht="23.25" x14ac:dyDescent="0.35">
      <c r="A130" s="32"/>
      <c r="B130" s="32"/>
      <c r="C130" s="32"/>
      <c r="D130" s="32"/>
      <c r="E130" s="32"/>
      <c r="F130" s="32"/>
    </row>
    <row r="131" spans="1:6" ht="23.25" x14ac:dyDescent="0.35">
      <c r="A131" s="41"/>
      <c r="B131" s="41"/>
      <c r="C131" s="41"/>
      <c r="D131" s="41"/>
      <c r="E131" s="41"/>
      <c r="F131" s="41"/>
    </row>
    <row r="132" spans="1:6" ht="23.25" x14ac:dyDescent="0.35">
      <c r="A132" s="41"/>
      <c r="B132" s="41"/>
      <c r="C132" s="41"/>
      <c r="D132" s="41"/>
      <c r="E132" s="41"/>
      <c r="F132" s="41"/>
    </row>
    <row r="133" spans="1:6" ht="23.25" x14ac:dyDescent="0.35">
      <c r="A133" s="41"/>
      <c r="B133" s="41"/>
      <c r="C133" s="41"/>
      <c r="D133" s="41"/>
      <c r="E133" s="41"/>
      <c r="F133" s="41"/>
    </row>
    <row r="134" spans="1:6" ht="23.25" x14ac:dyDescent="0.35">
      <c r="A134" s="41"/>
      <c r="B134" s="41"/>
      <c r="C134" s="41"/>
      <c r="D134" s="41"/>
      <c r="E134" s="41"/>
      <c r="F134" s="41"/>
    </row>
    <row r="135" spans="1:6" ht="23.25" x14ac:dyDescent="0.35">
      <c r="A135" s="41"/>
      <c r="B135" s="41"/>
      <c r="C135" s="41"/>
      <c r="D135" s="41"/>
      <c r="E135" s="41"/>
      <c r="F135" s="41"/>
    </row>
    <row r="136" spans="1:6" ht="23.25" x14ac:dyDescent="0.35">
      <c r="A136" s="41"/>
      <c r="B136" s="41"/>
      <c r="C136" s="41"/>
      <c r="D136" s="41"/>
      <c r="E136" s="41"/>
      <c r="F136" s="41"/>
    </row>
    <row r="137" spans="1:6" ht="23.25" x14ac:dyDescent="0.35">
      <c r="A137" s="41"/>
      <c r="B137" s="41"/>
      <c r="C137" s="41"/>
      <c r="D137" s="41"/>
      <c r="E137" s="41"/>
      <c r="F137" s="41"/>
    </row>
    <row r="138" spans="1:6" ht="23.25" x14ac:dyDescent="0.35">
      <c r="A138" s="41"/>
      <c r="B138" s="41"/>
      <c r="C138" s="41"/>
      <c r="D138" s="41"/>
      <c r="E138" s="41"/>
      <c r="F138" s="41"/>
    </row>
    <row r="139" spans="1:6" ht="23.25" x14ac:dyDescent="0.35">
      <c r="A139" s="41"/>
      <c r="B139" s="41"/>
      <c r="C139" s="41"/>
      <c r="D139" s="41"/>
      <c r="E139" s="41"/>
      <c r="F139" s="41"/>
    </row>
    <row r="140" spans="1:6" ht="23.25" x14ac:dyDescent="0.35">
      <c r="A140" s="41"/>
      <c r="B140" s="41"/>
      <c r="C140" s="41"/>
      <c r="D140" s="41"/>
      <c r="E140" s="41"/>
      <c r="F140" s="41"/>
    </row>
    <row r="141" spans="1:6" ht="23.25" x14ac:dyDescent="0.35">
      <c r="A141" s="41"/>
      <c r="B141" s="41"/>
      <c r="C141" s="41"/>
      <c r="D141" s="41"/>
      <c r="E141" s="41"/>
      <c r="F141" s="41"/>
    </row>
    <row r="142" spans="1:6" ht="23.25" x14ac:dyDescent="0.35">
      <c r="A142" s="41"/>
      <c r="B142" s="41"/>
      <c r="C142" s="41"/>
      <c r="D142" s="41"/>
      <c r="E142" s="41"/>
      <c r="F142" s="41"/>
    </row>
    <row r="143" spans="1:6" ht="23.25" x14ac:dyDescent="0.35">
      <c r="A143" s="41"/>
      <c r="B143" s="41"/>
      <c r="C143" s="41"/>
      <c r="D143" s="41"/>
      <c r="E143" s="41"/>
      <c r="F143" s="41"/>
    </row>
    <row r="144" spans="1:6" ht="23.25" x14ac:dyDescent="0.35">
      <c r="A144" s="41"/>
      <c r="B144" s="41"/>
      <c r="C144" s="41"/>
      <c r="D144" s="41"/>
      <c r="E144" s="41"/>
      <c r="F144" s="41"/>
    </row>
    <row r="145" spans="1:6" ht="23.25" x14ac:dyDescent="0.35">
      <c r="A145" s="41"/>
      <c r="B145" s="41"/>
      <c r="C145" s="41"/>
      <c r="D145" s="41"/>
      <c r="E145" s="41"/>
      <c r="F145" s="41"/>
    </row>
    <row r="146" spans="1:6" ht="23.25" x14ac:dyDescent="0.35">
      <c r="A146" s="41"/>
      <c r="B146" s="41"/>
      <c r="C146" s="41"/>
      <c r="D146" s="41"/>
      <c r="E146" s="41"/>
      <c r="F146" s="41"/>
    </row>
    <row r="147" spans="1:6" ht="23.25" x14ac:dyDescent="0.35">
      <c r="A147" s="41"/>
      <c r="B147" s="41"/>
      <c r="C147" s="41"/>
      <c r="D147" s="41"/>
      <c r="E147" s="41"/>
      <c r="F147" s="41"/>
    </row>
    <row r="148" spans="1:6" ht="23.25" x14ac:dyDescent="0.35">
      <c r="A148" s="41"/>
      <c r="B148" s="41"/>
      <c r="C148" s="41"/>
      <c r="D148" s="41"/>
      <c r="E148" s="41"/>
      <c r="F148" s="41"/>
    </row>
    <row r="149" spans="1:6" ht="23.25" x14ac:dyDescent="0.35">
      <c r="A149" s="41"/>
      <c r="B149" s="41"/>
      <c r="C149" s="41"/>
      <c r="D149" s="41"/>
      <c r="E149" s="41"/>
      <c r="F149" s="41"/>
    </row>
    <row r="150" spans="1:6" ht="23.25" x14ac:dyDescent="0.35">
      <c r="A150" s="41"/>
      <c r="B150" s="41"/>
      <c r="C150" s="41"/>
      <c r="D150" s="41"/>
      <c r="E150" s="41"/>
      <c r="F150" s="41"/>
    </row>
    <row r="151" spans="1:6" ht="23.25" x14ac:dyDescent="0.35">
      <c r="A151" s="41"/>
      <c r="B151" s="41"/>
      <c r="C151" s="41"/>
      <c r="D151" s="41"/>
      <c r="E151" s="41"/>
      <c r="F151" s="41"/>
    </row>
    <row r="152" spans="1:6" ht="23.25" x14ac:dyDescent="0.35">
      <c r="A152" s="41"/>
      <c r="B152" s="41"/>
      <c r="C152" s="41"/>
      <c r="D152" s="41"/>
      <c r="E152" s="41"/>
      <c r="F152" s="41"/>
    </row>
    <row r="153" spans="1:6" ht="23.25" x14ac:dyDescent="0.35">
      <c r="A153" s="41"/>
      <c r="B153" s="41"/>
      <c r="C153" s="41"/>
      <c r="D153" s="41"/>
      <c r="E153" s="41"/>
      <c r="F153" s="41"/>
    </row>
    <row r="154" spans="1:6" ht="23.25" x14ac:dyDescent="0.35">
      <c r="A154" s="41"/>
      <c r="B154" s="41"/>
      <c r="C154" s="41"/>
      <c r="D154" s="41"/>
      <c r="E154" s="41"/>
      <c r="F154" s="41"/>
    </row>
    <row r="155" spans="1:6" ht="23.25" x14ac:dyDescent="0.35">
      <c r="A155" s="41"/>
      <c r="B155" s="41"/>
      <c r="C155" s="41"/>
      <c r="D155" s="41"/>
      <c r="E155" s="41"/>
      <c r="F155" s="41"/>
    </row>
    <row r="156" spans="1:6" ht="23.25" x14ac:dyDescent="0.35">
      <c r="A156" s="41"/>
      <c r="B156" s="41"/>
      <c r="C156" s="41"/>
      <c r="D156" s="41"/>
      <c r="E156" s="41"/>
      <c r="F156" s="41"/>
    </row>
  </sheetData>
  <mergeCells count="13">
    <mergeCell ref="A112:F112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11:F111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14" zoomScale="82" zoomScaleNormal="100" zoomScaleSheetLayoutView="82" workbookViewId="0">
      <selection activeCell="C16" sqref="C16"/>
    </sheetView>
  </sheetViews>
  <sheetFormatPr defaultColWidth="8" defaultRowHeight="12.75" x14ac:dyDescent="0.2"/>
  <cols>
    <col min="1" max="1" width="16" style="74" customWidth="1"/>
    <col min="2" max="2" width="32.28515625" style="68" customWidth="1"/>
    <col min="3" max="3" width="19.140625" style="68" customWidth="1"/>
    <col min="4" max="4" width="17.85546875" style="69" customWidth="1"/>
    <col min="5" max="5" width="17.28515625" style="69" customWidth="1"/>
    <col min="6" max="6" width="16" style="52" customWidth="1"/>
    <col min="7" max="8" width="8" style="52"/>
    <col min="9" max="9" width="12.140625" style="52" bestFit="1" customWidth="1"/>
    <col min="10" max="16384" width="8" style="52"/>
  </cols>
  <sheetData>
    <row r="1" spans="1:9" ht="16.5" customHeight="1" x14ac:dyDescent="0.3">
      <c r="A1" s="49"/>
      <c r="B1" s="50"/>
      <c r="C1" s="50"/>
      <c r="D1" s="51"/>
      <c r="E1" s="654"/>
      <c r="F1" s="654"/>
    </row>
    <row r="2" spans="1:9" ht="17.25" customHeight="1" x14ac:dyDescent="0.3">
      <c r="A2" s="49"/>
      <c r="B2" s="50"/>
      <c r="C2" s="50"/>
      <c r="D2" s="51"/>
      <c r="E2" s="655"/>
      <c r="F2" s="655"/>
    </row>
    <row r="3" spans="1:9" ht="18" customHeight="1" x14ac:dyDescent="0.3">
      <c r="A3" s="49"/>
      <c r="B3" s="50"/>
      <c r="C3" s="50"/>
      <c r="D3" s="51"/>
      <c r="E3" s="655"/>
      <c r="F3" s="655"/>
    </row>
    <row r="4" spans="1:9" ht="18" customHeight="1" x14ac:dyDescent="0.3">
      <c r="A4" s="49"/>
      <c r="B4" s="50"/>
      <c r="C4" s="50"/>
      <c r="D4" s="51"/>
      <c r="E4" s="215"/>
      <c r="F4" s="215"/>
    </row>
    <row r="5" spans="1:9" ht="27.75" customHeight="1" x14ac:dyDescent="0.25">
      <c r="A5" s="240" t="s">
        <v>432</v>
      </c>
      <c r="B5" s="50"/>
      <c r="C5" s="50"/>
      <c r="D5" s="51"/>
      <c r="E5" s="51"/>
      <c r="F5" s="51"/>
    </row>
    <row r="6" spans="1:9" ht="27.75" customHeight="1" x14ac:dyDescent="0.25">
      <c r="A6" s="238" t="s">
        <v>409</v>
      </c>
      <c r="B6" s="50"/>
      <c r="C6" s="50"/>
      <c r="D6" s="51"/>
      <c r="E6" s="51"/>
      <c r="F6" s="51"/>
    </row>
    <row r="7" spans="1:9" ht="21.75" customHeight="1" x14ac:dyDescent="0.25">
      <c r="A7" s="49"/>
      <c r="B7" s="50"/>
      <c r="C7" s="50"/>
      <c r="D7" s="51"/>
      <c r="E7" s="51"/>
      <c r="F7" s="51"/>
    </row>
    <row r="8" spans="1:9" ht="78.75" customHeight="1" x14ac:dyDescent="0.2">
      <c r="A8" s="656" t="s">
        <v>433</v>
      </c>
      <c r="B8" s="656"/>
      <c r="C8" s="656"/>
      <c r="D8" s="656"/>
      <c r="E8" s="656"/>
      <c r="F8" s="656"/>
    </row>
    <row r="9" spans="1:9" ht="30" customHeight="1" x14ac:dyDescent="0.25">
      <c r="A9" s="49"/>
      <c r="B9" s="50"/>
      <c r="C9" s="50"/>
      <c r="D9" s="53"/>
      <c r="E9" s="53"/>
      <c r="F9" s="54" t="s">
        <v>0</v>
      </c>
    </row>
    <row r="10" spans="1:9" ht="39" customHeight="1" x14ac:dyDescent="0.2">
      <c r="A10" s="645" t="s">
        <v>30</v>
      </c>
      <c r="B10" s="646" t="s">
        <v>332</v>
      </c>
      <c r="C10" s="647" t="s">
        <v>333</v>
      </c>
      <c r="D10" s="648" t="s">
        <v>74</v>
      </c>
      <c r="E10" s="647" t="s">
        <v>75</v>
      </c>
      <c r="F10" s="647"/>
    </row>
    <row r="11" spans="1:9" ht="51.75" customHeight="1" x14ac:dyDescent="0.2">
      <c r="A11" s="645"/>
      <c r="B11" s="646"/>
      <c r="C11" s="647"/>
      <c r="D11" s="648"/>
      <c r="E11" s="56" t="s">
        <v>334</v>
      </c>
      <c r="F11" s="55" t="s">
        <v>340</v>
      </c>
    </row>
    <row r="12" spans="1:9" s="59" customFormat="1" ht="16.5" customHeight="1" x14ac:dyDescent="0.2">
      <c r="A12" s="57">
        <v>1</v>
      </c>
      <c r="B12" s="57">
        <v>2</v>
      </c>
      <c r="C12" s="58">
        <v>3</v>
      </c>
      <c r="D12" s="58">
        <v>4</v>
      </c>
      <c r="E12" s="58">
        <v>5</v>
      </c>
      <c r="F12" s="58">
        <v>6</v>
      </c>
    </row>
    <row r="13" spans="1:9" ht="28.5" customHeight="1" x14ac:dyDescent="0.25">
      <c r="A13" s="649" t="s">
        <v>335</v>
      </c>
      <c r="B13" s="650"/>
      <c r="C13" s="650"/>
      <c r="D13" s="650"/>
      <c r="E13" s="650"/>
      <c r="F13" s="651"/>
      <c r="G13" s="66"/>
    </row>
    <row r="14" spans="1:9" s="62" customFormat="1" ht="33.75" customHeight="1" x14ac:dyDescent="0.25">
      <c r="A14" s="118" t="s">
        <v>31</v>
      </c>
      <c r="B14" s="60" t="s">
        <v>32</v>
      </c>
      <c r="C14" s="107">
        <f t="shared" ref="C14:C33" si="0">SUM(D14:E14)</f>
        <v>61000</v>
      </c>
      <c r="D14" s="107">
        <f>D15</f>
        <v>-394568</v>
      </c>
      <c r="E14" s="107">
        <f>E15</f>
        <v>455568</v>
      </c>
      <c r="F14" s="107">
        <f>F15</f>
        <v>394568</v>
      </c>
      <c r="G14" s="61"/>
    </row>
    <row r="15" spans="1:9" s="62" customFormat="1" ht="38.25" customHeight="1" x14ac:dyDescent="0.25">
      <c r="A15" s="118">
        <v>208000</v>
      </c>
      <c r="B15" s="60" t="s">
        <v>33</v>
      </c>
      <c r="C15" s="107">
        <f t="shared" si="0"/>
        <v>61000</v>
      </c>
      <c r="D15" s="107">
        <f>D16+D17</f>
        <v>-394568</v>
      </c>
      <c r="E15" s="107">
        <f>E16+E17</f>
        <v>455568</v>
      </c>
      <c r="F15" s="107">
        <f>F16+F17</f>
        <v>394568</v>
      </c>
      <c r="G15" s="61"/>
    </row>
    <row r="16" spans="1:9" s="62" customFormat="1" ht="26.25" customHeight="1" x14ac:dyDescent="0.25">
      <c r="A16" s="119">
        <v>208100</v>
      </c>
      <c r="B16" s="63" t="s">
        <v>34</v>
      </c>
      <c r="C16" s="109">
        <f t="shared" si="0"/>
        <v>61000</v>
      </c>
      <c r="D16" s="108">
        <v>0</v>
      </c>
      <c r="E16" s="109">
        <v>61000</v>
      </c>
      <c r="F16" s="109">
        <v>0</v>
      </c>
      <c r="G16" s="61"/>
      <c r="I16" s="64"/>
    </row>
    <row r="17" spans="1:7" ht="66" customHeight="1" x14ac:dyDescent="0.25">
      <c r="A17" s="119" t="s">
        <v>35</v>
      </c>
      <c r="B17" s="65" t="s">
        <v>36</v>
      </c>
      <c r="C17" s="109">
        <f t="shared" si="0"/>
        <v>0</v>
      </c>
      <c r="D17" s="110">
        <v>-394568</v>
      </c>
      <c r="E17" s="110">
        <v>394568</v>
      </c>
      <c r="F17" s="110">
        <v>394568</v>
      </c>
      <c r="G17" s="66"/>
    </row>
    <row r="18" spans="1:7" ht="24.75" hidden="1" customHeight="1" x14ac:dyDescent="0.25">
      <c r="A18" s="118" t="s">
        <v>1</v>
      </c>
      <c r="B18" s="60" t="s">
        <v>2</v>
      </c>
      <c r="C18" s="262">
        <f t="shared" ref="C18:C27" si="1">SUM(D18:E18)</f>
        <v>0</v>
      </c>
      <c r="D18" s="107">
        <f t="shared" ref="D18:F19" si="2">D19</f>
        <v>0</v>
      </c>
      <c r="E18" s="107">
        <f t="shared" si="2"/>
        <v>0</v>
      </c>
      <c r="F18" s="107">
        <f t="shared" si="2"/>
        <v>0</v>
      </c>
      <c r="G18" s="66"/>
    </row>
    <row r="19" spans="1:7" ht="34.5" hidden="1" customHeight="1" x14ac:dyDescent="0.25">
      <c r="A19" s="118">
        <v>301000</v>
      </c>
      <c r="B19" s="60" t="s">
        <v>3</v>
      </c>
      <c r="C19" s="262">
        <f t="shared" si="1"/>
        <v>0</v>
      </c>
      <c r="D19" s="107">
        <f t="shared" si="2"/>
        <v>0</v>
      </c>
      <c r="E19" s="107">
        <f>SUM(E20:E21)</f>
        <v>0</v>
      </c>
      <c r="F19" s="107">
        <f>SUM(F20:F21)</f>
        <v>0</v>
      </c>
      <c r="G19" s="66"/>
    </row>
    <row r="20" spans="1:7" ht="30" hidden="1" customHeight="1" x14ac:dyDescent="0.25">
      <c r="A20" s="119">
        <v>301100</v>
      </c>
      <c r="B20" s="63" t="s">
        <v>4</v>
      </c>
      <c r="C20" s="263">
        <f t="shared" si="1"/>
        <v>0</v>
      </c>
      <c r="D20" s="108">
        <v>0</v>
      </c>
      <c r="E20" s="109"/>
      <c r="F20" s="109"/>
      <c r="G20" s="66"/>
    </row>
    <row r="21" spans="1:7" ht="27.75" hidden="1" customHeight="1" x14ac:dyDescent="0.25">
      <c r="A21" s="119" t="s">
        <v>320</v>
      </c>
      <c r="B21" s="63" t="s">
        <v>321</v>
      </c>
      <c r="C21" s="263">
        <f t="shared" si="1"/>
        <v>0</v>
      </c>
      <c r="D21" s="108">
        <v>0</v>
      </c>
      <c r="E21" s="110"/>
      <c r="F21" s="110"/>
      <c r="G21" s="66"/>
    </row>
    <row r="22" spans="1:7" s="69" customFormat="1" ht="26.25" customHeight="1" x14ac:dyDescent="0.25">
      <c r="A22" s="118"/>
      <c r="B22" s="60" t="s">
        <v>336</v>
      </c>
      <c r="C22" s="107">
        <f>SUM(C14,C18)</f>
        <v>61000</v>
      </c>
      <c r="D22" s="107">
        <f t="shared" ref="D22:F22" si="3">SUM(D14,D18)</f>
        <v>-394568</v>
      </c>
      <c r="E22" s="107">
        <f t="shared" si="3"/>
        <v>455568</v>
      </c>
      <c r="F22" s="107">
        <f t="shared" si="3"/>
        <v>394568</v>
      </c>
      <c r="G22" s="180"/>
    </row>
    <row r="23" spans="1:7" ht="28.5" customHeight="1" x14ac:dyDescent="0.25">
      <c r="A23" s="649" t="s">
        <v>337</v>
      </c>
      <c r="B23" s="650"/>
      <c r="C23" s="650"/>
      <c r="D23" s="650"/>
      <c r="E23" s="650"/>
      <c r="F23" s="651"/>
      <c r="G23" s="66"/>
    </row>
    <row r="24" spans="1:7" ht="35.25" hidden="1" customHeight="1" x14ac:dyDescent="0.25">
      <c r="A24" s="118" t="s">
        <v>5</v>
      </c>
      <c r="B24" s="60" t="s">
        <v>6</v>
      </c>
      <c r="C24" s="107">
        <f t="shared" si="1"/>
        <v>0</v>
      </c>
      <c r="D24" s="107">
        <f>D25</f>
        <v>0</v>
      </c>
      <c r="E24" s="107">
        <f>SUM(E25,E28)</f>
        <v>0</v>
      </c>
      <c r="F24" s="107">
        <f>SUM(F25,F28)</f>
        <v>0</v>
      </c>
      <c r="G24" s="66"/>
    </row>
    <row r="25" spans="1:7" ht="28.5" hidden="1" customHeight="1" x14ac:dyDescent="0.25">
      <c r="A25" s="118" t="s">
        <v>7</v>
      </c>
      <c r="B25" s="60" t="s">
        <v>8</v>
      </c>
      <c r="C25" s="107">
        <f t="shared" si="1"/>
        <v>0</v>
      </c>
      <c r="D25" s="107">
        <f>D26+D27</f>
        <v>0</v>
      </c>
      <c r="E25" s="107">
        <f>E26</f>
        <v>0</v>
      </c>
      <c r="F25" s="107">
        <f>F26</f>
        <v>0</v>
      </c>
      <c r="G25" s="66"/>
    </row>
    <row r="26" spans="1:7" ht="28.5" hidden="1" customHeight="1" x14ac:dyDescent="0.25">
      <c r="A26" s="119" t="s">
        <v>9</v>
      </c>
      <c r="B26" s="63" t="s">
        <v>10</v>
      </c>
      <c r="C26" s="109">
        <f t="shared" si="1"/>
        <v>0</v>
      </c>
      <c r="D26" s="108">
        <f>D20</f>
        <v>0</v>
      </c>
      <c r="E26" s="109"/>
      <c r="F26" s="109"/>
      <c r="G26" s="66"/>
    </row>
    <row r="27" spans="1:7" ht="34.5" hidden="1" customHeight="1" x14ac:dyDescent="0.25">
      <c r="A27" s="119" t="s">
        <v>11</v>
      </c>
      <c r="B27" s="67" t="s">
        <v>12</v>
      </c>
      <c r="C27" s="109">
        <f t="shared" si="1"/>
        <v>0</v>
      </c>
      <c r="D27" s="110">
        <v>0</v>
      </c>
      <c r="E27" s="110"/>
      <c r="F27" s="110"/>
      <c r="G27" s="66"/>
    </row>
    <row r="28" spans="1:7" ht="24.75" hidden="1" customHeight="1" x14ac:dyDescent="0.25">
      <c r="A28" s="118" t="s">
        <v>322</v>
      </c>
      <c r="B28" s="60" t="s">
        <v>323</v>
      </c>
      <c r="C28" s="107">
        <f t="shared" ref="C28:C30" si="4">SUM(D28:E28)</f>
        <v>0</v>
      </c>
      <c r="D28" s="145">
        <f t="shared" ref="D28:F29" si="5">SUM(D29)</f>
        <v>0</v>
      </c>
      <c r="E28" s="145">
        <f t="shared" si="5"/>
        <v>0</v>
      </c>
      <c r="F28" s="145">
        <f t="shared" si="5"/>
        <v>0</v>
      </c>
      <c r="G28" s="66"/>
    </row>
    <row r="29" spans="1:7" ht="26.25" hidden="1" customHeight="1" x14ac:dyDescent="0.25">
      <c r="A29" s="119" t="s">
        <v>324</v>
      </c>
      <c r="B29" s="67" t="s">
        <v>325</v>
      </c>
      <c r="C29" s="109">
        <f t="shared" si="4"/>
        <v>0</v>
      </c>
      <c r="D29" s="110">
        <f t="shared" si="5"/>
        <v>0</v>
      </c>
      <c r="E29" s="110"/>
      <c r="F29" s="110"/>
      <c r="G29" s="66"/>
    </row>
    <row r="30" spans="1:7" ht="29.25" hidden="1" customHeight="1" x14ac:dyDescent="0.25">
      <c r="A30" s="119" t="s">
        <v>326</v>
      </c>
      <c r="B30" s="67" t="s">
        <v>12</v>
      </c>
      <c r="C30" s="109">
        <f t="shared" si="4"/>
        <v>0</v>
      </c>
      <c r="D30" s="110">
        <v>0</v>
      </c>
      <c r="E30" s="110"/>
      <c r="F30" s="110"/>
      <c r="G30" s="66"/>
    </row>
    <row r="31" spans="1:7" ht="33.75" customHeight="1" x14ac:dyDescent="0.25">
      <c r="A31" s="118" t="s">
        <v>37</v>
      </c>
      <c r="B31" s="60" t="s">
        <v>38</v>
      </c>
      <c r="C31" s="107">
        <f t="shared" si="0"/>
        <v>61000</v>
      </c>
      <c r="D31" s="107">
        <f>D32</f>
        <v>-394568</v>
      </c>
      <c r="E31" s="107">
        <f>E32</f>
        <v>455568</v>
      </c>
      <c r="F31" s="107">
        <f>F32</f>
        <v>394568</v>
      </c>
      <c r="G31" s="66"/>
    </row>
    <row r="32" spans="1:7" ht="33.75" customHeight="1" x14ac:dyDescent="0.25">
      <c r="A32" s="118" t="s">
        <v>39</v>
      </c>
      <c r="B32" s="60" t="s">
        <v>40</v>
      </c>
      <c r="C32" s="107">
        <f t="shared" si="0"/>
        <v>61000</v>
      </c>
      <c r="D32" s="107">
        <f>D33+D34</f>
        <v>-394568</v>
      </c>
      <c r="E32" s="107">
        <f>E33+E34</f>
        <v>455568</v>
      </c>
      <c r="F32" s="107">
        <f>F33+F34</f>
        <v>394568</v>
      </c>
      <c r="G32" s="66"/>
    </row>
    <row r="33" spans="1:8" ht="27.75" customHeight="1" x14ac:dyDescent="0.25">
      <c r="A33" s="119" t="s">
        <v>41</v>
      </c>
      <c r="B33" s="67" t="s">
        <v>42</v>
      </c>
      <c r="C33" s="109">
        <f t="shared" si="0"/>
        <v>61000</v>
      </c>
      <c r="D33" s="108">
        <v>0</v>
      </c>
      <c r="E33" s="109">
        <v>61000</v>
      </c>
      <c r="F33" s="109">
        <v>0</v>
      </c>
    </row>
    <row r="34" spans="1:8" ht="71.25" customHeight="1" x14ac:dyDescent="0.25">
      <c r="A34" s="119" t="s">
        <v>43</v>
      </c>
      <c r="B34" s="181" t="s">
        <v>362</v>
      </c>
      <c r="C34" s="109">
        <f t="shared" ref="C34" si="6">SUM(D34:E34)</f>
        <v>0</v>
      </c>
      <c r="D34" s="110">
        <v>-394568</v>
      </c>
      <c r="E34" s="110">
        <v>394568</v>
      </c>
      <c r="F34" s="110">
        <v>394568</v>
      </c>
    </row>
    <row r="35" spans="1:8" ht="27.75" customHeight="1" x14ac:dyDescent="0.25">
      <c r="A35" s="107"/>
      <c r="B35" s="120" t="s">
        <v>336</v>
      </c>
      <c r="C35" s="107">
        <f>SUM(C24,C31)</f>
        <v>61000</v>
      </c>
      <c r="D35" s="107">
        <f>SUM(D24,D31)</f>
        <v>-394568</v>
      </c>
      <c r="E35" s="107">
        <f>SUM(E24,E31)</f>
        <v>455568</v>
      </c>
      <c r="F35" s="107">
        <f>SUM(F24,F31)</f>
        <v>394568</v>
      </c>
      <c r="G35" s="644"/>
      <c r="H35" s="644"/>
    </row>
    <row r="36" spans="1:8" x14ac:dyDescent="0.2">
      <c r="A36" s="68"/>
    </row>
    <row r="37" spans="1:8" ht="15.75" x14ac:dyDescent="0.25">
      <c r="A37" s="68"/>
      <c r="D37" s="70"/>
      <c r="E37" s="70"/>
      <c r="F37" s="62"/>
    </row>
    <row r="38" spans="1:8" ht="53.25" customHeight="1" x14ac:dyDescent="0.4">
      <c r="A38" s="652" t="s">
        <v>408</v>
      </c>
      <c r="B38" s="652"/>
      <c r="C38" s="652"/>
      <c r="D38" s="652"/>
      <c r="E38" s="652"/>
      <c r="F38" s="653"/>
    </row>
    <row r="39" spans="1:8" ht="15" x14ac:dyDescent="0.2">
      <c r="A39" s="68"/>
      <c r="B39" s="71"/>
      <c r="C39" s="71"/>
      <c r="D39" s="72"/>
    </row>
    <row r="40" spans="1:8" ht="15" x14ac:dyDescent="0.2">
      <c r="A40" s="68"/>
      <c r="B40" s="71"/>
      <c r="C40" s="71"/>
      <c r="D40" s="72"/>
    </row>
    <row r="41" spans="1:8" ht="15" x14ac:dyDescent="0.2">
      <c r="A41" s="68"/>
      <c r="B41" s="71"/>
      <c r="C41" s="71"/>
      <c r="D41" s="72"/>
    </row>
    <row r="42" spans="1:8" ht="15" x14ac:dyDescent="0.2">
      <c r="A42" s="68"/>
      <c r="B42" s="71"/>
      <c r="C42" s="71"/>
      <c r="D42" s="72"/>
    </row>
    <row r="43" spans="1:8" x14ac:dyDescent="0.2">
      <c r="A43" s="68"/>
    </row>
    <row r="44" spans="1:8" x14ac:dyDescent="0.2">
      <c r="A44" s="68"/>
      <c r="D44" s="72"/>
      <c r="E44" s="72"/>
    </row>
    <row r="45" spans="1:8" x14ac:dyDescent="0.2">
      <c r="A45" s="68"/>
      <c r="D45" s="73"/>
    </row>
    <row r="46" spans="1:8" x14ac:dyDescent="0.2">
      <c r="A46" s="68"/>
    </row>
    <row r="47" spans="1:8" x14ac:dyDescent="0.2">
      <c r="A47" s="68"/>
      <c r="E47" s="72"/>
    </row>
    <row r="51" spans="4:4" x14ac:dyDescent="0.2">
      <c r="D51" s="72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8"/>
  <sheetViews>
    <sheetView view="pageBreakPreview" topLeftCell="A7" zoomScale="86" zoomScaleNormal="100" zoomScaleSheetLayoutView="86" workbookViewId="0">
      <pane xSplit="4" ySplit="5" topLeftCell="H106" activePane="bottomRight" state="frozen"/>
      <selection activeCell="A7" sqref="A7"/>
      <selection pane="topRight" activeCell="E7" sqref="E7"/>
      <selection pane="bottomLeft" activeCell="A12" sqref="A12"/>
      <selection pane="bottomRight" activeCell="T7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72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657" t="s">
        <v>432</v>
      </c>
      <c r="C4" s="658"/>
    </row>
    <row r="5" spans="1:20" ht="21" customHeight="1" x14ac:dyDescent="0.2">
      <c r="B5" s="659" t="s">
        <v>409</v>
      </c>
      <c r="C5" s="658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173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683" t="s">
        <v>423</v>
      </c>
      <c r="B8" s="688" t="s">
        <v>424</v>
      </c>
      <c r="C8" s="688" t="s">
        <v>338</v>
      </c>
      <c r="D8" s="685" t="s">
        <v>425</v>
      </c>
      <c r="E8" s="673" t="s">
        <v>74</v>
      </c>
      <c r="F8" s="674"/>
      <c r="G8" s="674"/>
      <c r="H8" s="674"/>
      <c r="I8" s="691"/>
      <c r="J8" s="673" t="s">
        <v>75</v>
      </c>
      <c r="K8" s="674"/>
      <c r="L8" s="674"/>
      <c r="M8" s="674"/>
      <c r="N8" s="674"/>
      <c r="O8" s="674"/>
      <c r="P8" s="674"/>
      <c r="Q8" s="675"/>
      <c r="R8" s="660" t="s">
        <v>78</v>
      </c>
    </row>
    <row r="9" spans="1:20" ht="19.5" customHeight="1" x14ac:dyDescent="0.2">
      <c r="A9" s="684"/>
      <c r="B9" s="689"/>
      <c r="C9" s="689"/>
      <c r="D9" s="686"/>
      <c r="E9" s="663" t="s">
        <v>339</v>
      </c>
      <c r="F9" s="671" t="s">
        <v>83</v>
      </c>
      <c r="G9" s="666" t="s">
        <v>80</v>
      </c>
      <c r="H9" s="667"/>
      <c r="I9" s="671" t="s">
        <v>84</v>
      </c>
      <c r="J9" s="668" t="s">
        <v>339</v>
      </c>
      <c r="K9" s="677" t="s">
        <v>340</v>
      </c>
      <c r="L9" s="671" t="s">
        <v>83</v>
      </c>
      <c r="M9" s="666" t="s">
        <v>80</v>
      </c>
      <c r="N9" s="667"/>
      <c r="O9" s="671" t="s">
        <v>84</v>
      </c>
      <c r="P9" s="679" t="s">
        <v>80</v>
      </c>
      <c r="Q9" s="680"/>
      <c r="R9" s="661"/>
    </row>
    <row r="10" spans="1:20" ht="12.75" customHeight="1" x14ac:dyDescent="0.2">
      <c r="A10" s="684"/>
      <c r="B10" s="689"/>
      <c r="C10" s="689"/>
      <c r="D10" s="686"/>
      <c r="E10" s="664"/>
      <c r="F10" s="672"/>
      <c r="G10" s="677" t="s">
        <v>26</v>
      </c>
      <c r="H10" s="677" t="s">
        <v>27</v>
      </c>
      <c r="I10" s="676"/>
      <c r="J10" s="669"/>
      <c r="K10" s="681"/>
      <c r="L10" s="672"/>
      <c r="M10" s="677" t="s">
        <v>28</v>
      </c>
      <c r="N10" s="677" t="s">
        <v>29</v>
      </c>
      <c r="O10" s="676"/>
      <c r="P10" s="677" t="s">
        <v>81</v>
      </c>
      <c r="Q10" s="146" t="s">
        <v>80</v>
      </c>
      <c r="R10" s="661"/>
    </row>
    <row r="11" spans="1:20" ht="77.25" customHeight="1" x14ac:dyDescent="0.2">
      <c r="A11" s="684"/>
      <c r="B11" s="690"/>
      <c r="C11" s="690"/>
      <c r="D11" s="687"/>
      <c r="E11" s="665"/>
      <c r="F11" s="672"/>
      <c r="G11" s="678"/>
      <c r="H11" s="678"/>
      <c r="I11" s="676"/>
      <c r="J11" s="670"/>
      <c r="K11" s="682"/>
      <c r="L11" s="672"/>
      <c r="M11" s="678"/>
      <c r="N11" s="678"/>
      <c r="O11" s="676"/>
      <c r="P11" s="678"/>
      <c r="Q11" s="147" t="s">
        <v>82</v>
      </c>
      <c r="R11" s="662"/>
    </row>
    <row r="12" spans="1:20" s="112" customFormat="1" ht="15.75" customHeight="1" x14ac:dyDescent="0.2">
      <c r="A12" s="152">
        <v>1</v>
      </c>
      <c r="B12" s="152" t="s">
        <v>73</v>
      </c>
      <c r="C12" s="153">
        <v>3</v>
      </c>
      <c r="D12" s="153">
        <v>4</v>
      </c>
      <c r="E12" s="153">
        <v>5</v>
      </c>
      <c r="F12" s="154">
        <v>6</v>
      </c>
      <c r="G12" s="154">
        <v>7</v>
      </c>
      <c r="H12" s="154">
        <v>8</v>
      </c>
      <c r="I12" s="153">
        <v>9</v>
      </c>
      <c r="J12" s="154">
        <v>10</v>
      </c>
      <c r="K12" s="154">
        <v>11</v>
      </c>
      <c r="L12" s="154">
        <v>12</v>
      </c>
      <c r="M12" s="154">
        <v>13</v>
      </c>
      <c r="N12" s="154">
        <v>14</v>
      </c>
      <c r="O12" s="154">
        <v>15</v>
      </c>
      <c r="P12" s="154">
        <v>15</v>
      </c>
      <c r="Q12" s="154">
        <v>15</v>
      </c>
      <c r="R12" s="153">
        <v>16</v>
      </c>
      <c r="T12" s="155"/>
    </row>
    <row r="13" spans="1:20" s="112" customFormat="1" ht="29.25" customHeight="1" x14ac:dyDescent="0.3">
      <c r="A13" s="168" t="s">
        <v>172</v>
      </c>
      <c r="B13" s="168"/>
      <c r="C13" s="168"/>
      <c r="D13" s="514" t="s">
        <v>163</v>
      </c>
      <c r="E13" s="518">
        <f>SUM(E14)</f>
        <v>7283100</v>
      </c>
      <c r="F13" s="519">
        <f t="shared" ref="F13:R13" si="0">SUM(F14)</f>
        <v>7283100</v>
      </c>
      <c r="G13" s="519">
        <f t="shared" si="0"/>
        <v>0</v>
      </c>
      <c r="H13" s="519">
        <f t="shared" si="0"/>
        <v>0</v>
      </c>
      <c r="I13" s="519">
        <f t="shared" si="0"/>
        <v>0</v>
      </c>
      <c r="J13" s="519">
        <f t="shared" si="0"/>
        <v>61000</v>
      </c>
      <c r="K13" s="519">
        <f t="shared" si="0"/>
        <v>0</v>
      </c>
      <c r="L13" s="519">
        <f t="shared" si="0"/>
        <v>0</v>
      </c>
      <c r="M13" s="519">
        <f t="shared" si="0"/>
        <v>0</v>
      </c>
      <c r="N13" s="519">
        <f t="shared" si="0"/>
        <v>0</v>
      </c>
      <c r="O13" s="519">
        <f t="shared" si="0"/>
        <v>61000</v>
      </c>
      <c r="P13" s="519">
        <f t="shared" si="0"/>
        <v>0</v>
      </c>
      <c r="Q13" s="519">
        <f t="shared" si="0"/>
        <v>0</v>
      </c>
      <c r="R13" s="519">
        <f t="shared" si="0"/>
        <v>7344100</v>
      </c>
      <c r="T13" s="127">
        <f t="shared" ref="T13:T14" si="1">SUM(E13,J13)</f>
        <v>7344100</v>
      </c>
    </row>
    <row r="14" spans="1:20" s="3" customFormat="1" ht="28.5" customHeight="1" x14ac:dyDescent="0.3">
      <c r="A14" s="168" t="s">
        <v>173</v>
      </c>
      <c r="B14" s="168"/>
      <c r="C14" s="168"/>
      <c r="D14" s="514" t="s">
        <v>163</v>
      </c>
      <c r="E14" s="518">
        <f>SUM(E18,E21,E24,E54)</f>
        <v>7283100</v>
      </c>
      <c r="F14" s="518">
        <f t="shared" ref="F14:R14" si="2">SUM(F18,F21,F24,F54)</f>
        <v>7283100</v>
      </c>
      <c r="G14" s="518">
        <f t="shared" si="2"/>
        <v>0</v>
      </c>
      <c r="H14" s="518">
        <f t="shared" si="2"/>
        <v>0</v>
      </c>
      <c r="I14" s="518">
        <f t="shared" si="2"/>
        <v>0</v>
      </c>
      <c r="J14" s="518">
        <f t="shared" si="2"/>
        <v>61000</v>
      </c>
      <c r="K14" s="518">
        <f t="shared" si="2"/>
        <v>0</v>
      </c>
      <c r="L14" s="518">
        <f t="shared" si="2"/>
        <v>0</v>
      </c>
      <c r="M14" s="518">
        <f t="shared" si="2"/>
        <v>0</v>
      </c>
      <c r="N14" s="518">
        <f t="shared" si="2"/>
        <v>0</v>
      </c>
      <c r="O14" s="518">
        <f t="shared" si="2"/>
        <v>61000</v>
      </c>
      <c r="P14" s="518">
        <f t="shared" si="2"/>
        <v>0</v>
      </c>
      <c r="Q14" s="518">
        <f t="shared" si="2"/>
        <v>0</v>
      </c>
      <c r="R14" s="518">
        <f t="shared" si="2"/>
        <v>7344100</v>
      </c>
      <c r="T14" s="127">
        <f t="shared" si="1"/>
        <v>7344100</v>
      </c>
    </row>
    <row r="15" spans="1:20" s="156" customFormat="1" ht="63.75" hidden="1" customHeight="1" x14ac:dyDescent="0.3">
      <c r="A15" s="520" t="s">
        <v>260</v>
      </c>
      <c r="B15" s="520" t="s">
        <v>171</v>
      </c>
      <c r="C15" s="520" t="s">
        <v>46</v>
      </c>
      <c r="D15" s="441" t="s">
        <v>170</v>
      </c>
      <c r="E15" s="521">
        <f t="shared" ref="E15:E55" si="3">SUM(F15,I15)</f>
        <v>0</v>
      </c>
      <c r="F15" s="522"/>
      <c r="G15" s="522"/>
      <c r="H15" s="522"/>
      <c r="I15" s="523"/>
      <c r="J15" s="524">
        <f t="shared" ref="J15:J54" si="4">SUM(L15,O15)</f>
        <v>0</v>
      </c>
      <c r="K15" s="524"/>
      <c r="L15" s="525"/>
      <c r="M15" s="525"/>
      <c r="N15" s="525"/>
      <c r="O15" s="524"/>
      <c r="P15" s="522"/>
      <c r="Q15" s="522"/>
      <c r="R15" s="524">
        <f t="shared" ref="R15:R73" si="5">SUM(E15,J15)</f>
        <v>0</v>
      </c>
      <c r="T15" s="157"/>
    </row>
    <row r="16" spans="1:20" s="156" customFormat="1" ht="46.5" hidden="1" customHeight="1" x14ac:dyDescent="0.3">
      <c r="A16" s="520" t="s">
        <v>174</v>
      </c>
      <c r="B16" s="520" t="s">
        <v>169</v>
      </c>
      <c r="C16" s="520" t="s">
        <v>46</v>
      </c>
      <c r="D16" s="221" t="s">
        <v>168</v>
      </c>
      <c r="E16" s="425">
        <f t="shared" si="3"/>
        <v>0</v>
      </c>
      <c r="F16" s="425"/>
      <c r="G16" s="522"/>
      <c r="H16" s="522"/>
      <c r="I16" s="522"/>
      <c r="J16" s="526">
        <f t="shared" si="4"/>
        <v>0</v>
      </c>
      <c r="K16" s="526"/>
      <c r="L16" s="525"/>
      <c r="M16" s="525"/>
      <c r="N16" s="525"/>
      <c r="O16" s="526"/>
      <c r="P16" s="522"/>
      <c r="Q16" s="522"/>
      <c r="R16" s="524">
        <f t="shared" si="5"/>
        <v>0</v>
      </c>
      <c r="T16" s="157"/>
    </row>
    <row r="17" spans="1:20" s="156" customFormat="1" ht="23.25" hidden="1" customHeight="1" x14ac:dyDescent="0.3">
      <c r="A17" s="218" t="s">
        <v>373</v>
      </c>
      <c r="B17" s="218" t="s">
        <v>57</v>
      </c>
      <c r="C17" s="218" t="s">
        <v>58</v>
      </c>
      <c r="D17" s="221" t="s">
        <v>374</v>
      </c>
      <c r="E17" s="425">
        <f t="shared" si="3"/>
        <v>0</v>
      </c>
      <c r="F17" s="425"/>
      <c r="G17" s="522"/>
      <c r="H17" s="522"/>
      <c r="I17" s="522"/>
      <c r="J17" s="526">
        <f t="shared" si="4"/>
        <v>0</v>
      </c>
      <c r="K17" s="526"/>
      <c r="L17" s="525"/>
      <c r="M17" s="525"/>
      <c r="N17" s="525"/>
      <c r="O17" s="526"/>
      <c r="P17" s="522"/>
      <c r="Q17" s="522"/>
      <c r="R17" s="527">
        <f t="shared" si="5"/>
        <v>0</v>
      </c>
      <c r="T17" s="157"/>
    </row>
    <row r="18" spans="1:20" s="156" customFormat="1" ht="23.25" customHeight="1" x14ac:dyDescent="0.3">
      <c r="A18" s="528" t="s">
        <v>488</v>
      </c>
      <c r="B18" s="528" t="s">
        <v>489</v>
      </c>
      <c r="C18" s="528" t="s">
        <v>169</v>
      </c>
      <c r="D18" s="515" t="s">
        <v>487</v>
      </c>
      <c r="E18" s="529">
        <f t="shared" si="3"/>
        <v>1567700</v>
      </c>
      <c r="F18" s="529">
        <v>1567700</v>
      </c>
      <c r="G18" s="530"/>
      <c r="H18" s="530"/>
      <c r="I18" s="530"/>
      <c r="J18" s="529">
        <f t="shared" si="4"/>
        <v>0</v>
      </c>
      <c r="K18" s="531"/>
      <c r="L18" s="530"/>
      <c r="M18" s="530"/>
      <c r="N18" s="530"/>
      <c r="O18" s="530"/>
      <c r="P18" s="530"/>
      <c r="Q18" s="530"/>
      <c r="R18" s="532">
        <f t="shared" ref="R18:R19" si="6">SUM(E18,J18)</f>
        <v>1567700</v>
      </c>
      <c r="T18" s="157"/>
    </row>
    <row r="19" spans="1:20" s="162" customFormat="1" ht="68.25" customHeight="1" x14ac:dyDescent="0.35">
      <c r="A19" s="533"/>
      <c r="B19" s="533"/>
      <c r="C19" s="533"/>
      <c r="D19" s="513" t="s">
        <v>588</v>
      </c>
      <c r="E19" s="534">
        <f t="shared" si="3"/>
        <v>1567700</v>
      </c>
      <c r="F19" s="534">
        <v>1567700</v>
      </c>
      <c r="G19" s="535"/>
      <c r="H19" s="535"/>
      <c r="I19" s="535"/>
      <c r="J19" s="534">
        <f t="shared" si="4"/>
        <v>0</v>
      </c>
      <c r="K19" s="536"/>
      <c r="L19" s="535"/>
      <c r="M19" s="535"/>
      <c r="N19" s="535"/>
      <c r="O19" s="535"/>
      <c r="P19" s="535"/>
      <c r="Q19" s="535"/>
      <c r="R19" s="537">
        <f t="shared" si="6"/>
        <v>1567700</v>
      </c>
      <c r="T19" s="267"/>
    </row>
    <row r="20" spans="1:20" s="156" customFormat="1" ht="45.75" hidden="1" customHeight="1" x14ac:dyDescent="0.3">
      <c r="A20" s="218" t="s">
        <v>390</v>
      </c>
      <c r="B20" s="218" t="s">
        <v>393</v>
      </c>
      <c r="C20" s="218" t="s">
        <v>392</v>
      </c>
      <c r="D20" s="424" t="s">
        <v>391</v>
      </c>
      <c r="E20" s="425">
        <f t="shared" si="3"/>
        <v>0</v>
      </c>
      <c r="F20" s="425"/>
      <c r="G20" s="522"/>
      <c r="H20" s="522"/>
      <c r="I20" s="522"/>
      <c r="J20" s="526">
        <f t="shared" si="4"/>
        <v>0</v>
      </c>
      <c r="K20" s="526"/>
      <c r="L20" s="525"/>
      <c r="M20" s="525"/>
      <c r="N20" s="525"/>
      <c r="O20" s="526"/>
      <c r="P20" s="522"/>
      <c r="Q20" s="522"/>
      <c r="R20" s="524">
        <f t="shared" si="5"/>
        <v>0</v>
      </c>
      <c r="T20" s="157"/>
    </row>
    <row r="21" spans="1:20" s="3" customFormat="1" ht="37.5" customHeight="1" x14ac:dyDescent="0.3">
      <c r="A21" s="419" t="s">
        <v>176</v>
      </c>
      <c r="B21" s="419" t="s">
        <v>177</v>
      </c>
      <c r="C21" s="419" t="s">
        <v>45</v>
      </c>
      <c r="D21" s="516" t="s">
        <v>175</v>
      </c>
      <c r="E21" s="538">
        <f t="shared" si="3"/>
        <v>5415500</v>
      </c>
      <c r="F21" s="538">
        <v>5415500</v>
      </c>
      <c r="G21" s="538"/>
      <c r="H21" s="538"/>
      <c r="I21" s="539"/>
      <c r="J21" s="529">
        <f t="shared" si="4"/>
        <v>0</v>
      </c>
      <c r="K21" s="529"/>
      <c r="L21" s="540"/>
      <c r="M21" s="540"/>
      <c r="N21" s="540"/>
      <c r="O21" s="529"/>
      <c r="P21" s="539"/>
      <c r="Q21" s="539"/>
      <c r="R21" s="532">
        <f t="shared" si="5"/>
        <v>5415500</v>
      </c>
      <c r="T21" s="385"/>
    </row>
    <row r="22" spans="1:20" s="362" customFormat="1" ht="66.75" customHeight="1" x14ac:dyDescent="0.3">
      <c r="A22" s="541"/>
      <c r="B22" s="541"/>
      <c r="C22" s="541"/>
      <c r="D22" s="386" t="s">
        <v>490</v>
      </c>
      <c r="E22" s="542">
        <f t="shared" si="3"/>
        <v>5415500</v>
      </c>
      <c r="F22" s="542">
        <v>5415500</v>
      </c>
      <c r="G22" s="542"/>
      <c r="H22" s="542"/>
      <c r="I22" s="543"/>
      <c r="J22" s="534">
        <f t="shared" si="4"/>
        <v>0</v>
      </c>
      <c r="K22" s="534"/>
      <c r="L22" s="544"/>
      <c r="M22" s="544"/>
      <c r="N22" s="544"/>
      <c r="O22" s="534"/>
      <c r="P22" s="543"/>
      <c r="Q22" s="543"/>
      <c r="R22" s="537">
        <f t="shared" si="5"/>
        <v>5415500</v>
      </c>
      <c r="T22" s="387"/>
    </row>
    <row r="23" spans="1:20" s="241" customFormat="1" ht="30.75" hidden="1" customHeight="1" x14ac:dyDescent="0.3">
      <c r="A23" s="218" t="s">
        <v>179</v>
      </c>
      <c r="B23" s="218" t="s">
        <v>180</v>
      </c>
      <c r="C23" s="218" t="s">
        <v>85</v>
      </c>
      <c r="D23" s="424" t="s">
        <v>181</v>
      </c>
      <c r="E23" s="425">
        <f t="shared" si="3"/>
        <v>0</v>
      </c>
      <c r="F23" s="525"/>
      <c r="G23" s="525"/>
      <c r="H23" s="525"/>
      <c r="I23" s="525"/>
      <c r="J23" s="526">
        <f t="shared" si="4"/>
        <v>0</v>
      </c>
      <c r="K23" s="526"/>
      <c r="L23" s="525"/>
      <c r="M23" s="525"/>
      <c r="N23" s="525"/>
      <c r="O23" s="526"/>
      <c r="P23" s="525"/>
      <c r="Q23" s="525"/>
      <c r="R23" s="524">
        <f t="shared" si="5"/>
        <v>0</v>
      </c>
      <c r="T23" s="242"/>
    </row>
    <row r="24" spans="1:20" s="388" customFormat="1" ht="38.25" customHeight="1" x14ac:dyDescent="0.3">
      <c r="A24" s="419" t="s">
        <v>182</v>
      </c>
      <c r="B24" s="419" t="s">
        <v>183</v>
      </c>
      <c r="C24" s="419" t="s">
        <v>85</v>
      </c>
      <c r="D24" s="545" t="s">
        <v>184</v>
      </c>
      <c r="E24" s="538">
        <f t="shared" si="3"/>
        <v>299900</v>
      </c>
      <c r="F24" s="538">
        <v>299900</v>
      </c>
      <c r="G24" s="540"/>
      <c r="H24" s="540"/>
      <c r="I24" s="540"/>
      <c r="J24" s="534">
        <f t="shared" si="4"/>
        <v>0</v>
      </c>
      <c r="K24" s="538"/>
      <c r="L24" s="540"/>
      <c r="M24" s="540"/>
      <c r="N24" s="540"/>
      <c r="O24" s="538"/>
      <c r="P24" s="540"/>
      <c r="Q24" s="540"/>
      <c r="R24" s="532">
        <f t="shared" si="5"/>
        <v>299900</v>
      </c>
      <c r="T24" s="389"/>
    </row>
    <row r="25" spans="1:20" s="390" customFormat="1" ht="68.25" customHeight="1" x14ac:dyDescent="0.3">
      <c r="A25" s="541"/>
      <c r="B25" s="541"/>
      <c r="C25" s="541"/>
      <c r="D25" s="386" t="s">
        <v>477</v>
      </c>
      <c r="E25" s="542">
        <f t="shared" si="3"/>
        <v>299900</v>
      </c>
      <c r="F25" s="542">
        <v>299900</v>
      </c>
      <c r="G25" s="544"/>
      <c r="H25" s="544"/>
      <c r="I25" s="544"/>
      <c r="J25" s="534">
        <f t="shared" si="4"/>
        <v>0</v>
      </c>
      <c r="K25" s="542"/>
      <c r="L25" s="544"/>
      <c r="M25" s="544"/>
      <c r="N25" s="544"/>
      <c r="O25" s="542"/>
      <c r="P25" s="544"/>
      <c r="Q25" s="544"/>
      <c r="R25" s="546">
        <f t="shared" si="5"/>
        <v>299900</v>
      </c>
    </row>
    <row r="26" spans="1:20" s="241" customFormat="1" ht="24" hidden="1" customHeight="1" x14ac:dyDescent="0.3">
      <c r="A26" s="218" t="s">
        <v>185</v>
      </c>
      <c r="B26" s="218" t="s">
        <v>186</v>
      </c>
      <c r="C26" s="218" t="s">
        <v>85</v>
      </c>
      <c r="D26" s="465" t="s">
        <v>13</v>
      </c>
      <c r="E26" s="425">
        <f t="shared" si="3"/>
        <v>0</v>
      </c>
      <c r="F26" s="425"/>
      <c r="G26" s="425"/>
      <c r="H26" s="425"/>
      <c r="I26" s="522"/>
      <c r="J26" s="534">
        <f t="shared" si="4"/>
        <v>0</v>
      </c>
      <c r="K26" s="526"/>
      <c r="L26" s="525"/>
      <c r="M26" s="525"/>
      <c r="N26" s="525"/>
      <c r="O26" s="526"/>
      <c r="P26" s="522"/>
      <c r="Q26" s="522"/>
      <c r="R26" s="524">
        <f t="shared" si="5"/>
        <v>0</v>
      </c>
      <c r="T26" s="242"/>
    </row>
    <row r="27" spans="1:20" s="158" customFormat="1" ht="21.75" hidden="1" customHeight="1" x14ac:dyDescent="0.3">
      <c r="A27" s="218" t="s">
        <v>178</v>
      </c>
      <c r="B27" s="218" t="s">
        <v>188</v>
      </c>
      <c r="C27" s="218" t="s">
        <v>85</v>
      </c>
      <c r="D27" s="465" t="s">
        <v>187</v>
      </c>
      <c r="E27" s="425">
        <f t="shared" si="3"/>
        <v>0</v>
      </c>
      <c r="F27" s="425"/>
      <c r="G27" s="425"/>
      <c r="H27" s="425"/>
      <c r="I27" s="522"/>
      <c r="J27" s="534">
        <f t="shared" si="4"/>
        <v>0</v>
      </c>
      <c r="K27" s="526"/>
      <c r="L27" s="525"/>
      <c r="M27" s="525"/>
      <c r="N27" s="525"/>
      <c r="O27" s="526"/>
      <c r="P27" s="522"/>
      <c r="Q27" s="522"/>
      <c r="R27" s="524">
        <f t="shared" si="5"/>
        <v>0</v>
      </c>
      <c r="T27" s="243"/>
    </row>
    <row r="28" spans="1:20" s="159" customFormat="1" ht="22.5" hidden="1" customHeight="1" x14ac:dyDescent="0.3">
      <c r="A28" s="274"/>
      <c r="B28" s="274"/>
      <c r="C28" s="274"/>
      <c r="D28" s="276" t="s">
        <v>316</v>
      </c>
      <c r="E28" s="437">
        <f t="shared" ref="E28" si="7">SUM(F28,I28)</f>
        <v>0</v>
      </c>
      <c r="F28" s="437"/>
      <c r="G28" s="547"/>
      <c r="H28" s="547"/>
      <c r="I28" s="547"/>
      <c r="J28" s="534">
        <f t="shared" si="4"/>
        <v>0</v>
      </c>
      <c r="K28" s="437"/>
      <c r="L28" s="547"/>
      <c r="M28" s="547"/>
      <c r="N28" s="547"/>
      <c r="O28" s="437"/>
      <c r="P28" s="547"/>
      <c r="Q28" s="547"/>
      <c r="R28" s="524">
        <f t="shared" si="5"/>
        <v>0</v>
      </c>
      <c r="T28" s="160"/>
    </row>
    <row r="29" spans="1:20" s="161" customFormat="1" ht="32.25" hidden="1" customHeight="1" x14ac:dyDescent="0.3">
      <c r="A29" s="218" t="s">
        <v>190</v>
      </c>
      <c r="B29" s="218" t="s">
        <v>153</v>
      </c>
      <c r="C29" s="218" t="s">
        <v>54</v>
      </c>
      <c r="D29" s="432" t="s">
        <v>14</v>
      </c>
      <c r="E29" s="425">
        <f t="shared" si="3"/>
        <v>0</v>
      </c>
      <c r="F29" s="415"/>
      <c r="G29" s="525"/>
      <c r="H29" s="525"/>
      <c r="I29" s="525"/>
      <c r="J29" s="534">
        <f t="shared" si="4"/>
        <v>0</v>
      </c>
      <c r="K29" s="526"/>
      <c r="L29" s="525"/>
      <c r="M29" s="525"/>
      <c r="N29" s="525"/>
      <c r="O29" s="526"/>
      <c r="P29" s="525"/>
      <c r="Q29" s="525"/>
      <c r="R29" s="524">
        <f t="shared" si="5"/>
        <v>0</v>
      </c>
    </row>
    <row r="30" spans="1:20" s="158" customFormat="1" ht="32.25" hidden="1" customHeight="1" x14ac:dyDescent="0.3">
      <c r="A30" s="218" t="s">
        <v>189</v>
      </c>
      <c r="B30" s="218" t="s">
        <v>192</v>
      </c>
      <c r="C30" s="218" t="s">
        <v>54</v>
      </c>
      <c r="D30" s="433" t="s">
        <v>191</v>
      </c>
      <c r="E30" s="425">
        <f t="shared" si="3"/>
        <v>0</v>
      </c>
      <c r="F30" s="415"/>
      <c r="G30" s="415"/>
      <c r="H30" s="415"/>
      <c r="I30" s="415"/>
      <c r="J30" s="534">
        <f t="shared" si="4"/>
        <v>0</v>
      </c>
      <c r="K30" s="526"/>
      <c r="L30" s="415"/>
      <c r="M30" s="415"/>
      <c r="N30" s="415"/>
      <c r="O30" s="526"/>
      <c r="P30" s="415"/>
      <c r="Q30" s="415"/>
      <c r="R30" s="524">
        <f t="shared" si="5"/>
        <v>0</v>
      </c>
      <c r="T30" s="243"/>
    </row>
    <row r="31" spans="1:20" s="244" customFormat="1" ht="26.25" hidden="1" customHeight="1" x14ac:dyDescent="0.3">
      <c r="A31" s="218" t="s">
        <v>196</v>
      </c>
      <c r="B31" s="218" t="s">
        <v>154</v>
      </c>
      <c r="C31" s="218" t="s">
        <v>54</v>
      </c>
      <c r="D31" s="433" t="s">
        <v>197</v>
      </c>
      <c r="E31" s="425">
        <f t="shared" si="3"/>
        <v>0</v>
      </c>
      <c r="F31" s="415"/>
      <c r="G31" s="415"/>
      <c r="H31" s="415"/>
      <c r="I31" s="415"/>
      <c r="J31" s="534">
        <f t="shared" si="4"/>
        <v>0</v>
      </c>
      <c r="K31" s="425"/>
      <c r="L31" s="415"/>
      <c r="M31" s="415"/>
      <c r="N31" s="415"/>
      <c r="O31" s="425"/>
      <c r="P31" s="415"/>
      <c r="Q31" s="415"/>
      <c r="R31" s="524">
        <f t="shared" si="5"/>
        <v>0</v>
      </c>
      <c r="T31" s="245"/>
    </row>
    <row r="32" spans="1:20" s="158" customFormat="1" ht="24.75" hidden="1" customHeight="1" x14ac:dyDescent="0.3">
      <c r="A32" s="218" t="s">
        <v>193</v>
      </c>
      <c r="B32" s="218" t="s">
        <v>194</v>
      </c>
      <c r="C32" s="218" t="s">
        <v>54</v>
      </c>
      <c r="D32" s="433" t="s">
        <v>195</v>
      </c>
      <c r="E32" s="425">
        <f t="shared" si="3"/>
        <v>0</v>
      </c>
      <c r="F32" s="415"/>
      <c r="G32" s="525"/>
      <c r="H32" s="524"/>
      <c r="I32" s="524"/>
      <c r="J32" s="534">
        <f t="shared" si="4"/>
        <v>0</v>
      </c>
      <c r="K32" s="526"/>
      <c r="L32" s="525"/>
      <c r="M32" s="525"/>
      <c r="N32" s="525"/>
      <c r="O32" s="526"/>
      <c r="P32" s="525"/>
      <c r="Q32" s="525"/>
      <c r="R32" s="524">
        <f t="shared" si="5"/>
        <v>0</v>
      </c>
      <c r="T32" s="243"/>
    </row>
    <row r="33" spans="1:20" s="156" customFormat="1" ht="63.75" hidden="1" customHeight="1" x14ac:dyDescent="0.3">
      <c r="A33" s="222" t="s">
        <v>198</v>
      </c>
      <c r="B33" s="218" t="s">
        <v>155</v>
      </c>
      <c r="C33" s="222" t="s">
        <v>54</v>
      </c>
      <c r="D33" s="430" t="s">
        <v>15</v>
      </c>
      <c r="E33" s="425">
        <f t="shared" si="3"/>
        <v>0</v>
      </c>
      <c r="F33" s="415"/>
      <c r="G33" s="524"/>
      <c r="H33" s="524"/>
      <c r="I33" s="524"/>
      <c r="J33" s="534">
        <f t="shared" si="4"/>
        <v>0</v>
      </c>
      <c r="K33" s="526"/>
      <c r="L33" s="525"/>
      <c r="M33" s="525"/>
      <c r="N33" s="525"/>
      <c r="O33" s="526"/>
      <c r="P33" s="525"/>
      <c r="Q33" s="525"/>
      <c r="R33" s="524">
        <f t="shared" si="5"/>
        <v>0</v>
      </c>
      <c r="T33" s="157"/>
    </row>
    <row r="34" spans="1:20" s="158" customFormat="1" ht="32.25" hidden="1" customHeight="1" x14ac:dyDescent="0.3">
      <c r="A34" s="548" t="s">
        <v>199</v>
      </c>
      <c r="B34" s="548" t="s">
        <v>200</v>
      </c>
      <c r="C34" s="423" t="s">
        <v>53</v>
      </c>
      <c r="D34" s="549" t="s">
        <v>201</v>
      </c>
      <c r="E34" s="425">
        <f t="shared" si="3"/>
        <v>0</v>
      </c>
      <c r="F34" s="425"/>
      <c r="G34" s="550"/>
      <c r="H34" s="550"/>
      <c r="I34" s="550"/>
      <c r="J34" s="534">
        <f t="shared" si="4"/>
        <v>0</v>
      </c>
      <c r="K34" s="526"/>
      <c r="L34" s="550"/>
      <c r="M34" s="550"/>
      <c r="N34" s="550"/>
      <c r="O34" s="526"/>
      <c r="P34" s="550"/>
      <c r="Q34" s="550"/>
      <c r="R34" s="524">
        <f t="shared" si="5"/>
        <v>0</v>
      </c>
      <c r="T34" s="243"/>
    </row>
    <row r="35" spans="1:20" s="158" customFormat="1" ht="36" hidden="1" customHeight="1" x14ac:dyDescent="0.3">
      <c r="A35" s="464" t="s">
        <v>202</v>
      </c>
      <c r="B35" s="218" t="s">
        <v>157</v>
      </c>
      <c r="C35" s="551" t="s">
        <v>52</v>
      </c>
      <c r="D35" s="441" t="s">
        <v>17</v>
      </c>
      <c r="E35" s="521">
        <f t="shared" si="3"/>
        <v>0</v>
      </c>
      <c r="F35" s="425"/>
      <c r="G35" s="552"/>
      <c r="H35" s="552"/>
      <c r="I35" s="552"/>
      <c r="J35" s="534">
        <f t="shared" si="4"/>
        <v>0</v>
      </c>
      <c r="K35" s="526"/>
      <c r="L35" s="552"/>
      <c r="M35" s="552"/>
      <c r="N35" s="552"/>
      <c r="O35" s="526"/>
      <c r="P35" s="552"/>
      <c r="Q35" s="552"/>
      <c r="R35" s="524">
        <f t="shared" si="5"/>
        <v>0</v>
      </c>
      <c r="T35" s="243"/>
    </row>
    <row r="36" spans="1:20" s="158" customFormat="1" ht="33.75" hidden="1" customHeight="1" x14ac:dyDescent="0.3">
      <c r="A36" s="218" t="s">
        <v>203</v>
      </c>
      <c r="B36" s="218" t="s">
        <v>158</v>
      </c>
      <c r="C36" s="443" t="s">
        <v>52</v>
      </c>
      <c r="D36" s="441" t="s">
        <v>16</v>
      </c>
      <c r="E36" s="521">
        <f t="shared" si="3"/>
        <v>0</v>
      </c>
      <c r="F36" s="415"/>
      <c r="G36" s="525"/>
      <c r="H36" s="525"/>
      <c r="I36" s="525"/>
      <c r="J36" s="534">
        <f t="shared" si="4"/>
        <v>0</v>
      </c>
      <c r="K36" s="526"/>
      <c r="L36" s="550"/>
      <c r="M36" s="550"/>
      <c r="N36" s="550"/>
      <c r="O36" s="526"/>
      <c r="P36" s="550"/>
      <c r="Q36" s="550"/>
      <c r="R36" s="524">
        <f t="shared" si="5"/>
        <v>0</v>
      </c>
      <c r="T36" s="243"/>
    </row>
    <row r="37" spans="1:20" s="158" customFormat="1" ht="33" hidden="1" customHeight="1" x14ac:dyDescent="0.3">
      <c r="A37" s="218" t="s">
        <v>375</v>
      </c>
      <c r="B37" s="218" t="s">
        <v>376</v>
      </c>
      <c r="C37" s="443" t="s">
        <v>52</v>
      </c>
      <c r="D37" s="441" t="s">
        <v>377</v>
      </c>
      <c r="E37" s="521">
        <f t="shared" si="3"/>
        <v>0</v>
      </c>
      <c r="F37" s="415"/>
      <c r="G37" s="525"/>
      <c r="H37" s="525"/>
      <c r="I37" s="525"/>
      <c r="J37" s="534">
        <f t="shared" si="4"/>
        <v>0</v>
      </c>
      <c r="K37" s="526"/>
      <c r="L37" s="550"/>
      <c r="M37" s="550"/>
      <c r="N37" s="550"/>
      <c r="O37" s="526"/>
      <c r="P37" s="550"/>
      <c r="Q37" s="550"/>
      <c r="R37" s="524">
        <f t="shared" si="5"/>
        <v>0</v>
      </c>
      <c r="T37" s="243"/>
    </row>
    <row r="38" spans="1:20" s="158" customFormat="1" ht="30" hidden="1" customHeight="1" x14ac:dyDescent="0.3">
      <c r="A38" s="444" t="s">
        <v>346</v>
      </c>
      <c r="B38" s="444" t="s">
        <v>262</v>
      </c>
      <c r="C38" s="444" t="s">
        <v>341</v>
      </c>
      <c r="D38" s="445" t="s">
        <v>263</v>
      </c>
      <c r="E38" s="521">
        <f t="shared" ref="E38:E42" si="8">SUM(F38,I38)</f>
        <v>0</v>
      </c>
      <c r="F38" s="415"/>
      <c r="G38" s="525"/>
      <c r="H38" s="525"/>
      <c r="I38" s="525"/>
      <c r="J38" s="534">
        <f t="shared" si="4"/>
        <v>0</v>
      </c>
      <c r="K38" s="526"/>
      <c r="L38" s="550"/>
      <c r="M38" s="550"/>
      <c r="N38" s="550"/>
      <c r="O38" s="526"/>
      <c r="P38" s="550"/>
      <c r="Q38" s="550"/>
      <c r="R38" s="524">
        <f t="shared" si="5"/>
        <v>0</v>
      </c>
      <c r="T38" s="243"/>
    </row>
    <row r="39" spans="1:20" s="158" customFormat="1" ht="31.5" hidden="1" customHeight="1" x14ac:dyDescent="0.3">
      <c r="A39" s="444" t="s">
        <v>378</v>
      </c>
      <c r="B39" s="444" t="s">
        <v>380</v>
      </c>
      <c r="C39" s="444" t="s">
        <v>55</v>
      </c>
      <c r="D39" s="445" t="s">
        <v>382</v>
      </c>
      <c r="E39" s="521">
        <f t="shared" si="8"/>
        <v>0</v>
      </c>
      <c r="F39" s="415"/>
      <c r="G39" s="525"/>
      <c r="H39" s="525"/>
      <c r="I39" s="525"/>
      <c r="J39" s="534">
        <f t="shared" si="4"/>
        <v>0</v>
      </c>
      <c r="K39" s="526"/>
      <c r="L39" s="550"/>
      <c r="M39" s="550"/>
      <c r="N39" s="550"/>
      <c r="O39" s="526"/>
      <c r="P39" s="550"/>
      <c r="Q39" s="550"/>
      <c r="R39" s="524">
        <f t="shared" si="5"/>
        <v>0</v>
      </c>
      <c r="T39" s="243"/>
    </row>
    <row r="40" spans="1:20" s="158" customFormat="1" ht="30.75" hidden="1" customHeight="1" x14ac:dyDescent="0.3">
      <c r="A40" s="444" t="s">
        <v>379</v>
      </c>
      <c r="B40" s="444" t="s">
        <v>381</v>
      </c>
      <c r="C40" s="444" t="s">
        <v>55</v>
      </c>
      <c r="D40" s="445" t="s">
        <v>383</v>
      </c>
      <c r="E40" s="521">
        <f t="shared" si="8"/>
        <v>0</v>
      </c>
      <c r="F40" s="415"/>
      <c r="G40" s="525"/>
      <c r="H40" s="525"/>
      <c r="I40" s="525"/>
      <c r="J40" s="534">
        <f t="shared" si="4"/>
        <v>0</v>
      </c>
      <c r="K40" s="526"/>
      <c r="L40" s="550"/>
      <c r="M40" s="550"/>
      <c r="N40" s="550"/>
      <c r="O40" s="526"/>
      <c r="P40" s="550"/>
      <c r="Q40" s="550"/>
      <c r="R40" s="524">
        <f t="shared" si="5"/>
        <v>0</v>
      </c>
      <c r="T40" s="243"/>
    </row>
    <row r="41" spans="1:20" s="158" customFormat="1" ht="23.25" hidden="1" customHeight="1" x14ac:dyDescent="0.3">
      <c r="A41" s="444" t="s">
        <v>347</v>
      </c>
      <c r="B41" s="444" t="s">
        <v>348</v>
      </c>
      <c r="C41" s="444" t="s">
        <v>55</v>
      </c>
      <c r="D41" s="445" t="s">
        <v>349</v>
      </c>
      <c r="E41" s="521">
        <f t="shared" si="8"/>
        <v>0</v>
      </c>
      <c r="F41" s="415"/>
      <c r="G41" s="525"/>
      <c r="H41" s="525"/>
      <c r="I41" s="525"/>
      <c r="J41" s="534">
        <f t="shared" si="4"/>
        <v>0</v>
      </c>
      <c r="K41" s="526"/>
      <c r="L41" s="550"/>
      <c r="M41" s="550"/>
      <c r="N41" s="550"/>
      <c r="O41" s="526"/>
      <c r="P41" s="550"/>
      <c r="Q41" s="550"/>
      <c r="R41" s="524">
        <f t="shared" si="5"/>
        <v>0</v>
      </c>
      <c r="T41" s="243"/>
    </row>
    <row r="42" spans="1:20" s="158" customFormat="1" ht="47.25" hidden="1" customHeight="1" x14ac:dyDescent="0.3">
      <c r="A42" s="218" t="s">
        <v>343</v>
      </c>
      <c r="B42" s="218" t="s">
        <v>344</v>
      </c>
      <c r="C42" s="443" t="s">
        <v>55</v>
      </c>
      <c r="D42" s="447" t="s">
        <v>342</v>
      </c>
      <c r="E42" s="521">
        <f t="shared" si="8"/>
        <v>0</v>
      </c>
      <c r="F42" s="415"/>
      <c r="G42" s="525"/>
      <c r="H42" s="525"/>
      <c r="I42" s="525"/>
      <c r="J42" s="534">
        <f t="shared" si="4"/>
        <v>0</v>
      </c>
      <c r="K42" s="526"/>
      <c r="L42" s="550"/>
      <c r="M42" s="550"/>
      <c r="N42" s="550"/>
      <c r="O42" s="526"/>
      <c r="P42" s="550"/>
      <c r="Q42" s="550"/>
      <c r="R42" s="524">
        <f t="shared" si="5"/>
        <v>0</v>
      </c>
      <c r="T42" s="243"/>
    </row>
    <row r="43" spans="1:20" s="156" customFormat="1" ht="24" hidden="1" customHeight="1" x14ac:dyDescent="0.3">
      <c r="A43" s="218" t="s">
        <v>204</v>
      </c>
      <c r="B43" s="218" t="s">
        <v>205</v>
      </c>
      <c r="C43" s="218" t="s">
        <v>55</v>
      </c>
      <c r="D43" s="449" t="s">
        <v>206</v>
      </c>
      <c r="E43" s="425">
        <f t="shared" si="3"/>
        <v>0</v>
      </c>
      <c r="F43" s="425"/>
      <c r="G43" s="525"/>
      <c r="H43" s="525"/>
      <c r="I43" s="525"/>
      <c r="J43" s="534">
        <f t="shared" si="4"/>
        <v>0</v>
      </c>
      <c r="K43" s="526"/>
      <c r="L43" s="525"/>
      <c r="M43" s="525"/>
      <c r="N43" s="525"/>
      <c r="O43" s="526"/>
      <c r="P43" s="525"/>
      <c r="Q43" s="525"/>
      <c r="R43" s="524">
        <f t="shared" si="5"/>
        <v>0</v>
      </c>
      <c r="T43" s="157"/>
    </row>
    <row r="44" spans="1:20" s="156" customFormat="1" ht="33.75" hidden="1" customHeight="1" x14ac:dyDescent="0.3">
      <c r="A44" s="218" t="s">
        <v>384</v>
      </c>
      <c r="B44" s="218" t="s">
        <v>385</v>
      </c>
      <c r="C44" s="218" t="s">
        <v>341</v>
      </c>
      <c r="D44" s="449" t="s">
        <v>386</v>
      </c>
      <c r="E44" s="425">
        <f t="shared" si="3"/>
        <v>0</v>
      </c>
      <c r="F44" s="425"/>
      <c r="G44" s="525"/>
      <c r="H44" s="525"/>
      <c r="I44" s="525"/>
      <c r="J44" s="534">
        <f t="shared" si="4"/>
        <v>0</v>
      </c>
      <c r="K44" s="526"/>
      <c r="L44" s="525"/>
      <c r="M44" s="525"/>
      <c r="N44" s="525"/>
      <c r="O44" s="526"/>
      <c r="P44" s="525"/>
      <c r="Q44" s="525"/>
      <c r="R44" s="524">
        <f t="shared" si="5"/>
        <v>0</v>
      </c>
      <c r="T44" s="157"/>
    </row>
    <row r="45" spans="1:20" s="156" customFormat="1" ht="21.75" hidden="1" customHeight="1" x14ac:dyDescent="0.3">
      <c r="A45" s="464" t="s">
        <v>387</v>
      </c>
      <c r="B45" s="464" t="s">
        <v>388</v>
      </c>
      <c r="C45" s="464" t="s">
        <v>407</v>
      </c>
      <c r="D45" s="465" t="s">
        <v>389</v>
      </c>
      <c r="E45" s="425">
        <f t="shared" ref="E45" si="9">SUM(F45,I45)</f>
        <v>0</v>
      </c>
      <c r="F45" s="425"/>
      <c r="G45" s="525"/>
      <c r="H45" s="525"/>
      <c r="I45" s="525"/>
      <c r="J45" s="534">
        <f t="shared" si="4"/>
        <v>0</v>
      </c>
      <c r="K45" s="526"/>
      <c r="L45" s="525"/>
      <c r="M45" s="525"/>
      <c r="N45" s="525"/>
      <c r="O45" s="526"/>
      <c r="P45" s="525"/>
      <c r="Q45" s="525"/>
      <c r="R45" s="524">
        <f t="shared" si="5"/>
        <v>0</v>
      </c>
      <c r="T45" s="157"/>
    </row>
    <row r="46" spans="1:20" s="156" customFormat="1" ht="30.75" hidden="1" customHeight="1" x14ac:dyDescent="0.3">
      <c r="A46" s="464" t="s">
        <v>421</v>
      </c>
      <c r="B46" s="464" t="s">
        <v>159</v>
      </c>
      <c r="C46" s="464" t="s">
        <v>266</v>
      </c>
      <c r="D46" s="465" t="s">
        <v>265</v>
      </c>
      <c r="E46" s="425">
        <f t="shared" si="3"/>
        <v>0</v>
      </c>
      <c r="F46" s="425"/>
      <c r="G46" s="525"/>
      <c r="H46" s="525"/>
      <c r="I46" s="525"/>
      <c r="J46" s="534">
        <f t="shared" si="4"/>
        <v>0</v>
      </c>
      <c r="K46" s="526"/>
      <c r="L46" s="525"/>
      <c r="M46" s="525"/>
      <c r="N46" s="525"/>
      <c r="O46" s="526"/>
      <c r="P46" s="525"/>
      <c r="Q46" s="525"/>
      <c r="R46" s="524">
        <f t="shared" si="5"/>
        <v>0</v>
      </c>
      <c r="T46" s="157"/>
    </row>
    <row r="47" spans="1:20" s="156" customFormat="1" ht="33" hidden="1" customHeight="1" x14ac:dyDescent="0.3">
      <c r="A47" s="218" t="s">
        <v>410</v>
      </c>
      <c r="B47" s="218" t="s">
        <v>411</v>
      </c>
      <c r="C47" s="218" t="s">
        <v>59</v>
      </c>
      <c r="D47" s="449" t="s">
        <v>412</v>
      </c>
      <c r="E47" s="425">
        <f t="shared" ref="E47" si="10">SUM(F47,I47)</f>
        <v>0</v>
      </c>
      <c r="F47" s="425"/>
      <c r="G47" s="525"/>
      <c r="H47" s="525"/>
      <c r="I47" s="525"/>
      <c r="J47" s="534">
        <f t="shared" si="4"/>
        <v>0</v>
      </c>
      <c r="K47" s="526"/>
      <c r="L47" s="525"/>
      <c r="M47" s="525"/>
      <c r="N47" s="525"/>
      <c r="O47" s="526"/>
      <c r="P47" s="525"/>
      <c r="Q47" s="525"/>
      <c r="R47" s="524">
        <f t="shared" si="5"/>
        <v>0</v>
      </c>
      <c r="T47" s="157"/>
    </row>
    <row r="48" spans="1:20" s="156" customFormat="1" ht="43.5" hidden="1" customHeight="1" x14ac:dyDescent="0.3">
      <c r="A48" s="218" t="s">
        <v>345</v>
      </c>
      <c r="B48" s="218" t="s">
        <v>268</v>
      </c>
      <c r="C48" s="218" t="s">
        <v>56</v>
      </c>
      <c r="D48" s="221" t="s">
        <v>267</v>
      </c>
      <c r="E48" s="425">
        <f t="shared" si="3"/>
        <v>0</v>
      </c>
      <c r="F48" s="415"/>
      <c r="G48" s="525"/>
      <c r="H48" s="525"/>
      <c r="I48" s="525"/>
      <c r="J48" s="534">
        <f t="shared" si="4"/>
        <v>0</v>
      </c>
      <c r="K48" s="526"/>
      <c r="L48" s="525"/>
      <c r="M48" s="525"/>
      <c r="N48" s="525"/>
      <c r="O48" s="526"/>
      <c r="P48" s="525"/>
      <c r="Q48" s="525"/>
      <c r="R48" s="524">
        <f t="shared" si="5"/>
        <v>0</v>
      </c>
      <c r="T48" s="157"/>
    </row>
    <row r="49" spans="1:20" s="156" customFormat="1" ht="35.25" hidden="1" customHeight="1" x14ac:dyDescent="0.3">
      <c r="A49" s="218" t="s">
        <v>207</v>
      </c>
      <c r="B49" s="218" t="s">
        <v>208</v>
      </c>
      <c r="C49" s="218" t="s">
        <v>72</v>
      </c>
      <c r="D49" s="221" t="s">
        <v>19</v>
      </c>
      <c r="E49" s="425">
        <f t="shared" si="3"/>
        <v>0</v>
      </c>
      <c r="F49" s="425"/>
      <c r="G49" s="425"/>
      <c r="H49" s="425"/>
      <c r="I49" s="425"/>
      <c r="J49" s="534">
        <f t="shared" si="4"/>
        <v>0</v>
      </c>
      <c r="K49" s="526"/>
      <c r="L49" s="425"/>
      <c r="M49" s="425"/>
      <c r="N49" s="425"/>
      <c r="O49" s="526"/>
      <c r="P49" s="425"/>
      <c r="Q49" s="425"/>
      <c r="R49" s="524">
        <f t="shared" si="5"/>
        <v>0</v>
      </c>
      <c r="T49" s="157"/>
    </row>
    <row r="50" spans="1:20" s="156" customFormat="1" ht="24.75" hidden="1" customHeight="1" x14ac:dyDescent="0.3">
      <c r="A50" s="218" t="s">
        <v>413</v>
      </c>
      <c r="B50" s="218" t="s">
        <v>209</v>
      </c>
      <c r="C50" s="218" t="s">
        <v>70</v>
      </c>
      <c r="D50" s="221" t="s">
        <v>18</v>
      </c>
      <c r="E50" s="425">
        <f t="shared" ref="E50" si="11">SUM(F50,I50)</f>
        <v>0</v>
      </c>
      <c r="F50" s="425"/>
      <c r="G50" s="425"/>
      <c r="H50" s="425"/>
      <c r="I50" s="425"/>
      <c r="J50" s="534">
        <f t="shared" si="4"/>
        <v>0</v>
      </c>
      <c r="K50" s="526"/>
      <c r="L50" s="425"/>
      <c r="M50" s="425"/>
      <c r="N50" s="425"/>
      <c r="O50" s="526"/>
      <c r="P50" s="425"/>
      <c r="Q50" s="425"/>
      <c r="R50" s="524">
        <f t="shared" si="5"/>
        <v>0</v>
      </c>
      <c r="T50" s="157"/>
    </row>
    <row r="51" spans="1:20" s="156" customFormat="1" ht="28.5" hidden="1" customHeight="1" x14ac:dyDescent="0.3">
      <c r="A51" s="218" t="s">
        <v>210</v>
      </c>
      <c r="B51" s="218" t="s">
        <v>211</v>
      </c>
      <c r="C51" s="218" t="s">
        <v>59</v>
      </c>
      <c r="D51" s="433" t="s">
        <v>152</v>
      </c>
      <c r="E51" s="425">
        <f t="shared" si="3"/>
        <v>0</v>
      </c>
      <c r="F51" s="415"/>
      <c r="G51" s="525"/>
      <c r="H51" s="525"/>
      <c r="I51" s="525"/>
      <c r="J51" s="534">
        <f t="shared" si="4"/>
        <v>0</v>
      </c>
      <c r="K51" s="526"/>
      <c r="L51" s="525"/>
      <c r="M51" s="525"/>
      <c r="N51" s="525"/>
      <c r="O51" s="526"/>
      <c r="P51" s="525"/>
      <c r="Q51" s="525"/>
      <c r="R51" s="524">
        <f t="shared" si="5"/>
        <v>0</v>
      </c>
      <c r="T51" s="157"/>
    </row>
    <row r="52" spans="1:20" s="162" customFormat="1" ht="30" hidden="1" customHeight="1" x14ac:dyDescent="0.3">
      <c r="A52" s="548" t="s">
        <v>213</v>
      </c>
      <c r="B52" s="548" t="s">
        <v>214</v>
      </c>
      <c r="C52" s="548" t="s">
        <v>59</v>
      </c>
      <c r="D52" s="433" t="s">
        <v>212</v>
      </c>
      <c r="E52" s="425">
        <f t="shared" si="3"/>
        <v>0</v>
      </c>
      <c r="F52" s="415"/>
      <c r="G52" s="547"/>
      <c r="H52" s="547"/>
      <c r="I52" s="547"/>
      <c r="J52" s="534">
        <f t="shared" si="4"/>
        <v>0</v>
      </c>
      <c r="K52" s="526"/>
      <c r="L52" s="547"/>
      <c r="M52" s="547"/>
      <c r="N52" s="547"/>
      <c r="O52" s="526"/>
      <c r="P52" s="547"/>
      <c r="Q52" s="547"/>
      <c r="R52" s="524">
        <f t="shared" si="5"/>
        <v>0</v>
      </c>
      <c r="T52" s="267"/>
    </row>
    <row r="53" spans="1:20" s="124" customFormat="1" ht="32.25" hidden="1" customHeight="1" x14ac:dyDescent="0.3">
      <c r="A53" s="464" t="s">
        <v>215</v>
      </c>
      <c r="B53" s="218" t="s">
        <v>216</v>
      </c>
      <c r="C53" s="553" t="s">
        <v>217</v>
      </c>
      <c r="D53" s="554" t="s">
        <v>218</v>
      </c>
      <c r="E53" s="425">
        <f t="shared" si="3"/>
        <v>0</v>
      </c>
      <c r="F53" s="425"/>
      <c r="G53" s="555"/>
      <c r="H53" s="555"/>
      <c r="I53" s="555"/>
      <c r="J53" s="534">
        <f t="shared" si="4"/>
        <v>0</v>
      </c>
      <c r="K53" s="526"/>
      <c r="L53" s="555"/>
      <c r="M53" s="555"/>
      <c r="N53" s="555"/>
      <c r="O53" s="526"/>
      <c r="P53" s="555"/>
      <c r="Q53" s="555"/>
      <c r="R53" s="524">
        <f t="shared" si="5"/>
        <v>0</v>
      </c>
    </row>
    <row r="54" spans="1:20" s="112" customFormat="1" ht="41.25" customHeight="1" x14ac:dyDescent="0.3">
      <c r="A54" s="506" t="s">
        <v>350</v>
      </c>
      <c r="B54" s="419" t="s">
        <v>351</v>
      </c>
      <c r="C54" s="506" t="s">
        <v>71</v>
      </c>
      <c r="D54" s="507" t="s">
        <v>352</v>
      </c>
      <c r="E54" s="538">
        <f t="shared" si="3"/>
        <v>0</v>
      </c>
      <c r="F54" s="538"/>
      <c r="G54" s="556"/>
      <c r="H54" s="556"/>
      <c r="I54" s="556"/>
      <c r="J54" s="538">
        <f t="shared" si="4"/>
        <v>61000</v>
      </c>
      <c r="K54" s="529"/>
      <c r="L54" s="556"/>
      <c r="M54" s="556"/>
      <c r="N54" s="556"/>
      <c r="O54" s="529">
        <v>61000</v>
      </c>
      <c r="P54" s="556"/>
      <c r="Q54" s="556"/>
      <c r="R54" s="532">
        <f t="shared" si="5"/>
        <v>61000</v>
      </c>
    </row>
    <row r="55" spans="1:20" s="124" customFormat="1" ht="23.25" hidden="1" customHeight="1" x14ac:dyDescent="0.3">
      <c r="A55" s="520" t="s">
        <v>219</v>
      </c>
      <c r="B55" s="520" t="s">
        <v>220</v>
      </c>
      <c r="C55" s="520" t="s">
        <v>57</v>
      </c>
      <c r="D55" s="433" t="s">
        <v>221</v>
      </c>
      <c r="E55" s="425">
        <f t="shared" si="3"/>
        <v>0</v>
      </c>
      <c r="F55" s="425"/>
      <c r="G55" s="555"/>
      <c r="H55" s="555"/>
      <c r="I55" s="555"/>
      <c r="J55" s="526">
        <f t="shared" ref="J55" si="12">SUM(L55,O55)</f>
        <v>0</v>
      </c>
      <c r="K55" s="526"/>
      <c r="L55" s="555"/>
      <c r="M55" s="555"/>
      <c r="N55" s="555"/>
      <c r="O55" s="526"/>
      <c r="P55" s="555"/>
      <c r="Q55" s="555"/>
      <c r="R55" s="527">
        <f t="shared" si="5"/>
        <v>0</v>
      </c>
    </row>
    <row r="56" spans="1:20" s="124" customFormat="1" ht="47.25" hidden="1" customHeight="1" x14ac:dyDescent="0.3">
      <c r="A56" s="220" t="s">
        <v>24</v>
      </c>
      <c r="B56" s="220"/>
      <c r="C56" s="220"/>
      <c r="D56" s="557" t="s">
        <v>167</v>
      </c>
      <c r="E56" s="558">
        <f>SUM(E57)</f>
        <v>0</v>
      </c>
      <c r="F56" s="559">
        <f t="shared" ref="F56:Q56" si="13">SUM(F57)</f>
        <v>0</v>
      </c>
      <c r="G56" s="559">
        <f t="shared" si="13"/>
        <v>0</v>
      </c>
      <c r="H56" s="559">
        <f t="shared" si="13"/>
        <v>0</v>
      </c>
      <c r="I56" s="559">
        <f t="shared" si="13"/>
        <v>0</v>
      </c>
      <c r="J56" s="560">
        <f t="shared" si="13"/>
        <v>0</v>
      </c>
      <c r="K56" s="560">
        <f t="shared" si="13"/>
        <v>0</v>
      </c>
      <c r="L56" s="559">
        <f t="shared" si="13"/>
        <v>0</v>
      </c>
      <c r="M56" s="559">
        <f t="shared" si="13"/>
        <v>0</v>
      </c>
      <c r="N56" s="559">
        <f t="shared" si="13"/>
        <v>0</v>
      </c>
      <c r="O56" s="560">
        <f t="shared" si="13"/>
        <v>0</v>
      </c>
      <c r="P56" s="560">
        <f t="shared" si="13"/>
        <v>0</v>
      </c>
      <c r="Q56" s="560">
        <f t="shared" si="13"/>
        <v>0</v>
      </c>
      <c r="R56" s="527">
        <f t="shared" si="5"/>
        <v>0</v>
      </c>
      <c r="T56" s="246">
        <f>SUM(E56,J56)</f>
        <v>0</v>
      </c>
    </row>
    <row r="57" spans="1:20" s="124" customFormat="1" ht="48.75" hidden="1" customHeight="1" x14ac:dyDescent="0.3">
      <c r="A57" s="220" t="s">
        <v>25</v>
      </c>
      <c r="B57" s="220"/>
      <c r="C57" s="220"/>
      <c r="D57" s="557" t="s">
        <v>167</v>
      </c>
      <c r="E57" s="558">
        <f>SUM(E58:E69)</f>
        <v>0</v>
      </c>
      <c r="F57" s="558">
        <f t="shared" ref="F57:Q57" si="14">SUM(F58:F69)</f>
        <v>0</v>
      </c>
      <c r="G57" s="558">
        <f t="shared" si="14"/>
        <v>0</v>
      </c>
      <c r="H57" s="558">
        <f t="shared" si="14"/>
        <v>0</v>
      </c>
      <c r="I57" s="558">
        <f t="shared" si="14"/>
        <v>0</v>
      </c>
      <c r="J57" s="561">
        <f t="shared" si="14"/>
        <v>0</v>
      </c>
      <c r="K57" s="561">
        <f t="shared" si="14"/>
        <v>0</v>
      </c>
      <c r="L57" s="558">
        <f t="shared" si="14"/>
        <v>0</v>
      </c>
      <c r="M57" s="558">
        <f t="shared" si="14"/>
        <v>0</v>
      </c>
      <c r="N57" s="558">
        <f t="shared" si="14"/>
        <v>0</v>
      </c>
      <c r="O57" s="561">
        <f t="shared" si="14"/>
        <v>0</v>
      </c>
      <c r="P57" s="561">
        <f t="shared" si="14"/>
        <v>0</v>
      </c>
      <c r="Q57" s="561">
        <f t="shared" si="14"/>
        <v>0</v>
      </c>
      <c r="R57" s="527">
        <f t="shared" si="5"/>
        <v>0</v>
      </c>
      <c r="T57" s="246">
        <f>SUM(E57,J57)</f>
        <v>0</v>
      </c>
    </row>
    <row r="58" spans="1:20" s="124" customFormat="1" ht="45.75" hidden="1" customHeight="1" x14ac:dyDescent="0.3">
      <c r="A58" s="520" t="s">
        <v>234</v>
      </c>
      <c r="B58" s="520" t="s">
        <v>169</v>
      </c>
      <c r="C58" s="520" t="s">
        <v>46</v>
      </c>
      <c r="D58" s="221" t="s">
        <v>168</v>
      </c>
      <c r="E58" s="425">
        <f t="shared" ref="E58:E60" si="15">SUM(F58,I58)</f>
        <v>0</v>
      </c>
      <c r="F58" s="425"/>
      <c r="G58" s="526"/>
      <c r="H58" s="526"/>
      <c r="I58" s="526"/>
      <c r="J58" s="425">
        <f t="shared" ref="J58:J61" si="16">SUM(L58,O58)</f>
        <v>0</v>
      </c>
      <c r="K58" s="425"/>
      <c r="L58" s="562"/>
      <c r="M58" s="562"/>
      <c r="N58" s="562"/>
      <c r="O58" s="425"/>
      <c r="P58" s="562"/>
      <c r="Q58" s="562"/>
      <c r="R58" s="527">
        <f t="shared" si="5"/>
        <v>0</v>
      </c>
    </row>
    <row r="59" spans="1:20" s="124" customFormat="1" ht="23.25" hidden="1" customHeight="1" x14ac:dyDescent="0.3">
      <c r="A59" s="520" t="s">
        <v>394</v>
      </c>
      <c r="B59" s="563" t="s">
        <v>61</v>
      </c>
      <c r="C59" s="564" t="s">
        <v>47</v>
      </c>
      <c r="D59" s="441" t="s">
        <v>270</v>
      </c>
      <c r="E59" s="425">
        <f t="shared" si="15"/>
        <v>0</v>
      </c>
      <c r="F59" s="425"/>
      <c r="G59" s="526"/>
      <c r="H59" s="526"/>
      <c r="I59" s="526"/>
      <c r="J59" s="425">
        <f t="shared" si="16"/>
        <v>0</v>
      </c>
      <c r="K59" s="425"/>
      <c r="L59" s="562"/>
      <c r="M59" s="562"/>
      <c r="N59" s="562"/>
      <c r="O59" s="425"/>
      <c r="P59" s="562"/>
      <c r="Q59" s="562"/>
      <c r="R59" s="527">
        <f t="shared" si="5"/>
        <v>0</v>
      </c>
    </row>
    <row r="60" spans="1:20" s="124" customFormat="1" ht="35.25" hidden="1" customHeight="1" x14ac:dyDescent="0.3">
      <c r="A60" s="444" t="s">
        <v>414</v>
      </c>
      <c r="B60" s="218" t="s">
        <v>415</v>
      </c>
      <c r="C60" s="218" t="s">
        <v>52</v>
      </c>
      <c r="D60" s="424" t="s">
        <v>416</v>
      </c>
      <c r="E60" s="425">
        <f t="shared" si="15"/>
        <v>0</v>
      </c>
      <c r="F60" s="425"/>
      <c r="G60" s="555"/>
      <c r="H60" s="555"/>
      <c r="I60" s="555"/>
      <c r="J60" s="526">
        <f t="shared" si="16"/>
        <v>0</v>
      </c>
      <c r="K60" s="526"/>
      <c r="L60" s="562"/>
      <c r="M60" s="562"/>
      <c r="N60" s="562"/>
      <c r="O60" s="526"/>
      <c r="P60" s="562"/>
      <c r="Q60" s="562"/>
      <c r="R60" s="527">
        <f t="shared" si="5"/>
        <v>0</v>
      </c>
    </row>
    <row r="61" spans="1:20" s="161" customFormat="1" ht="36.75" hidden="1" customHeight="1" x14ac:dyDescent="0.3">
      <c r="A61" s="444" t="s">
        <v>261</v>
      </c>
      <c r="B61" s="444" t="s">
        <v>262</v>
      </c>
      <c r="C61" s="444" t="s">
        <v>341</v>
      </c>
      <c r="D61" s="445" t="s">
        <v>263</v>
      </c>
      <c r="E61" s="425">
        <f t="shared" ref="E61:E73" si="17">SUM(F61,I61)</f>
        <v>0</v>
      </c>
      <c r="F61" s="425"/>
      <c r="G61" s="555"/>
      <c r="H61" s="555"/>
      <c r="I61" s="555"/>
      <c r="J61" s="425">
        <f t="shared" si="16"/>
        <v>0</v>
      </c>
      <c r="K61" s="425"/>
      <c r="L61" s="555"/>
      <c r="M61" s="555"/>
      <c r="N61" s="555"/>
      <c r="O61" s="425"/>
      <c r="P61" s="555"/>
      <c r="Q61" s="555"/>
      <c r="R61" s="527">
        <f t="shared" si="5"/>
        <v>0</v>
      </c>
    </row>
    <row r="62" spans="1:20" s="161" customFormat="1" ht="35.25" hidden="1" customHeight="1" x14ac:dyDescent="0.3">
      <c r="A62" s="444" t="s">
        <v>327</v>
      </c>
      <c r="B62" s="444" t="s">
        <v>328</v>
      </c>
      <c r="C62" s="444" t="s">
        <v>55</v>
      </c>
      <c r="D62" s="445" t="s">
        <v>329</v>
      </c>
      <c r="E62" s="425">
        <f t="shared" ref="E62:E64" si="18">SUM(F62,I62)</f>
        <v>0</v>
      </c>
      <c r="F62" s="425"/>
      <c r="G62" s="555"/>
      <c r="H62" s="555"/>
      <c r="I62" s="555"/>
      <c r="J62" s="526">
        <f t="shared" ref="J62:J64" si="19">SUM(L62,O62)</f>
        <v>0</v>
      </c>
      <c r="K62" s="526"/>
      <c r="L62" s="555"/>
      <c r="M62" s="555"/>
      <c r="N62" s="555"/>
      <c r="O62" s="526"/>
      <c r="P62" s="555"/>
      <c r="Q62" s="555"/>
      <c r="R62" s="527">
        <f t="shared" si="5"/>
        <v>0</v>
      </c>
    </row>
    <row r="63" spans="1:20" s="161" customFormat="1" ht="35.25" hidden="1" customHeight="1" x14ac:dyDescent="0.3">
      <c r="A63" s="444" t="s">
        <v>395</v>
      </c>
      <c r="B63" s="444" t="s">
        <v>396</v>
      </c>
      <c r="C63" s="444" t="s">
        <v>55</v>
      </c>
      <c r="D63" s="445" t="s">
        <v>397</v>
      </c>
      <c r="E63" s="425">
        <f t="shared" si="18"/>
        <v>0</v>
      </c>
      <c r="F63" s="425"/>
      <c r="G63" s="555"/>
      <c r="H63" s="555"/>
      <c r="I63" s="555"/>
      <c r="J63" s="526">
        <f t="shared" si="19"/>
        <v>0</v>
      </c>
      <c r="K63" s="526"/>
      <c r="L63" s="555"/>
      <c r="M63" s="555"/>
      <c r="N63" s="555"/>
      <c r="O63" s="526"/>
      <c r="P63" s="555"/>
      <c r="Q63" s="555"/>
      <c r="R63" s="527">
        <f t="shared" si="5"/>
        <v>0</v>
      </c>
    </row>
    <row r="64" spans="1:20" s="161" customFormat="1" ht="22.5" hidden="1" customHeight="1" x14ac:dyDescent="0.3">
      <c r="A64" s="444" t="s">
        <v>398</v>
      </c>
      <c r="B64" s="444" t="s">
        <v>205</v>
      </c>
      <c r="C64" s="218" t="s">
        <v>55</v>
      </c>
      <c r="D64" s="449" t="s">
        <v>206</v>
      </c>
      <c r="E64" s="425">
        <f t="shared" si="18"/>
        <v>0</v>
      </c>
      <c r="F64" s="425"/>
      <c r="G64" s="555"/>
      <c r="H64" s="555"/>
      <c r="I64" s="555"/>
      <c r="J64" s="526">
        <f t="shared" si="19"/>
        <v>0</v>
      </c>
      <c r="K64" s="526"/>
      <c r="L64" s="555"/>
      <c r="M64" s="555"/>
      <c r="N64" s="555"/>
      <c r="O64" s="526"/>
      <c r="P64" s="555"/>
      <c r="Q64" s="555"/>
      <c r="R64" s="527">
        <f t="shared" si="5"/>
        <v>0</v>
      </c>
    </row>
    <row r="65" spans="1:20" s="124" customFormat="1" ht="32.25" hidden="1" customHeight="1" x14ac:dyDescent="0.3">
      <c r="A65" s="464" t="s">
        <v>264</v>
      </c>
      <c r="B65" s="464" t="s">
        <v>159</v>
      </c>
      <c r="C65" s="464" t="s">
        <v>266</v>
      </c>
      <c r="D65" s="465" t="s">
        <v>265</v>
      </c>
      <c r="E65" s="425">
        <f t="shared" si="17"/>
        <v>0</v>
      </c>
      <c r="F65" s="425"/>
      <c r="G65" s="555"/>
      <c r="H65" s="555"/>
      <c r="I65" s="555"/>
      <c r="J65" s="526"/>
      <c r="K65" s="526"/>
      <c r="L65" s="416"/>
      <c r="M65" s="416"/>
      <c r="N65" s="416"/>
      <c r="O65" s="526"/>
      <c r="P65" s="416"/>
      <c r="Q65" s="555"/>
      <c r="R65" s="527">
        <f t="shared" si="5"/>
        <v>0</v>
      </c>
    </row>
    <row r="66" spans="1:20" s="124" customFormat="1" ht="25.5" hidden="1" customHeight="1" x14ac:dyDescent="0.3">
      <c r="A66" s="423" t="s">
        <v>399</v>
      </c>
      <c r="B66" s="218" t="s">
        <v>354</v>
      </c>
      <c r="C66" s="218" t="s">
        <v>266</v>
      </c>
      <c r="D66" s="221" t="s">
        <v>355</v>
      </c>
      <c r="E66" s="425">
        <f>SUM(F66,I66)</f>
        <v>0</v>
      </c>
      <c r="F66" s="425"/>
      <c r="G66" s="555"/>
      <c r="H66" s="555"/>
      <c r="I66" s="555"/>
      <c r="J66" s="425"/>
      <c r="K66" s="425"/>
      <c r="L66" s="416"/>
      <c r="M66" s="416"/>
      <c r="N66" s="416"/>
      <c r="O66" s="425"/>
      <c r="P66" s="416"/>
      <c r="Q66" s="555"/>
      <c r="R66" s="527">
        <f t="shared" si="5"/>
        <v>0</v>
      </c>
    </row>
    <row r="67" spans="1:20" s="124" customFormat="1" ht="27.75" hidden="1" customHeight="1" x14ac:dyDescent="0.3">
      <c r="A67" s="218" t="s">
        <v>443</v>
      </c>
      <c r="B67" s="218" t="s">
        <v>444</v>
      </c>
      <c r="C67" s="218" t="s">
        <v>266</v>
      </c>
      <c r="D67" s="221" t="s">
        <v>445</v>
      </c>
      <c r="E67" s="425">
        <f>SUM(F67,I67)</f>
        <v>0</v>
      </c>
      <c r="F67" s="425"/>
      <c r="G67" s="526"/>
      <c r="H67" s="526"/>
      <c r="I67" s="526"/>
      <c r="J67" s="425"/>
      <c r="K67" s="425"/>
      <c r="L67" s="562"/>
      <c r="M67" s="562"/>
      <c r="N67" s="562"/>
      <c r="O67" s="425"/>
      <c r="P67" s="555"/>
      <c r="Q67" s="562"/>
      <c r="R67" s="527">
        <f t="shared" si="5"/>
        <v>0</v>
      </c>
    </row>
    <row r="68" spans="1:20" s="133" customFormat="1" ht="51" hidden="1" customHeight="1" x14ac:dyDescent="0.3">
      <c r="A68" s="565" t="s">
        <v>269</v>
      </c>
      <c r="B68" s="565" t="s">
        <v>268</v>
      </c>
      <c r="C68" s="274" t="s">
        <v>56</v>
      </c>
      <c r="D68" s="566" t="s">
        <v>267</v>
      </c>
      <c r="E68" s="437">
        <f t="shared" si="17"/>
        <v>0</v>
      </c>
      <c r="F68" s="437"/>
      <c r="G68" s="567"/>
      <c r="H68" s="567"/>
      <c r="I68" s="567"/>
      <c r="J68" s="568"/>
      <c r="K68" s="568"/>
      <c r="L68" s="569"/>
      <c r="M68" s="569"/>
      <c r="N68" s="569"/>
      <c r="O68" s="568"/>
      <c r="P68" s="569"/>
      <c r="Q68" s="567"/>
      <c r="R68" s="527">
        <f t="shared" si="5"/>
        <v>0</v>
      </c>
    </row>
    <row r="69" spans="1:20" s="124" customFormat="1" ht="24.75" hidden="1" customHeight="1" x14ac:dyDescent="0.3">
      <c r="A69" s="464" t="s">
        <v>400</v>
      </c>
      <c r="B69" s="218" t="s">
        <v>220</v>
      </c>
      <c r="C69" s="218" t="s">
        <v>57</v>
      </c>
      <c r="D69" s="433" t="s">
        <v>221</v>
      </c>
      <c r="E69" s="425">
        <f t="shared" si="17"/>
        <v>0</v>
      </c>
      <c r="F69" s="425"/>
      <c r="G69" s="526"/>
      <c r="H69" s="526"/>
      <c r="I69" s="526"/>
      <c r="J69" s="425"/>
      <c r="K69" s="425"/>
      <c r="L69" s="526"/>
      <c r="M69" s="526"/>
      <c r="N69" s="526"/>
      <c r="O69" s="425"/>
      <c r="P69" s="526"/>
      <c r="Q69" s="526"/>
      <c r="R69" s="527">
        <f t="shared" si="5"/>
        <v>0</v>
      </c>
    </row>
    <row r="70" spans="1:20" s="124" customFormat="1" ht="35.25" hidden="1" customHeight="1" x14ac:dyDescent="0.3">
      <c r="A70" s="520" t="s">
        <v>308</v>
      </c>
      <c r="B70" s="520" t="s">
        <v>307</v>
      </c>
      <c r="C70" s="520" t="s">
        <v>266</v>
      </c>
      <c r="D70" s="221" t="s">
        <v>306</v>
      </c>
      <c r="E70" s="425">
        <f>SUM(F70,I70)</f>
        <v>0</v>
      </c>
      <c r="F70" s="425"/>
      <c r="G70" s="526"/>
      <c r="H70" s="526"/>
      <c r="I70" s="526"/>
      <c r="J70" s="425">
        <f>SUM(L70,O70)</f>
        <v>0</v>
      </c>
      <c r="K70" s="425"/>
      <c r="L70" s="562"/>
      <c r="M70" s="562"/>
      <c r="N70" s="562"/>
      <c r="O70" s="425"/>
      <c r="P70" s="555"/>
      <c r="Q70" s="562"/>
      <c r="R70" s="527">
        <f t="shared" si="5"/>
        <v>0</v>
      </c>
    </row>
    <row r="71" spans="1:20" s="124" customFormat="1" ht="14.1" hidden="1" customHeight="1" x14ac:dyDescent="0.3">
      <c r="A71" s="570"/>
      <c r="B71" s="570"/>
      <c r="C71" s="570"/>
      <c r="D71" s="571"/>
      <c r="E71" s="425">
        <f>SUM(F71,I71)</f>
        <v>0</v>
      </c>
      <c r="F71" s="425"/>
      <c r="G71" s="526"/>
      <c r="H71" s="526"/>
      <c r="I71" s="526"/>
      <c r="J71" s="572">
        <f>SUM(O71,L71)</f>
        <v>0</v>
      </c>
      <c r="K71" s="572"/>
      <c r="L71" s="526"/>
      <c r="M71" s="526"/>
      <c r="N71" s="526"/>
      <c r="O71" s="526"/>
      <c r="P71" s="526"/>
      <c r="Q71" s="526"/>
      <c r="R71" s="527">
        <f t="shared" si="5"/>
        <v>0</v>
      </c>
    </row>
    <row r="72" spans="1:20" s="124" customFormat="1" ht="14.1" hidden="1" customHeight="1" x14ac:dyDescent="0.3">
      <c r="A72" s="570"/>
      <c r="B72" s="570"/>
      <c r="C72" s="570"/>
      <c r="D72" s="571"/>
      <c r="E72" s="425">
        <f t="shared" si="17"/>
        <v>0</v>
      </c>
      <c r="F72" s="425"/>
      <c r="G72" s="526"/>
      <c r="H72" s="526"/>
      <c r="I72" s="526"/>
      <c r="J72" s="572">
        <f>SUM(O72,L72)</f>
        <v>0</v>
      </c>
      <c r="K72" s="572"/>
      <c r="L72" s="526"/>
      <c r="M72" s="526"/>
      <c r="N72" s="526"/>
      <c r="O72" s="526"/>
      <c r="P72" s="526"/>
      <c r="Q72" s="526"/>
      <c r="R72" s="527">
        <f t="shared" si="5"/>
        <v>0</v>
      </c>
    </row>
    <row r="73" spans="1:20" s="124" customFormat="1" ht="14.1" hidden="1" customHeight="1" x14ac:dyDescent="0.3">
      <c r="A73" s="570"/>
      <c r="B73" s="570"/>
      <c r="C73" s="570"/>
      <c r="D73" s="571"/>
      <c r="E73" s="425">
        <f t="shared" si="17"/>
        <v>0</v>
      </c>
      <c r="F73" s="425"/>
      <c r="G73" s="562"/>
      <c r="H73" s="562"/>
      <c r="I73" s="562"/>
      <c r="J73" s="572">
        <f>SUM(L73,O73)</f>
        <v>0</v>
      </c>
      <c r="K73" s="572"/>
      <c r="L73" s="562"/>
      <c r="M73" s="562"/>
      <c r="N73" s="562"/>
      <c r="O73" s="562"/>
      <c r="P73" s="562"/>
      <c r="Q73" s="562"/>
      <c r="R73" s="527">
        <f t="shared" si="5"/>
        <v>0</v>
      </c>
    </row>
    <row r="74" spans="1:20" s="112" customFormat="1" ht="40.5" customHeight="1" x14ac:dyDescent="0.3">
      <c r="A74" s="168" t="s">
        <v>237</v>
      </c>
      <c r="B74" s="573"/>
      <c r="C74" s="573"/>
      <c r="D74" s="254" t="s">
        <v>164</v>
      </c>
      <c r="E74" s="574">
        <f>SUM(E75)</f>
        <v>1571366</v>
      </c>
      <c r="F74" s="574">
        <f t="shared" ref="F74:R74" si="20">SUM(F75)</f>
        <v>1571366</v>
      </c>
      <c r="G74" s="574">
        <f t="shared" si="20"/>
        <v>1288006</v>
      </c>
      <c r="H74" s="574">
        <f t="shared" si="20"/>
        <v>0</v>
      </c>
      <c r="I74" s="574">
        <f t="shared" si="20"/>
        <v>0</v>
      </c>
      <c r="J74" s="574">
        <f t="shared" si="20"/>
        <v>0</v>
      </c>
      <c r="K74" s="574">
        <f t="shared" si="20"/>
        <v>0</v>
      </c>
      <c r="L74" s="574">
        <f t="shared" si="20"/>
        <v>0</v>
      </c>
      <c r="M74" s="574">
        <f t="shared" si="20"/>
        <v>0</v>
      </c>
      <c r="N74" s="574">
        <f t="shared" si="20"/>
        <v>0</v>
      </c>
      <c r="O74" s="574">
        <f t="shared" si="20"/>
        <v>0</v>
      </c>
      <c r="P74" s="574">
        <f t="shared" si="20"/>
        <v>0</v>
      </c>
      <c r="Q74" s="574">
        <f t="shared" si="20"/>
        <v>0</v>
      </c>
      <c r="R74" s="574">
        <f t="shared" si="20"/>
        <v>1571366</v>
      </c>
      <c r="T74" s="265">
        <f t="shared" ref="T74:T75" si="21">SUM(E74,J74)</f>
        <v>1571366</v>
      </c>
    </row>
    <row r="75" spans="1:20" s="3" customFormat="1" ht="41.25" customHeight="1" x14ac:dyDescent="0.3">
      <c r="A75" s="168" t="s">
        <v>236</v>
      </c>
      <c r="B75" s="573"/>
      <c r="C75" s="573"/>
      <c r="D75" s="254" t="s">
        <v>164</v>
      </c>
      <c r="E75" s="574">
        <f>SUM(E77,E79,E89,E91,E93,E96,E98)</f>
        <v>1571366</v>
      </c>
      <c r="F75" s="574">
        <f t="shared" ref="F75:R75" si="22">SUM(F77,F79,F89,F91,F93,F96,F98)</f>
        <v>1571366</v>
      </c>
      <c r="G75" s="574">
        <f t="shared" si="22"/>
        <v>1288006</v>
      </c>
      <c r="H75" s="574">
        <f t="shared" si="22"/>
        <v>0</v>
      </c>
      <c r="I75" s="574">
        <f t="shared" si="22"/>
        <v>0</v>
      </c>
      <c r="J75" s="574">
        <f t="shared" si="22"/>
        <v>0</v>
      </c>
      <c r="K75" s="574">
        <f t="shared" si="22"/>
        <v>0</v>
      </c>
      <c r="L75" s="574">
        <f t="shared" si="22"/>
        <v>0</v>
      </c>
      <c r="M75" s="574">
        <f t="shared" si="22"/>
        <v>0</v>
      </c>
      <c r="N75" s="574">
        <f t="shared" si="22"/>
        <v>0</v>
      </c>
      <c r="O75" s="574">
        <f t="shared" si="22"/>
        <v>0</v>
      </c>
      <c r="P75" s="574">
        <f t="shared" si="22"/>
        <v>0</v>
      </c>
      <c r="Q75" s="574">
        <f t="shared" si="22"/>
        <v>0</v>
      </c>
      <c r="R75" s="574">
        <f t="shared" si="22"/>
        <v>1571366</v>
      </c>
      <c r="T75" s="265">
        <f t="shared" si="21"/>
        <v>1571366</v>
      </c>
    </row>
    <row r="76" spans="1:20" s="156" customFormat="1" ht="45.75" hidden="1" customHeight="1" x14ac:dyDescent="0.3">
      <c r="A76" s="520" t="s">
        <v>235</v>
      </c>
      <c r="B76" s="520" t="s">
        <v>169</v>
      </c>
      <c r="C76" s="520" t="s">
        <v>46</v>
      </c>
      <c r="D76" s="221" t="s">
        <v>168</v>
      </c>
      <c r="E76" s="415">
        <f>SUM(F76,I76)</f>
        <v>0</v>
      </c>
      <c r="F76" s="415"/>
      <c r="G76" s="415"/>
      <c r="H76" s="525"/>
      <c r="I76" s="525"/>
      <c r="J76" s="524">
        <f t="shared" ref="J76:J97" si="23">SUM(L76,O76)</f>
        <v>0</v>
      </c>
      <c r="K76" s="524"/>
      <c r="L76" s="525"/>
      <c r="M76" s="525"/>
      <c r="N76" s="525"/>
      <c r="O76" s="524"/>
      <c r="P76" s="524"/>
      <c r="Q76" s="524"/>
      <c r="R76" s="524">
        <f>SUM(E76,J76)</f>
        <v>0</v>
      </c>
    </row>
    <row r="77" spans="1:20" s="124" customFormat="1" ht="24.75" hidden="1" customHeight="1" x14ac:dyDescent="0.3">
      <c r="A77" s="222" t="s">
        <v>271</v>
      </c>
      <c r="B77" s="222" t="s">
        <v>61</v>
      </c>
      <c r="C77" s="167" t="s">
        <v>47</v>
      </c>
      <c r="D77" s="441" t="s">
        <v>270</v>
      </c>
      <c r="E77" s="575">
        <f t="shared" ref="E77:E99" si="24">SUM(F77,I77)</f>
        <v>0</v>
      </c>
      <c r="F77" s="415"/>
      <c r="G77" s="415"/>
      <c r="H77" s="525"/>
      <c r="I77" s="525"/>
      <c r="J77" s="524">
        <f t="shared" ref="J77" si="25">SUM(L77,O77)</f>
        <v>0</v>
      </c>
      <c r="K77" s="524"/>
      <c r="L77" s="525"/>
      <c r="M77" s="525"/>
      <c r="N77" s="525"/>
      <c r="O77" s="524"/>
      <c r="P77" s="524"/>
      <c r="Q77" s="524"/>
      <c r="R77" s="524">
        <f t="shared" ref="R77:R98" si="26">SUM(E77,J77)</f>
        <v>0</v>
      </c>
    </row>
    <row r="78" spans="1:20" s="264" customFormat="1" ht="59.25" hidden="1" customHeight="1" x14ac:dyDescent="0.3">
      <c r="A78" s="576"/>
      <c r="B78" s="576"/>
      <c r="C78" s="577"/>
      <c r="D78" s="578" t="s">
        <v>437</v>
      </c>
      <c r="E78" s="579">
        <f t="shared" si="24"/>
        <v>0</v>
      </c>
      <c r="F78" s="546"/>
      <c r="G78" s="546"/>
      <c r="H78" s="544"/>
      <c r="I78" s="544"/>
      <c r="J78" s="546">
        <f t="shared" si="23"/>
        <v>0</v>
      </c>
      <c r="K78" s="537"/>
      <c r="L78" s="544"/>
      <c r="M78" s="544"/>
      <c r="N78" s="544"/>
      <c r="O78" s="537"/>
      <c r="P78" s="537"/>
      <c r="Q78" s="537"/>
      <c r="R78" s="534">
        <f t="shared" si="26"/>
        <v>0</v>
      </c>
    </row>
    <row r="79" spans="1:20" s="165" customFormat="1" ht="54.75" customHeight="1" x14ac:dyDescent="0.3">
      <c r="A79" s="250" t="s">
        <v>272</v>
      </c>
      <c r="B79" s="250" t="s">
        <v>62</v>
      </c>
      <c r="C79" s="285" t="s">
        <v>48</v>
      </c>
      <c r="D79" s="286" t="s">
        <v>440</v>
      </c>
      <c r="E79" s="580">
        <f t="shared" si="24"/>
        <v>1553200</v>
      </c>
      <c r="F79" s="421">
        <v>1553200</v>
      </c>
      <c r="G79" s="421">
        <v>1273116</v>
      </c>
      <c r="H79" s="532"/>
      <c r="I79" s="532"/>
      <c r="J79" s="421">
        <f>SUM(L79,O79)</f>
        <v>0</v>
      </c>
      <c r="K79" s="538"/>
      <c r="L79" s="538"/>
      <c r="M79" s="538"/>
      <c r="N79" s="538"/>
      <c r="O79" s="538"/>
      <c r="P79" s="538"/>
      <c r="Q79" s="538"/>
      <c r="R79" s="421">
        <f t="shared" si="26"/>
        <v>1553200</v>
      </c>
    </row>
    <row r="80" spans="1:20" s="249" customFormat="1" ht="32.25" hidden="1" customHeight="1" x14ac:dyDescent="0.3">
      <c r="A80" s="541"/>
      <c r="B80" s="541"/>
      <c r="C80" s="581"/>
      <c r="D80" s="517" t="s">
        <v>417</v>
      </c>
      <c r="E80" s="582">
        <f>SUM(F80,I80)</f>
        <v>0</v>
      </c>
      <c r="F80" s="542"/>
      <c r="G80" s="542"/>
      <c r="H80" s="534"/>
      <c r="I80" s="534"/>
      <c r="J80" s="542">
        <f>SUM(L80,O80)</f>
        <v>0</v>
      </c>
      <c r="K80" s="542"/>
      <c r="L80" s="534"/>
      <c r="M80" s="534"/>
      <c r="N80" s="534"/>
      <c r="O80" s="542"/>
      <c r="P80" s="534"/>
      <c r="Q80" s="534"/>
      <c r="R80" s="534">
        <f>SUM(E80,J80)</f>
        <v>0</v>
      </c>
    </row>
    <row r="81" spans="1:36" s="112" customFormat="1" ht="34.5" customHeight="1" x14ac:dyDescent="0.3">
      <c r="A81" s="250"/>
      <c r="B81" s="250"/>
      <c r="C81" s="285"/>
      <c r="D81" s="386" t="s">
        <v>485</v>
      </c>
      <c r="E81" s="582">
        <f>SUM(F81,I81)</f>
        <v>1553200</v>
      </c>
      <c r="F81" s="546">
        <v>1553200</v>
      </c>
      <c r="G81" s="546">
        <v>1273116</v>
      </c>
      <c r="H81" s="532"/>
      <c r="I81" s="532"/>
      <c r="J81" s="542">
        <f>SUM(L81,O81)</f>
        <v>0</v>
      </c>
      <c r="K81" s="538"/>
      <c r="L81" s="538"/>
      <c r="M81" s="538"/>
      <c r="N81" s="538"/>
      <c r="O81" s="538"/>
      <c r="P81" s="538"/>
      <c r="Q81" s="538"/>
      <c r="R81" s="534">
        <f>SUM(E81,J81)</f>
        <v>1553200</v>
      </c>
    </row>
    <row r="82" spans="1:36" s="264" customFormat="1" ht="60.75" hidden="1" customHeight="1" x14ac:dyDescent="0.3">
      <c r="A82" s="576"/>
      <c r="B82" s="576"/>
      <c r="C82" s="577"/>
      <c r="D82" s="578" t="s">
        <v>438</v>
      </c>
      <c r="E82" s="579">
        <f t="shared" ref="E82" si="27">SUM(F82,I82)</f>
        <v>0</v>
      </c>
      <c r="F82" s="546"/>
      <c r="G82" s="546"/>
      <c r="H82" s="544"/>
      <c r="I82" s="544"/>
      <c r="J82" s="546">
        <f t="shared" ref="J82" si="28">SUM(L82,O82)</f>
        <v>0</v>
      </c>
      <c r="K82" s="537"/>
      <c r="L82" s="544"/>
      <c r="M82" s="544"/>
      <c r="N82" s="544"/>
      <c r="O82" s="537"/>
      <c r="P82" s="537"/>
      <c r="Q82" s="537"/>
      <c r="R82" s="534">
        <f t="shared" ref="R82" si="29">SUM(E82,J82)</f>
        <v>0</v>
      </c>
    </row>
    <row r="83" spans="1:36" s="112" customFormat="1" ht="47.25" hidden="1" customHeight="1" x14ac:dyDescent="0.3">
      <c r="A83" s="250"/>
      <c r="B83" s="250"/>
      <c r="C83" s="285"/>
      <c r="D83" s="583" t="s">
        <v>439</v>
      </c>
      <c r="E83" s="582">
        <f>SUM(F83,I83)</f>
        <v>0</v>
      </c>
      <c r="F83" s="546"/>
      <c r="G83" s="546"/>
      <c r="H83" s="532"/>
      <c r="I83" s="532"/>
      <c r="J83" s="542">
        <f>SUM(L83,O83)</f>
        <v>0</v>
      </c>
      <c r="K83" s="542"/>
      <c r="L83" s="542"/>
      <c r="M83" s="542"/>
      <c r="N83" s="542"/>
      <c r="O83" s="542"/>
      <c r="P83" s="538"/>
      <c r="Q83" s="538"/>
      <c r="R83" s="534">
        <f>SUM(E83,J83)</f>
        <v>0</v>
      </c>
    </row>
    <row r="84" spans="1:36" s="384" customFormat="1" ht="48.75" hidden="1" customHeight="1" x14ac:dyDescent="0.3">
      <c r="A84" s="541"/>
      <c r="B84" s="541"/>
      <c r="C84" s="581"/>
      <c r="D84" s="584" t="s">
        <v>486</v>
      </c>
      <c r="E84" s="582">
        <f t="shared" si="24"/>
        <v>0</v>
      </c>
      <c r="F84" s="542"/>
      <c r="G84" s="542"/>
      <c r="H84" s="534"/>
      <c r="I84" s="534"/>
      <c r="J84" s="542">
        <f t="shared" si="23"/>
        <v>0</v>
      </c>
      <c r="K84" s="542"/>
      <c r="L84" s="534"/>
      <c r="M84" s="534"/>
      <c r="N84" s="534"/>
      <c r="O84" s="542"/>
      <c r="P84" s="534"/>
      <c r="Q84" s="534"/>
      <c r="R84" s="534">
        <f t="shared" si="26"/>
        <v>0</v>
      </c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</row>
    <row r="85" spans="1:36" s="247" customFormat="1" ht="45" hidden="1" customHeight="1" x14ac:dyDescent="0.3">
      <c r="A85" s="585"/>
      <c r="B85" s="585"/>
      <c r="C85" s="586"/>
      <c r="D85" s="584" t="s">
        <v>405</v>
      </c>
      <c r="E85" s="587">
        <f t="shared" si="24"/>
        <v>0</v>
      </c>
      <c r="F85" s="588"/>
      <c r="G85" s="588"/>
      <c r="H85" s="237"/>
      <c r="I85" s="237"/>
      <c r="J85" s="588">
        <f t="shared" si="23"/>
        <v>0</v>
      </c>
      <c r="K85" s="588"/>
      <c r="L85" s="237"/>
      <c r="M85" s="237"/>
      <c r="N85" s="237"/>
      <c r="O85" s="588"/>
      <c r="P85" s="237"/>
      <c r="Q85" s="237"/>
      <c r="R85" s="237">
        <f t="shared" si="26"/>
        <v>0</v>
      </c>
    </row>
    <row r="86" spans="1:36" s="124" customFormat="1" ht="81.75" hidden="1" customHeight="1" x14ac:dyDescent="0.3">
      <c r="A86" s="222" t="s">
        <v>274</v>
      </c>
      <c r="B86" s="222" t="s">
        <v>60</v>
      </c>
      <c r="C86" s="222" t="s">
        <v>49</v>
      </c>
      <c r="D86" s="589" t="s">
        <v>273</v>
      </c>
      <c r="E86" s="415">
        <f t="shared" si="24"/>
        <v>0</v>
      </c>
      <c r="F86" s="415"/>
      <c r="G86" s="415"/>
      <c r="H86" s="524"/>
      <c r="I86" s="524"/>
      <c r="J86" s="415">
        <f t="shared" si="23"/>
        <v>0</v>
      </c>
      <c r="K86" s="415"/>
      <c r="L86" s="415"/>
      <c r="M86" s="415"/>
      <c r="N86" s="415"/>
      <c r="O86" s="415"/>
      <c r="P86" s="524"/>
      <c r="Q86" s="524"/>
      <c r="R86" s="415">
        <f t="shared" si="26"/>
        <v>0</v>
      </c>
    </row>
    <row r="87" spans="1:36" s="247" customFormat="1" ht="29.25" hidden="1" customHeight="1" x14ac:dyDescent="0.3">
      <c r="A87" s="585"/>
      <c r="B87" s="585"/>
      <c r="C87" s="585"/>
      <c r="D87" s="276" t="s">
        <v>297</v>
      </c>
      <c r="E87" s="587">
        <f>SUM(F87,I87)</f>
        <v>0</v>
      </c>
      <c r="F87" s="588"/>
      <c r="G87" s="588"/>
      <c r="H87" s="237"/>
      <c r="I87" s="237"/>
      <c r="J87" s="588">
        <f t="shared" si="23"/>
        <v>0</v>
      </c>
      <c r="K87" s="588"/>
      <c r="L87" s="588"/>
      <c r="M87" s="588"/>
      <c r="N87" s="588"/>
      <c r="O87" s="588"/>
      <c r="P87" s="237"/>
      <c r="Q87" s="237"/>
      <c r="R87" s="237">
        <f t="shared" si="26"/>
        <v>0</v>
      </c>
    </row>
    <row r="88" spans="1:36" s="247" customFormat="1" ht="64.5" hidden="1" customHeight="1" x14ac:dyDescent="0.3">
      <c r="A88" s="585"/>
      <c r="B88" s="585"/>
      <c r="C88" s="585"/>
      <c r="D88" s="584" t="s">
        <v>356</v>
      </c>
      <c r="E88" s="587">
        <f>SUM(F88,I88)</f>
        <v>0</v>
      </c>
      <c r="F88" s="588"/>
      <c r="G88" s="588"/>
      <c r="H88" s="237"/>
      <c r="I88" s="237"/>
      <c r="J88" s="588">
        <f t="shared" si="23"/>
        <v>0</v>
      </c>
      <c r="K88" s="588"/>
      <c r="L88" s="588"/>
      <c r="M88" s="588"/>
      <c r="N88" s="588"/>
      <c r="O88" s="588"/>
      <c r="P88" s="237"/>
      <c r="Q88" s="237"/>
      <c r="R88" s="237">
        <f t="shared" si="26"/>
        <v>0</v>
      </c>
    </row>
    <row r="89" spans="1:36" s="124" customFormat="1" ht="33" hidden="1" customHeight="1" x14ac:dyDescent="0.3">
      <c r="A89" s="222" t="s">
        <v>276</v>
      </c>
      <c r="B89" s="222" t="s">
        <v>53</v>
      </c>
      <c r="C89" s="222" t="s">
        <v>50</v>
      </c>
      <c r="D89" s="590" t="s">
        <v>275</v>
      </c>
      <c r="E89" s="415">
        <f t="shared" si="24"/>
        <v>0</v>
      </c>
      <c r="F89" s="415"/>
      <c r="G89" s="415"/>
      <c r="H89" s="524"/>
      <c r="I89" s="524"/>
      <c r="J89" s="415">
        <f t="shared" si="23"/>
        <v>0</v>
      </c>
      <c r="K89" s="415"/>
      <c r="L89" s="524"/>
      <c r="M89" s="524"/>
      <c r="N89" s="524"/>
      <c r="O89" s="415"/>
      <c r="P89" s="524"/>
      <c r="Q89" s="524"/>
      <c r="R89" s="415">
        <f t="shared" si="26"/>
        <v>0</v>
      </c>
    </row>
    <row r="90" spans="1:36" s="124" customFormat="1" ht="26.25" hidden="1" customHeight="1" x14ac:dyDescent="0.3">
      <c r="A90" s="222" t="s">
        <v>280</v>
      </c>
      <c r="B90" s="222" t="s">
        <v>281</v>
      </c>
      <c r="C90" s="167" t="s">
        <v>51</v>
      </c>
      <c r="D90" s="441" t="s">
        <v>277</v>
      </c>
      <c r="E90" s="575">
        <f t="shared" si="24"/>
        <v>0</v>
      </c>
      <c r="F90" s="415"/>
      <c r="G90" s="415"/>
      <c r="H90" s="524"/>
      <c r="I90" s="524"/>
      <c r="J90" s="415">
        <f t="shared" si="23"/>
        <v>0</v>
      </c>
      <c r="K90" s="415"/>
      <c r="L90" s="524"/>
      <c r="M90" s="524"/>
      <c r="N90" s="524"/>
      <c r="O90" s="415"/>
      <c r="P90" s="524"/>
      <c r="Q90" s="524"/>
      <c r="R90" s="415">
        <f t="shared" si="26"/>
        <v>0</v>
      </c>
    </row>
    <row r="91" spans="1:36" s="124" customFormat="1" ht="22.5" hidden="1" customHeight="1" x14ac:dyDescent="0.3">
      <c r="A91" s="222" t="s">
        <v>283</v>
      </c>
      <c r="B91" s="222" t="s">
        <v>284</v>
      </c>
      <c r="C91" s="222" t="s">
        <v>51</v>
      </c>
      <c r="D91" s="441" t="s">
        <v>278</v>
      </c>
      <c r="E91" s="415">
        <f t="shared" si="24"/>
        <v>0</v>
      </c>
      <c r="F91" s="415"/>
      <c r="G91" s="415"/>
      <c r="H91" s="524"/>
      <c r="I91" s="524"/>
      <c r="J91" s="415">
        <f t="shared" si="23"/>
        <v>0</v>
      </c>
      <c r="K91" s="415"/>
      <c r="L91" s="524"/>
      <c r="M91" s="524"/>
      <c r="N91" s="524"/>
      <c r="O91" s="415"/>
      <c r="P91" s="524"/>
      <c r="Q91" s="524"/>
      <c r="R91" s="524">
        <f t="shared" si="26"/>
        <v>0</v>
      </c>
    </row>
    <row r="92" spans="1:36" s="124" customFormat="1" ht="0.75" hidden="1" customHeight="1" x14ac:dyDescent="0.3">
      <c r="A92" s="222" t="s">
        <v>295</v>
      </c>
      <c r="B92" s="222" t="s">
        <v>282</v>
      </c>
      <c r="C92" s="222" t="s">
        <v>51</v>
      </c>
      <c r="D92" s="441" t="s">
        <v>279</v>
      </c>
      <c r="E92" s="415">
        <f t="shared" si="24"/>
        <v>0</v>
      </c>
      <c r="F92" s="415"/>
      <c r="G92" s="415"/>
      <c r="H92" s="524"/>
      <c r="I92" s="524"/>
      <c r="J92" s="415">
        <f t="shared" si="23"/>
        <v>0</v>
      </c>
      <c r="K92" s="524"/>
      <c r="L92" s="524"/>
      <c r="M92" s="524"/>
      <c r="N92" s="524"/>
      <c r="O92" s="524"/>
      <c r="P92" s="524"/>
      <c r="Q92" s="524"/>
      <c r="R92" s="524">
        <f t="shared" si="26"/>
        <v>0</v>
      </c>
    </row>
    <row r="93" spans="1:36" s="112" customFormat="1" ht="39" customHeight="1" x14ac:dyDescent="0.3">
      <c r="A93" s="250" t="s">
        <v>402</v>
      </c>
      <c r="B93" s="250" t="s">
        <v>403</v>
      </c>
      <c r="C93" s="250" t="s">
        <v>51</v>
      </c>
      <c r="D93" s="591" t="s">
        <v>401</v>
      </c>
      <c r="E93" s="421">
        <f t="shared" si="24"/>
        <v>18166</v>
      </c>
      <c r="F93" s="421">
        <v>18166</v>
      </c>
      <c r="G93" s="421">
        <v>14890</v>
      </c>
      <c r="H93" s="532"/>
      <c r="I93" s="532"/>
      <c r="J93" s="421">
        <f t="shared" si="23"/>
        <v>0</v>
      </c>
      <c r="K93" s="592"/>
      <c r="L93" s="532"/>
      <c r="M93" s="532"/>
      <c r="N93" s="532"/>
      <c r="O93" s="592"/>
      <c r="P93" s="532"/>
      <c r="Q93" s="532"/>
      <c r="R93" s="421">
        <f t="shared" si="26"/>
        <v>18166</v>
      </c>
    </row>
    <row r="94" spans="1:36" s="264" customFormat="1" ht="53.25" customHeight="1" x14ac:dyDescent="0.35">
      <c r="A94" s="576"/>
      <c r="B94" s="576"/>
      <c r="C94" s="577"/>
      <c r="D94" s="630" t="s">
        <v>406</v>
      </c>
      <c r="E94" s="546">
        <f t="shared" si="24"/>
        <v>18166</v>
      </c>
      <c r="F94" s="546">
        <v>18166</v>
      </c>
      <c r="G94" s="546">
        <v>14890</v>
      </c>
      <c r="H94" s="537"/>
      <c r="I94" s="537"/>
      <c r="J94" s="546">
        <f t="shared" si="23"/>
        <v>0</v>
      </c>
      <c r="K94" s="593"/>
      <c r="L94" s="537"/>
      <c r="M94" s="537"/>
      <c r="N94" s="537"/>
      <c r="O94" s="593"/>
      <c r="P94" s="537"/>
      <c r="Q94" s="537"/>
      <c r="R94" s="546">
        <f t="shared" si="26"/>
        <v>18166</v>
      </c>
    </row>
    <row r="95" spans="1:36" s="124" customFormat="1" ht="34.5" hidden="1" customHeight="1" x14ac:dyDescent="0.3">
      <c r="A95" s="222" t="s">
        <v>286</v>
      </c>
      <c r="B95" s="222" t="s">
        <v>287</v>
      </c>
      <c r="C95" s="167" t="s">
        <v>52</v>
      </c>
      <c r="D95" s="441" t="s">
        <v>285</v>
      </c>
      <c r="E95" s="575">
        <f t="shared" si="24"/>
        <v>0</v>
      </c>
      <c r="F95" s="415"/>
      <c r="G95" s="415"/>
      <c r="H95" s="524"/>
      <c r="I95" s="524"/>
      <c r="J95" s="524">
        <f t="shared" si="23"/>
        <v>0</v>
      </c>
      <c r="K95" s="524"/>
      <c r="L95" s="524"/>
      <c r="M95" s="524"/>
      <c r="N95" s="524"/>
      <c r="O95" s="524"/>
      <c r="P95" s="524"/>
      <c r="Q95" s="524"/>
      <c r="R95" s="524">
        <f t="shared" si="26"/>
        <v>0</v>
      </c>
    </row>
    <row r="96" spans="1:36" s="124" customFormat="1" ht="24" hidden="1" customHeight="1" x14ac:dyDescent="0.3">
      <c r="A96" s="222" t="s">
        <v>353</v>
      </c>
      <c r="B96" s="218" t="s">
        <v>354</v>
      </c>
      <c r="C96" s="218" t="s">
        <v>266</v>
      </c>
      <c r="D96" s="221" t="s">
        <v>355</v>
      </c>
      <c r="E96" s="575">
        <f t="shared" si="24"/>
        <v>0</v>
      </c>
      <c r="F96" s="415"/>
      <c r="G96" s="415"/>
      <c r="H96" s="524"/>
      <c r="I96" s="524"/>
      <c r="J96" s="524">
        <f t="shared" si="23"/>
        <v>0</v>
      </c>
      <c r="K96" s="524"/>
      <c r="L96" s="524"/>
      <c r="M96" s="524"/>
      <c r="N96" s="524"/>
      <c r="O96" s="524"/>
      <c r="P96" s="524"/>
      <c r="Q96" s="524"/>
      <c r="R96" s="524">
        <f t="shared" si="26"/>
        <v>0</v>
      </c>
    </row>
    <row r="97" spans="1:124" s="124" customFormat="1" ht="25.5" hidden="1" customHeight="1" x14ac:dyDescent="0.3">
      <c r="A97" s="222" t="s">
        <v>418</v>
      </c>
      <c r="B97" s="222" t="s">
        <v>220</v>
      </c>
      <c r="C97" s="222" t="s">
        <v>57</v>
      </c>
      <c r="D97" s="235" t="s">
        <v>315</v>
      </c>
      <c r="E97" s="415">
        <f>SUM(E98)</f>
        <v>0</v>
      </c>
      <c r="F97" s="415"/>
      <c r="G97" s="415"/>
      <c r="H97" s="415"/>
      <c r="I97" s="415">
        <f t="shared" ref="I97:Q97" si="30">SUM(I98)</f>
        <v>0</v>
      </c>
      <c r="J97" s="524">
        <f t="shared" si="23"/>
        <v>0</v>
      </c>
      <c r="K97" s="415"/>
      <c r="L97" s="415"/>
      <c r="M97" s="415"/>
      <c r="N97" s="415"/>
      <c r="O97" s="415"/>
      <c r="P97" s="415"/>
      <c r="Q97" s="415">
        <f t="shared" si="30"/>
        <v>0</v>
      </c>
      <c r="R97" s="415">
        <f t="shared" si="26"/>
        <v>0</v>
      </c>
    </row>
    <row r="98" spans="1:124" s="264" customFormat="1" ht="30" hidden="1" customHeight="1" x14ac:dyDescent="0.3">
      <c r="A98" s="283" t="s">
        <v>418</v>
      </c>
      <c r="B98" s="283" t="s">
        <v>220</v>
      </c>
      <c r="C98" s="283" t="s">
        <v>57</v>
      </c>
      <c r="D98" s="284" t="s">
        <v>478</v>
      </c>
      <c r="E98" s="421">
        <f>SUM(F98,I98)</f>
        <v>0</v>
      </c>
      <c r="F98" s="421"/>
      <c r="G98" s="421"/>
      <c r="H98" s="421"/>
      <c r="I98" s="421"/>
      <c r="J98" s="421">
        <f>SUM(L98,O98)</f>
        <v>0</v>
      </c>
      <c r="K98" s="421"/>
      <c r="L98" s="421"/>
      <c r="M98" s="421"/>
      <c r="N98" s="421"/>
      <c r="O98" s="421"/>
      <c r="P98" s="537"/>
      <c r="Q98" s="537"/>
      <c r="R98" s="421">
        <f t="shared" si="26"/>
        <v>0</v>
      </c>
    </row>
    <row r="99" spans="1:124" s="133" customFormat="1" ht="60" hidden="1" customHeight="1" x14ac:dyDescent="0.3">
      <c r="A99" s="565"/>
      <c r="B99" s="565"/>
      <c r="C99" s="565"/>
      <c r="D99" s="594" t="s">
        <v>442</v>
      </c>
      <c r="E99" s="588">
        <f t="shared" si="24"/>
        <v>0</v>
      </c>
      <c r="F99" s="588"/>
      <c r="G99" s="588"/>
      <c r="H99" s="237"/>
      <c r="I99" s="237"/>
      <c r="J99" s="595">
        <f>SUM(L99,O99)</f>
        <v>0</v>
      </c>
      <c r="K99" s="595"/>
      <c r="L99" s="595"/>
      <c r="M99" s="595"/>
      <c r="N99" s="595"/>
      <c r="O99" s="595"/>
      <c r="P99" s="595"/>
      <c r="Q99" s="595"/>
      <c r="R99" s="595">
        <f>SUM(E99,J99)</f>
        <v>0</v>
      </c>
    </row>
    <row r="100" spans="1:124" s="112" customFormat="1" ht="52.5" customHeight="1" x14ac:dyDescent="0.3">
      <c r="A100" s="168" t="s">
        <v>233</v>
      </c>
      <c r="B100" s="573"/>
      <c r="C100" s="573"/>
      <c r="D100" s="254" t="s">
        <v>165</v>
      </c>
      <c r="E100" s="574">
        <f>SUM(E101)</f>
        <v>0</v>
      </c>
      <c r="F100" s="596">
        <f t="shared" ref="F100:R100" si="31">SUM(F101)</f>
        <v>0</v>
      </c>
      <c r="G100" s="596">
        <f t="shared" si="31"/>
        <v>106300</v>
      </c>
      <c r="H100" s="596">
        <f t="shared" si="31"/>
        <v>-80091</v>
      </c>
      <c r="I100" s="596">
        <f t="shared" si="31"/>
        <v>0</v>
      </c>
      <c r="J100" s="596">
        <f t="shared" si="31"/>
        <v>394568</v>
      </c>
      <c r="K100" s="596">
        <f t="shared" si="31"/>
        <v>394568</v>
      </c>
      <c r="L100" s="596">
        <f t="shared" si="31"/>
        <v>0</v>
      </c>
      <c r="M100" s="596">
        <f t="shared" si="31"/>
        <v>0</v>
      </c>
      <c r="N100" s="596">
        <f t="shared" si="31"/>
        <v>0</v>
      </c>
      <c r="O100" s="596">
        <f t="shared" si="31"/>
        <v>394568</v>
      </c>
      <c r="P100" s="596">
        <f t="shared" si="31"/>
        <v>0</v>
      </c>
      <c r="Q100" s="596">
        <f t="shared" si="31"/>
        <v>0</v>
      </c>
      <c r="R100" s="596">
        <f t="shared" si="31"/>
        <v>394568</v>
      </c>
      <c r="T100" s="127">
        <f t="shared" ref="T100:T101" si="32">SUM(E100,J100)</f>
        <v>394568</v>
      </c>
    </row>
    <row r="101" spans="1:124" s="3" customFormat="1" ht="52.5" customHeight="1" x14ac:dyDescent="0.3">
      <c r="A101" s="168" t="s">
        <v>232</v>
      </c>
      <c r="B101" s="573"/>
      <c r="C101" s="573"/>
      <c r="D101" s="254" t="s">
        <v>165</v>
      </c>
      <c r="E101" s="574">
        <f>SUM(E102:E110)</f>
        <v>0</v>
      </c>
      <c r="F101" s="574">
        <f>SUM(F102:F110)</f>
        <v>0</v>
      </c>
      <c r="G101" s="574">
        <f t="shared" ref="G101:Q101" si="33">SUM(G102:G110)</f>
        <v>106300</v>
      </c>
      <c r="H101" s="574">
        <f t="shared" si="33"/>
        <v>-80091</v>
      </c>
      <c r="I101" s="574">
        <f t="shared" si="33"/>
        <v>0</v>
      </c>
      <c r="J101" s="574">
        <f>SUM(J105)</f>
        <v>394568</v>
      </c>
      <c r="K101" s="574">
        <f>SUM(K105)</f>
        <v>394568</v>
      </c>
      <c r="L101" s="574">
        <f t="shared" si="33"/>
        <v>0</v>
      </c>
      <c r="M101" s="574">
        <f t="shared" si="33"/>
        <v>0</v>
      </c>
      <c r="N101" s="574">
        <f t="shared" si="33"/>
        <v>0</v>
      </c>
      <c r="O101" s="574">
        <f>SUM(O105)</f>
        <v>394568</v>
      </c>
      <c r="P101" s="574">
        <f t="shared" si="33"/>
        <v>0</v>
      </c>
      <c r="Q101" s="574">
        <f t="shared" si="33"/>
        <v>0</v>
      </c>
      <c r="R101" s="574">
        <f>SUM(R105)</f>
        <v>394568</v>
      </c>
      <c r="T101" s="127">
        <f t="shared" si="32"/>
        <v>394568</v>
      </c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</row>
    <row r="102" spans="1:124" s="158" customFormat="1" ht="50.25" hidden="1" customHeight="1" x14ac:dyDescent="0.3">
      <c r="A102" s="520" t="s">
        <v>238</v>
      </c>
      <c r="B102" s="520" t="s">
        <v>169</v>
      </c>
      <c r="C102" s="520" t="s">
        <v>46</v>
      </c>
      <c r="D102" s="221" t="s">
        <v>168</v>
      </c>
      <c r="E102" s="415">
        <f t="shared" ref="E102:E110" si="34">SUM(F102,I102)</f>
        <v>0</v>
      </c>
      <c r="F102" s="415"/>
      <c r="G102" s="525"/>
      <c r="H102" s="525"/>
      <c r="I102" s="525"/>
      <c r="J102" s="524">
        <f>SUM(L102,O102)</f>
        <v>0</v>
      </c>
      <c r="K102" s="524"/>
      <c r="L102" s="525"/>
      <c r="M102" s="525"/>
      <c r="N102" s="525"/>
      <c r="O102" s="525"/>
      <c r="P102" s="525"/>
      <c r="Q102" s="525"/>
      <c r="R102" s="524">
        <f>SUM(E102,J102)</f>
        <v>0</v>
      </c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</row>
    <row r="103" spans="1:124" s="156" customFormat="1" ht="33" hidden="1" customHeight="1" x14ac:dyDescent="0.3">
      <c r="A103" s="597" t="s">
        <v>294</v>
      </c>
      <c r="B103" s="598">
        <v>3050</v>
      </c>
      <c r="C103" s="598">
        <v>1070</v>
      </c>
      <c r="D103" s="441" t="s">
        <v>293</v>
      </c>
      <c r="E103" s="599">
        <f t="shared" si="34"/>
        <v>0</v>
      </c>
      <c r="F103" s="599"/>
      <c r="G103" s="600"/>
      <c r="H103" s="600"/>
      <c r="I103" s="600"/>
      <c r="J103" s="601">
        <f t="shared" ref="J103" si="35">SUM(L103,O103)</f>
        <v>0</v>
      </c>
      <c r="K103" s="601"/>
      <c r="L103" s="600"/>
      <c r="M103" s="600"/>
      <c r="N103" s="600"/>
      <c r="O103" s="600"/>
      <c r="P103" s="600"/>
      <c r="Q103" s="600"/>
      <c r="R103" s="524">
        <f t="shared" ref="R103" si="36">SUM(E103,J103)</f>
        <v>0</v>
      </c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</row>
    <row r="104" spans="1:124" s="3" customFormat="1" ht="37.5" customHeight="1" x14ac:dyDescent="0.3">
      <c r="A104" s="602" t="s">
        <v>491</v>
      </c>
      <c r="B104" s="603">
        <v>3105</v>
      </c>
      <c r="C104" s="604">
        <v>1010</v>
      </c>
      <c r="D104" s="286" t="s">
        <v>492</v>
      </c>
      <c r="E104" s="421">
        <f t="shared" si="34"/>
        <v>0</v>
      </c>
      <c r="F104" s="605">
        <v>0</v>
      </c>
      <c r="G104" s="606">
        <v>106300</v>
      </c>
      <c r="H104" s="606">
        <v>-80091</v>
      </c>
      <c r="I104" s="606"/>
      <c r="J104" s="538">
        <f>SUM(L104,O104)</f>
        <v>0</v>
      </c>
      <c r="K104" s="607"/>
      <c r="L104" s="606"/>
      <c r="M104" s="606"/>
      <c r="N104" s="606"/>
      <c r="O104" s="606"/>
      <c r="P104" s="608"/>
      <c r="Q104" s="608"/>
      <c r="R104" s="532">
        <f t="shared" ref="R104:R106" si="37">SUM(E104,J104)</f>
        <v>0</v>
      </c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</row>
    <row r="105" spans="1:124" s="248" customFormat="1" ht="117.75" customHeight="1" x14ac:dyDescent="0.3">
      <c r="A105" s="609" t="s">
        <v>480</v>
      </c>
      <c r="B105" s="609" t="s">
        <v>481</v>
      </c>
      <c r="C105" s="285" t="s">
        <v>341</v>
      </c>
      <c r="D105" s="286" t="s">
        <v>479</v>
      </c>
      <c r="E105" s="580">
        <f t="shared" si="34"/>
        <v>0</v>
      </c>
      <c r="F105" s="421"/>
      <c r="G105" s="540"/>
      <c r="H105" s="540"/>
      <c r="I105" s="540"/>
      <c r="J105" s="532">
        <f>J106</f>
        <v>394568</v>
      </c>
      <c r="K105" s="532">
        <f>K106</f>
        <v>394568</v>
      </c>
      <c r="L105" s="539"/>
      <c r="M105" s="540"/>
      <c r="N105" s="540"/>
      <c r="O105" s="539">
        <f>O106</f>
        <v>394568</v>
      </c>
      <c r="P105" s="610"/>
      <c r="Q105" s="611"/>
      <c r="R105" s="532">
        <f t="shared" si="37"/>
        <v>394568</v>
      </c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</row>
    <row r="106" spans="1:124" s="362" customFormat="1" ht="129" customHeight="1" x14ac:dyDescent="0.3">
      <c r="A106" s="612"/>
      <c r="B106" s="612"/>
      <c r="C106" s="576"/>
      <c r="D106" s="361" t="s">
        <v>484</v>
      </c>
      <c r="E106" s="579">
        <f t="shared" si="34"/>
        <v>0</v>
      </c>
      <c r="F106" s="546"/>
      <c r="G106" s="546"/>
      <c r="H106" s="546"/>
      <c r="I106" s="546"/>
      <c r="J106" s="537">
        <f t="shared" ref="J106:J108" si="38">SUM(L106,O106)</f>
        <v>394568</v>
      </c>
      <c r="K106" s="537">
        <v>394568</v>
      </c>
      <c r="L106" s="546"/>
      <c r="M106" s="546"/>
      <c r="N106" s="546"/>
      <c r="O106" s="546">
        <v>394568</v>
      </c>
      <c r="P106" s="546"/>
      <c r="Q106" s="546">
        <f>SUM(Q107:Q108)</f>
        <v>0</v>
      </c>
      <c r="R106" s="537">
        <f t="shared" si="37"/>
        <v>394568</v>
      </c>
      <c r="T106" s="363"/>
      <c r="U106" s="363"/>
      <c r="V106" s="363"/>
      <c r="W106" s="363"/>
      <c r="X106" s="363"/>
      <c r="Y106" s="363"/>
      <c r="Z106" s="363"/>
      <c r="AA106" s="363"/>
      <c r="AB106" s="363"/>
      <c r="AC106" s="363"/>
      <c r="AD106" s="363"/>
      <c r="AE106" s="363"/>
      <c r="AF106" s="363"/>
      <c r="AG106" s="363"/>
      <c r="AH106" s="363"/>
      <c r="AI106" s="363"/>
    </row>
    <row r="107" spans="1:124" s="248" customFormat="1" ht="78" hidden="1" customHeight="1" x14ac:dyDescent="0.3">
      <c r="A107" s="613" t="s">
        <v>241</v>
      </c>
      <c r="B107" s="613" t="s">
        <v>156</v>
      </c>
      <c r="C107" s="250" t="s">
        <v>61</v>
      </c>
      <c r="D107" s="614" t="s">
        <v>240</v>
      </c>
      <c r="E107" s="580">
        <f t="shared" si="34"/>
        <v>0</v>
      </c>
      <c r="F107" s="538"/>
      <c r="G107" s="615"/>
      <c r="H107" s="615"/>
      <c r="I107" s="615"/>
      <c r="J107" s="532">
        <f t="shared" si="38"/>
        <v>0</v>
      </c>
      <c r="K107" s="532"/>
      <c r="L107" s="615"/>
      <c r="M107" s="615"/>
      <c r="N107" s="615"/>
      <c r="O107" s="615"/>
      <c r="P107" s="615"/>
      <c r="Q107" s="615"/>
      <c r="R107" s="529">
        <f>SUM(J107,E107)</f>
        <v>0</v>
      </c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</row>
    <row r="108" spans="1:124" s="248" customFormat="1" ht="56.25" hidden="1" customHeight="1" x14ac:dyDescent="0.3">
      <c r="A108" s="613" t="s">
        <v>242</v>
      </c>
      <c r="B108" s="613" t="s">
        <v>243</v>
      </c>
      <c r="C108" s="250" t="s">
        <v>21</v>
      </c>
      <c r="D108" s="614" t="s">
        <v>331</v>
      </c>
      <c r="E108" s="580">
        <f t="shared" si="34"/>
        <v>0</v>
      </c>
      <c r="F108" s="538"/>
      <c r="G108" s="615"/>
      <c r="H108" s="615"/>
      <c r="I108" s="615"/>
      <c r="J108" s="532">
        <f t="shared" si="38"/>
        <v>0</v>
      </c>
      <c r="K108" s="532"/>
      <c r="L108" s="615"/>
      <c r="M108" s="615"/>
      <c r="N108" s="615"/>
      <c r="O108" s="615"/>
      <c r="P108" s="615"/>
      <c r="Q108" s="615"/>
      <c r="R108" s="529">
        <f>SUM(J108,E108)</f>
        <v>0</v>
      </c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</row>
    <row r="109" spans="1:124" s="248" customFormat="1" ht="39.75" hidden="1" customHeight="1" x14ac:dyDescent="0.3">
      <c r="A109" s="609" t="s">
        <v>244</v>
      </c>
      <c r="B109" s="609" t="s">
        <v>200</v>
      </c>
      <c r="C109" s="250" t="s">
        <v>53</v>
      </c>
      <c r="D109" s="614" t="s">
        <v>201</v>
      </c>
      <c r="E109" s="580">
        <f t="shared" si="34"/>
        <v>0</v>
      </c>
      <c r="F109" s="421"/>
      <c r="G109" s="540"/>
      <c r="H109" s="540"/>
      <c r="I109" s="540"/>
      <c r="J109" s="532">
        <f t="shared" ref="J109:J110" si="39">SUM(L109,O109)</f>
        <v>0</v>
      </c>
      <c r="K109" s="532"/>
      <c r="L109" s="540"/>
      <c r="M109" s="540"/>
      <c r="N109" s="540"/>
      <c r="O109" s="540"/>
      <c r="P109" s="540"/>
      <c r="Q109" s="540"/>
      <c r="R109" s="532">
        <f>SUM(E109,J109)</f>
        <v>0</v>
      </c>
      <c r="T109" s="269"/>
      <c r="U109" s="269"/>
      <c r="V109" s="269"/>
      <c r="W109" s="269"/>
      <c r="X109" s="269"/>
      <c r="Y109" s="269"/>
      <c r="Z109" s="269"/>
      <c r="AA109" s="269"/>
      <c r="AB109" s="269"/>
      <c r="AC109" s="269"/>
      <c r="AD109" s="269"/>
      <c r="AE109" s="269"/>
      <c r="AF109" s="269"/>
      <c r="AG109" s="269"/>
      <c r="AH109" s="269"/>
      <c r="AI109" s="269"/>
    </row>
    <row r="110" spans="1:124" s="271" customFormat="1" ht="34.5" hidden="1" customHeight="1" x14ac:dyDescent="0.3">
      <c r="A110" s="444" t="s">
        <v>441</v>
      </c>
      <c r="B110" s="218" t="s">
        <v>415</v>
      </c>
      <c r="C110" s="218" t="s">
        <v>52</v>
      </c>
      <c r="D110" s="424" t="s">
        <v>416</v>
      </c>
      <c r="E110" s="415">
        <f t="shared" si="34"/>
        <v>0</v>
      </c>
      <c r="F110" s="599"/>
      <c r="G110" s="600"/>
      <c r="H110" s="600"/>
      <c r="I110" s="600"/>
      <c r="J110" s="601">
        <f t="shared" si="39"/>
        <v>0</v>
      </c>
      <c r="K110" s="601"/>
      <c r="L110" s="600"/>
      <c r="M110" s="600"/>
      <c r="N110" s="600"/>
      <c r="O110" s="600"/>
      <c r="P110" s="600"/>
      <c r="Q110" s="600"/>
      <c r="R110" s="524">
        <f>SUM(E110,J110)</f>
        <v>0</v>
      </c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68"/>
      <c r="AR110" s="268"/>
      <c r="AS110" s="268"/>
      <c r="AT110" s="268"/>
      <c r="AU110" s="268"/>
      <c r="AV110" s="268"/>
      <c r="AW110" s="268"/>
      <c r="AX110" s="268"/>
      <c r="AY110" s="268"/>
      <c r="AZ110" s="268"/>
      <c r="BA110" s="268"/>
      <c r="BB110" s="268"/>
      <c r="BC110" s="268"/>
      <c r="BD110" s="268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68"/>
      <c r="BQ110" s="287"/>
      <c r="BR110" s="270"/>
      <c r="BS110" s="270"/>
      <c r="BT110" s="270"/>
      <c r="BU110" s="270"/>
      <c r="BV110" s="270"/>
      <c r="BW110" s="270"/>
      <c r="BX110" s="270"/>
      <c r="BY110" s="270"/>
      <c r="BZ110" s="270"/>
      <c r="CA110" s="270"/>
      <c r="CB110" s="270"/>
      <c r="CC110" s="270"/>
      <c r="CD110" s="270"/>
      <c r="CE110" s="270"/>
      <c r="CF110" s="270"/>
      <c r="CG110" s="270"/>
      <c r="CH110" s="270"/>
      <c r="CI110" s="270"/>
      <c r="CJ110" s="270"/>
      <c r="CK110" s="270"/>
      <c r="CL110" s="270"/>
      <c r="CM110" s="270"/>
      <c r="CN110" s="270"/>
      <c r="CO110" s="270"/>
      <c r="CP110" s="270"/>
      <c r="CQ110" s="270"/>
      <c r="CR110" s="270"/>
      <c r="CS110" s="270"/>
      <c r="CT110" s="270"/>
      <c r="CU110" s="270"/>
      <c r="CV110" s="270"/>
      <c r="CW110" s="270"/>
      <c r="CX110" s="270"/>
      <c r="CY110" s="270"/>
      <c r="CZ110" s="270"/>
      <c r="DA110" s="270"/>
      <c r="DB110" s="270"/>
      <c r="DC110" s="270"/>
      <c r="DD110" s="270"/>
      <c r="DE110" s="270"/>
      <c r="DF110" s="270"/>
      <c r="DG110" s="270"/>
      <c r="DH110" s="270"/>
      <c r="DI110" s="270"/>
      <c r="DJ110" s="270"/>
      <c r="DK110" s="270"/>
      <c r="DL110" s="270"/>
      <c r="DM110" s="270"/>
      <c r="DN110" s="270"/>
      <c r="DO110" s="270"/>
      <c r="DP110" s="270"/>
      <c r="DQ110" s="270"/>
      <c r="DR110" s="270"/>
      <c r="DS110" s="270"/>
      <c r="DT110" s="270"/>
    </row>
    <row r="111" spans="1:124" s="156" customFormat="1" ht="36.75" hidden="1" customHeight="1" x14ac:dyDescent="0.3">
      <c r="A111" s="616" t="s">
        <v>22</v>
      </c>
      <c r="B111" s="616"/>
      <c r="C111" s="616"/>
      <c r="D111" s="491" t="s">
        <v>296</v>
      </c>
      <c r="E111" s="458">
        <f>SUM(E112)</f>
        <v>0</v>
      </c>
      <c r="F111" s="617">
        <f t="shared" ref="F111:R111" si="40">SUM(F112)</f>
        <v>0</v>
      </c>
      <c r="G111" s="617">
        <f t="shared" si="40"/>
        <v>0</v>
      </c>
      <c r="H111" s="617">
        <f t="shared" si="40"/>
        <v>0</v>
      </c>
      <c r="I111" s="617">
        <f t="shared" si="40"/>
        <v>0</v>
      </c>
      <c r="J111" s="617">
        <f t="shared" si="40"/>
        <v>0</v>
      </c>
      <c r="K111" s="617">
        <f t="shared" si="40"/>
        <v>0</v>
      </c>
      <c r="L111" s="617">
        <f t="shared" si="40"/>
        <v>0</v>
      </c>
      <c r="M111" s="617">
        <f t="shared" si="40"/>
        <v>0</v>
      </c>
      <c r="N111" s="617">
        <f t="shared" si="40"/>
        <v>0</v>
      </c>
      <c r="O111" s="617">
        <f t="shared" si="40"/>
        <v>0</v>
      </c>
      <c r="P111" s="617">
        <f t="shared" si="40"/>
        <v>0</v>
      </c>
      <c r="Q111" s="617">
        <f t="shared" si="40"/>
        <v>0</v>
      </c>
      <c r="R111" s="617">
        <f t="shared" si="40"/>
        <v>0</v>
      </c>
      <c r="S111" s="163"/>
      <c r="T111" s="246">
        <f t="shared" ref="T111:T112" si="41">SUM(E111,J111)</f>
        <v>0</v>
      </c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3"/>
      <c r="BY111" s="163"/>
      <c r="BZ111" s="163"/>
      <c r="CA111" s="163"/>
      <c r="CB111" s="163"/>
      <c r="CC111" s="163"/>
      <c r="CD111" s="163"/>
      <c r="CE111" s="163"/>
      <c r="CF111" s="163"/>
      <c r="CG111" s="163"/>
      <c r="CH111" s="163"/>
      <c r="CI111" s="163"/>
      <c r="CJ111" s="163"/>
      <c r="CK111" s="163"/>
      <c r="CL111" s="163"/>
      <c r="CM111" s="163"/>
      <c r="CN111" s="163"/>
      <c r="CO111" s="163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3"/>
      <c r="DM111" s="163"/>
      <c r="DN111" s="163"/>
      <c r="DO111" s="163"/>
      <c r="DP111" s="163"/>
      <c r="DQ111" s="163"/>
      <c r="DR111" s="163"/>
      <c r="DS111" s="163"/>
      <c r="DT111" s="163"/>
    </row>
    <row r="112" spans="1:124" s="156" customFormat="1" ht="37.5" hidden="1" customHeight="1" x14ac:dyDescent="0.3">
      <c r="A112" s="616" t="s">
        <v>23</v>
      </c>
      <c r="B112" s="616"/>
      <c r="C112" s="616"/>
      <c r="D112" s="491" t="s">
        <v>296</v>
      </c>
      <c r="E112" s="458">
        <f>SUM(E113:E118)</f>
        <v>0</v>
      </c>
      <c r="F112" s="617">
        <f t="shared" ref="F112:R112" si="42">SUM(F113:F118)</f>
        <v>0</v>
      </c>
      <c r="G112" s="617">
        <f t="shared" si="42"/>
        <v>0</v>
      </c>
      <c r="H112" s="617">
        <f t="shared" si="42"/>
        <v>0</v>
      </c>
      <c r="I112" s="617">
        <f t="shared" si="42"/>
        <v>0</v>
      </c>
      <c r="J112" s="617">
        <f t="shared" si="42"/>
        <v>0</v>
      </c>
      <c r="K112" s="617">
        <f t="shared" si="42"/>
        <v>0</v>
      </c>
      <c r="L112" s="617">
        <f t="shared" si="42"/>
        <v>0</v>
      </c>
      <c r="M112" s="617">
        <f t="shared" si="42"/>
        <v>0</v>
      </c>
      <c r="N112" s="617">
        <f t="shared" si="42"/>
        <v>0</v>
      </c>
      <c r="O112" s="617">
        <f t="shared" si="42"/>
        <v>0</v>
      </c>
      <c r="P112" s="617">
        <f t="shared" si="42"/>
        <v>0</v>
      </c>
      <c r="Q112" s="617">
        <f t="shared" si="42"/>
        <v>0</v>
      </c>
      <c r="R112" s="617">
        <f t="shared" si="42"/>
        <v>0</v>
      </c>
      <c r="T112" s="246">
        <f t="shared" si="41"/>
        <v>0</v>
      </c>
    </row>
    <row r="113" spans="1:222" s="156" customFormat="1" ht="47.25" hidden="1" customHeight="1" x14ac:dyDescent="0.3">
      <c r="A113" s="520" t="s">
        <v>247</v>
      </c>
      <c r="B113" s="520" t="s">
        <v>169</v>
      </c>
      <c r="C113" s="520" t="s">
        <v>46</v>
      </c>
      <c r="D113" s="221" t="s">
        <v>168</v>
      </c>
      <c r="E113" s="415">
        <f t="shared" ref="E113:E118" si="43">SUM(F113,I113)</f>
        <v>0</v>
      </c>
      <c r="F113" s="425"/>
      <c r="G113" s="525"/>
      <c r="H113" s="525"/>
      <c r="I113" s="525"/>
      <c r="J113" s="526">
        <f t="shared" ref="J113:J117" si="44">SUM(L113,O113)</f>
        <v>0</v>
      </c>
      <c r="K113" s="525"/>
      <c r="L113" s="525"/>
      <c r="M113" s="525"/>
      <c r="N113" s="525"/>
      <c r="O113" s="525"/>
      <c r="P113" s="525"/>
      <c r="Q113" s="522"/>
      <c r="R113" s="524">
        <f>SUM(J113,E113)</f>
        <v>0</v>
      </c>
    </row>
    <row r="114" spans="1:222" s="156" customFormat="1" ht="48" hidden="1" customHeight="1" x14ac:dyDescent="0.3">
      <c r="A114" s="563" t="s">
        <v>251</v>
      </c>
      <c r="B114" s="563" t="s">
        <v>259</v>
      </c>
      <c r="C114" s="563" t="s">
        <v>50</v>
      </c>
      <c r="D114" s="235" t="s">
        <v>258</v>
      </c>
      <c r="E114" s="415">
        <f>SUM(F114,I114)</f>
        <v>0</v>
      </c>
      <c r="F114" s="425"/>
      <c r="G114" s="524"/>
      <c r="H114" s="524"/>
      <c r="I114" s="524"/>
      <c r="J114" s="425">
        <f>SUM(L114,O114)</f>
        <v>0</v>
      </c>
      <c r="K114" s="415"/>
      <c r="L114" s="415"/>
      <c r="M114" s="415"/>
      <c r="N114" s="415"/>
      <c r="O114" s="415"/>
      <c r="P114" s="415"/>
      <c r="Q114" s="415"/>
      <c r="R114" s="415">
        <f>SUM(J114,E114)</f>
        <v>0</v>
      </c>
    </row>
    <row r="115" spans="1:222" s="124" customFormat="1" ht="24" hidden="1" customHeight="1" x14ac:dyDescent="0.3">
      <c r="A115" s="563" t="s">
        <v>246</v>
      </c>
      <c r="B115" s="563" t="s">
        <v>248</v>
      </c>
      <c r="C115" s="563" t="s">
        <v>63</v>
      </c>
      <c r="D115" s="235" t="s">
        <v>245</v>
      </c>
      <c r="E115" s="415">
        <f t="shared" si="43"/>
        <v>0</v>
      </c>
      <c r="F115" s="425"/>
      <c r="G115" s="524"/>
      <c r="H115" s="524"/>
      <c r="I115" s="524"/>
      <c r="J115" s="526">
        <f t="shared" si="44"/>
        <v>0</v>
      </c>
      <c r="K115" s="524"/>
      <c r="L115" s="524"/>
      <c r="M115" s="524"/>
      <c r="N115" s="524"/>
      <c r="O115" s="524"/>
      <c r="P115" s="524"/>
      <c r="Q115" s="524"/>
      <c r="R115" s="524">
        <f t="shared" ref="R115:R117" si="45">SUM(J115,E115)</f>
        <v>0</v>
      </c>
    </row>
    <row r="116" spans="1:222" s="124" customFormat="1" ht="31.5" hidden="1" customHeight="1" x14ac:dyDescent="0.3">
      <c r="A116" s="222" t="s">
        <v>249</v>
      </c>
      <c r="B116" s="222" t="s">
        <v>162</v>
      </c>
      <c r="C116" s="222" t="s">
        <v>64</v>
      </c>
      <c r="D116" s="465" t="s">
        <v>250</v>
      </c>
      <c r="E116" s="415">
        <f t="shared" si="43"/>
        <v>0</v>
      </c>
      <c r="F116" s="425"/>
      <c r="G116" s="524"/>
      <c r="H116" s="524"/>
      <c r="I116" s="524"/>
      <c r="J116" s="526">
        <f t="shared" si="44"/>
        <v>0</v>
      </c>
      <c r="K116" s="524"/>
      <c r="L116" s="524"/>
      <c r="M116" s="524"/>
      <c r="N116" s="524"/>
      <c r="O116" s="524"/>
      <c r="P116" s="524"/>
      <c r="Q116" s="524"/>
      <c r="R116" s="524">
        <f t="shared" si="45"/>
        <v>0</v>
      </c>
    </row>
    <row r="117" spans="1:222" s="124" customFormat="1" ht="31.5" hidden="1" customHeight="1" x14ac:dyDescent="0.3">
      <c r="A117" s="464" t="s">
        <v>252</v>
      </c>
      <c r="B117" s="464" t="s">
        <v>253</v>
      </c>
      <c r="C117" s="464" t="s">
        <v>65</v>
      </c>
      <c r="D117" s="492" t="s">
        <v>254</v>
      </c>
      <c r="E117" s="425">
        <f t="shared" si="43"/>
        <v>0</v>
      </c>
      <c r="F117" s="425"/>
      <c r="G117" s="526"/>
      <c r="H117" s="526"/>
      <c r="I117" s="526"/>
      <c r="J117" s="526">
        <f t="shared" si="44"/>
        <v>0</v>
      </c>
      <c r="K117" s="526"/>
      <c r="L117" s="526"/>
      <c r="M117" s="526"/>
      <c r="N117" s="526"/>
      <c r="O117" s="526"/>
      <c r="P117" s="526"/>
      <c r="Q117" s="524"/>
      <c r="R117" s="524">
        <f t="shared" si="45"/>
        <v>0</v>
      </c>
    </row>
    <row r="118" spans="1:222" s="124" customFormat="1" ht="22.5" hidden="1" customHeight="1" x14ac:dyDescent="0.3">
      <c r="A118" s="464" t="s">
        <v>256</v>
      </c>
      <c r="B118" s="464" t="s">
        <v>257</v>
      </c>
      <c r="C118" s="464" t="s">
        <v>65</v>
      </c>
      <c r="D118" s="494" t="s">
        <v>255</v>
      </c>
      <c r="E118" s="415">
        <f t="shared" si="43"/>
        <v>0</v>
      </c>
      <c r="F118" s="425"/>
      <c r="G118" s="524"/>
      <c r="H118" s="524"/>
      <c r="I118" s="524"/>
      <c r="J118" s="526">
        <f t="shared" ref="J118" si="46">SUM(L118,O118)</f>
        <v>0</v>
      </c>
      <c r="K118" s="526"/>
      <c r="L118" s="524"/>
      <c r="M118" s="524"/>
      <c r="N118" s="524"/>
      <c r="O118" s="524"/>
      <c r="P118" s="524"/>
      <c r="Q118" s="524"/>
      <c r="R118" s="524">
        <f t="shared" ref="R118" si="47">SUM(J118,E118)</f>
        <v>0</v>
      </c>
    </row>
    <row r="119" spans="1:222" s="124" customFormat="1" ht="33.75" hidden="1" customHeight="1" x14ac:dyDescent="0.3">
      <c r="A119" s="616" t="s">
        <v>223</v>
      </c>
      <c r="B119" s="616"/>
      <c r="C119" s="616"/>
      <c r="D119" s="223" t="s">
        <v>166</v>
      </c>
      <c r="E119" s="618">
        <f>SUM(E120)</f>
        <v>0</v>
      </c>
      <c r="F119" s="617">
        <f t="shared" ref="F119:R120" si="48">SUM(F120)</f>
        <v>0</v>
      </c>
      <c r="G119" s="617">
        <f t="shared" si="48"/>
        <v>0</v>
      </c>
      <c r="H119" s="617">
        <f t="shared" si="48"/>
        <v>0</v>
      </c>
      <c r="I119" s="617">
        <f t="shared" si="48"/>
        <v>0</v>
      </c>
      <c r="J119" s="617">
        <f t="shared" si="48"/>
        <v>0</v>
      </c>
      <c r="K119" s="617">
        <f t="shared" si="48"/>
        <v>0</v>
      </c>
      <c r="L119" s="617">
        <f t="shared" si="48"/>
        <v>0</v>
      </c>
      <c r="M119" s="617">
        <f t="shared" si="48"/>
        <v>0</v>
      </c>
      <c r="N119" s="617">
        <f t="shared" si="48"/>
        <v>0</v>
      </c>
      <c r="O119" s="617">
        <f t="shared" si="48"/>
        <v>0</v>
      </c>
      <c r="P119" s="617">
        <f t="shared" si="48"/>
        <v>0</v>
      </c>
      <c r="Q119" s="617">
        <f t="shared" si="48"/>
        <v>0</v>
      </c>
      <c r="R119" s="619">
        <f t="shared" si="48"/>
        <v>0</v>
      </c>
      <c r="T119" s="246">
        <f t="shared" ref="T119:T120" si="49">SUM(E119,J119)</f>
        <v>0</v>
      </c>
    </row>
    <row r="120" spans="1:222" s="124" customFormat="1" ht="35.25" hidden="1" customHeight="1" x14ac:dyDescent="0.3">
      <c r="A120" s="616" t="s">
        <v>224</v>
      </c>
      <c r="B120" s="616"/>
      <c r="C120" s="616"/>
      <c r="D120" s="223" t="s">
        <v>166</v>
      </c>
      <c r="E120" s="618">
        <f>SUM(E121:E125)</f>
        <v>0</v>
      </c>
      <c r="F120" s="617">
        <f t="shared" ref="F120:P120" si="50">SUM(F121:F125)</f>
        <v>0</v>
      </c>
      <c r="G120" s="617">
        <f t="shared" si="50"/>
        <v>0</v>
      </c>
      <c r="H120" s="617">
        <f t="shared" si="50"/>
        <v>0</v>
      </c>
      <c r="I120" s="617">
        <f t="shared" si="50"/>
        <v>0</v>
      </c>
      <c r="J120" s="617">
        <f t="shared" si="50"/>
        <v>0</v>
      </c>
      <c r="K120" s="617">
        <f t="shared" ref="K120" si="51">SUM(K121:K125)</f>
        <v>0</v>
      </c>
      <c r="L120" s="617">
        <f t="shared" si="50"/>
        <v>0</v>
      </c>
      <c r="M120" s="617">
        <f t="shared" si="50"/>
        <v>0</v>
      </c>
      <c r="N120" s="617">
        <f t="shared" si="50"/>
        <v>0</v>
      </c>
      <c r="O120" s="617">
        <f t="shared" si="50"/>
        <v>0</v>
      </c>
      <c r="P120" s="617">
        <f t="shared" si="50"/>
        <v>0</v>
      </c>
      <c r="Q120" s="617">
        <f t="shared" si="48"/>
        <v>0</v>
      </c>
      <c r="R120" s="619">
        <f t="shared" ref="R120:R123" si="52">SUM(E120,J120)</f>
        <v>0</v>
      </c>
      <c r="T120" s="246">
        <f t="shared" si="49"/>
        <v>0</v>
      </c>
    </row>
    <row r="121" spans="1:222" s="124" customFormat="1" ht="49.5" hidden="1" customHeight="1" x14ac:dyDescent="0.3">
      <c r="A121" s="520" t="s">
        <v>222</v>
      </c>
      <c r="B121" s="520" t="s">
        <v>169</v>
      </c>
      <c r="C121" s="520" t="s">
        <v>46</v>
      </c>
      <c r="D121" s="221" t="s">
        <v>168</v>
      </c>
      <c r="E121" s="524">
        <f>SUM(F121,I121)</f>
        <v>0</v>
      </c>
      <c r="F121" s="620"/>
      <c r="G121" s="601"/>
      <c r="H121" s="601"/>
      <c r="I121" s="601"/>
      <c r="J121" s="415">
        <f t="shared" ref="J121:J123" si="53">SUM(L121,O121)</f>
        <v>0</v>
      </c>
      <c r="K121" s="599"/>
      <c r="L121" s="601"/>
      <c r="M121" s="601"/>
      <c r="N121" s="601"/>
      <c r="O121" s="601"/>
      <c r="P121" s="601"/>
      <c r="Q121" s="601"/>
      <c r="R121" s="621">
        <f>SUM(E121,J121)</f>
        <v>0</v>
      </c>
    </row>
    <row r="122" spans="1:222" s="148" customFormat="1" ht="26.25" hidden="1" customHeight="1" x14ac:dyDescent="0.3">
      <c r="A122" s="622" t="s">
        <v>225</v>
      </c>
      <c r="B122" s="622" t="s">
        <v>226</v>
      </c>
      <c r="C122" s="622" t="s">
        <v>58</v>
      </c>
      <c r="D122" s="235" t="s">
        <v>227</v>
      </c>
      <c r="E122" s="524"/>
      <c r="F122" s="526"/>
      <c r="G122" s="524"/>
      <c r="H122" s="524"/>
      <c r="I122" s="524"/>
      <c r="J122" s="415">
        <f t="shared" si="53"/>
        <v>0</v>
      </c>
      <c r="K122" s="623"/>
      <c r="L122" s="524"/>
      <c r="M122" s="524"/>
      <c r="N122" s="524"/>
      <c r="O122" s="524"/>
      <c r="P122" s="524"/>
      <c r="Q122" s="524"/>
      <c r="R122" s="621">
        <f t="shared" si="52"/>
        <v>0</v>
      </c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64"/>
      <c r="BK122" s="164"/>
      <c r="BL122" s="164"/>
      <c r="BM122" s="164"/>
      <c r="BN122" s="164"/>
      <c r="BO122" s="164"/>
      <c r="BP122" s="164"/>
      <c r="BQ122" s="164"/>
      <c r="BR122" s="164"/>
      <c r="BS122" s="164"/>
      <c r="BT122" s="164"/>
      <c r="BU122" s="164"/>
      <c r="BV122" s="164"/>
      <c r="BW122" s="164"/>
      <c r="BX122" s="164"/>
      <c r="BY122" s="164"/>
      <c r="BZ122" s="164"/>
      <c r="CA122" s="164"/>
      <c r="CB122" s="164"/>
      <c r="CC122" s="164"/>
      <c r="CD122" s="164"/>
      <c r="CE122" s="164"/>
      <c r="CF122" s="164"/>
      <c r="CG122" s="164"/>
      <c r="CH122" s="164"/>
      <c r="CI122" s="164"/>
      <c r="CJ122" s="164"/>
      <c r="CK122" s="164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CV122" s="164"/>
      <c r="CW122" s="164"/>
      <c r="CX122" s="164"/>
      <c r="CY122" s="164"/>
      <c r="CZ122" s="164"/>
      <c r="DA122" s="164"/>
      <c r="DB122" s="164"/>
      <c r="DC122" s="164"/>
      <c r="DD122" s="164"/>
      <c r="DE122" s="164"/>
      <c r="DF122" s="164"/>
      <c r="DG122" s="164"/>
      <c r="DH122" s="164"/>
      <c r="DI122" s="164"/>
      <c r="DJ122" s="164"/>
      <c r="DK122" s="164"/>
      <c r="DL122" s="164"/>
      <c r="DM122" s="164"/>
      <c r="DN122" s="164"/>
      <c r="DO122" s="164"/>
      <c r="DP122" s="164"/>
      <c r="DQ122" s="164"/>
      <c r="DR122" s="164"/>
      <c r="DS122" s="164"/>
      <c r="DT122" s="164"/>
      <c r="DU122" s="164"/>
      <c r="DV122" s="164"/>
      <c r="DW122" s="164"/>
      <c r="DX122" s="164"/>
      <c r="DY122" s="164"/>
      <c r="DZ122" s="164"/>
      <c r="EA122" s="164"/>
      <c r="EB122" s="164"/>
      <c r="EC122" s="164"/>
      <c r="ED122" s="164"/>
      <c r="EE122" s="164"/>
      <c r="EF122" s="164"/>
      <c r="EG122" s="164"/>
      <c r="EH122" s="164"/>
      <c r="EI122" s="164"/>
      <c r="EJ122" s="164"/>
      <c r="EK122" s="164"/>
      <c r="EL122" s="164"/>
      <c r="EM122" s="164"/>
      <c r="EN122" s="164"/>
      <c r="EO122" s="164"/>
      <c r="EP122" s="164"/>
      <c r="EQ122" s="164"/>
      <c r="ER122" s="164"/>
      <c r="ES122" s="164"/>
      <c r="ET122" s="164"/>
      <c r="EU122" s="164"/>
      <c r="EV122" s="164"/>
      <c r="EW122" s="164"/>
      <c r="EX122" s="164"/>
      <c r="EY122" s="164"/>
      <c r="EZ122" s="164"/>
      <c r="FA122" s="164"/>
      <c r="FB122" s="164"/>
      <c r="FC122" s="164"/>
      <c r="FD122" s="164"/>
      <c r="FE122" s="164"/>
      <c r="FF122" s="164"/>
      <c r="FG122" s="164"/>
      <c r="FH122" s="164"/>
      <c r="FI122" s="164"/>
      <c r="FJ122" s="164"/>
      <c r="FK122" s="164"/>
      <c r="FL122" s="164"/>
      <c r="FM122" s="164"/>
      <c r="FN122" s="164"/>
      <c r="FO122" s="164"/>
      <c r="FP122" s="164"/>
      <c r="FQ122" s="164"/>
      <c r="FR122" s="164"/>
      <c r="FS122" s="164"/>
      <c r="FT122" s="164"/>
      <c r="FU122" s="164"/>
      <c r="FV122" s="164"/>
      <c r="FW122" s="164"/>
      <c r="FX122" s="164"/>
      <c r="FY122" s="164"/>
      <c r="FZ122" s="164"/>
      <c r="GA122" s="164"/>
      <c r="GB122" s="164"/>
      <c r="GC122" s="164"/>
      <c r="GD122" s="164"/>
      <c r="GE122" s="164"/>
      <c r="GF122" s="164"/>
      <c r="GG122" s="164"/>
      <c r="GH122" s="164"/>
      <c r="GI122" s="164"/>
      <c r="GJ122" s="164"/>
      <c r="GK122" s="164"/>
      <c r="GL122" s="164"/>
      <c r="GM122" s="164"/>
      <c r="GN122" s="164"/>
      <c r="GO122" s="164"/>
      <c r="GP122" s="164"/>
      <c r="GQ122" s="164"/>
      <c r="GR122" s="164"/>
      <c r="GS122" s="164"/>
      <c r="GT122" s="164"/>
      <c r="GU122" s="164"/>
      <c r="GV122" s="164"/>
      <c r="GW122" s="164"/>
      <c r="GX122" s="164"/>
      <c r="GY122" s="164"/>
      <c r="GZ122" s="164"/>
      <c r="HA122" s="164"/>
      <c r="HB122" s="164"/>
      <c r="HC122" s="164"/>
      <c r="HD122" s="164"/>
      <c r="HE122" s="164"/>
      <c r="HF122" s="164"/>
      <c r="HG122" s="164"/>
      <c r="HH122" s="164"/>
      <c r="HI122" s="164"/>
      <c r="HJ122" s="164"/>
      <c r="HK122" s="164"/>
      <c r="HL122" s="164"/>
      <c r="HM122" s="164"/>
      <c r="HN122" s="164"/>
    </row>
    <row r="123" spans="1:222" s="148" customFormat="1" ht="22.5" hidden="1" customHeight="1" x14ac:dyDescent="0.3">
      <c r="A123" s="563" t="s">
        <v>330</v>
      </c>
      <c r="B123" s="563" t="s">
        <v>317</v>
      </c>
      <c r="C123" s="563" t="s">
        <v>318</v>
      </c>
      <c r="D123" s="221" t="s">
        <v>319</v>
      </c>
      <c r="E123" s="524">
        <f>SUM(F123,I123)</f>
        <v>0</v>
      </c>
      <c r="F123" s="526"/>
      <c r="G123" s="524"/>
      <c r="H123" s="524"/>
      <c r="I123" s="524"/>
      <c r="J123" s="415">
        <f t="shared" si="53"/>
        <v>0</v>
      </c>
      <c r="K123" s="623"/>
      <c r="L123" s="524"/>
      <c r="M123" s="524"/>
      <c r="N123" s="524"/>
      <c r="O123" s="524"/>
      <c r="P123" s="524"/>
      <c r="Q123" s="524"/>
      <c r="R123" s="621">
        <f t="shared" si="52"/>
        <v>0</v>
      </c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64"/>
      <c r="AR123" s="164"/>
      <c r="AS123" s="164"/>
      <c r="AT123" s="164"/>
      <c r="AU123" s="164"/>
      <c r="AV123" s="164"/>
      <c r="AW123" s="164"/>
      <c r="AX123" s="164"/>
      <c r="AY123" s="164"/>
      <c r="AZ123" s="164"/>
      <c r="BA123" s="164"/>
      <c r="BB123" s="164"/>
      <c r="BC123" s="164"/>
      <c r="BD123" s="164"/>
      <c r="BE123" s="164"/>
      <c r="BF123" s="164"/>
      <c r="BG123" s="164"/>
      <c r="BH123" s="164"/>
      <c r="BI123" s="164"/>
      <c r="BJ123" s="164"/>
      <c r="BK123" s="164"/>
      <c r="BL123" s="164"/>
      <c r="BM123" s="164"/>
      <c r="BN123" s="164"/>
      <c r="BO123" s="164"/>
      <c r="BP123" s="164"/>
      <c r="BQ123" s="164"/>
      <c r="BR123" s="164"/>
      <c r="BS123" s="164"/>
      <c r="BT123" s="164"/>
      <c r="BU123" s="164"/>
      <c r="BV123" s="164"/>
      <c r="BW123" s="164"/>
      <c r="BX123" s="164"/>
      <c r="BY123" s="164"/>
      <c r="BZ123" s="164"/>
      <c r="CA123" s="164"/>
      <c r="CB123" s="164"/>
      <c r="CC123" s="164"/>
      <c r="CD123" s="164"/>
      <c r="CE123" s="164"/>
      <c r="CF123" s="164"/>
      <c r="CG123" s="164"/>
      <c r="CH123" s="164"/>
      <c r="CI123" s="164"/>
      <c r="CJ123" s="164"/>
      <c r="CK123" s="164"/>
      <c r="CL123" s="164"/>
      <c r="CM123" s="164"/>
      <c r="CN123" s="164"/>
      <c r="CO123" s="164"/>
      <c r="CP123" s="164"/>
      <c r="CQ123" s="164"/>
      <c r="CR123" s="164"/>
      <c r="CS123" s="164"/>
      <c r="CT123" s="164"/>
      <c r="CU123" s="164"/>
      <c r="CV123" s="164"/>
      <c r="CW123" s="164"/>
      <c r="CX123" s="164"/>
      <c r="CY123" s="164"/>
      <c r="CZ123" s="164"/>
      <c r="DA123" s="164"/>
      <c r="DB123" s="164"/>
      <c r="DC123" s="164"/>
      <c r="DD123" s="164"/>
      <c r="DE123" s="164"/>
      <c r="DF123" s="164"/>
      <c r="DG123" s="164"/>
      <c r="DH123" s="164"/>
      <c r="DI123" s="164"/>
      <c r="DJ123" s="164"/>
      <c r="DK123" s="164"/>
      <c r="DL123" s="164"/>
      <c r="DM123" s="164"/>
      <c r="DN123" s="164"/>
      <c r="DO123" s="164"/>
      <c r="DP123" s="164"/>
      <c r="DQ123" s="164"/>
      <c r="DR123" s="164"/>
      <c r="DS123" s="164"/>
      <c r="DT123" s="164"/>
      <c r="DU123" s="164"/>
      <c r="DV123" s="164"/>
      <c r="DW123" s="164"/>
      <c r="DX123" s="164"/>
      <c r="DY123" s="164"/>
      <c r="DZ123" s="164"/>
      <c r="EA123" s="164"/>
      <c r="EB123" s="164"/>
      <c r="EC123" s="164"/>
      <c r="ED123" s="164"/>
      <c r="EE123" s="164"/>
      <c r="EF123" s="164"/>
      <c r="EG123" s="164"/>
      <c r="EH123" s="164"/>
      <c r="EI123" s="164"/>
      <c r="EJ123" s="164"/>
      <c r="EK123" s="164"/>
      <c r="EL123" s="164"/>
      <c r="EM123" s="164"/>
      <c r="EN123" s="164"/>
      <c r="EO123" s="164"/>
      <c r="EP123" s="164"/>
      <c r="EQ123" s="164"/>
      <c r="ER123" s="164"/>
      <c r="ES123" s="164"/>
      <c r="ET123" s="164"/>
      <c r="EU123" s="164"/>
      <c r="EV123" s="164"/>
      <c r="EW123" s="164"/>
      <c r="EX123" s="164"/>
      <c r="EY123" s="164"/>
      <c r="EZ123" s="164"/>
      <c r="FA123" s="164"/>
      <c r="FB123" s="164"/>
      <c r="FC123" s="164"/>
      <c r="FD123" s="164"/>
      <c r="FE123" s="164"/>
      <c r="FF123" s="164"/>
      <c r="FG123" s="164"/>
      <c r="FH123" s="164"/>
      <c r="FI123" s="164"/>
      <c r="FJ123" s="164"/>
      <c r="FK123" s="164"/>
      <c r="FL123" s="164"/>
      <c r="FM123" s="164"/>
      <c r="FN123" s="164"/>
      <c r="FO123" s="164"/>
      <c r="FP123" s="164"/>
      <c r="FQ123" s="164"/>
      <c r="FR123" s="164"/>
      <c r="FS123" s="164"/>
      <c r="FT123" s="164"/>
      <c r="FU123" s="164"/>
      <c r="FV123" s="164"/>
      <c r="FW123" s="164"/>
      <c r="FX123" s="164"/>
      <c r="FY123" s="164"/>
      <c r="FZ123" s="164"/>
      <c r="GA123" s="164"/>
      <c r="GB123" s="164"/>
      <c r="GC123" s="164"/>
      <c r="GD123" s="164"/>
      <c r="GE123" s="164"/>
      <c r="GF123" s="164"/>
      <c r="GG123" s="164"/>
      <c r="GH123" s="164"/>
      <c r="GI123" s="164"/>
      <c r="GJ123" s="164"/>
      <c r="GK123" s="164"/>
      <c r="GL123" s="164"/>
      <c r="GM123" s="164"/>
      <c r="GN123" s="164"/>
      <c r="GO123" s="164"/>
      <c r="GP123" s="164"/>
      <c r="GQ123" s="164"/>
      <c r="GR123" s="164"/>
      <c r="GS123" s="164"/>
      <c r="GT123" s="164"/>
      <c r="GU123" s="164"/>
      <c r="GV123" s="164"/>
      <c r="GW123" s="164"/>
      <c r="GX123" s="164"/>
      <c r="GY123" s="164"/>
      <c r="GZ123" s="164"/>
      <c r="HA123" s="164"/>
      <c r="HB123" s="164"/>
      <c r="HC123" s="164"/>
      <c r="HD123" s="164"/>
      <c r="HE123" s="164"/>
      <c r="HF123" s="164"/>
      <c r="HG123" s="164"/>
      <c r="HH123" s="164"/>
      <c r="HI123" s="164"/>
      <c r="HJ123" s="164"/>
      <c r="HK123" s="164"/>
      <c r="HL123" s="164"/>
      <c r="HM123" s="164"/>
      <c r="HN123" s="164"/>
    </row>
    <row r="124" spans="1:222" s="124" customFormat="1" ht="24" hidden="1" customHeight="1" x14ac:dyDescent="0.3">
      <c r="A124" s="624" t="s">
        <v>229</v>
      </c>
      <c r="B124" s="222" t="s">
        <v>230</v>
      </c>
      <c r="C124" s="222" t="s">
        <v>58</v>
      </c>
      <c r="D124" s="221" t="s">
        <v>228</v>
      </c>
      <c r="E124" s="526"/>
      <c r="F124" s="526"/>
      <c r="G124" s="524"/>
      <c r="H124" s="524"/>
      <c r="I124" s="524"/>
      <c r="J124" s="415">
        <f t="shared" ref="J124" si="54">SUM(L124,O124)</f>
        <v>0</v>
      </c>
      <c r="K124" s="623"/>
      <c r="L124" s="524"/>
      <c r="M124" s="524"/>
      <c r="N124" s="524"/>
      <c r="O124" s="524"/>
      <c r="P124" s="524"/>
      <c r="Q124" s="524"/>
      <c r="R124" s="625">
        <f t="shared" ref="R124" si="55">SUM(E124,J124)</f>
        <v>0</v>
      </c>
    </row>
    <row r="125" spans="1:222" s="124" customFormat="1" ht="21.75" hidden="1" customHeight="1" x14ac:dyDescent="0.3">
      <c r="A125" s="563" t="s">
        <v>231</v>
      </c>
      <c r="B125" s="563" t="s">
        <v>160</v>
      </c>
      <c r="C125" s="563" t="s">
        <v>57</v>
      </c>
      <c r="D125" s="235" t="s">
        <v>76</v>
      </c>
      <c r="E125" s="524">
        <f>SUM(F125,I125)</f>
        <v>0</v>
      </c>
      <c r="F125" s="524"/>
      <c r="G125" s="237"/>
      <c r="H125" s="237"/>
      <c r="I125" s="237"/>
      <c r="J125" s="415">
        <f>SUM(L125,O125)</f>
        <v>0</v>
      </c>
      <c r="K125" s="623"/>
      <c r="L125" s="237"/>
      <c r="M125" s="237"/>
      <c r="N125" s="237"/>
      <c r="O125" s="237"/>
      <c r="P125" s="237"/>
      <c r="Q125" s="237"/>
      <c r="R125" s="623">
        <f>SUM(E125,J125)</f>
        <v>0</v>
      </c>
    </row>
    <row r="126" spans="1:222" s="3" customFormat="1" ht="34.5" customHeight="1" x14ac:dyDescent="0.3">
      <c r="A126" s="626"/>
      <c r="B126" s="626"/>
      <c r="C126" s="626"/>
      <c r="D126" s="627" t="s">
        <v>44</v>
      </c>
      <c r="E126" s="628">
        <f t="shared" ref="E126:R126" si="56">SUM(E14,E57,E75,E101,E112,E120)</f>
        <v>8854466</v>
      </c>
      <c r="F126" s="629">
        <f t="shared" si="56"/>
        <v>8854466</v>
      </c>
      <c r="G126" s="629">
        <f t="shared" si="56"/>
        <v>1394306</v>
      </c>
      <c r="H126" s="629">
        <f t="shared" si="56"/>
        <v>-80091</v>
      </c>
      <c r="I126" s="629">
        <f t="shared" si="56"/>
        <v>0</v>
      </c>
      <c r="J126" s="629">
        <f t="shared" si="56"/>
        <v>455568</v>
      </c>
      <c r="K126" s="629">
        <f t="shared" si="56"/>
        <v>394568</v>
      </c>
      <c r="L126" s="629">
        <f t="shared" si="56"/>
        <v>0</v>
      </c>
      <c r="M126" s="629">
        <f t="shared" si="56"/>
        <v>0</v>
      </c>
      <c r="N126" s="629">
        <f t="shared" si="56"/>
        <v>0</v>
      </c>
      <c r="O126" s="629">
        <f t="shared" si="56"/>
        <v>455568</v>
      </c>
      <c r="P126" s="629">
        <f t="shared" si="56"/>
        <v>0</v>
      </c>
      <c r="Q126" s="629">
        <f t="shared" si="56"/>
        <v>0</v>
      </c>
      <c r="R126" s="629">
        <f t="shared" si="56"/>
        <v>9310034</v>
      </c>
      <c r="T126" s="265">
        <f>SUM(E126,J126)</f>
        <v>9310034</v>
      </c>
      <c r="U126" s="266">
        <f>SUM(E126,J126)</f>
        <v>9310034</v>
      </c>
    </row>
    <row r="127" spans="1:222" x14ac:dyDescent="0.2">
      <c r="C127" s="16"/>
      <c r="D127" s="128"/>
      <c r="E127" s="174"/>
      <c r="F127" s="5"/>
      <c r="G127" s="6"/>
      <c r="H127" s="6"/>
      <c r="I127" s="6"/>
      <c r="J127" s="17"/>
      <c r="K127" s="17"/>
      <c r="L127" s="6"/>
      <c r="M127" s="6"/>
      <c r="N127" s="6"/>
      <c r="O127" s="6"/>
      <c r="P127" s="6"/>
      <c r="Q127" s="6"/>
      <c r="R127" s="5"/>
    </row>
    <row r="128" spans="1:222" ht="15.75" customHeight="1" x14ac:dyDescent="0.2">
      <c r="C128" s="16"/>
      <c r="D128" s="128"/>
      <c r="M128" s="6"/>
      <c r="O128" s="6"/>
      <c r="P128" s="6"/>
      <c r="Q128" s="6"/>
      <c r="R128" s="5"/>
    </row>
    <row r="129" spans="3:18" ht="61.5" customHeight="1" x14ac:dyDescent="0.2">
      <c r="C129" s="7"/>
      <c r="D129" s="128"/>
      <c r="Q129" s="6"/>
      <c r="R129" s="5"/>
    </row>
    <row r="130" spans="3:18" x14ac:dyDescent="0.2">
      <c r="C130" s="16"/>
      <c r="D130" s="128"/>
      <c r="O130" s="6"/>
      <c r="P130" s="6"/>
    </row>
    <row r="131" spans="3:18" hidden="1" x14ac:dyDescent="0.2">
      <c r="C131" s="16"/>
      <c r="D131" s="128"/>
    </row>
    <row r="132" spans="3:18" ht="21" hidden="1" customHeight="1" x14ac:dyDescent="0.2">
      <c r="C132" s="16"/>
      <c r="D132" s="128"/>
    </row>
    <row r="133" spans="3:18" s="165" customFormat="1" ht="23.25" hidden="1" customHeight="1" x14ac:dyDescent="0.2">
      <c r="C133" s="169"/>
      <c r="D133" s="170" t="s">
        <v>288</v>
      </c>
      <c r="E133" s="171">
        <f t="shared" ref="E133:R133" si="57">SUM(E15:E16,E58,E76,E102,E113,E121)</f>
        <v>0</v>
      </c>
      <c r="F133" s="171">
        <f t="shared" si="57"/>
        <v>0</v>
      </c>
      <c r="G133" s="171">
        <f t="shared" si="57"/>
        <v>0</v>
      </c>
      <c r="H133" s="171">
        <f t="shared" si="57"/>
        <v>0</v>
      </c>
      <c r="I133" s="171">
        <f t="shared" si="57"/>
        <v>0</v>
      </c>
      <c r="J133" s="171">
        <f t="shared" si="57"/>
        <v>0</v>
      </c>
      <c r="K133" s="171">
        <f t="shared" si="57"/>
        <v>0</v>
      </c>
      <c r="L133" s="171">
        <f t="shared" si="57"/>
        <v>0</v>
      </c>
      <c r="M133" s="171">
        <f t="shared" si="57"/>
        <v>0</v>
      </c>
      <c r="N133" s="171">
        <f t="shared" si="57"/>
        <v>0</v>
      </c>
      <c r="O133" s="171">
        <f t="shared" si="57"/>
        <v>0</v>
      </c>
      <c r="P133" s="171">
        <f t="shared" si="57"/>
        <v>0</v>
      </c>
      <c r="Q133" s="171">
        <f t="shared" si="57"/>
        <v>0</v>
      </c>
      <c r="R133" s="171">
        <f t="shared" si="57"/>
        <v>0</v>
      </c>
    </row>
    <row r="134" spans="3:18" hidden="1" x14ac:dyDescent="0.2">
      <c r="C134" s="16"/>
      <c r="D134" s="128" t="s">
        <v>290</v>
      </c>
      <c r="E134" s="114" t="e">
        <f>SUM(E77,E79,E86,E89,#REF!,E90,E91,E92,E114)</f>
        <v>#REF!</v>
      </c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</row>
    <row r="135" spans="3:18" hidden="1" x14ac:dyDescent="0.2">
      <c r="C135" s="16"/>
      <c r="D135" s="128" t="s">
        <v>289</v>
      </c>
      <c r="E135" s="175">
        <f>SUM(E115:E118)</f>
        <v>0</v>
      </c>
      <c r="F135" s="113"/>
      <c r="G135" s="115"/>
      <c r="H135" s="115"/>
      <c r="I135" s="115"/>
      <c r="J135" s="116"/>
      <c r="K135" s="116"/>
      <c r="L135" s="115"/>
      <c r="M135" s="115"/>
      <c r="N135" s="115"/>
      <c r="O135" s="115"/>
      <c r="P135" s="115"/>
      <c r="Q135" s="115"/>
      <c r="R135" s="113"/>
    </row>
    <row r="136" spans="3:18" hidden="1" x14ac:dyDescent="0.2">
      <c r="C136" s="16"/>
      <c r="D136" s="128" t="s">
        <v>291</v>
      </c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</row>
    <row r="137" spans="3:18" ht="12.75" hidden="1" customHeight="1" x14ac:dyDescent="0.2">
      <c r="C137" s="16"/>
      <c r="D137" s="128" t="s">
        <v>292</v>
      </c>
      <c r="E137" s="175"/>
      <c r="F137" s="113"/>
      <c r="G137" s="115"/>
      <c r="H137" s="115"/>
      <c r="I137" s="115"/>
      <c r="J137" s="116"/>
      <c r="K137" s="116"/>
      <c r="L137" s="115"/>
      <c r="M137" s="115"/>
      <c r="N137" s="115"/>
      <c r="O137" s="115"/>
      <c r="P137" s="115"/>
      <c r="Q137" s="115"/>
      <c r="R137" s="113"/>
    </row>
    <row r="138" spans="3:18" hidden="1" x14ac:dyDescent="0.2">
      <c r="C138" s="16"/>
      <c r="D138" s="128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</row>
    <row r="139" spans="3:18" x14ac:dyDescent="0.2">
      <c r="C139" s="16"/>
      <c r="D139" s="128"/>
      <c r="E139" s="175"/>
      <c r="F139" s="113"/>
      <c r="G139" s="115"/>
      <c r="H139" s="115"/>
      <c r="I139" s="115"/>
      <c r="J139" s="116"/>
      <c r="K139" s="116"/>
      <c r="L139" s="115"/>
      <c r="M139" s="115"/>
      <c r="N139" s="115"/>
      <c r="O139" s="115"/>
      <c r="P139" s="115"/>
      <c r="Q139" s="115"/>
      <c r="R139" s="113"/>
    </row>
    <row r="140" spans="3:18" ht="15.75" hidden="1" customHeight="1" x14ac:dyDescent="0.2">
      <c r="C140" s="16"/>
      <c r="D140" s="128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</row>
    <row r="141" spans="3:18" ht="12.75" hidden="1" customHeight="1" x14ac:dyDescent="0.2">
      <c r="C141" s="16"/>
      <c r="E141" s="175"/>
      <c r="F141" s="113"/>
      <c r="G141" s="115"/>
      <c r="H141" s="115"/>
      <c r="I141" s="115"/>
      <c r="J141" s="116"/>
      <c r="K141" s="116"/>
      <c r="L141" s="115"/>
      <c r="M141" s="115"/>
      <c r="N141" s="115"/>
      <c r="O141" s="115"/>
      <c r="P141" s="115"/>
      <c r="Q141" s="115"/>
      <c r="R141" s="113"/>
    </row>
    <row r="142" spans="3:18" hidden="1" x14ac:dyDescent="0.2">
      <c r="C142" s="16"/>
      <c r="E142" s="114"/>
      <c r="F142" s="117">
        <f t="shared" ref="F142:R142" si="58">SUM(F133:F140)</f>
        <v>0</v>
      </c>
      <c r="G142" s="117">
        <f t="shared" si="58"/>
        <v>0</v>
      </c>
      <c r="H142" s="117">
        <f t="shared" si="58"/>
        <v>0</v>
      </c>
      <c r="I142" s="117">
        <f t="shared" si="58"/>
        <v>0</v>
      </c>
      <c r="J142" s="117">
        <f t="shared" si="58"/>
        <v>0</v>
      </c>
      <c r="K142" s="117"/>
      <c r="L142" s="117">
        <f t="shared" si="58"/>
        <v>0</v>
      </c>
      <c r="M142" s="117">
        <f t="shared" si="58"/>
        <v>0</v>
      </c>
      <c r="N142" s="117">
        <f t="shared" si="58"/>
        <v>0</v>
      </c>
      <c r="O142" s="117">
        <f t="shared" si="58"/>
        <v>0</v>
      </c>
      <c r="P142" s="117">
        <f t="shared" si="58"/>
        <v>0</v>
      </c>
      <c r="Q142" s="117">
        <f t="shared" si="58"/>
        <v>0</v>
      </c>
      <c r="R142" s="117">
        <f t="shared" si="58"/>
        <v>0</v>
      </c>
    </row>
    <row r="143" spans="3:18" hidden="1" x14ac:dyDescent="0.2">
      <c r="C143" s="16"/>
    </row>
    <row r="144" spans="3:18" ht="14.25" hidden="1" customHeight="1" x14ac:dyDescent="0.2">
      <c r="C144" s="16"/>
    </row>
    <row r="145" spans="3:18" ht="12.75" hidden="1" customHeight="1" x14ac:dyDescent="0.2">
      <c r="C145" s="16"/>
    </row>
    <row r="146" spans="3:18" hidden="1" x14ac:dyDescent="0.2">
      <c r="C146" s="16"/>
      <c r="E146" s="172" t="s">
        <v>305</v>
      </c>
    </row>
    <row r="147" spans="3:18" hidden="1" x14ac:dyDescent="0.2">
      <c r="C147" s="16"/>
      <c r="E147" s="175">
        <f>SUM(E17,E20,E23,E26,E27,E29,E32,E33,E34:E42,E43:E55)</f>
        <v>0</v>
      </c>
      <c r="F147" s="175">
        <f>SUM(F17,F20,F23,F26,F27,F29,F32,F33,F34:F42,F43:F55)</f>
        <v>0</v>
      </c>
      <c r="G147" s="175">
        <f>SUM(G17,G20,G21-G22,G23,G26,G27,G29,G32,G33,G34,G35,G36,G37,G38,G39,G40:G55,G20,G21,G22,G23,G26,G27,G29,G32,G33,G34,G35,G36,G37,G38,G39)</f>
        <v>0</v>
      </c>
      <c r="H147" s="175">
        <f>SUM(H17,H20,H21-H22,H23,H26,H27,H29,H32,H33,H34,H35,H36,H37,H38,H39,H40:H55,H20,H21,H22,H23,H26,H27,H29,H32,H33,H34,H35,H36,H37,H38,H39)</f>
        <v>0</v>
      </c>
      <c r="I147" s="175">
        <f>SUM(I17,I20,I21-I22,I23,I26,I27,I29,I32,I33,I34,I35,I36,I37,I38,I39,I40:I55,I20,I21,I22,I23,I26,I27,I29,I32,I33,I34,I35,I36,I37,I38,I39)</f>
        <v>0</v>
      </c>
      <c r="J147" s="175">
        <f>SUM(J17,J20,J23,J26,J27,J29,J32,J33,J34:J42,J43:J55)</f>
        <v>61000</v>
      </c>
      <c r="K147" s="175">
        <f>SUM(K17,K20,K23,K26,K27,K29,K32,K33,K34:K42,K43:K55)</f>
        <v>0</v>
      </c>
      <c r="R147" s="113">
        <f>SUM(E147,J147)</f>
        <v>61000</v>
      </c>
    </row>
    <row r="148" spans="3:18" ht="22.5" hidden="1" customHeight="1" x14ac:dyDescent="0.2">
      <c r="C148" s="16"/>
      <c r="E148" s="175">
        <f>SUM(E59:E69)</f>
        <v>0</v>
      </c>
      <c r="J148" s="175">
        <f>SUM(J59:J69)</f>
        <v>0</v>
      </c>
      <c r="K148" s="175">
        <f>SUM(K59:K69)</f>
        <v>0</v>
      </c>
      <c r="R148" s="113">
        <f>SUM(E148,J148)</f>
        <v>0</v>
      </c>
    </row>
    <row r="149" spans="3:18" s="124" customFormat="1" ht="12.75" hidden="1" customHeight="1" x14ac:dyDescent="0.2">
      <c r="C149" s="213"/>
      <c r="D149" s="214"/>
      <c r="E149" s="175">
        <v>-400000</v>
      </c>
      <c r="F149" s="2" t="s">
        <v>302</v>
      </c>
      <c r="G149" s="112"/>
      <c r="H149" s="112"/>
      <c r="I149" s="112"/>
      <c r="J149" s="113"/>
      <c r="K149" s="113"/>
      <c r="L149" s="112"/>
      <c r="M149" s="112"/>
      <c r="N149" s="112"/>
      <c r="O149" s="112"/>
      <c r="P149" s="112"/>
      <c r="Q149" s="112"/>
      <c r="R149" s="113">
        <f>SUM(E149,J149)</f>
        <v>-400000</v>
      </c>
    </row>
    <row r="150" spans="3:18" hidden="1" x14ac:dyDescent="0.2">
      <c r="C150" s="16"/>
      <c r="E150" s="175" t="e">
        <f>SUM(#REF!,E108:E109)</f>
        <v>#REF!</v>
      </c>
      <c r="J150" s="175" t="e">
        <f>SUM(#REF!,J108:J109)</f>
        <v>#REF!</v>
      </c>
      <c r="K150" s="113"/>
      <c r="R150" s="113" t="e">
        <f t="shared" ref="R150:R153" si="59">SUM(E150,J150)</f>
        <v>#REF!</v>
      </c>
    </row>
    <row r="151" spans="3:18" hidden="1" x14ac:dyDescent="0.2">
      <c r="C151" s="16"/>
      <c r="E151" s="175"/>
      <c r="J151" s="113"/>
      <c r="K151" s="113"/>
      <c r="R151" s="113">
        <f t="shared" si="59"/>
        <v>0</v>
      </c>
    </row>
    <row r="152" spans="3:18" hidden="1" x14ac:dyDescent="0.2">
      <c r="C152" s="16"/>
      <c r="E152" s="175"/>
      <c r="F152" s="2" t="s">
        <v>304</v>
      </c>
      <c r="J152" s="114"/>
      <c r="K152" s="114"/>
      <c r="R152" s="113">
        <f t="shared" si="59"/>
        <v>0</v>
      </c>
    </row>
    <row r="153" spans="3:18" ht="12.75" hidden="1" customHeight="1" x14ac:dyDescent="0.2">
      <c r="C153" s="16"/>
      <c r="E153" s="176">
        <f>SUM(E118)</f>
        <v>0</v>
      </c>
      <c r="F153" s="139" t="s">
        <v>303</v>
      </c>
      <c r="G153" s="140"/>
      <c r="H153" s="140"/>
      <c r="I153" s="140"/>
      <c r="J153" s="139"/>
      <c r="K153" s="139"/>
      <c r="L153" s="140"/>
      <c r="M153" s="140"/>
      <c r="N153" s="140"/>
      <c r="O153" s="140"/>
      <c r="P153" s="140"/>
      <c r="Q153" s="140"/>
      <c r="R153" s="141">
        <f t="shared" si="59"/>
        <v>0</v>
      </c>
    </row>
    <row r="154" spans="3:18" hidden="1" x14ac:dyDescent="0.2">
      <c r="C154" s="16"/>
    </row>
    <row r="155" spans="3:18" hidden="1" x14ac:dyDescent="0.2">
      <c r="C155" s="16"/>
      <c r="E155" s="117" t="e">
        <f>SUM(E147:E153)</f>
        <v>#REF!</v>
      </c>
      <c r="J155" s="113" t="e">
        <f>SUM(J147:J153)</f>
        <v>#REF!</v>
      </c>
      <c r="K155" s="114">
        <f>SUM(K147:K153)</f>
        <v>0</v>
      </c>
      <c r="R155" s="113" t="e">
        <f>SUM(R147:R153)</f>
        <v>#REF!</v>
      </c>
    </row>
    <row r="156" spans="3:18" hidden="1" x14ac:dyDescent="0.2">
      <c r="C156" s="16"/>
    </row>
    <row r="157" spans="3:18" ht="12.75" customHeight="1" x14ac:dyDescent="0.2">
      <c r="C157" s="16"/>
    </row>
    <row r="158" spans="3:18" x14ac:dyDescent="0.2">
      <c r="C158" s="16"/>
    </row>
    <row r="159" spans="3:18" x14ac:dyDescent="0.2">
      <c r="C159" s="16"/>
    </row>
    <row r="160" spans="3:18" x14ac:dyDescent="0.2">
      <c r="C160" s="16"/>
    </row>
    <row r="161" spans="3:3" ht="12.75" customHeight="1" x14ac:dyDescent="0.2">
      <c r="C161" s="16"/>
    </row>
    <row r="162" spans="3:3" x14ac:dyDescent="0.2">
      <c r="C162" s="16"/>
    </row>
    <row r="163" spans="3:3" x14ac:dyDescent="0.2">
      <c r="C163" s="16"/>
    </row>
    <row r="164" spans="3:3" x14ac:dyDescent="0.2">
      <c r="C164" s="16"/>
    </row>
    <row r="165" spans="3:3" ht="12.75" customHeight="1" x14ac:dyDescent="0.2">
      <c r="C165" s="16"/>
    </row>
    <row r="166" spans="3:3" x14ac:dyDescent="0.2">
      <c r="C166" s="16"/>
    </row>
    <row r="167" spans="3:3" x14ac:dyDescent="0.2">
      <c r="C167" s="16"/>
    </row>
    <row r="168" spans="3:3" x14ac:dyDescent="0.2">
      <c r="C168" s="16"/>
    </row>
    <row r="169" spans="3:3" ht="12.75" customHeight="1" x14ac:dyDescent="0.2">
      <c r="C169" s="16"/>
    </row>
    <row r="170" spans="3:3" x14ac:dyDescent="0.2">
      <c r="C170" s="16"/>
    </row>
    <row r="171" spans="3:3" x14ac:dyDescent="0.2">
      <c r="C171" s="16"/>
    </row>
    <row r="172" spans="3:3" x14ac:dyDescent="0.2">
      <c r="C172" s="16"/>
    </row>
    <row r="173" spans="3:3" ht="12.75" customHeight="1" x14ac:dyDescent="0.2">
      <c r="C173" s="16"/>
    </row>
    <row r="174" spans="3:3" x14ac:dyDescent="0.2">
      <c r="C174" s="16"/>
    </row>
    <row r="175" spans="3:3" x14ac:dyDescent="0.2">
      <c r="C175" s="16"/>
    </row>
    <row r="176" spans="3:3" x14ac:dyDescent="0.2">
      <c r="C176" s="16"/>
    </row>
    <row r="177" spans="3:3" ht="12.75" customHeight="1" x14ac:dyDescent="0.2">
      <c r="C177" s="16"/>
    </row>
    <row r="178" spans="3:3" x14ac:dyDescent="0.2">
      <c r="C178" s="16"/>
    </row>
    <row r="179" spans="3:3" x14ac:dyDescent="0.2">
      <c r="C179" s="16"/>
    </row>
    <row r="180" spans="3:3" x14ac:dyDescent="0.2">
      <c r="C180" s="16"/>
    </row>
    <row r="181" spans="3:3" ht="12.75" customHeight="1" x14ac:dyDescent="0.2">
      <c r="C181" s="16"/>
    </row>
    <row r="182" spans="3:3" x14ac:dyDescent="0.2">
      <c r="C182" s="16"/>
    </row>
    <row r="183" spans="3:3" x14ac:dyDescent="0.2">
      <c r="C183" s="16"/>
    </row>
    <row r="184" spans="3:3" x14ac:dyDescent="0.2">
      <c r="C184" s="16"/>
    </row>
    <row r="185" spans="3:3" ht="12.75" customHeight="1" x14ac:dyDescent="0.2">
      <c r="C185" s="16"/>
    </row>
    <row r="186" spans="3:3" x14ac:dyDescent="0.2">
      <c r="C186" s="16"/>
    </row>
    <row r="187" spans="3:3" x14ac:dyDescent="0.2">
      <c r="C187" s="16"/>
    </row>
    <row r="188" spans="3:3" x14ac:dyDescent="0.2">
      <c r="C188" s="16"/>
    </row>
    <row r="189" spans="3:3" ht="12.75" customHeight="1" x14ac:dyDescent="0.2">
      <c r="C189" s="16"/>
    </row>
    <row r="190" spans="3:3" x14ac:dyDescent="0.2">
      <c r="C190" s="16"/>
    </row>
    <row r="191" spans="3:3" x14ac:dyDescent="0.2">
      <c r="C191" s="16"/>
    </row>
    <row r="192" spans="3:3" x14ac:dyDescent="0.2">
      <c r="C192" s="16"/>
    </row>
    <row r="193" spans="3:3" ht="12.75" customHeight="1" x14ac:dyDescent="0.2">
      <c r="C193" s="16"/>
    </row>
    <row r="194" spans="3:3" x14ac:dyDescent="0.2">
      <c r="C194" s="16"/>
    </row>
    <row r="195" spans="3:3" x14ac:dyDescent="0.2">
      <c r="C195" s="16"/>
    </row>
    <row r="196" spans="3:3" x14ac:dyDescent="0.2">
      <c r="C196" s="16"/>
    </row>
    <row r="197" spans="3:3" ht="12.75" customHeight="1" x14ac:dyDescent="0.2">
      <c r="C197" s="16"/>
    </row>
    <row r="198" spans="3:3" x14ac:dyDescent="0.2">
      <c r="C198" s="16"/>
    </row>
    <row r="199" spans="3:3" x14ac:dyDescent="0.2">
      <c r="C199" s="16"/>
    </row>
    <row r="200" spans="3:3" x14ac:dyDescent="0.2">
      <c r="C200" s="16"/>
    </row>
    <row r="201" spans="3:3" ht="12.75" customHeight="1" x14ac:dyDescent="0.2">
      <c r="C201" s="16"/>
    </row>
    <row r="202" spans="3:3" x14ac:dyDescent="0.2">
      <c r="C202" s="16"/>
    </row>
    <row r="203" spans="3:3" x14ac:dyDescent="0.2">
      <c r="C203" s="16"/>
    </row>
    <row r="204" spans="3:3" x14ac:dyDescent="0.2">
      <c r="C204" s="16"/>
    </row>
    <row r="205" spans="3:3" ht="12.75" customHeight="1" x14ac:dyDescent="0.2">
      <c r="C205" s="16"/>
    </row>
    <row r="206" spans="3:3" x14ac:dyDescent="0.2">
      <c r="C206" s="16"/>
    </row>
    <row r="207" spans="3:3" x14ac:dyDescent="0.2">
      <c r="C207" s="16"/>
    </row>
    <row r="208" spans="3:3" x14ac:dyDescent="0.2">
      <c r="C208" s="16"/>
    </row>
    <row r="209" spans="3:3" ht="12.75" customHeight="1" x14ac:dyDescent="0.2">
      <c r="C209" s="16"/>
    </row>
    <row r="210" spans="3:3" x14ac:dyDescent="0.2">
      <c r="C210" s="16"/>
    </row>
    <row r="211" spans="3:3" x14ac:dyDescent="0.2">
      <c r="C211" s="16"/>
    </row>
    <row r="212" spans="3:3" x14ac:dyDescent="0.2">
      <c r="C212" s="16"/>
    </row>
    <row r="213" spans="3:3" ht="12.75" customHeight="1" x14ac:dyDescent="0.2">
      <c r="C213" s="16"/>
    </row>
    <row r="214" spans="3:3" x14ac:dyDescent="0.2">
      <c r="C214" s="16"/>
    </row>
    <row r="215" spans="3:3" x14ac:dyDescent="0.2">
      <c r="C215" s="16"/>
    </row>
    <row r="216" spans="3:3" x14ac:dyDescent="0.2">
      <c r="C216" s="16"/>
    </row>
    <row r="217" spans="3:3" ht="12.75" customHeight="1" x14ac:dyDescent="0.2">
      <c r="C217" s="16"/>
    </row>
    <row r="218" spans="3:3" x14ac:dyDescent="0.2">
      <c r="C218" s="16"/>
    </row>
    <row r="219" spans="3:3" x14ac:dyDescent="0.2">
      <c r="C219" s="16"/>
    </row>
    <row r="220" spans="3:3" x14ac:dyDescent="0.2">
      <c r="C220" s="16"/>
    </row>
    <row r="221" spans="3:3" ht="12.75" customHeight="1" x14ac:dyDescent="0.2">
      <c r="C221" s="16"/>
    </row>
    <row r="222" spans="3:3" x14ac:dyDescent="0.2">
      <c r="C222" s="16"/>
    </row>
    <row r="223" spans="3:3" x14ac:dyDescent="0.2">
      <c r="C223" s="16"/>
    </row>
    <row r="224" spans="3:3" x14ac:dyDescent="0.2">
      <c r="C224" s="16"/>
    </row>
    <row r="225" spans="3:3" ht="12.75" customHeight="1" x14ac:dyDescent="0.2">
      <c r="C225" s="16"/>
    </row>
    <row r="226" spans="3:3" x14ac:dyDescent="0.2">
      <c r="C226" s="16"/>
    </row>
    <row r="227" spans="3:3" x14ac:dyDescent="0.2">
      <c r="C227" s="16"/>
    </row>
    <row r="228" spans="3:3" x14ac:dyDescent="0.2">
      <c r="C228" s="16"/>
    </row>
    <row r="229" spans="3:3" ht="12.75" customHeight="1" x14ac:dyDescent="0.2">
      <c r="C229" s="16"/>
    </row>
    <row r="230" spans="3:3" x14ac:dyDescent="0.2">
      <c r="C230" s="16"/>
    </row>
    <row r="231" spans="3:3" x14ac:dyDescent="0.2">
      <c r="C231" s="16"/>
    </row>
    <row r="232" spans="3:3" x14ac:dyDescent="0.2">
      <c r="C232" s="16"/>
    </row>
    <row r="233" spans="3:3" ht="12.75" customHeight="1" x14ac:dyDescent="0.2">
      <c r="C233" s="16"/>
    </row>
    <row r="234" spans="3:3" x14ac:dyDescent="0.2">
      <c r="C234" s="16"/>
    </row>
    <row r="235" spans="3:3" x14ac:dyDescent="0.2">
      <c r="C235" s="16"/>
    </row>
    <row r="236" spans="3:3" x14ac:dyDescent="0.2">
      <c r="C236" s="16"/>
    </row>
    <row r="237" spans="3:3" ht="12.75" customHeight="1" x14ac:dyDescent="0.2">
      <c r="C237" s="16"/>
    </row>
    <row r="238" spans="3:3" x14ac:dyDescent="0.2">
      <c r="C238" s="16"/>
    </row>
    <row r="239" spans="3:3" x14ac:dyDescent="0.2">
      <c r="C239" s="16"/>
    </row>
    <row r="240" spans="3:3" x14ac:dyDescent="0.2">
      <c r="C240" s="16"/>
    </row>
    <row r="241" spans="3:3" ht="12.75" customHeight="1" x14ac:dyDescent="0.2">
      <c r="C241" s="16"/>
    </row>
    <row r="242" spans="3:3" x14ac:dyDescent="0.2">
      <c r="C242" s="16"/>
    </row>
    <row r="243" spans="3:3" x14ac:dyDescent="0.2">
      <c r="C243" s="16"/>
    </row>
    <row r="244" spans="3:3" x14ac:dyDescent="0.2">
      <c r="C244" s="16"/>
    </row>
    <row r="245" spans="3:3" ht="12.75" customHeight="1" x14ac:dyDescent="0.2">
      <c r="C245" s="16"/>
    </row>
    <row r="246" spans="3:3" x14ac:dyDescent="0.2">
      <c r="C246" s="16"/>
    </row>
    <row r="247" spans="3:3" x14ac:dyDescent="0.2">
      <c r="C247" s="16"/>
    </row>
    <row r="248" spans="3:3" x14ac:dyDescent="0.2">
      <c r="C248" s="16"/>
    </row>
    <row r="249" spans="3:3" ht="12.75" customHeight="1" x14ac:dyDescent="0.2">
      <c r="C249" s="16"/>
    </row>
    <row r="250" spans="3:3" x14ac:dyDescent="0.2">
      <c r="C250" s="16"/>
    </row>
    <row r="251" spans="3:3" x14ac:dyDescent="0.2">
      <c r="C251" s="16"/>
    </row>
    <row r="252" spans="3:3" x14ac:dyDescent="0.2">
      <c r="C252" s="16"/>
    </row>
    <row r="253" spans="3:3" ht="12.75" customHeight="1" x14ac:dyDescent="0.2">
      <c r="C253" s="16"/>
    </row>
    <row r="254" spans="3:3" x14ac:dyDescent="0.2">
      <c r="C254" s="16"/>
    </row>
    <row r="255" spans="3:3" x14ac:dyDescent="0.2">
      <c r="C255" s="16"/>
    </row>
    <row r="256" spans="3:3" x14ac:dyDescent="0.2">
      <c r="C256" s="16"/>
    </row>
    <row r="257" spans="3:3" ht="12.75" customHeight="1" x14ac:dyDescent="0.2">
      <c r="C257" s="16"/>
    </row>
    <row r="258" spans="3:3" x14ac:dyDescent="0.2">
      <c r="C258" s="16"/>
    </row>
    <row r="259" spans="3:3" x14ac:dyDescent="0.2">
      <c r="C259" s="16"/>
    </row>
    <row r="260" spans="3:3" x14ac:dyDescent="0.2">
      <c r="C260" s="16"/>
    </row>
    <row r="261" spans="3:3" ht="12.75" customHeight="1" x14ac:dyDescent="0.2">
      <c r="C261" s="16"/>
    </row>
    <row r="262" spans="3:3" x14ac:dyDescent="0.2">
      <c r="C262" s="16"/>
    </row>
    <row r="263" spans="3:3" x14ac:dyDescent="0.2">
      <c r="C263" s="16"/>
    </row>
    <row r="264" spans="3:3" x14ac:dyDescent="0.2">
      <c r="C264" s="16"/>
    </row>
    <row r="265" spans="3:3" ht="12.75" customHeight="1" x14ac:dyDescent="0.2">
      <c r="C265" s="16"/>
    </row>
    <row r="266" spans="3:3" x14ac:dyDescent="0.2">
      <c r="C266" s="16"/>
    </row>
    <row r="267" spans="3:3" x14ac:dyDescent="0.2">
      <c r="C267" s="16"/>
    </row>
    <row r="268" spans="3:3" x14ac:dyDescent="0.2">
      <c r="C268" s="16"/>
    </row>
    <row r="269" spans="3:3" ht="12.75" customHeight="1" x14ac:dyDescent="0.2">
      <c r="C269" s="16"/>
    </row>
    <row r="270" spans="3:3" x14ac:dyDescent="0.2">
      <c r="C270" s="16"/>
    </row>
    <row r="271" spans="3:3" x14ac:dyDescent="0.2">
      <c r="C271" s="16"/>
    </row>
    <row r="272" spans="3:3" x14ac:dyDescent="0.2">
      <c r="C272" s="16"/>
    </row>
    <row r="273" spans="3:3" ht="12.75" customHeight="1" x14ac:dyDescent="0.2">
      <c r="C273" s="16"/>
    </row>
    <row r="274" spans="3:3" x14ac:dyDescent="0.2">
      <c r="C274" s="16"/>
    </row>
    <row r="275" spans="3:3" x14ac:dyDescent="0.2">
      <c r="C275" s="16"/>
    </row>
    <row r="276" spans="3:3" x14ac:dyDescent="0.2">
      <c r="C276" s="16"/>
    </row>
    <row r="277" spans="3:3" ht="12.75" customHeight="1" x14ac:dyDescent="0.2">
      <c r="C277" s="16"/>
    </row>
    <row r="278" spans="3:3" x14ac:dyDescent="0.2">
      <c r="C278" s="16"/>
    </row>
    <row r="279" spans="3:3" x14ac:dyDescent="0.2">
      <c r="C279" s="16"/>
    </row>
    <row r="280" spans="3:3" x14ac:dyDescent="0.2">
      <c r="C280" s="16"/>
    </row>
    <row r="281" spans="3:3" ht="12.75" customHeight="1" x14ac:dyDescent="0.2">
      <c r="C281" s="16"/>
    </row>
    <row r="282" spans="3:3" x14ac:dyDescent="0.2">
      <c r="C282" s="16"/>
    </row>
    <row r="283" spans="3:3" x14ac:dyDescent="0.2">
      <c r="C283" s="16"/>
    </row>
    <row r="284" spans="3:3" x14ac:dyDescent="0.2">
      <c r="C284" s="16"/>
    </row>
    <row r="285" spans="3:3" ht="12.75" customHeight="1" x14ac:dyDescent="0.2">
      <c r="C285" s="16"/>
    </row>
    <row r="286" spans="3:3" x14ac:dyDescent="0.2">
      <c r="C286" s="16"/>
    </row>
    <row r="287" spans="3:3" x14ac:dyDescent="0.2">
      <c r="C287" s="16"/>
    </row>
    <row r="288" spans="3:3" x14ac:dyDescent="0.2">
      <c r="C288" s="16"/>
    </row>
    <row r="289" spans="3:3" ht="12.75" customHeight="1" x14ac:dyDescent="0.2">
      <c r="C289" s="16"/>
    </row>
    <row r="290" spans="3:3" x14ac:dyDescent="0.2">
      <c r="C290" s="16"/>
    </row>
    <row r="291" spans="3:3" x14ac:dyDescent="0.2">
      <c r="C291" s="16"/>
    </row>
    <row r="292" spans="3:3" x14ac:dyDescent="0.2">
      <c r="C292" s="16"/>
    </row>
    <row r="293" spans="3:3" ht="12.75" customHeight="1" x14ac:dyDescent="0.2">
      <c r="C293" s="16"/>
    </row>
    <row r="294" spans="3:3" x14ac:dyDescent="0.2">
      <c r="C294" s="16"/>
    </row>
    <row r="295" spans="3:3" x14ac:dyDescent="0.2">
      <c r="C295" s="16"/>
    </row>
    <row r="296" spans="3:3" x14ac:dyDescent="0.2">
      <c r="C296" s="16"/>
    </row>
    <row r="297" spans="3:3" ht="12.75" customHeight="1" x14ac:dyDescent="0.2">
      <c r="C297" s="16"/>
    </row>
    <row r="298" spans="3:3" x14ac:dyDescent="0.2">
      <c r="C298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4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topLeftCell="D18" zoomScale="87" zoomScaleNormal="48" zoomScaleSheetLayoutView="87" workbookViewId="0">
      <selection activeCell="M11" sqref="M11:M13"/>
    </sheetView>
  </sheetViews>
  <sheetFormatPr defaultColWidth="7.85546875" defaultRowHeight="12.75" x14ac:dyDescent="0.2"/>
  <cols>
    <col min="1" max="1" width="0.28515625" style="290" hidden="1" customWidth="1"/>
    <col min="2" max="2" width="3.7109375" style="290" hidden="1" customWidth="1"/>
    <col min="3" max="3" width="1" style="290" hidden="1" customWidth="1"/>
    <col min="4" max="4" width="22.28515625" style="290" customWidth="1"/>
    <col min="5" max="5" width="24.7109375" style="290" customWidth="1"/>
    <col min="6" max="6" width="41.7109375" style="319" customWidth="1"/>
    <col min="7" max="7" width="21.28515625" style="319" hidden="1" customWidth="1"/>
    <col min="8" max="8" width="16.28515625" style="319" hidden="1" customWidth="1"/>
    <col min="9" max="9" width="14.140625" style="319" hidden="1" customWidth="1"/>
    <col min="10" max="10" width="11.7109375" style="319" hidden="1" customWidth="1"/>
    <col min="11" max="11" width="17.85546875" style="320" hidden="1" customWidth="1"/>
    <col min="12" max="12" width="29.140625" style="320" hidden="1" customWidth="1"/>
    <col min="13" max="13" width="25.140625" style="320" customWidth="1"/>
    <col min="14" max="14" width="27.7109375" style="320" customWidth="1"/>
    <col min="15" max="15" width="26.7109375" style="320" customWidth="1"/>
    <col min="16" max="16" width="16.5703125" style="319" customWidth="1"/>
    <col min="17" max="17" width="14.42578125" style="319" customWidth="1"/>
    <col min="18" max="18" width="2.7109375" style="319" hidden="1" customWidth="1"/>
    <col min="19" max="19" width="21.42578125" style="319" customWidth="1"/>
    <col min="20" max="20" width="9.42578125" style="290" hidden="1" customWidth="1"/>
    <col min="21" max="21" width="16.7109375" style="290" hidden="1" customWidth="1"/>
    <col min="22" max="22" width="40.85546875" style="290" hidden="1" customWidth="1"/>
    <col min="23" max="23" width="16.5703125" style="290" hidden="1" customWidth="1"/>
    <col min="24" max="24" width="12.85546875" style="290" hidden="1" customWidth="1"/>
    <col min="25" max="25" width="29.42578125" style="290" hidden="1" customWidth="1"/>
    <col min="26" max="26" width="21" style="290" hidden="1" customWidth="1"/>
    <col min="27" max="27" width="18.28515625" style="290" hidden="1" customWidth="1"/>
    <col min="28" max="28" width="16.42578125" style="290" hidden="1" customWidth="1"/>
    <col min="29" max="29" width="16" style="290" hidden="1" customWidth="1"/>
    <col min="30" max="30" width="18.5703125" style="290" hidden="1" customWidth="1"/>
    <col min="31" max="31" width="16.5703125" style="290" hidden="1" customWidth="1"/>
    <col min="32" max="32" width="22.42578125" style="290" hidden="1" customWidth="1"/>
    <col min="33" max="33" width="32" style="290" customWidth="1"/>
    <col min="34" max="34" width="14.7109375" style="290" customWidth="1"/>
    <col min="35" max="35" width="17.28515625" style="290" customWidth="1"/>
    <col min="36" max="258" width="7.85546875" style="290"/>
    <col min="259" max="261" width="0" style="290" hidden="1" customWidth="1"/>
    <col min="262" max="262" width="15" style="290" customWidth="1"/>
    <col min="263" max="263" width="21.85546875" style="290" customWidth="1"/>
    <col min="264" max="264" width="24.5703125" style="290" customWidth="1"/>
    <col min="265" max="265" width="43.42578125" style="290" customWidth="1"/>
    <col min="266" max="266" width="38.42578125" style="290" customWidth="1"/>
    <col min="267" max="267" width="43.7109375" style="290" customWidth="1"/>
    <col min="268" max="268" width="17.140625" style="290" customWidth="1"/>
    <col min="269" max="269" width="18.85546875" style="290" customWidth="1"/>
    <col min="270" max="270" width="13.42578125" style="290" customWidth="1"/>
    <col min="271" max="271" width="15.7109375" style="290" customWidth="1"/>
    <col min="272" max="272" width="15" style="290" customWidth="1"/>
    <col min="273" max="273" width="13.42578125" style="290" customWidth="1"/>
    <col min="274" max="274" width="15.42578125" style="290" customWidth="1"/>
    <col min="275" max="275" width="20.5703125" style="290" customWidth="1"/>
    <col min="276" max="276" width="14" style="290" customWidth="1"/>
    <col min="277" max="277" width="11.140625" style="290" customWidth="1"/>
    <col min="278" max="278" width="20.140625" style="290" customWidth="1"/>
    <col min="279" max="279" width="15.85546875" style="290" customWidth="1"/>
    <col min="280" max="280" width="15.7109375" style="290" customWidth="1"/>
    <col min="281" max="281" width="18.28515625" style="290" customWidth="1"/>
    <col min="282" max="282" width="21" style="290" customWidth="1"/>
    <col min="283" max="283" width="18.28515625" style="290" customWidth="1"/>
    <col min="284" max="284" width="16.42578125" style="290" customWidth="1"/>
    <col min="285" max="285" width="16.5703125" style="290" customWidth="1"/>
    <col min="286" max="286" width="18.5703125" style="290" customWidth="1"/>
    <col min="287" max="287" width="16.5703125" style="290" customWidth="1"/>
    <col min="288" max="288" width="22.42578125" style="290" customWidth="1"/>
    <col min="289" max="289" width="32" style="290" customWidth="1"/>
    <col min="290" max="290" width="14.7109375" style="290" customWidth="1"/>
    <col min="291" max="291" width="17.28515625" style="290" customWidth="1"/>
    <col min="292" max="514" width="7.85546875" style="290"/>
    <col min="515" max="517" width="0" style="290" hidden="1" customWidth="1"/>
    <col min="518" max="518" width="15" style="290" customWidth="1"/>
    <col min="519" max="519" width="21.85546875" style="290" customWidth="1"/>
    <col min="520" max="520" width="24.5703125" style="290" customWidth="1"/>
    <col min="521" max="521" width="43.42578125" style="290" customWidth="1"/>
    <col min="522" max="522" width="38.42578125" style="290" customWidth="1"/>
    <col min="523" max="523" width="43.7109375" style="290" customWidth="1"/>
    <col min="524" max="524" width="17.140625" style="290" customWidth="1"/>
    <col min="525" max="525" width="18.85546875" style="290" customWidth="1"/>
    <col min="526" max="526" width="13.42578125" style="290" customWidth="1"/>
    <col min="527" max="527" width="15.7109375" style="290" customWidth="1"/>
    <col min="528" max="528" width="15" style="290" customWidth="1"/>
    <col min="529" max="529" width="13.42578125" style="290" customWidth="1"/>
    <col min="530" max="530" width="15.42578125" style="290" customWidth="1"/>
    <col min="531" max="531" width="20.5703125" style="290" customWidth="1"/>
    <col min="532" max="532" width="14" style="290" customWidth="1"/>
    <col min="533" max="533" width="11.140625" style="290" customWidth="1"/>
    <col min="534" max="534" width="20.140625" style="290" customWidth="1"/>
    <col min="535" max="535" width="15.85546875" style="290" customWidth="1"/>
    <col min="536" max="536" width="15.7109375" style="290" customWidth="1"/>
    <col min="537" max="537" width="18.28515625" style="290" customWidth="1"/>
    <col min="538" max="538" width="21" style="290" customWidth="1"/>
    <col min="539" max="539" width="18.28515625" style="290" customWidth="1"/>
    <col min="540" max="540" width="16.42578125" style="290" customWidth="1"/>
    <col min="541" max="541" width="16.5703125" style="290" customWidth="1"/>
    <col min="542" max="542" width="18.5703125" style="290" customWidth="1"/>
    <col min="543" max="543" width="16.5703125" style="290" customWidth="1"/>
    <col min="544" max="544" width="22.42578125" style="290" customWidth="1"/>
    <col min="545" max="545" width="32" style="290" customWidth="1"/>
    <col min="546" max="546" width="14.7109375" style="290" customWidth="1"/>
    <col min="547" max="547" width="17.28515625" style="290" customWidth="1"/>
    <col min="548" max="770" width="7.85546875" style="290"/>
    <col min="771" max="773" width="0" style="290" hidden="1" customWidth="1"/>
    <col min="774" max="774" width="15" style="290" customWidth="1"/>
    <col min="775" max="775" width="21.85546875" style="290" customWidth="1"/>
    <col min="776" max="776" width="24.5703125" style="290" customWidth="1"/>
    <col min="777" max="777" width="43.42578125" style="290" customWidth="1"/>
    <col min="778" max="778" width="38.42578125" style="290" customWidth="1"/>
    <col min="779" max="779" width="43.7109375" style="290" customWidth="1"/>
    <col min="780" max="780" width="17.140625" style="290" customWidth="1"/>
    <col min="781" max="781" width="18.85546875" style="290" customWidth="1"/>
    <col min="782" max="782" width="13.42578125" style="290" customWidth="1"/>
    <col min="783" max="783" width="15.7109375" style="290" customWidth="1"/>
    <col min="784" max="784" width="15" style="290" customWidth="1"/>
    <col min="785" max="785" width="13.42578125" style="290" customWidth="1"/>
    <col min="786" max="786" width="15.42578125" style="290" customWidth="1"/>
    <col min="787" max="787" width="20.5703125" style="290" customWidth="1"/>
    <col min="788" max="788" width="14" style="290" customWidth="1"/>
    <col min="789" max="789" width="11.140625" style="290" customWidth="1"/>
    <col min="790" max="790" width="20.140625" style="290" customWidth="1"/>
    <col min="791" max="791" width="15.85546875" style="290" customWidth="1"/>
    <col min="792" max="792" width="15.7109375" style="290" customWidth="1"/>
    <col min="793" max="793" width="18.28515625" style="290" customWidth="1"/>
    <col min="794" max="794" width="21" style="290" customWidth="1"/>
    <col min="795" max="795" width="18.28515625" style="290" customWidth="1"/>
    <col min="796" max="796" width="16.42578125" style="290" customWidth="1"/>
    <col min="797" max="797" width="16.5703125" style="290" customWidth="1"/>
    <col min="798" max="798" width="18.5703125" style="290" customWidth="1"/>
    <col min="799" max="799" width="16.5703125" style="290" customWidth="1"/>
    <col min="800" max="800" width="22.42578125" style="290" customWidth="1"/>
    <col min="801" max="801" width="32" style="290" customWidth="1"/>
    <col min="802" max="802" width="14.7109375" style="290" customWidth="1"/>
    <col min="803" max="803" width="17.28515625" style="290" customWidth="1"/>
    <col min="804" max="1026" width="7.85546875" style="290"/>
    <col min="1027" max="1029" width="0" style="290" hidden="1" customWidth="1"/>
    <col min="1030" max="1030" width="15" style="290" customWidth="1"/>
    <col min="1031" max="1031" width="21.85546875" style="290" customWidth="1"/>
    <col min="1032" max="1032" width="24.5703125" style="290" customWidth="1"/>
    <col min="1033" max="1033" width="43.42578125" style="290" customWidth="1"/>
    <col min="1034" max="1034" width="38.42578125" style="290" customWidth="1"/>
    <col min="1035" max="1035" width="43.7109375" style="290" customWidth="1"/>
    <col min="1036" max="1036" width="17.140625" style="290" customWidth="1"/>
    <col min="1037" max="1037" width="18.85546875" style="290" customWidth="1"/>
    <col min="1038" max="1038" width="13.42578125" style="290" customWidth="1"/>
    <col min="1039" max="1039" width="15.7109375" style="290" customWidth="1"/>
    <col min="1040" max="1040" width="15" style="290" customWidth="1"/>
    <col min="1041" max="1041" width="13.42578125" style="290" customWidth="1"/>
    <col min="1042" max="1042" width="15.42578125" style="290" customWidth="1"/>
    <col min="1043" max="1043" width="20.5703125" style="290" customWidth="1"/>
    <col min="1044" max="1044" width="14" style="290" customWidth="1"/>
    <col min="1045" max="1045" width="11.140625" style="290" customWidth="1"/>
    <col min="1046" max="1046" width="20.140625" style="290" customWidth="1"/>
    <col min="1047" max="1047" width="15.85546875" style="290" customWidth="1"/>
    <col min="1048" max="1048" width="15.7109375" style="290" customWidth="1"/>
    <col min="1049" max="1049" width="18.28515625" style="290" customWidth="1"/>
    <col min="1050" max="1050" width="21" style="290" customWidth="1"/>
    <col min="1051" max="1051" width="18.28515625" style="290" customWidth="1"/>
    <col min="1052" max="1052" width="16.42578125" style="290" customWidth="1"/>
    <col min="1053" max="1053" width="16.5703125" style="290" customWidth="1"/>
    <col min="1054" max="1054" width="18.5703125" style="290" customWidth="1"/>
    <col min="1055" max="1055" width="16.5703125" style="290" customWidth="1"/>
    <col min="1056" max="1056" width="22.42578125" style="290" customWidth="1"/>
    <col min="1057" max="1057" width="32" style="290" customWidth="1"/>
    <col min="1058" max="1058" width="14.7109375" style="290" customWidth="1"/>
    <col min="1059" max="1059" width="17.28515625" style="290" customWidth="1"/>
    <col min="1060" max="1282" width="7.85546875" style="290"/>
    <col min="1283" max="1285" width="0" style="290" hidden="1" customWidth="1"/>
    <col min="1286" max="1286" width="15" style="290" customWidth="1"/>
    <col min="1287" max="1287" width="21.85546875" style="290" customWidth="1"/>
    <col min="1288" max="1288" width="24.5703125" style="290" customWidth="1"/>
    <col min="1289" max="1289" width="43.42578125" style="290" customWidth="1"/>
    <col min="1290" max="1290" width="38.42578125" style="290" customWidth="1"/>
    <col min="1291" max="1291" width="43.7109375" style="290" customWidth="1"/>
    <col min="1292" max="1292" width="17.140625" style="290" customWidth="1"/>
    <col min="1293" max="1293" width="18.85546875" style="290" customWidth="1"/>
    <col min="1294" max="1294" width="13.42578125" style="290" customWidth="1"/>
    <col min="1295" max="1295" width="15.7109375" style="290" customWidth="1"/>
    <col min="1296" max="1296" width="15" style="290" customWidth="1"/>
    <col min="1297" max="1297" width="13.42578125" style="290" customWidth="1"/>
    <col min="1298" max="1298" width="15.42578125" style="290" customWidth="1"/>
    <col min="1299" max="1299" width="20.5703125" style="290" customWidth="1"/>
    <col min="1300" max="1300" width="14" style="290" customWidth="1"/>
    <col min="1301" max="1301" width="11.140625" style="290" customWidth="1"/>
    <col min="1302" max="1302" width="20.140625" style="290" customWidth="1"/>
    <col min="1303" max="1303" width="15.85546875" style="290" customWidth="1"/>
    <col min="1304" max="1304" width="15.7109375" style="290" customWidth="1"/>
    <col min="1305" max="1305" width="18.28515625" style="290" customWidth="1"/>
    <col min="1306" max="1306" width="21" style="290" customWidth="1"/>
    <col min="1307" max="1307" width="18.28515625" style="290" customWidth="1"/>
    <col min="1308" max="1308" width="16.42578125" style="290" customWidth="1"/>
    <col min="1309" max="1309" width="16.5703125" style="290" customWidth="1"/>
    <col min="1310" max="1310" width="18.5703125" style="290" customWidth="1"/>
    <col min="1311" max="1311" width="16.5703125" style="290" customWidth="1"/>
    <col min="1312" max="1312" width="22.42578125" style="290" customWidth="1"/>
    <col min="1313" max="1313" width="32" style="290" customWidth="1"/>
    <col min="1314" max="1314" width="14.7109375" style="290" customWidth="1"/>
    <col min="1315" max="1315" width="17.28515625" style="290" customWidth="1"/>
    <col min="1316" max="1538" width="7.85546875" style="290"/>
    <col min="1539" max="1541" width="0" style="290" hidden="1" customWidth="1"/>
    <col min="1542" max="1542" width="15" style="290" customWidth="1"/>
    <col min="1543" max="1543" width="21.85546875" style="290" customWidth="1"/>
    <col min="1544" max="1544" width="24.5703125" style="290" customWidth="1"/>
    <col min="1545" max="1545" width="43.42578125" style="290" customWidth="1"/>
    <col min="1546" max="1546" width="38.42578125" style="290" customWidth="1"/>
    <col min="1547" max="1547" width="43.7109375" style="290" customWidth="1"/>
    <col min="1548" max="1548" width="17.140625" style="290" customWidth="1"/>
    <col min="1549" max="1549" width="18.85546875" style="290" customWidth="1"/>
    <col min="1550" max="1550" width="13.42578125" style="290" customWidth="1"/>
    <col min="1551" max="1551" width="15.7109375" style="290" customWidth="1"/>
    <col min="1552" max="1552" width="15" style="290" customWidth="1"/>
    <col min="1553" max="1553" width="13.42578125" style="290" customWidth="1"/>
    <col min="1554" max="1554" width="15.42578125" style="290" customWidth="1"/>
    <col min="1555" max="1555" width="20.5703125" style="290" customWidth="1"/>
    <col min="1556" max="1556" width="14" style="290" customWidth="1"/>
    <col min="1557" max="1557" width="11.140625" style="290" customWidth="1"/>
    <col min="1558" max="1558" width="20.140625" style="290" customWidth="1"/>
    <col min="1559" max="1559" width="15.85546875" style="290" customWidth="1"/>
    <col min="1560" max="1560" width="15.7109375" style="290" customWidth="1"/>
    <col min="1561" max="1561" width="18.28515625" style="290" customWidth="1"/>
    <col min="1562" max="1562" width="21" style="290" customWidth="1"/>
    <col min="1563" max="1563" width="18.28515625" style="290" customWidth="1"/>
    <col min="1564" max="1564" width="16.42578125" style="290" customWidth="1"/>
    <col min="1565" max="1565" width="16.5703125" style="290" customWidth="1"/>
    <col min="1566" max="1566" width="18.5703125" style="290" customWidth="1"/>
    <col min="1567" max="1567" width="16.5703125" style="290" customWidth="1"/>
    <col min="1568" max="1568" width="22.42578125" style="290" customWidth="1"/>
    <col min="1569" max="1569" width="32" style="290" customWidth="1"/>
    <col min="1570" max="1570" width="14.7109375" style="290" customWidth="1"/>
    <col min="1571" max="1571" width="17.28515625" style="290" customWidth="1"/>
    <col min="1572" max="1794" width="7.85546875" style="290"/>
    <col min="1795" max="1797" width="0" style="290" hidden="1" customWidth="1"/>
    <col min="1798" max="1798" width="15" style="290" customWidth="1"/>
    <col min="1799" max="1799" width="21.85546875" style="290" customWidth="1"/>
    <col min="1800" max="1800" width="24.5703125" style="290" customWidth="1"/>
    <col min="1801" max="1801" width="43.42578125" style="290" customWidth="1"/>
    <col min="1802" max="1802" width="38.42578125" style="290" customWidth="1"/>
    <col min="1803" max="1803" width="43.7109375" style="290" customWidth="1"/>
    <col min="1804" max="1804" width="17.140625" style="290" customWidth="1"/>
    <col min="1805" max="1805" width="18.85546875" style="290" customWidth="1"/>
    <col min="1806" max="1806" width="13.42578125" style="290" customWidth="1"/>
    <col min="1807" max="1807" width="15.7109375" style="290" customWidth="1"/>
    <col min="1808" max="1808" width="15" style="290" customWidth="1"/>
    <col min="1809" max="1809" width="13.42578125" style="290" customWidth="1"/>
    <col min="1810" max="1810" width="15.42578125" style="290" customWidth="1"/>
    <col min="1811" max="1811" width="20.5703125" style="290" customWidth="1"/>
    <col min="1812" max="1812" width="14" style="290" customWidth="1"/>
    <col min="1813" max="1813" width="11.140625" style="290" customWidth="1"/>
    <col min="1814" max="1814" width="20.140625" style="290" customWidth="1"/>
    <col min="1815" max="1815" width="15.85546875" style="290" customWidth="1"/>
    <col min="1816" max="1816" width="15.7109375" style="290" customWidth="1"/>
    <col min="1817" max="1817" width="18.28515625" style="290" customWidth="1"/>
    <col min="1818" max="1818" width="21" style="290" customWidth="1"/>
    <col min="1819" max="1819" width="18.28515625" style="290" customWidth="1"/>
    <col min="1820" max="1820" width="16.42578125" style="290" customWidth="1"/>
    <col min="1821" max="1821" width="16.5703125" style="290" customWidth="1"/>
    <col min="1822" max="1822" width="18.5703125" style="290" customWidth="1"/>
    <col min="1823" max="1823" width="16.5703125" style="290" customWidth="1"/>
    <col min="1824" max="1824" width="22.42578125" style="290" customWidth="1"/>
    <col min="1825" max="1825" width="32" style="290" customWidth="1"/>
    <col min="1826" max="1826" width="14.7109375" style="290" customWidth="1"/>
    <col min="1827" max="1827" width="17.28515625" style="290" customWidth="1"/>
    <col min="1828" max="2050" width="7.85546875" style="290"/>
    <col min="2051" max="2053" width="0" style="290" hidden="1" customWidth="1"/>
    <col min="2054" max="2054" width="15" style="290" customWidth="1"/>
    <col min="2055" max="2055" width="21.85546875" style="290" customWidth="1"/>
    <col min="2056" max="2056" width="24.5703125" style="290" customWidth="1"/>
    <col min="2057" max="2057" width="43.42578125" style="290" customWidth="1"/>
    <col min="2058" max="2058" width="38.42578125" style="290" customWidth="1"/>
    <col min="2059" max="2059" width="43.7109375" style="290" customWidth="1"/>
    <col min="2060" max="2060" width="17.140625" style="290" customWidth="1"/>
    <col min="2061" max="2061" width="18.85546875" style="290" customWidth="1"/>
    <col min="2062" max="2062" width="13.42578125" style="290" customWidth="1"/>
    <col min="2063" max="2063" width="15.7109375" style="290" customWidth="1"/>
    <col min="2064" max="2064" width="15" style="290" customWidth="1"/>
    <col min="2065" max="2065" width="13.42578125" style="290" customWidth="1"/>
    <col min="2066" max="2066" width="15.42578125" style="290" customWidth="1"/>
    <col min="2067" max="2067" width="20.5703125" style="290" customWidth="1"/>
    <col min="2068" max="2068" width="14" style="290" customWidth="1"/>
    <col min="2069" max="2069" width="11.140625" style="290" customWidth="1"/>
    <col min="2070" max="2070" width="20.140625" style="290" customWidth="1"/>
    <col min="2071" max="2071" width="15.85546875" style="290" customWidth="1"/>
    <col min="2072" max="2072" width="15.7109375" style="290" customWidth="1"/>
    <col min="2073" max="2073" width="18.28515625" style="290" customWidth="1"/>
    <col min="2074" max="2074" width="21" style="290" customWidth="1"/>
    <col min="2075" max="2075" width="18.28515625" style="290" customWidth="1"/>
    <col min="2076" max="2076" width="16.42578125" style="290" customWidth="1"/>
    <col min="2077" max="2077" width="16.5703125" style="290" customWidth="1"/>
    <col min="2078" max="2078" width="18.5703125" style="290" customWidth="1"/>
    <col min="2079" max="2079" width="16.5703125" style="290" customWidth="1"/>
    <col min="2080" max="2080" width="22.42578125" style="290" customWidth="1"/>
    <col min="2081" max="2081" width="32" style="290" customWidth="1"/>
    <col min="2082" max="2082" width="14.7109375" style="290" customWidth="1"/>
    <col min="2083" max="2083" width="17.28515625" style="290" customWidth="1"/>
    <col min="2084" max="2306" width="7.85546875" style="290"/>
    <col min="2307" max="2309" width="0" style="290" hidden="1" customWidth="1"/>
    <col min="2310" max="2310" width="15" style="290" customWidth="1"/>
    <col min="2311" max="2311" width="21.85546875" style="290" customWidth="1"/>
    <col min="2312" max="2312" width="24.5703125" style="290" customWidth="1"/>
    <col min="2313" max="2313" width="43.42578125" style="290" customWidth="1"/>
    <col min="2314" max="2314" width="38.42578125" style="290" customWidth="1"/>
    <col min="2315" max="2315" width="43.7109375" style="290" customWidth="1"/>
    <col min="2316" max="2316" width="17.140625" style="290" customWidth="1"/>
    <col min="2317" max="2317" width="18.85546875" style="290" customWidth="1"/>
    <col min="2318" max="2318" width="13.42578125" style="290" customWidth="1"/>
    <col min="2319" max="2319" width="15.7109375" style="290" customWidth="1"/>
    <col min="2320" max="2320" width="15" style="290" customWidth="1"/>
    <col min="2321" max="2321" width="13.42578125" style="290" customWidth="1"/>
    <col min="2322" max="2322" width="15.42578125" style="290" customWidth="1"/>
    <col min="2323" max="2323" width="20.5703125" style="290" customWidth="1"/>
    <col min="2324" max="2324" width="14" style="290" customWidth="1"/>
    <col min="2325" max="2325" width="11.140625" style="290" customWidth="1"/>
    <col min="2326" max="2326" width="20.140625" style="290" customWidth="1"/>
    <col min="2327" max="2327" width="15.85546875" style="290" customWidth="1"/>
    <col min="2328" max="2328" width="15.7109375" style="290" customWidth="1"/>
    <col min="2329" max="2329" width="18.28515625" style="290" customWidth="1"/>
    <col min="2330" max="2330" width="21" style="290" customWidth="1"/>
    <col min="2331" max="2331" width="18.28515625" style="290" customWidth="1"/>
    <col min="2332" max="2332" width="16.42578125" style="290" customWidth="1"/>
    <col min="2333" max="2333" width="16.5703125" style="290" customWidth="1"/>
    <col min="2334" max="2334" width="18.5703125" style="290" customWidth="1"/>
    <col min="2335" max="2335" width="16.5703125" style="290" customWidth="1"/>
    <col min="2336" max="2336" width="22.42578125" style="290" customWidth="1"/>
    <col min="2337" max="2337" width="32" style="290" customWidth="1"/>
    <col min="2338" max="2338" width="14.7109375" style="290" customWidth="1"/>
    <col min="2339" max="2339" width="17.28515625" style="290" customWidth="1"/>
    <col min="2340" max="2562" width="7.85546875" style="290"/>
    <col min="2563" max="2565" width="0" style="290" hidden="1" customWidth="1"/>
    <col min="2566" max="2566" width="15" style="290" customWidth="1"/>
    <col min="2567" max="2567" width="21.85546875" style="290" customWidth="1"/>
    <col min="2568" max="2568" width="24.5703125" style="290" customWidth="1"/>
    <col min="2569" max="2569" width="43.42578125" style="290" customWidth="1"/>
    <col min="2570" max="2570" width="38.42578125" style="290" customWidth="1"/>
    <col min="2571" max="2571" width="43.7109375" style="290" customWidth="1"/>
    <col min="2572" max="2572" width="17.140625" style="290" customWidth="1"/>
    <col min="2573" max="2573" width="18.85546875" style="290" customWidth="1"/>
    <col min="2574" max="2574" width="13.42578125" style="290" customWidth="1"/>
    <col min="2575" max="2575" width="15.7109375" style="290" customWidth="1"/>
    <col min="2576" max="2576" width="15" style="290" customWidth="1"/>
    <col min="2577" max="2577" width="13.42578125" style="290" customWidth="1"/>
    <col min="2578" max="2578" width="15.42578125" style="290" customWidth="1"/>
    <col min="2579" max="2579" width="20.5703125" style="290" customWidth="1"/>
    <col min="2580" max="2580" width="14" style="290" customWidth="1"/>
    <col min="2581" max="2581" width="11.140625" style="290" customWidth="1"/>
    <col min="2582" max="2582" width="20.140625" style="290" customWidth="1"/>
    <col min="2583" max="2583" width="15.85546875" style="290" customWidth="1"/>
    <col min="2584" max="2584" width="15.7109375" style="290" customWidth="1"/>
    <col min="2585" max="2585" width="18.28515625" style="290" customWidth="1"/>
    <col min="2586" max="2586" width="21" style="290" customWidth="1"/>
    <col min="2587" max="2587" width="18.28515625" style="290" customWidth="1"/>
    <col min="2588" max="2588" width="16.42578125" style="290" customWidth="1"/>
    <col min="2589" max="2589" width="16.5703125" style="290" customWidth="1"/>
    <col min="2590" max="2590" width="18.5703125" style="290" customWidth="1"/>
    <col min="2591" max="2591" width="16.5703125" style="290" customWidth="1"/>
    <col min="2592" max="2592" width="22.42578125" style="290" customWidth="1"/>
    <col min="2593" max="2593" width="32" style="290" customWidth="1"/>
    <col min="2594" max="2594" width="14.7109375" style="290" customWidth="1"/>
    <col min="2595" max="2595" width="17.28515625" style="290" customWidth="1"/>
    <col min="2596" max="2818" width="7.85546875" style="290"/>
    <col min="2819" max="2821" width="0" style="290" hidden="1" customWidth="1"/>
    <col min="2822" max="2822" width="15" style="290" customWidth="1"/>
    <col min="2823" max="2823" width="21.85546875" style="290" customWidth="1"/>
    <col min="2824" max="2824" width="24.5703125" style="290" customWidth="1"/>
    <col min="2825" max="2825" width="43.42578125" style="290" customWidth="1"/>
    <col min="2826" max="2826" width="38.42578125" style="290" customWidth="1"/>
    <col min="2827" max="2827" width="43.7109375" style="290" customWidth="1"/>
    <col min="2828" max="2828" width="17.140625" style="290" customWidth="1"/>
    <col min="2829" max="2829" width="18.85546875" style="290" customWidth="1"/>
    <col min="2830" max="2830" width="13.42578125" style="290" customWidth="1"/>
    <col min="2831" max="2831" width="15.7109375" style="290" customWidth="1"/>
    <col min="2832" max="2832" width="15" style="290" customWidth="1"/>
    <col min="2833" max="2833" width="13.42578125" style="290" customWidth="1"/>
    <col min="2834" max="2834" width="15.42578125" style="290" customWidth="1"/>
    <col min="2835" max="2835" width="20.5703125" style="290" customWidth="1"/>
    <col min="2836" max="2836" width="14" style="290" customWidth="1"/>
    <col min="2837" max="2837" width="11.140625" style="290" customWidth="1"/>
    <col min="2838" max="2838" width="20.140625" style="290" customWidth="1"/>
    <col min="2839" max="2839" width="15.85546875" style="290" customWidth="1"/>
    <col min="2840" max="2840" width="15.7109375" style="290" customWidth="1"/>
    <col min="2841" max="2841" width="18.28515625" style="290" customWidth="1"/>
    <col min="2842" max="2842" width="21" style="290" customWidth="1"/>
    <col min="2843" max="2843" width="18.28515625" style="290" customWidth="1"/>
    <col min="2844" max="2844" width="16.42578125" style="290" customWidth="1"/>
    <col min="2845" max="2845" width="16.5703125" style="290" customWidth="1"/>
    <col min="2846" max="2846" width="18.5703125" style="290" customWidth="1"/>
    <col min="2847" max="2847" width="16.5703125" style="290" customWidth="1"/>
    <col min="2848" max="2848" width="22.42578125" style="290" customWidth="1"/>
    <col min="2849" max="2849" width="32" style="290" customWidth="1"/>
    <col min="2850" max="2850" width="14.7109375" style="290" customWidth="1"/>
    <col min="2851" max="2851" width="17.28515625" style="290" customWidth="1"/>
    <col min="2852" max="3074" width="7.85546875" style="290"/>
    <col min="3075" max="3077" width="0" style="290" hidden="1" customWidth="1"/>
    <col min="3078" max="3078" width="15" style="290" customWidth="1"/>
    <col min="3079" max="3079" width="21.85546875" style="290" customWidth="1"/>
    <col min="3080" max="3080" width="24.5703125" style="290" customWidth="1"/>
    <col min="3081" max="3081" width="43.42578125" style="290" customWidth="1"/>
    <col min="3082" max="3082" width="38.42578125" style="290" customWidth="1"/>
    <col min="3083" max="3083" width="43.7109375" style="290" customWidth="1"/>
    <col min="3084" max="3084" width="17.140625" style="290" customWidth="1"/>
    <col min="3085" max="3085" width="18.85546875" style="290" customWidth="1"/>
    <col min="3086" max="3086" width="13.42578125" style="290" customWidth="1"/>
    <col min="3087" max="3087" width="15.7109375" style="290" customWidth="1"/>
    <col min="3088" max="3088" width="15" style="290" customWidth="1"/>
    <col min="3089" max="3089" width="13.42578125" style="290" customWidth="1"/>
    <col min="3090" max="3090" width="15.42578125" style="290" customWidth="1"/>
    <col min="3091" max="3091" width="20.5703125" style="290" customWidth="1"/>
    <col min="3092" max="3092" width="14" style="290" customWidth="1"/>
    <col min="3093" max="3093" width="11.140625" style="290" customWidth="1"/>
    <col min="3094" max="3094" width="20.140625" style="290" customWidth="1"/>
    <col min="3095" max="3095" width="15.85546875" style="290" customWidth="1"/>
    <col min="3096" max="3096" width="15.7109375" style="290" customWidth="1"/>
    <col min="3097" max="3097" width="18.28515625" style="290" customWidth="1"/>
    <col min="3098" max="3098" width="21" style="290" customWidth="1"/>
    <col min="3099" max="3099" width="18.28515625" style="290" customWidth="1"/>
    <col min="3100" max="3100" width="16.42578125" style="290" customWidth="1"/>
    <col min="3101" max="3101" width="16.5703125" style="290" customWidth="1"/>
    <col min="3102" max="3102" width="18.5703125" style="290" customWidth="1"/>
    <col min="3103" max="3103" width="16.5703125" style="290" customWidth="1"/>
    <col min="3104" max="3104" width="22.42578125" style="290" customWidth="1"/>
    <col min="3105" max="3105" width="32" style="290" customWidth="1"/>
    <col min="3106" max="3106" width="14.7109375" style="290" customWidth="1"/>
    <col min="3107" max="3107" width="17.28515625" style="290" customWidth="1"/>
    <col min="3108" max="3330" width="7.85546875" style="290"/>
    <col min="3331" max="3333" width="0" style="290" hidden="1" customWidth="1"/>
    <col min="3334" max="3334" width="15" style="290" customWidth="1"/>
    <col min="3335" max="3335" width="21.85546875" style="290" customWidth="1"/>
    <col min="3336" max="3336" width="24.5703125" style="290" customWidth="1"/>
    <col min="3337" max="3337" width="43.42578125" style="290" customWidth="1"/>
    <col min="3338" max="3338" width="38.42578125" style="290" customWidth="1"/>
    <col min="3339" max="3339" width="43.7109375" style="290" customWidth="1"/>
    <col min="3340" max="3340" width="17.140625" style="290" customWidth="1"/>
    <col min="3341" max="3341" width="18.85546875" style="290" customWidth="1"/>
    <col min="3342" max="3342" width="13.42578125" style="290" customWidth="1"/>
    <col min="3343" max="3343" width="15.7109375" style="290" customWidth="1"/>
    <col min="3344" max="3344" width="15" style="290" customWidth="1"/>
    <col min="3345" max="3345" width="13.42578125" style="290" customWidth="1"/>
    <col min="3346" max="3346" width="15.42578125" style="290" customWidth="1"/>
    <col min="3347" max="3347" width="20.5703125" style="290" customWidth="1"/>
    <col min="3348" max="3348" width="14" style="290" customWidth="1"/>
    <col min="3349" max="3349" width="11.140625" style="290" customWidth="1"/>
    <col min="3350" max="3350" width="20.140625" style="290" customWidth="1"/>
    <col min="3351" max="3351" width="15.85546875" style="290" customWidth="1"/>
    <col min="3352" max="3352" width="15.7109375" style="290" customWidth="1"/>
    <col min="3353" max="3353" width="18.28515625" style="290" customWidth="1"/>
    <col min="3354" max="3354" width="21" style="290" customWidth="1"/>
    <col min="3355" max="3355" width="18.28515625" style="290" customWidth="1"/>
    <col min="3356" max="3356" width="16.42578125" style="290" customWidth="1"/>
    <col min="3357" max="3357" width="16.5703125" style="290" customWidth="1"/>
    <col min="3358" max="3358" width="18.5703125" style="290" customWidth="1"/>
    <col min="3359" max="3359" width="16.5703125" style="290" customWidth="1"/>
    <col min="3360" max="3360" width="22.42578125" style="290" customWidth="1"/>
    <col min="3361" max="3361" width="32" style="290" customWidth="1"/>
    <col min="3362" max="3362" width="14.7109375" style="290" customWidth="1"/>
    <col min="3363" max="3363" width="17.28515625" style="290" customWidth="1"/>
    <col min="3364" max="3586" width="7.85546875" style="290"/>
    <col min="3587" max="3589" width="0" style="290" hidden="1" customWidth="1"/>
    <col min="3590" max="3590" width="15" style="290" customWidth="1"/>
    <col min="3591" max="3591" width="21.85546875" style="290" customWidth="1"/>
    <col min="3592" max="3592" width="24.5703125" style="290" customWidth="1"/>
    <col min="3593" max="3593" width="43.42578125" style="290" customWidth="1"/>
    <col min="3594" max="3594" width="38.42578125" style="290" customWidth="1"/>
    <col min="3595" max="3595" width="43.7109375" style="290" customWidth="1"/>
    <col min="3596" max="3596" width="17.140625" style="290" customWidth="1"/>
    <col min="3597" max="3597" width="18.85546875" style="290" customWidth="1"/>
    <col min="3598" max="3598" width="13.42578125" style="290" customWidth="1"/>
    <col min="3599" max="3599" width="15.7109375" style="290" customWidth="1"/>
    <col min="3600" max="3600" width="15" style="290" customWidth="1"/>
    <col min="3601" max="3601" width="13.42578125" style="290" customWidth="1"/>
    <col min="3602" max="3602" width="15.42578125" style="290" customWidth="1"/>
    <col min="3603" max="3603" width="20.5703125" style="290" customWidth="1"/>
    <col min="3604" max="3604" width="14" style="290" customWidth="1"/>
    <col min="3605" max="3605" width="11.140625" style="290" customWidth="1"/>
    <col min="3606" max="3606" width="20.140625" style="290" customWidth="1"/>
    <col min="3607" max="3607" width="15.85546875" style="290" customWidth="1"/>
    <col min="3608" max="3608" width="15.7109375" style="290" customWidth="1"/>
    <col min="3609" max="3609" width="18.28515625" style="290" customWidth="1"/>
    <col min="3610" max="3610" width="21" style="290" customWidth="1"/>
    <col min="3611" max="3611" width="18.28515625" style="290" customWidth="1"/>
    <col min="3612" max="3612" width="16.42578125" style="290" customWidth="1"/>
    <col min="3613" max="3613" width="16.5703125" style="290" customWidth="1"/>
    <col min="3614" max="3614" width="18.5703125" style="290" customWidth="1"/>
    <col min="3615" max="3615" width="16.5703125" style="290" customWidth="1"/>
    <col min="3616" max="3616" width="22.42578125" style="290" customWidth="1"/>
    <col min="3617" max="3617" width="32" style="290" customWidth="1"/>
    <col min="3618" max="3618" width="14.7109375" style="290" customWidth="1"/>
    <col min="3619" max="3619" width="17.28515625" style="290" customWidth="1"/>
    <col min="3620" max="3842" width="7.85546875" style="290"/>
    <col min="3843" max="3845" width="0" style="290" hidden="1" customWidth="1"/>
    <col min="3846" max="3846" width="15" style="290" customWidth="1"/>
    <col min="3847" max="3847" width="21.85546875" style="290" customWidth="1"/>
    <col min="3848" max="3848" width="24.5703125" style="290" customWidth="1"/>
    <col min="3849" max="3849" width="43.42578125" style="290" customWidth="1"/>
    <col min="3850" max="3850" width="38.42578125" style="290" customWidth="1"/>
    <col min="3851" max="3851" width="43.7109375" style="290" customWidth="1"/>
    <col min="3852" max="3852" width="17.140625" style="290" customWidth="1"/>
    <col min="3853" max="3853" width="18.85546875" style="290" customWidth="1"/>
    <col min="3854" max="3854" width="13.42578125" style="290" customWidth="1"/>
    <col min="3855" max="3855" width="15.7109375" style="290" customWidth="1"/>
    <col min="3856" max="3856" width="15" style="290" customWidth="1"/>
    <col min="3857" max="3857" width="13.42578125" style="290" customWidth="1"/>
    <col min="3858" max="3858" width="15.42578125" style="290" customWidth="1"/>
    <col min="3859" max="3859" width="20.5703125" style="290" customWidth="1"/>
    <col min="3860" max="3860" width="14" style="290" customWidth="1"/>
    <col min="3861" max="3861" width="11.140625" style="290" customWidth="1"/>
    <col min="3862" max="3862" width="20.140625" style="290" customWidth="1"/>
    <col min="3863" max="3863" width="15.85546875" style="290" customWidth="1"/>
    <col min="3864" max="3864" width="15.7109375" style="290" customWidth="1"/>
    <col min="3865" max="3865" width="18.28515625" style="290" customWidth="1"/>
    <col min="3866" max="3866" width="21" style="290" customWidth="1"/>
    <col min="3867" max="3867" width="18.28515625" style="290" customWidth="1"/>
    <col min="3868" max="3868" width="16.42578125" style="290" customWidth="1"/>
    <col min="3869" max="3869" width="16.5703125" style="290" customWidth="1"/>
    <col min="3870" max="3870" width="18.5703125" style="290" customWidth="1"/>
    <col min="3871" max="3871" width="16.5703125" style="290" customWidth="1"/>
    <col min="3872" max="3872" width="22.42578125" style="290" customWidth="1"/>
    <col min="3873" max="3873" width="32" style="290" customWidth="1"/>
    <col min="3874" max="3874" width="14.7109375" style="290" customWidth="1"/>
    <col min="3875" max="3875" width="17.28515625" style="290" customWidth="1"/>
    <col min="3876" max="4098" width="7.85546875" style="290"/>
    <col min="4099" max="4101" width="0" style="290" hidden="1" customWidth="1"/>
    <col min="4102" max="4102" width="15" style="290" customWidth="1"/>
    <col min="4103" max="4103" width="21.85546875" style="290" customWidth="1"/>
    <col min="4104" max="4104" width="24.5703125" style="290" customWidth="1"/>
    <col min="4105" max="4105" width="43.42578125" style="290" customWidth="1"/>
    <col min="4106" max="4106" width="38.42578125" style="290" customWidth="1"/>
    <col min="4107" max="4107" width="43.7109375" style="290" customWidth="1"/>
    <col min="4108" max="4108" width="17.140625" style="290" customWidth="1"/>
    <col min="4109" max="4109" width="18.85546875" style="290" customWidth="1"/>
    <col min="4110" max="4110" width="13.42578125" style="290" customWidth="1"/>
    <col min="4111" max="4111" width="15.7109375" style="290" customWidth="1"/>
    <col min="4112" max="4112" width="15" style="290" customWidth="1"/>
    <col min="4113" max="4113" width="13.42578125" style="290" customWidth="1"/>
    <col min="4114" max="4114" width="15.42578125" style="290" customWidth="1"/>
    <col min="4115" max="4115" width="20.5703125" style="290" customWidth="1"/>
    <col min="4116" max="4116" width="14" style="290" customWidth="1"/>
    <col min="4117" max="4117" width="11.140625" style="290" customWidth="1"/>
    <col min="4118" max="4118" width="20.140625" style="290" customWidth="1"/>
    <col min="4119" max="4119" width="15.85546875" style="290" customWidth="1"/>
    <col min="4120" max="4120" width="15.7109375" style="290" customWidth="1"/>
    <col min="4121" max="4121" width="18.28515625" style="290" customWidth="1"/>
    <col min="4122" max="4122" width="21" style="290" customWidth="1"/>
    <col min="4123" max="4123" width="18.28515625" style="290" customWidth="1"/>
    <col min="4124" max="4124" width="16.42578125" style="290" customWidth="1"/>
    <col min="4125" max="4125" width="16.5703125" style="290" customWidth="1"/>
    <col min="4126" max="4126" width="18.5703125" style="290" customWidth="1"/>
    <col min="4127" max="4127" width="16.5703125" style="290" customWidth="1"/>
    <col min="4128" max="4128" width="22.42578125" style="290" customWidth="1"/>
    <col min="4129" max="4129" width="32" style="290" customWidth="1"/>
    <col min="4130" max="4130" width="14.7109375" style="290" customWidth="1"/>
    <col min="4131" max="4131" width="17.28515625" style="290" customWidth="1"/>
    <col min="4132" max="4354" width="7.85546875" style="290"/>
    <col min="4355" max="4357" width="0" style="290" hidden="1" customWidth="1"/>
    <col min="4358" max="4358" width="15" style="290" customWidth="1"/>
    <col min="4359" max="4359" width="21.85546875" style="290" customWidth="1"/>
    <col min="4360" max="4360" width="24.5703125" style="290" customWidth="1"/>
    <col min="4361" max="4361" width="43.42578125" style="290" customWidth="1"/>
    <col min="4362" max="4362" width="38.42578125" style="290" customWidth="1"/>
    <col min="4363" max="4363" width="43.7109375" style="290" customWidth="1"/>
    <col min="4364" max="4364" width="17.140625" style="290" customWidth="1"/>
    <col min="4365" max="4365" width="18.85546875" style="290" customWidth="1"/>
    <col min="4366" max="4366" width="13.42578125" style="290" customWidth="1"/>
    <col min="4367" max="4367" width="15.7109375" style="290" customWidth="1"/>
    <col min="4368" max="4368" width="15" style="290" customWidth="1"/>
    <col min="4369" max="4369" width="13.42578125" style="290" customWidth="1"/>
    <col min="4370" max="4370" width="15.42578125" style="290" customWidth="1"/>
    <col min="4371" max="4371" width="20.5703125" style="290" customWidth="1"/>
    <col min="4372" max="4372" width="14" style="290" customWidth="1"/>
    <col min="4373" max="4373" width="11.140625" style="290" customWidth="1"/>
    <col min="4374" max="4374" width="20.140625" style="290" customWidth="1"/>
    <col min="4375" max="4375" width="15.85546875" style="290" customWidth="1"/>
    <col min="4376" max="4376" width="15.7109375" style="290" customWidth="1"/>
    <col min="4377" max="4377" width="18.28515625" style="290" customWidth="1"/>
    <col min="4378" max="4378" width="21" style="290" customWidth="1"/>
    <col min="4379" max="4379" width="18.28515625" style="290" customWidth="1"/>
    <col min="4380" max="4380" width="16.42578125" style="290" customWidth="1"/>
    <col min="4381" max="4381" width="16.5703125" style="290" customWidth="1"/>
    <col min="4382" max="4382" width="18.5703125" style="290" customWidth="1"/>
    <col min="4383" max="4383" width="16.5703125" style="290" customWidth="1"/>
    <col min="4384" max="4384" width="22.42578125" style="290" customWidth="1"/>
    <col min="4385" max="4385" width="32" style="290" customWidth="1"/>
    <col min="4386" max="4386" width="14.7109375" style="290" customWidth="1"/>
    <col min="4387" max="4387" width="17.28515625" style="290" customWidth="1"/>
    <col min="4388" max="4610" width="7.85546875" style="290"/>
    <col min="4611" max="4613" width="0" style="290" hidden="1" customWidth="1"/>
    <col min="4614" max="4614" width="15" style="290" customWidth="1"/>
    <col min="4615" max="4615" width="21.85546875" style="290" customWidth="1"/>
    <col min="4616" max="4616" width="24.5703125" style="290" customWidth="1"/>
    <col min="4617" max="4617" width="43.42578125" style="290" customWidth="1"/>
    <col min="4618" max="4618" width="38.42578125" style="290" customWidth="1"/>
    <col min="4619" max="4619" width="43.7109375" style="290" customWidth="1"/>
    <col min="4620" max="4620" width="17.140625" style="290" customWidth="1"/>
    <col min="4621" max="4621" width="18.85546875" style="290" customWidth="1"/>
    <col min="4622" max="4622" width="13.42578125" style="290" customWidth="1"/>
    <col min="4623" max="4623" width="15.7109375" style="290" customWidth="1"/>
    <col min="4624" max="4624" width="15" style="290" customWidth="1"/>
    <col min="4625" max="4625" width="13.42578125" style="290" customWidth="1"/>
    <col min="4626" max="4626" width="15.42578125" style="290" customWidth="1"/>
    <col min="4627" max="4627" width="20.5703125" style="290" customWidth="1"/>
    <col min="4628" max="4628" width="14" style="290" customWidth="1"/>
    <col min="4629" max="4629" width="11.140625" style="290" customWidth="1"/>
    <col min="4630" max="4630" width="20.140625" style="290" customWidth="1"/>
    <col min="4631" max="4631" width="15.85546875" style="290" customWidth="1"/>
    <col min="4632" max="4632" width="15.7109375" style="290" customWidth="1"/>
    <col min="4633" max="4633" width="18.28515625" style="290" customWidth="1"/>
    <col min="4634" max="4634" width="21" style="290" customWidth="1"/>
    <col min="4635" max="4635" width="18.28515625" style="290" customWidth="1"/>
    <col min="4636" max="4636" width="16.42578125" style="290" customWidth="1"/>
    <col min="4637" max="4637" width="16.5703125" style="290" customWidth="1"/>
    <col min="4638" max="4638" width="18.5703125" style="290" customWidth="1"/>
    <col min="4639" max="4639" width="16.5703125" style="290" customWidth="1"/>
    <col min="4640" max="4640" width="22.42578125" style="290" customWidth="1"/>
    <col min="4641" max="4641" width="32" style="290" customWidth="1"/>
    <col min="4642" max="4642" width="14.7109375" style="290" customWidth="1"/>
    <col min="4643" max="4643" width="17.28515625" style="290" customWidth="1"/>
    <col min="4644" max="4866" width="7.85546875" style="290"/>
    <col min="4867" max="4869" width="0" style="290" hidden="1" customWidth="1"/>
    <col min="4870" max="4870" width="15" style="290" customWidth="1"/>
    <col min="4871" max="4871" width="21.85546875" style="290" customWidth="1"/>
    <col min="4872" max="4872" width="24.5703125" style="290" customWidth="1"/>
    <col min="4873" max="4873" width="43.42578125" style="290" customWidth="1"/>
    <col min="4874" max="4874" width="38.42578125" style="290" customWidth="1"/>
    <col min="4875" max="4875" width="43.7109375" style="290" customWidth="1"/>
    <col min="4876" max="4876" width="17.140625" style="290" customWidth="1"/>
    <col min="4877" max="4877" width="18.85546875" style="290" customWidth="1"/>
    <col min="4878" max="4878" width="13.42578125" style="290" customWidth="1"/>
    <col min="4879" max="4879" width="15.7109375" style="290" customWidth="1"/>
    <col min="4880" max="4880" width="15" style="290" customWidth="1"/>
    <col min="4881" max="4881" width="13.42578125" style="290" customWidth="1"/>
    <col min="4882" max="4882" width="15.42578125" style="290" customWidth="1"/>
    <col min="4883" max="4883" width="20.5703125" style="290" customWidth="1"/>
    <col min="4884" max="4884" width="14" style="290" customWidth="1"/>
    <col min="4885" max="4885" width="11.140625" style="290" customWidth="1"/>
    <col min="4886" max="4886" width="20.140625" style="290" customWidth="1"/>
    <col min="4887" max="4887" width="15.85546875" style="290" customWidth="1"/>
    <col min="4888" max="4888" width="15.7109375" style="290" customWidth="1"/>
    <col min="4889" max="4889" width="18.28515625" style="290" customWidth="1"/>
    <col min="4890" max="4890" width="21" style="290" customWidth="1"/>
    <col min="4891" max="4891" width="18.28515625" style="290" customWidth="1"/>
    <col min="4892" max="4892" width="16.42578125" style="290" customWidth="1"/>
    <col min="4893" max="4893" width="16.5703125" style="290" customWidth="1"/>
    <col min="4894" max="4894" width="18.5703125" style="290" customWidth="1"/>
    <col min="4895" max="4895" width="16.5703125" style="290" customWidth="1"/>
    <col min="4896" max="4896" width="22.42578125" style="290" customWidth="1"/>
    <col min="4897" max="4897" width="32" style="290" customWidth="1"/>
    <col min="4898" max="4898" width="14.7109375" style="290" customWidth="1"/>
    <col min="4899" max="4899" width="17.28515625" style="290" customWidth="1"/>
    <col min="4900" max="5122" width="7.85546875" style="290"/>
    <col min="5123" max="5125" width="0" style="290" hidden="1" customWidth="1"/>
    <col min="5126" max="5126" width="15" style="290" customWidth="1"/>
    <col min="5127" max="5127" width="21.85546875" style="290" customWidth="1"/>
    <col min="5128" max="5128" width="24.5703125" style="290" customWidth="1"/>
    <col min="5129" max="5129" width="43.42578125" style="290" customWidth="1"/>
    <col min="5130" max="5130" width="38.42578125" style="290" customWidth="1"/>
    <col min="5131" max="5131" width="43.7109375" style="290" customWidth="1"/>
    <col min="5132" max="5132" width="17.140625" style="290" customWidth="1"/>
    <col min="5133" max="5133" width="18.85546875" style="290" customWidth="1"/>
    <col min="5134" max="5134" width="13.42578125" style="290" customWidth="1"/>
    <col min="5135" max="5135" width="15.7109375" style="290" customWidth="1"/>
    <col min="5136" max="5136" width="15" style="290" customWidth="1"/>
    <col min="5137" max="5137" width="13.42578125" style="290" customWidth="1"/>
    <col min="5138" max="5138" width="15.42578125" style="290" customWidth="1"/>
    <col min="5139" max="5139" width="20.5703125" style="290" customWidth="1"/>
    <col min="5140" max="5140" width="14" style="290" customWidth="1"/>
    <col min="5141" max="5141" width="11.140625" style="290" customWidth="1"/>
    <col min="5142" max="5142" width="20.140625" style="290" customWidth="1"/>
    <col min="5143" max="5143" width="15.85546875" style="290" customWidth="1"/>
    <col min="5144" max="5144" width="15.7109375" style="290" customWidth="1"/>
    <col min="5145" max="5145" width="18.28515625" style="290" customWidth="1"/>
    <col min="5146" max="5146" width="21" style="290" customWidth="1"/>
    <col min="5147" max="5147" width="18.28515625" style="290" customWidth="1"/>
    <col min="5148" max="5148" width="16.42578125" style="290" customWidth="1"/>
    <col min="5149" max="5149" width="16.5703125" style="290" customWidth="1"/>
    <col min="5150" max="5150" width="18.5703125" style="290" customWidth="1"/>
    <col min="5151" max="5151" width="16.5703125" style="290" customWidth="1"/>
    <col min="5152" max="5152" width="22.42578125" style="290" customWidth="1"/>
    <col min="5153" max="5153" width="32" style="290" customWidth="1"/>
    <col min="5154" max="5154" width="14.7109375" style="290" customWidth="1"/>
    <col min="5155" max="5155" width="17.28515625" style="290" customWidth="1"/>
    <col min="5156" max="5378" width="7.85546875" style="290"/>
    <col min="5379" max="5381" width="0" style="290" hidden="1" customWidth="1"/>
    <col min="5382" max="5382" width="15" style="290" customWidth="1"/>
    <col min="5383" max="5383" width="21.85546875" style="290" customWidth="1"/>
    <col min="5384" max="5384" width="24.5703125" style="290" customWidth="1"/>
    <col min="5385" max="5385" width="43.42578125" style="290" customWidth="1"/>
    <col min="5386" max="5386" width="38.42578125" style="290" customWidth="1"/>
    <col min="5387" max="5387" width="43.7109375" style="290" customWidth="1"/>
    <col min="5388" max="5388" width="17.140625" style="290" customWidth="1"/>
    <col min="5389" max="5389" width="18.85546875" style="290" customWidth="1"/>
    <col min="5390" max="5390" width="13.42578125" style="290" customWidth="1"/>
    <col min="5391" max="5391" width="15.7109375" style="290" customWidth="1"/>
    <col min="5392" max="5392" width="15" style="290" customWidth="1"/>
    <col min="5393" max="5393" width="13.42578125" style="290" customWidth="1"/>
    <col min="5394" max="5394" width="15.42578125" style="290" customWidth="1"/>
    <col min="5395" max="5395" width="20.5703125" style="290" customWidth="1"/>
    <col min="5396" max="5396" width="14" style="290" customWidth="1"/>
    <col min="5397" max="5397" width="11.140625" style="290" customWidth="1"/>
    <col min="5398" max="5398" width="20.140625" style="290" customWidth="1"/>
    <col min="5399" max="5399" width="15.85546875" style="290" customWidth="1"/>
    <col min="5400" max="5400" width="15.7109375" style="290" customWidth="1"/>
    <col min="5401" max="5401" width="18.28515625" style="290" customWidth="1"/>
    <col min="5402" max="5402" width="21" style="290" customWidth="1"/>
    <col min="5403" max="5403" width="18.28515625" style="290" customWidth="1"/>
    <col min="5404" max="5404" width="16.42578125" style="290" customWidth="1"/>
    <col min="5405" max="5405" width="16.5703125" style="290" customWidth="1"/>
    <col min="5406" max="5406" width="18.5703125" style="290" customWidth="1"/>
    <col min="5407" max="5407" width="16.5703125" style="290" customWidth="1"/>
    <col min="5408" max="5408" width="22.42578125" style="290" customWidth="1"/>
    <col min="5409" max="5409" width="32" style="290" customWidth="1"/>
    <col min="5410" max="5410" width="14.7109375" style="290" customWidth="1"/>
    <col min="5411" max="5411" width="17.28515625" style="290" customWidth="1"/>
    <col min="5412" max="5634" width="7.85546875" style="290"/>
    <col min="5635" max="5637" width="0" style="290" hidden="1" customWidth="1"/>
    <col min="5638" max="5638" width="15" style="290" customWidth="1"/>
    <col min="5639" max="5639" width="21.85546875" style="290" customWidth="1"/>
    <col min="5640" max="5640" width="24.5703125" style="290" customWidth="1"/>
    <col min="5641" max="5641" width="43.42578125" style="290" customWidth="1"/>
    <col min="5642" max="5642" width="38.42578125" style="290" customWidth="1"/>
    <col min="5643" max="5643" width="43.7109375" style="290" customWidth="1"/>
    <col min="5644" max="5644" width="17.140625" style="290" customWidth="1"/>
    <col min="5645" max="5645" width="18.85546875" style="290" customWidth="1"/>
    <col min="5646" max="5646" width="13.42578125" style="290" customWidth="1"/>
    <col min="5647" max="5647" width="15.7109375" style="290" customWidth="1"/>
    <col min="5648" max="5648" width="15" style="290" customWidth="1"/>
    <col min="5649" max="5649" width="13.42578125" style="290" customWidth="1"/>
    <col min="5650" max="5650" width="15.42578125" style="290" customWidth="1"/>
    <col min="5651" max="5651" width="20.5703125" style="290" customWidth="1"/>
    <col min="5652" max="5652" width="14" style="290" customWidth="1"/>
    <col min="5653" max="5653" width="11.140625" style="290" customWidth="1"/>
    <col min="5654" max="5654" width="20.140625" style="290" customWidth="1"/>
    <col min="5655" max="5655" width="15.85546875" style="290" customWidth="1"/>
    <col min="5656" max="5656" width="15.7109375" style="290" customWidth="1"/>
    <col min="5657" max="5657" width="18.28515625" style="290" customWidth="1"/>
    <col min="5658" max="5658" width="21" style="290" customWidth="1"/>
    <col min="5659" max="5659" width="18.28515625" style="290" customWidth="1"/>
    <col min="5660" max="5660" width="16.42578125" style="290" customWidth="1"/>
    <col min="5661" max="5661" width="16.5703125" style="290" customWidth="1"/>
    <col min="5662" max="5662" width="18.5703125" style="290" customWidth="1"/>
    <col min="5663" max="5663" width="16.5703125" style="290" customWidth="1"/>
    <col min="5664" max="5664" width="22.42578125" style="290" customWidth="1"/>
    <col min="5665" max="5665" width="32" style="290" customWidth="1"/>
    <col min="5666" max="5666" width="14.7109375" style="290" customWidth="1"/>
    <col min="5667" max="5667" width="17.28515625" style="290" customWidth="1"/>
    <col min="5668" max="5890" width="7.85546875" style="290"/>
    <col min="5891" max="5893" width="0" style="290" hidden="1" customWidth="1"/>
    <col min="5894" max="5894" width="15" style="290" customWidth="1"/>
    <col min="5895" max="5895" width="21.85546875" style="290" customWidth="1"/>
    <col min="5896" max="5896" width="24.5703125" style="290" customWidth="1"/>
    <col min="5897" max="5897" width="43.42578125" style="290" customWidth="1"/>
    <col min="5898" max="5898" width="38.42578125" style="290" customWidth="1"/>
    <col min="5899" max="5899" width="43.7109375" style="290" customWidth="1"/>
    <col min="5900" max="5900" width="17.140625" style="290" customWidth="1"/>
    <col min="5901" max="5901" width="18.85546875" style="290" customWidth="1"/>
    <col min="5902" max="5902" width="13.42578125" style="290" customWidth="1"/>
    <col min="5903" max="5903" width="15.7109375" style="290" customWidth="1"/>
    <col min="5904" max="5904" width="15" style="290" customWidth="1"/>
    <col min="5905" max="5905" width="13.42578125" style="290" customWidth="1"/>
    <col min="5906" max="5906" width="15.42578125" style="290" customWidth="1"/>
    <col min="5907" max="5907" width="20.5703125" style="290" customWidth="1"/>
    <col min="5908" max="5908" width="14" style="290" customWidth="1"/>
    <col min="5909" max="5909" width="11.140625" style="290" customWidth="1"/>
    <col min="5910" max="5910" width="20.140625" style="290" customWidth="1"/>
    <col min="5911" max="5911" width="15.85546875" style="290" customWidth="1"/>
    <col min="5912" max="5912" width="15.7109375" style="290" customWidth="1"/>
    <col min="5913" max="5913" width="18.28515625" style="290" customWidth="1"/>
    <col min="5914" max="5914" width="21" style="290" customWidth="1"/>
    <col min="5915" max="5915" width="18.28515625" style="290" customWidth="1"/>
    <col min="5916" max="5916" width="16.42578125" style="290" customWidth="1"/>
    <col min="5917" max="5917" width="16.5703125" style="290" customWidth="1"/>
    <col min="5918" max="5918" width="18.5703125" style="290" customWidth="1"/>
    <col min="5919" max="5919" width="16.5703125" style="290" customWidth="1"/>
    <col min="5920" max="5920" width="22.42578125" style="290" customWidth="1"/>
    <col min="5921" max="5921" width="32" style="290" customWidth="1"/>
    <col min="5922" max="5922" width="14.7109375" style="290" customWidth="1"/>
    <col min="5923" max="5923" width="17.28515625" style="290" customWidth="1"/>
    <col min="5924" max="6146" width="7.85546875" style="290"/>
    <col min="6147" max="6149" width="0" style="290" hidden="1" customWidth="1"/>
    <col min="6150" max="6150" width="15" style="290" customWidth="1"/>
    <col min="6151" max="6151" width="21.85546875" style="290" customWidth="1"/>
    <col min="6152" max="6152" width="24.5703125" style="290" customWidth="1"/>
    <col min="6153" max="6153" width="43.42578125" style="290" customWidth="1"/>
    <col min="6154" max="6154" width="38.42578125" style="290" customWidth="1"/>
    <col min="6155" max="6155" width="43.7109375" style="290" customWidth="1"/>
    <col min="6156" max="6156" width="17.140625" style="290" customWidth="1"/>
    <col min="6157" max="6157" width="18.85546875" style="290" customWidth="1"/>
    <col min="6158" max="6158" width="13.42578125" style="290" customWidth="1"/>
    <col min="6159" max="6159" width="15.7109375" style="290" customWidth="1"/>
    <col min="6160" max="6160" width="15" style="290" customWidth="1"/>
    <col min="6161" max="6161" width="13.42578125" style="290" customWidth="1"/>
    <col min="6162" max="6162" width="15.42578125" style="290" customWidth="1"/>
    <col min="6163" max="6163" width="20.5703125" style="290" customWidth="1"/>
    <col min="6164" max="6164" width="14" style="290" customWidth="1"/>
    <col min="6165" max="6165" width="11.140625" style="290" customWidth="1"/>
    <col min="6166" max="6166" width="20.140625" style="290" customWidth="1"/>
    <col min="6167" max="6167" width="15.85546875" style="290" customWidth="1"/>
    <col min="6168" max="6168" width="15.7109375" style="290" customWidth="1"/>
    <col min="6169" max="6169" width="18.28515625" style="290" customWidth="1"/>
    <col min="6170" max="6170" width="21" style="290" customWidth="1"/>
    <col min="6171" max="6171" width="18.28515625" style="290" customWidth="1"/>
    <col min="6172" max="6172" width="16.42578125" style="290" customWidth="1"/>
    <col min="6173" max="6173" width="16.5703125" style="290" customWidth="1"/>
    <col min="6174" max="6174" width="18.5703125" style="290" customWidth="1"/>
    <col min="6175" max="6175" width="16.5703125" style="290" customWidth="1"/>
    <col min="6176" max="6176" width="22.42578125" style="290" customWidth="1"/>
    <col min="6177" max="6177" width="32" style="290" customWidth="1"/>
    <col min="6178" max="6178" width="14.7109375" style="290" customWidth="1"/>
    <col min="6179" max="6179" width="17.28515625" style="290" customWidth="1"/>
    <col min="6180" max="6402" width="7.85546875" style="290"/>
    <col min="6403" max="6405" width="0" style="290" hidden="1" customWidth="1"/>
    <col min="6406" max="6406" width="15" style="290" customWidth="1"/>
    <col min="6407" max="6407" width="21.85546875" style="290" customWidth="1"/>
    <col min="6408" max="6408" width="24.5703125" style="290" customWidth="1"/>
    <col min="6409" max="6409" width="43.42578125" style="290" customWidth="1"/>
    <col min="6410" max="6410" width="38.42578125" style="290" customWidth="1"/>
    <col min="6411" max="6411" width="43.7109375" style="290" customWidth="1"/>
    <col min="6412" max="6412" width="17.140625" style="290" customWidth="1"/>
    <col min="6413" max="6413" width="18.85546875" style="290" customWidth="1"/>
    <col min="6414" max="6414" width="13.42578125" style="290" customWidth="1"/>
    <col min="6415" max="6415" width="15.7109375" style="290" customWidth="1"/>
    <col min="6416" max="6416" width="15" style="290" customWidth="1"/>
    <col min="6417" max="6417" width="13.42578125" style="290" customWidth="1"/>
    <col min="6418" max="6418" width="15.42578125" style="290" customWidth="1"/>
    <col min="6419" max="6419" width="20.5703125" style="290" customWidth="1"/>
    <col min="6420" max="6420" width="14" style="290" customWidth="1"/>
    <col min="6421" max="6421" width="11.140625" style="290" customWidth="1"/>
    <col min="6422" max="6422" width="20.140625" style="290" customWidth="1"/>
    <col min="6423" max="6423" width="15.85546875" style="290" customWidth="1"/>
    <col min="6424" max="6424" width="15.7109375" style="290" customWidth="1"/>
    <col min="6425" max="6425" width="18.28515625" style="290" customWidth="1"/>
    <col min="6426" max="6426" width="21" style="290" customWidth="1"/>
    <col min="6427" max="6427" width="18.28515625" style="290" customWidth="1"/>
    <col min="6428" max="6428" width="16.42578125" style="290" customWidth="1"/>
    <col min="6429" max="6429" width="16.5703125" style="290" customWidth="1"/>
    <col min="6430" max="6430" width="18.5703125" style="290" customWidth="1"/>
    <col min="6431" max="6431" width="16.5703125" style="290" customWidth="1"/>
    <col min="6432" max="6432" width="22.42578125" style="290" customWidth="1"/>
    <col min="6433" max="6433" width="32" style="290" customWidth="1"/>
    <col min="6434" max="6434" width="14.7109375" style="290" customWidth="1"/>
    <col min="6435" max="6435" width="17.28515625" style="290" customWidth="1"/>
    <col min="6436" max="6658" width="7.85546875" style="290"/>
    <col min="6659" max="6661" width="0" style="290" hidden="1" customWidth="1"/>
    <col min="6662" max="6662" width="15" style="290" customWidth="1"/>
    <col min="6663" max="6663" width="21.85546875" style="290" customWidth="1"/>
    <col min="6664" max="6664" width="24.5703125" style="290" customWidth="1"/>
    <col min="6665" max="6665" width="43.42578125" style="290" customWidth="1"/>
    <col min="6666" max="6666" width="38.42578125" style="290" customWidth="1"/>
    <col min="6667" max="6667" width="43.7109375" style="290" customWidth="1"/>
    <col min="6668" max="6668" width="17.140625" style="290" customWidth="1"/>
    <col min="6669" max="6669" width="18.85546875" style="290" customWidth="1"/>
    <col min="6670" max="6670" width="13.42578125" style="290" customWidth="1"/>
    <col min="6671" max="6671" width="15.7109375" style="290" customWidth="1"/>
    <col min="6672" max="6672" width="15" style="290" customWidth="1"/>
    <col min="6673" max="6673" width="13.42578125" style="290" customWidth="1"/>
    <col min="6674" max="6674" width="15.42578125" style="290" customWidth="1"/>
    <col min="6675" max="6675" width="20.5703125" style="290" customWidth="1"/>
    <col min="6676" max="6676" width="14" style="290" customWidth="1"/>
    <col min="6677" max="6677" width="11.140625" style="290" customWidth="1"/>
    <col min="6678" max="6678" width="20.140625" style="290" customWidth="1"/>
    <col min="6679" max="6679" width="15.85546875" style="290" customWidth="1"/>
    <col min="6680" max="6680" width="15.7109375" style="290" customWidth="1"/>
    <col min="6681" max="6681" width="18.28515625" style="290" customWidth="1"/>
    <col min="6682" max="6682" width="21" style="290" customWidth="1"/>
    <col min="6683" max="6683" width="18.28515625" style="290" customWidth="1"/>
    <col min="6684" max="6684" width="16.42578125" style="290" customWidth="1"/>
    <col min="6685" max="6685" width="16.5703125" style="290" customWidth="1"/>
    <col min="6686" max="6686" width="18.5703125" style="290" customWidth="1"/>
    <col min="6687" max="6687" width="16.5703125" style="290" customWidth="1"/>
    <col min="6688" max="6688" width="22.42578125" style="290" customWidth="1"/>
    <col min="6689" max="6689" width="32" style="290" customWidth="1"/>
    <col min="6690" max="6690" width="14.7109375" style="290" customWidth="1"/>
    <col min="6691" max="6691" width="17.28515625" style="290" customWidth="1"/>
    <col min="6692" max="6914" width="7.85546875" style="290"/>
    <col min="6915" max="6917" width="0" style="290" hidden="1" customWidth="1"/>
    <col min="6918" max="6918" width="15" style="290" customWidth="1"/>
    <col min="6919" max="6919" width="21.85546875" style="290" customWidth="1"/>
    <col min="6920" max="6920" width="24.5703125" style="290" customWidth="1"/>
    <col min="6921" max="6921" width="43.42578125" style="290" customWidth="1"/>
    <col min="6922" max="6922" width="38.42578125" style="290" customWidth="1"/>
    <col min="6923" max="6923" width="43.7109375" style="290" customWidth="1"/>
    <col min="6924" max="6924" width="17.140625" style="290" customWidth="1"/>
    <col min="6925" max="6925" width="18.85546875" style="290" customWidth="1"/>
    <col min="6926" max="6926" width="13.42578125" style="290" customWidth="1"/>
    <col min="6927" max="6927" width="15.7109375" style="290" customWidth="1"/>
    <col min="6928" max="6928" width="15" style="290" customWidth="1"/>
    <col min="6929" max="6929" width="13.42578125" style="290" customWidth="1"/>
    <col min="6930" max="6930" width="15.42578125" style="290" customWidth="1"/>
    <col min="6931" max="6931" width="20.5703125" style="290" customWidth="1"/>
    <col min="6932" max="6932" width="14" style="290" customWidth="1"/>
    <col min="6933" max="6933" width="11.140625" style="290" customWidth="1"/>
    <col min="6934" max="6934" width="20.140625" style="290" customWidth="1"/>
    <col min="6935" max="6935" width="15.85546875" style="290" customWidth="1"/>
    <col min="6936" max="6936" width="15.7109375" style="290" customWidth="1"/>
    <col min="6937" max="6937" width="18.28515625" style="290" customWidth="1"/>
    <col min="6938" max="6938" width="21" style="290" customWidth="1"/>
    <col min="6939" max="6939" width="18.28515625" style="290" customWidth="1"/>
    <col min="6940" max="6940" width="16.42578125" style="290" customWidth="1"/>
    <col min="6941" max="6941" width="16.5703125" style="290" customWidth="1"/>
    <col min="6942" max="6942" width="18.5703125" style="290" customWidth="1"/>
    <col min="6943" max="6943" width="16.5703125" style="290" customWidth="1"/>
    <col min="6944" max="6944" width="22.42578125" style="290" customWidth="1"/>
    <col min="6945" max="6945" width="32" style="290" customWidth="1"/>
    <col min="6946" max="6946" width="14.7109375" style="290" customWidth="1"/>
    <col min="6947" max="6947" width="17.28515625" style="290" customWidth="1"/>
    <col min="6948" max="7170" width="7.85546875" style="290"/>
    <col min="7171" max="7173" width="0" style="290" hidden="1" customWidth="1"/>
    <col min="7174" max="7174" width="15" style="290" customWidth="1"/>
    <col min="7175" max="7175" width="21.85546875" style="290" customWidth="1"/>
    <col min="7176" max="7176" width="24.5703125" style="290" customWidth="1"/>
    <col min="7177" max="7177" width="43.42578125" style="290" customWidth="1"/>
    <col min="7178" max="7178" width="38.42578125" style="290" customWidth="1"/>
    <col min="7179" max="7179" width="43.7109375" style="290" customWidth="1"/>
    <col min="7180" max="7180" width="17.140625" style="290" customWidth="1"/>
    <col min="7181" max="7181" width="18.85546875" style="290" customWidth="1"/>
    <col min="7182" max="7182" width="13.42578125" style="290" customWidth="1"/>
    <col min="7183" max="7183" width="15.7109375" style="290" customWidth="1"/>
    <col min="7184" max="7184" width="15" style="290" customWidth="1"/>
    <col min="7185" max="7185" width="13.42578125" style="290" customWidth="1"/>
    <col min="7186" max="7186" width="15.42578125" style="290" customWidth="1"/>
    <col min="7187" max="7187" width="20.5703125" style="290" customWidth="1"/>
    <col min="7188" max="7188" width="14" style="290" customWidth="1"/>
    <col min="7189" max="7189" width="11.140625" style="290" customWidth="1"/>
    <col min="7190" max="7190" width="20.140625" style="290" customWidth="1"/>
    <col min="7191" max="7191" width="15.85546875" style="290" customWidth="1"/>
    <col min="7192" max="7192" width="15.7109375" style="290" customWidth="1"/>
    <col min="7193" max="7193" width="18.28515625" style="290" customWidth="1"/>
    <col min="7194" max="7194" width="21" style="290" customWidth="1"/>
    <col min="7195" max="7195" width="18.28515625" style="290" customWidth="1"/>
    <col min="7196" max="7196" width="16.42578125" style="290" customWidth="1"/>
    <col min="7197" max="7197" width="16.5703125" style="290" customWidth="1"/>
    <col min="7198" max="7198" width="18.5703125" style="290" customWidth="1"/>
    <col min="7199" max="7199" width="16.5703125" style="290" customWidth="1"/>
    <col min="7200" max="7200" width="22.42578125" style="290" customWidth="1"/>
    <col min="7201" max="7201" width="32" style="290" customWidth="1"/>
    <col min="7202" max="7202" width="14.7109375" style="290" customWidth="1"/>
    <col min="7203" max="7203" width="17.28515625" style="290" customWidth="1"/>
    <col min="7204" max="7426" width="7.85546875" style="290"/>
    <col min="7427" max="7429" width="0" style="290" hidden="1" customWidth="1"/>
    <col min="7430" max="7430" width="15" style="290" customWidth="1"/>
    <col min="7431" max="7431" width="21.85546875" style="290" customWidth="1"/>
    <col min="7432" max="7432" width="24.5703125" style="290" customWidth="1"/>
    <col min="7433" max="7433" width="43.42578125" style="290" customWidth="1"/>
    <col min="7434" max="7434" width="38.42578125" style="290" customWidth="1"/>
    <col min="7435" max="7435" width="43.7109375" style="290" customWidth="1"/>
    <col min="7436" max="7436" width="17.140625" style="290" customWidth="1"/>
    <col min="7437" max="7437" width="18.85546875" style="290" customWidth="1"/>
    <col min="7438" max="7438" width="13.42578125" style="290" customWidth="1"/>
    <col min="7439" max="7439" width="15.7109375" style="290" customWidth="1"/>
    <col min="7440" max="7440" width="15" style="290" customWidth="1"/>
    <col min="7441" max="7441" width="13.42578125" style="290" customWidth="1"/>
    <col min="7442" max="7442" width="15.42578125" style="290" customWidth="1"/>
    <col min="7443" max="7443" width="20.5703125" style="290" customWidth="1"/>
    <col min="7444" max="7444" width="14" style="290" customWidth="1"/>
    <col min="7445" max="7445" width="11.140625" style="290" customWidth="1"/>
    <col min="7446" max="7446" width="20.140625" style="290" customWidth="1"/>
    <col min="7447" max="7447" width="15.85546875" style="290" customWidth="1"/>
    <col min="7448" max="7448" width="15.7109375" style="290" customWidth="1"/>
    <col min="7449" max="7449" width="18.28515625" style="290" customWidth="1"/>
    <col min="7450" max="7450" width="21" style="290" customWidth="1"/>
    <col min="7451" max="7451" width="18.28515625" style="290" customWidth="1"/>
    <col min="7452" max="7452" width="16.42578125" style="290" customWidth="1"/>
    <col min="7453" max="7453" width="16.5703125" style="290" customWidth="1"/>
    <col min="7454" max="7454" width="18.5703125" style="290" customWidth="1"/>
    <col min="7455" max="7455" width="16.5703125" style="290" customWidth="1"/>
    <col min="7456" max="7456" width="22.42578125" style="290" customWidth="1"/>
    <col min="7457" max="7457" width="32" style="290" customWidth="1"/>
    <col min="7458" max="7458" width="14.7109375" style="290" customWidth="1"/>
    <col min="7459" max="7459" width="17.28515625" style="290" customWidth="1"/>
    <col min="7460" max="7682" width="7.85546875" style="290"/>
    <col min="7683" max="7685" width="0" style="290" hidden="1" customWidth="1"/>
    <col min="7686" max="7686" width="15" style="290" customWidth="1"/>
    <col min="7687" max="7687" width="21.85546875" style="290" customWidth="1"/>
    <col min="7688" max="7688" width="24.5703125" style="290" customWidth="1"/>
    <col min="7689" max="7689" width="43.42578125" style="290" customWidth="1"/>
    <col min="7690" max="7690" width="38.42578125" style="290" customWidth="1"/>
    <col min="7691" max="7691" width="43.7109375" style="290" customWidth="1"/>
    <col min="7692" max="7692" width="17.140625" style="290" customWidth="1"/>
    <col min="7693" max="7693" width="18.85546875" style="290" customWidth="1"/>
    <col min="7694" max="7694" width="13.42578125" style="290" customWidth="1"/>
    <col min="7695" max="7695" width="15.7109375" style="290" customWidth="1"/>
    <col min="7696" max="7696" width="15" style="290" customWidth="1"/>
    <col min="7697" max="7697" width="13.42578125" style="290" customWidth="1"/>
    <col min="7698" max="7698" width="15.42578125" style="290" customWidth="1"/>
    <col min="7699" max="7699" width="20.5703125" style="290" customWidth="1"/>
    <col min="7700" max="7700" width="14" style="290" customWidth="1"/>
    <col min="7701" max="7701" width="11.140625" style="290" customWidth="1"/>
    <col min="7702" max="7702" width="20.140625" style="290" customWidth="1"/>
    <col min="7703" max="7703" width="15.85546875" style="290" customWidth="1"/>
    <col min="7704" max="7704" width="15.7109375" style="290" customWidth="1"/>
    <col min="7705" max="7705" width="18.28515625" style="290" customWidth="1"/>
    <col min="7706" max="7706" width="21" style="290" customWidth="1"/>
    <col min="7707" max="7707" width="18.28515625" style="290" customWidth="1"/>
    <col min="7708" max="7708" width="16.42578125" style="290" customWidth="1"/>
    <col min="7709" max="7709" width="16.5703125" style="290" customWidth="1"/>
    <col min="7710" max="7710" width="18.5703125" style="290" customWidth="1"/>
    <col min="7711" max="7711" width="16.5703125" style="290" customWidth="1"/>
    <col min="7712" max="7712" width="22.42578125" style="290" customWidth="1"/>
    <col min="7713" max="7713" width="32" style="290" customWidth="1"/>
    <col min="7714" max="7714" width="14.7109375" style="290" customWidth="1"/>
    <col min="7715" max="7715" width="17.28515625" style="290" customWidth="1"/>
    <col min="7716" max="7938" width="7.85546875" style="290"/>
    <col min="7939" max="7941" width="0" style="290" hidden="1" customWidth="1"/>
    <col min="7942" max="7942" width="15" style="290" customWidth="1"/>
    <col min="7943" max="7943" width="21.85546875" style="290" customWidth="1"/>
    <col min="7944" max="7944" width="24.5703125" style="290" customWidth="1"/>
    <col min="7945" max="7945" width="43.42578125" style="290" customWidth="1"/>
    <col min="7946" max="7946" width="38.42578125" style="290" customWidth="1"/>
    <col min="7947" max="7947" width="43.7109375" style="290" customWidth="1"/>
    <col min="7948" max="7948" width="17.140625" style="290" customWidth="1"/>
    <col min="7949" max="7949" width="18.85546875" style="290" customWidth="1"/>
    <col min="7950" max="7950" width="13.42578125" style="290" customWidth="1"/>
    <col min="7951" max="7951" width="15.7109375" style="290" customWidth="1"/>
    <col min="7952" max="7952" width="15" style="290" customWidth="1"/>
    <col min="7953" max="7953" width="13.42578125" style="290" customWidth="1"/>
    <col min="7954" max="7954" width="15.42578125" style="290" customWidth="1"/>
    <col min="7955" max="7955" width="20.5703125" style="290" customWidth="1"/>
    <col min="7956" max="7956" width="14" style="290" customWidth="1"/>
    <col min="7957" max="7957" width="11.140625" style="290" customWidth="1"/>
    <col min="7958" max="7958" width="20.140625" style="290" customWidth="1"/>
    <col min="7959" max="7959" width="15.85546875" style="290" customWidth="1"/>
    <col min="7960" max="7960" width="15.7109375" style="290" customWidth="1"/>
    <col min="7961" max="7961" width="18.28515625" style="290" customWidth="1"/>
    <col min="7962" max="7962" width="21" style="290" customWidth="1"/>
    <col min="7963" max="7963" width="18.28515625" style="290" customWidth="1"/>
    <col min="7964" max="7964" width="16.42578125" style="290" customWidth="1"/>
    <col min="7965" max="7965" width="16.5703125" style="290" customWidth="1"/>
    <col min="7966" max="7966" width="18.5703125" style="290" customWidth="1"/>
    <col min="7967" max="7967" width="16.5703125" style="290" customWidth="1"/>
    <col min="7968" max="7968" width="22.42578125" style="290" customWidth="1"/>
    <col min="7969" max="7969" width="32" style="290" customWidth="1"/>
    <col min="7970" max="7970" width="14.7109375" style="290" customWidth="1"/>
    <col min="7971" max="7971" width="17.28515625" style="290" customWidth="1"/>
    <col min="7972" max="8194" width="7.85546875" style="290"/>
    <col min="8195" max="8197" width="0" style="290" hidden="1" customWidth="1"/>
    <col min="8198" max="8198" width="15" style="290" customWidth="1"/>
    <col min="8199" max="8199" width="21.85546875" style="290" customWidth="1"/>
    <col min="8200" max="8200" width="24.5703125" style="290" customWidth="1"/>
    <col min="8201" max="8201" width="43.42578125" style="290" customWidth="1"/>
    <col min="8202" max="8202" width="38.42578125" style="290" customWidth="1"/>
    <col min="8203" max="8203" width="43.7109375" style="290" customWidth="1"/>
    <col min="8204" max="8204" width="17.140625" style="290" customWidth="1"/>
    <col min="8205" max="8205" width="18.85546875" style="290" customWidth="1"/>
    <col min="8206" max="8206" width="13.42578125" style="290" customWidth="1"/>
    <col min="8207" max="8207" width="15.7109375" style="290" customWidth="1"/>
    <col min="8208" max="8208" width="15" style="290" customWidth="1"/>
    <col min="8209" max="8209" width="13.42578125" style="290" customWidth="1"/>
    <col min="8210" max="8210" width="15.42578125" style="290" customWidth="1"/>
    <col min="8211" max="8211" width="20.5703125" style="290" customWidth="1"/>
    <col min="8212" max="8212" width="14" style="290" customWidth="1"/>
    <col min="8213" max="8213" width="11.140625" style="290" customWidth="1"/>
    <col min="8214" max="8214" width="20.140625" style="290" customWidth="1"/>
    <col min="8215" max="8215" width="15.85546875" style="290" customWidth="1"/>
    <col min="8216" max="8216" width="15.7109375" style="290" customWidth="1"/>
    <col min="8217" max="8217" width="18.28515625" style="290" customWidth="1"/>
    <col min="8218" max="8218" width="21" style="290" customWidth="1"/>
    <col min="8219" max="8219" width="18.28515625" style="290" customWidth="1"/>
    <col min="8220" max="8220" width="16.42578125" style="290" customWidth="1"/>
    <col min="8221" max="8221" width="16.5703125" style="290" customWidth="1"/>
    <col min="8222" max="8222" width="18.5703125" style="290" customWidth="1"/>
    <col min="8223" max="8223" width="16.5703125" style="290" customWidth="1"/>
    <col min="8224" max="8224" width="22.42578125" style="290" customWidth="1"/>
    <col min="8225" max="8225" width="32" style="290" customWidth="1"/>
    <col min="8226" max="8226" width="14.7109375" style="290" customWidth="1"/>
    <col min="8227" max="8227" width="17.28515625" style="290" customWidth="1"/>
    <col min="8228" max="8450" width="7.85546875" style="290"/>
    <col min="8451" max="8453" width="0" style="290" hidden="1" customWidth="1"/>
    <col min="8454" max="8454" width="15" style="290" customWidth="1"/>
    <col min="8455" max="8455" width="21.85546875" style="290" customWidth="1"/>
    <col min="8456" max="8456" width="24.5703125" style="290" customWidth="1"/>
    <col min="8457" max="8457" width="43.42578125" style="290" customWidth="1"/>
    <col min="8458" max="8458" width="38.42578125" style="290" customWidth="1"/>
    <col min="8459" max="8459" width="43.7109375" style="290" customWidth="1"/>
    <col min="8460" max="8460" width="17.140625" style="290" customWidth="1"/>
    <col min="8461" max="8461" width="18.85546875" style="290" customWidth="1"/>
    <col min="8462" max="8462" width="13.42578125" style="290" customWidth="1"/>
    <col min="8463" max="8463" width="15.7109375" style="290" customWidth="1"/>
    <col min="8464" max="8464" width="15" style="290" customWidth="1"/>
    <col min="8465" max="8465" width="13.42578125" style="290" customWidth="1"/>
    <col min="8466" max="8466" width="15.42578125" style="290" customWidth="1"/>
    <col min="8467" max="8467" width="20.5703125" style="290" customWidth="1"/>
    <col min="8468" max="8468" width="14" style="290" customWidth="1"/>
    <col min="8469" max="8469" width="11.140625" style="290" customWidth="1"/>
    <col min="8470" max="8470" width="20.140625" style="290" customWidth="1"/>
    <col min="8471" max="8471" width="15.85546875" style="290" customWidth="1"/>
    <col min="8472" max="8472" width="15.7109375" style="290" customWidth="1"/>
    <col min="8473" max="8473" width="18.28515625" style="290" customWidth="1"/>
    <col min="8474" max="8474" width="21" style="290" customWidth="1"/>
    <col min="8475" max="8475" width="18.28515625" style="290" customWidth="1"/>
    <col min="8476" max="8476" width="16.42578125" style="290" customWidth="1"/>
    <col min="8477" max="8477" width="16.5703125" style="290" customWidth="1"/>
    <col min="8478" max="8478" width="18.5703125" style="290" customWidth="1"/>
    <col min="8479" max="8479" width="16.5703125" style="290" customWidth="1"/>
    <col min="8480" max="8480" width="22.42578125" style="290" customWidth="1"/>
    <col min="8481" max="8481" width="32" style="290" customWidth="1"/>
    <col min="8482" max="8482" width="14.7109375" style="290" customWidth="1"/>
    <col min="8483" max="8483" width="17.28515625" style="290" customWidth="1"/>
    <col min="8484" max="8706" width="7.85546875" style="290"/>
    <col min="8707" max="8709" width="0" style="290" hidden="1" customWidth="1"/>
    <col min="8710" max="8710" width="15" style="290" customWidth="1"/>
    <col min="8711" max="8711" width="21.85546875" style="290" customWidth="1"/>
    <col min="8712" max="8712" width="24.5703125" style="290" customWidth="1"/>
    <col min="8713" max="8713" width="43.42578125" style="290" customWidth="1"/>
    <col min="8714" max="8714" width="38.42578125" style="290" customWidth="1"/>
    <col min="8715" max="8715" width="43.7109375" style="290" customWidth="1"/>
    <col min="8716" max="8716" width="17.140625" style="290" customWidth="1"/>
    <col min="8717" max="8717" width="18.85546875" style="290" customWidth="1"/>
    <col min="8718" max="8718" width="13.42578125" style="290" customWidth="1"/>
    <col min="8719" max="8719" width="15.7109375" style="290" customWidth="1"/>
    <col min="8720" max="8720" width="15" style="290" customWidth="1"/>
    <col min="8721" max="8721" width="13.42578125" style="290" customWidth="1"/>
    <col min="8722" max="8722" width="15.42578125" style="290" customWidth="1"/>
    <col min="8723" max="8723" width="20.5703125" style="290" customWidth="1"/>
    <col min="8724" max="8724" width="14" style="290" customWidth="1"/>
    <col min="8725" max="8725" width="11.140625" style="290" customWidth="1"/>
    <col min="8726" max="8726" width="20.140625" style="290" customWidth="1"/>
    <col min="8727" max="8727" width="15.85546875" style="290" customWidth="1"/>
    <col min="8728" max="8728" width="15.7109375" style="290" customWidth="1"/>
    <col min="8729" max="8729" width="18.28515625" style="290" customWidth="1"/>
    <col min="8730" max="8730" width="21" style="290" customWidth="1"/>
    <col min="8731" max="8731" width="18.28515625" style="290" customWidth="1"/>
    <col min="8732" max="8732" width="16.42578125" style="290" customWidth="1"/>
    <col min="8733" max="8733" width="16.5703125" style="290" customWidth="1"/>
    <col min="8734" max="8734" width="18.5703125" style="290" customWidth="1"/>
    <col min="8735" max="8735" width="16.5703125" style="290" customWidth="1"/>
    <col min="8736" max="8736" width="22.42578125" style="290" customWidth="1"/>
    <col min="8737" max="8737" width="32" style="290" customWidth="1"/>
    <col min="8738" max="8738" width="14.7109375" style="290" customWidth="1"/>
    <col min="8739" max="8739" width="17.28515625" style="290" customWidth="1"/>
    <col min="8740" max="8962" width="7.85546875" style="290"/>
    <col min="8963" max="8965" width="0" style="290" hidden="1" customWidth="1"/>
    <col min="8966" max="8966" width="15" style="290" customWidth="1"/>
    <col min="8967" max="8967" width="21.85546875" style="290" customWidth="1"/>
    <col min="8968" max="8968" width="24.5703125" style="290" customWidth="1"/>
    <col min="8969" max="8969" width="43.42578125" style="290" customWidth="1"/>
    <col min="8970" max="8970" width="38.42578125" style="290" customWidth="1"/>
    <col min="8971" max="8971" width="43.7109375" style="290" customWidth="1"/>
    <col min="8972" max="8972" width="17.140625" style="290" customWidth="1"/>
    <col min="8973" max="8973" width="18.85546875" style="290" customWidth="1"/>
    <col min="8974" max="8974" width="13.42578125" style="290" customWidth="1"/>
    <col min="8975" max="8975" width="15.7109375" style="290" customWidth="1"/>
    <col min="8976" max="8976" width="15" style="290" customWidth="1"/>
    <col min="8977" max="8977" width="13.42578125" style="290" customWidth="1"/>
    <col min="8978" max="8978" width="15.42578125" style="290" customWidth="1"/>
    <col min="8979" max="8979" width="20.5703125" style="290" customWidth="1"/>
    <col min="8980" max="8980" width="14" style="290" customWidth="1"/>
    <col min="8981" max="8981" width="11.140625" style="290" customWidth="1"/>
    <col min="8982" max="8982" width="20.140625" style="290" customWidth="1"/>
    <col min="8983" max="8983" width="15.85546875" style="290" customWidth="1"/>
    <col min="8984" max="8984" width="15.7109375" style="290" customWidth="1"/>
    <col min="8985" max="8985" width="18.28515625" style="290" customWidth="1"/>
    <col min="8986" max="8986" width="21" style="290" customWidth="1"/>
    <col min="8987" max="8987" width="18.28515625" style="290" customWidth="1"/>
    <col min="8988" max="8988" width="16.42578125" style="290" customWidth="1"/>
    <col min="8989" max="8989" width="16.5703125" style="290" customWidth="1"/>
    <col min="8990" max="8990" width="18.5703125" style="290" customWidth="1"/>
    <col min="8991" max="8991" width="16.5703125" style="290" customWidth="1"/>
    <col min="8992" max="8992" width="22.42578125" style="290" customWidth="1"/>
    <col min="8993" max="8993" width="32" style="290" customWidth="1"/>
    <col min="8994" max="8994" width="14.7109375" style="290" customWidth="1"/>
    <col min="8995" max="8995" width="17.28515625" style="290" customWidth="1"/>
    <col min="8996" max="9218" width="7.85546875" style="290"/>
    <col min="9219" max="9221" width="0" style="290" hidden="1" customWidth="1"/>
    <col min="9222" max="9222" width="15" style="290" customWidth="1"/>
    <col min="9223" max="9223" width="21.85546875" style="290" customWidth="1"/>
    <col min="9224" max="9224" width="24.5703125" style="290" customWidth="1"/>
    <col min="9225" max="9225" width="43.42578125" style="290" customWidth="1"/>
    <col min="9226" max="9226" width="38.42578125" style="290" customWidth="1"/>
    <col min="9227" max="9227" width="43.7109375" style="290" customWidth="1"/>
    <col min="9228" max="9228" width="17.140625" style="290" customWidth="1"/>
    <col min="9229" max="9229" width="18.85546875" style="290" customWidth="1"/>
    <col min="9230" max="9230" width="13.42578125" style="290" customWidth="1"/>
    <col min="9231" max="9231" width="15.7109375" style="290" customWidth="1"/>
    <col min="9232" max="9232" width="15" style="290" customWidth="1"/>
    <col min="9233" max="9233" width="13.42578125" style="290" customWidth="1"/>
    <col min="9234" max="9234" width="15.42578125" style="290" customWidth="1"/>
    <col min="9235" max="9235" width="20.5703125" style="290" customWidth="1"/>
    <col min="9236" max="9236" width="14" style="290" customWidth="1"/>
    <col min="9237" max="9237" width="11.140625" style="290" customWidth="1"/>
    <col min="9238" max="9238" width="20.140625" style="290" customWidth="1"/>
    <col min="9239" max="9239" width="15.85546875" style="290" customWidth="1"/>
    <col min="9240" max="9240" width="15.7109375" style="290" customWidth="1"/>
    <col min="9241" max="9241" width="18.28515625" style="290" customWidth="1"/>
    <col min="9242" max="9242" width="21" style="290" customWidth="1"/>
    <col min="9243" max="9243" width="18.28515625" style="290" customWidth="1"/>
    <col min="9244" max="9244" width="16.42578125" style="290" customWidth="1"/>
    <col min="9245" max="9245" width="16.5703125" style="290" customWidth="1"/>
    <col min="9246" max="9246" width="18.5703125" style="290" customWidth="1"/>
    <col min="9247" max="9247" width="16.5703125" style="290" customWidth="1"/>
    <col min="9248" max="9248" width="22.42578125" style="290" customWidth="1"/>
    <col min="9249" max="9249" width="32" style="290" customWidth="1"/>
    <col min="9250" max="9250" width="14.7109375" style="290" customWidth="1"/>
    <col min="9251" max="9251" width="17.28515625" style="290" customWidth="1"/>
    <col min="9252" max="9474" width="7.85546875" style="290"/>
    <col min="9475" max="9477" width="0" style="290" hidden="1" customWidth="1"/>
    <col min="9478" max="9478" width="15" style="290" customWidth="1"/>
    <col min="9479" max="9479" width="21.85546875" style="290" customWidth="1"/>
    <col min="9480" max="9480" width="24.5703125" style="290" customWidth="1"/>
    <col min="9481" max="9481" width="43.42578125" style="290" customWidth="1"/>
    <col min="9482" max="9482" width="38.42578125" style="290" customWidth="1"/>
    <col min="9483" max="9483" width="43.7109375" style="290" customWidth="1"/>
    <col min="9484" max="9484" width="17.140625" style="290" customWidth="1"/>
    <col min="9485" max="9485" width="18.85546875" style="290" customWidth="1"/>
    <col min="9486" max="9486" width="13.42578125" style="290" customWidth="1"/>
    <col min="9487" max="9487" width="15.7109375" style="290" customWidth="1"/>
    <col min="9488" max="9488" width="15" style="290" customWidth="1"/>
    <col min="9489" max="9489" width="13.42578125" style="290" customWidth="1"/>
    <col min="9490" max="9490" width="15.42578125" style="290" customWidth="1"/>
    <col min="9491" max="9491" width="20.5703125" style="290" customWidth="1"/>
    <col min="9492" max="9492" width="14" style="290" customWidth="1"/>
    <col min="9493" max="9493" width="11.140625" style="290" customWidth="1"/>
    <col min="9494" max="9494" width="20.140625" style="290" customWidth="1"/>
    <col min="9495" max="9495" width="15.85546875" style="290" customWidth="1"/>
    <col min="9496" max="9496" width="15.7109375" style="290" customWidth="1"/>
    <col min="9497" max="9497" width="18.28515625" style="290" customWidth="1"/>
    <col min="9498" max="9498" width="21" style="290" customWidth="1"/>
    <col min="9499" max="9499" width="18.28515625" style="290" customWidth="1"/>
    <col min="9500" max="9500" width="16.42578125" style="290" customWidth="1"/>
    <col min="9501" max="9501" width="16.5703125" style="290" customWidth="1"/>
    <col min="9502" max="9502" width="18.5703125" style="290" customWidth="1"/>
    <col min="9503" max="9503" width="16.5703125" style="290" customWidth="1"/>
    <col min="9504" max="9504" width="22.42578125" style="290" customWidth="1"/>
    <col min="9505" max="9505" width="32" style="290" customWidth="1"/>
    <col min="9506" max="9506" width="14.7109375" style="290" customWidth="1"/>
    <col min="9507" max="9507" width="17.28515625" style="290" customWidth="1"/>
    <col min="9508" max="9730" width="7.85546875" style="290"/>
    <col min="9731" max="9733" width="0" style="290" hidden="1" customWidth="1"/>
    <col min="9734" max="9734" width="15" style="290" customWidth="1"/>
    <col min="9735" max="9735" width="21.85546875" style="290" customWidth="1"/>
    <col min="9736" max="9736" width="24.5703125" style="290" customWidth="1"/>
    <col min="9737" max="9737" width="43.42578125" style="290" customWidth="1"/>
    <col min="9738" max="9738" width="38.42578125" style="290" customWidth="1"/>
    <col min="9739" max="9739" width="43.7109375" style="290" customWidth="1"/>
    <col min="9740" max="9740" width="17.140625" style="290" customWidth="1"/>
    <col min="9741" max="9741" width="18.85546875" style="290" customWidth="1"/>
    <col min="9742" max="9742" width="13.42578125" style="290" customWidth="1"/>
    <col min="9743" max="9743" width="15.7109375" style="290" customWidth="1"/>
    <col min="9744" max="9744" width="15" style="290" customWidth="1"/>
    <col min="9745" max="9745" width="13.42578125" style="290" customWidth="1"/>
    <col min="9746" max="9746" width="15.42578125" style="290" customWidth="1"/>
    <col min="9747" max="9747" width="20.5703125" style="290" customWidth="1"/>
    <col min="9748" max="9748" width="14" style="290" customWidth="1"/>
    <col min="9749" max="9749" width="11.140625" style="290" customWidth="1"/>
    <col min="9750" max="9750" width="20.140625" style="290" customWidth="1"/>
    <col min="9751" max="9751" width="15.85546875" style="290" customWidth="1"/>
    <col min="9752" max="9752" width="15.7109375" style="290" customWidth="1"/>
    <col min="9753" max="9753" width="18.28515625" style="290" customWidth="1"/>
    <col min="9754" max="9754" width="21" style="290" customWidth="1"/>
    <col min="9755" max="9755" width="18.28515625" style="290" customWidth="1"/>
    <col min="9756" max="9756" width="16.42578125" style="290" customWidth="1"/>
    <col min="9757" max="9757" width="16.5703125" style="290" customWidth="1"/>
    <col min="9758" max="9758" width="18.5703125" style="290" customWidth="1"/>
    <col min="9759" max="9759" width="16.5703125" style="290" customWidth="1"/>
    <col min="9760" max="9760" width="22.42578125" style="290" customWidth="1"/>
    <col min="9761" max="9761" width="32" style="290" customWidth="1"/>
    <col min="9762" max="9762" width="14.7109375" style="290" customWidth="1"/>
    <col min="9763" max="9763" width="17.28515625" style="290" customWidth="1"/>
    <col min="9764" max="9986" width="7.85546875" style="290"/>
    <col min="9987" max="9989" width="0" style="290" hidden="1" customWidth="1"/>
    <col min="9990" max="9990" width="15" style="290" customWidth="1"/>
    <col min="9991" max="9991" width="21.85546875" style="290" customWidth="1"/>
    <col min="9992" max="9992" width="24.5703125" style="290" customWidth="1"/>
    <col min="9993" max="9993" width="43.42578125" style="290" customWidth="1"/>
    <col min="9994" max="9994" width="38.42578125" style="290" customWidth="1"/>
    <col min="9995" max="9995" width="43.7109375" style="290" customWidth="1"/>
    <col min="9996" max="9996" width="17.140625" style="290" customWidth="1"/>
    <col min="9997" max="9997" width="18.85546875" style="290" customWidth="1"/>
    <col min="9998" max="9998" width="13.42578125" style="290" customWidth="1"/>
    <col min="9999" max="9999" width="15.7109375" style="290" customWidth="1"/>
    <col min="10000" max="10000" width="15" style="290" customWidth="1"/>
    <col min="10001" max="10001" width="13.42578125" style="290" customWidth="1"/>
    <col min="10002" max="10002" width="15.42578125" style="290" customWidth="1"/>
    <col min="10003" max="10003" width="20.5703125" style="290" customWidth="1"/>
    <col min="10004" max="10004" width="14" style="290" customWidth="1"/>
    <col min="10005" max="10005" width="11.140625" style="290" customWidth="1"/>
    <col min="10006" max="10006" width="20.140625" style="290" customWidth="1"/>
    <col min="10007" max="10007" width="15.85546875" style="290" customWidth="1"/>
    <col min="10008" max="10008" width="15.7109375" style="290" customWidth="1"/>
    <col min="10009" max="10009" width="18.28515625" style="290" customWidth="1"/>
    <col min="10010" max="10010" width="21" style="290" customWidth="1"/>
    <col min="10011" max="10011" width="18.28515625" style="290" customWidth="1"/>
    <col min="10012" max="10012" width="16.42578125" style="290" customWidth="1"/>
    <col min="10013" max="10013" width="16.5703125" style="290" customWidth="1"/>
    <col min="10014" max="10014" width="18.5703125" style="290" customWidth="1"/>
    <col min="10015" max="10015" width="16.5703125" style="290" customWidth="1"/>
    <col min="10016" max="10016" width="22.42578125" style="290" customWidth="1"/>
    <col min="10017" max="10017" width="32" style="290" customWidth="1"/>
    <col min="10018" max="10018" width="14.7109375" style="290" customWidth="1"/>
    <col min="10019" max="10019" width="17.28515625" style="290" customWidth="1"/>
    <col min="10020" max="10242" width="7.85546875" style="290"/>
    <col min="10243" max="10245" width="0" style="290" hidden="1" customWidth="1"/>
    <col min="10246" max="10246" width="15" style="290" customWidth="1"/>
    <col min="10247" max="10247" width="21.85546875" style="290" customWidth="1"/>
    <col min="10248" max="10248" width="24.5703125" style="290" customWidth="1"/>
    <col min="10249" max="10249" width="43.42578125" style="290" customWidth="1"/>
    <col min="10250" max="10250" width="38.42578125" style="290" customWidth="1"/>
    <col min="10251" max="10251" width="43.7109375" style="290" customWidth="1"/>
    <col min="10252" max="10252" width="17.140625" style="290" customWidth="1"/>
    <col min="10253" max="10253" width="18.85546875" style="290" customWidth="1"/>
    <col min="10254" max="10254" width="13.42578125" style="290" customWidth="1"/>
    <col min="10255" max="10255" width="15.7109375" style="290" customWidth="1"/>
    <col min="10256" max="10256" width="15" style="290" customWidth="1"/>
    <col min="10257" max="10257" width="13.42578125" style="290" customWidth="1"/>
    <col min="10258" max="10258" width="15.42578125" style="290" customWidth="1"/>
    <col min="10259" max="10259" width="20.5703125" style="290" customWidth="1"/>
    <col min="10260" max="10260" width="14" style="290" customWidth="1"/>
    <col min="10261" max="10261" width="11.140625" style="290" customWidth="1"/>
    <col min="10262" max="10262" width="20.140625" style="290" customWidth="1"/>
    <col min="10263" max="10263" width="15.85546875" style="290" customWidth="1"/>
    <col min="10264" max="10264" width="15.7109375" style="290" customWidth="1"/>
    <col min="10265" max="10265" width="18.28515625" style="290" customWidth="1"/>
    <col min="10266" max="10266" width="21" style="290" customWidth="1"/>
    <col min="10267" max="10267" width="18.28515625" style="290" customWidth="1"/>
    <col min="10268" max="10268" width="16.42578125" style="290" customWidth="1"/>
    <col min="10269" max="10269" width="16.5703125" style="290" customWidth="1"/>
    <col min="10270" max="10270" width="18.5703125" style="290" customWidth="1"/>
    <col min="10271" max="10271" width="16.5703125" style="290" customWidth="1"/>
    <col min="10272" max="10272" width="22.42578125" style="290" customWidth="1"/>
    <col min="10273" max="10273" width="32" style="290" customWidth="1"/>
    <col min="10274" max="10274" width="14.7109375" style="290" customWidth="1"/>
    <col min="10275" max="10275" width="17.28515625" style="290" customWidth="1"/>
    <col min="10276" max="10498" width="7.85546875" style="290"/>
    <col min="10499" max="10501" width="0" style="290" hidden="1" customWidth="1"/>
    <col min="10502" max="10502" width="15" style="290" customWidth="1"/>
    <col min="10503" max="10503" width="21.85546875" style="290" customWidth="1"/>
    <col min="10504" max="10504" width="24.5703125" style="290" customWidth="1"/>
    <col min="10505" max="10505" width="43.42578125" style="290" customWidth="1"/>
    <col min="10506" max="10506" width="38.42578125" style="290" customWidth="1"/>
    <col min="10507" max="10507" width="43.7109375" style="290" customWidth="1"/>
    <col min="10508" max="10508" width="17.140625" style="290" customWidth="1"/>
    <col min="10509" max="10509" width="18.85546875" style="290" customWidth="1"/>
    <col min="10510" max="10510" width="13.42578125" style="290" customWidth="1"/>
    <col min="10511" max="10511" width="15.7109375" style="290" customWidth="1"/>
    <col min="10512" max="10512" width="15" style="290" customWidth="1"/>
    <col min="10513" max="10513" width="13.42578125" style="290" customWidth="1"/>
    <col min="10514" max="10514" width="15.42578125" style="290" customWidth="1"/>
    <col min="10515" max="10515" width="20.5703125" style="290" customWidth="1"/>
    <col min="10516" max="10516" width="14" style="290" customWidth="1"/>
    <col min="10517" max="10517" width="11.140625" style="290" customWidth="1"/>
    <col min="10518" max="10518" width="20.140625" style="290" customWidth="1"/>
    <col min="10519" max="10519" width="15.85546875" style="290" customWidth="1"/>
    <col min="10520" max="10520" width="15.7109375" style="290" customWidth="1"/>
    <col min="10521" max="10521" width="18.28515625" style="290" customWidth="1"/>
    <col min="10522" max="10522" width="21" style="290" customWidth="1"/>
    <col min="10523" max="10523" width="18.28515625" style="290" customWidth="1"/>
    <col min="10524" max="10524" width="16.42578125" style="290" customWidth="1"/>
    <col min="10525" max="10525" width="16.5703125" style="290" customWidth="1"/>
    <col min="10526" max="10526" width="18.5703125" style="290" customWidth="1"/>
    <col min="10527" max="10527" width="16.5703125" style="290" customWidth="1"/>
    <col min="10528" max="10528" width="22.42578125" style="290" customWidth="1"/>
    <col min="10529" max="10529" width="32" style="290" customWidth="1"/>
    <col min="10530" max="10530" width="14.7109375" style="290" customWidth="1"/>
    <col min="10531" max="10531" width="17.28515625" style="290" customWidth="1"/>
    <col min="10532" max="10754" width="7.85546875" style="290"/>
    <col min="10755" max="10757" width="0" style="290" hidden="1" customWidth="1"/>
    <col min="10758" max="10758" width="15" style="290" customWidth="1"/>
    <col min="10759" max="10759" width="21.85546875" style="290" customWidth="1"/>
    <col min="10760" max="10760" width="24.5703125" style="290" customWidth="1"/>
    <col min="10761" max="10761" width="43.42578125" style="290" customWidth="1"/>
    <col min="10762" max="10762" width="38.42578125" style="290" customWidth="1"/>
    <col min="10763" max="10763" width="43.7109375" style="290" customWidth="1"/>
    <col min="10764" max="10764" width="17.140625" style="290" customWidth="1"/>
    <col min="10765" max="10765" width="18.85546875" style="290" customWidth="1"/>
    <col min="10766" max="10766" width="13.42578125" style="290" customWidth="1"/>
    <col min="10767" max="10767" width="15.7109375" style="290" customWidth="1"/>
    <col min="10768" max="10768" width="15" style="290" customWidth="1"/>
    <col min="10769" max="10769" width="13.42578125" style="290" customWidth="1"/>
    <col min="10770" max="10770" width="15.42578125" style="290" customWidth="1"/>
    <col min="10771" max="10771" width="20.5703125" style="290" customWidth="1"/>
    <col min="10772" max="10772" width="14" style="290" customWidth="1"/>
    <col min="10773" max="10773" width="11.140625" style="290" customWidth="1"/>
    <col min="10774" max="10774" width="20.140625" style="290" customWidth="1"/>
    <col min="10775" max="10775" width="15.85546875" style="290" customWidth="1"/>
    <col min="10776" max="10776" width="15.7109375" style="290" customWidth="1"/>
    <col min="10777" max="10777" width="18.28515625" style="290" customWidth="1"/>
    <col min="10778" max="10778" width="21" style="290" customWidth="1"/>
    <col min="10779" max="10779" width="18.28515625" style="290" customWidth="1"/>
    <col min="10780" max="10780" width="16.42578125" style="290" customWidth="1"/>
    <col min="10781" max="10781" width="16.5703125" style="290" customWidth="1"/>
    <col min="10782" max="10782" width="18.5703125" style="290" customWidth="1"/>
    <col min="10783" max="10783" width="16.5703125" style="290" customWidth="1"/>
    <col min="10784" max="10784" width="22.42578125" style="290" customWidth="1"/>
    <col min="10785" max="10785" width="32" style="290" customWidth="1"/>
    <col min="10786" max="10786" width="14.7109375" style="290" customWidth="1"/>
    <col min="10787" max="10787" width="17.28515625" style="290" customWidth="1"/>
    <col min="10788" max="11010" width="7.85546875" style="290"/>
    <col min="11011" max="11013" width="0" style="290" hidden="1" customWidth="1"/>
    <col min="11014" max="11014" width="15" style="290" customWidth="1"/>
    <col min="11015" max="11015" width="21.85546875" style="290" customWidth="1"/>
    <col min="11016" max="11016" width="24.5703125" style="290" customWidth="1"/>
    <col min="11017" max="11017" width="43.42578125" style="290" customWidth="1"/>
    <col min="11018" max="11018" width="38.42578125" style="290" customWidth="1"/>
    <col min="11019" max="11019" width="43.7109375" style="290" customWidth="1"/>
    <col min="11020" max="11020" width="17.140625" style="290" customWidth="1"/>
    <col min="11021" max="11021" width="18.85546875" style="290" customWidth="1"/>
    <col min="11022" max="11022" width="13.42578125" style="290" customWidth="1"/>
    <col min="11023" max="11023" width="15.7109375" style="290" customWidth="1"/>
    <col min="11024" max="11024" width="15" style="290" customWidth="1"/>
    <col min="11025" max="11025" width="13.42578125" style="290" customWidth="1"/>
    <col min="11026" max="11026" width="15.42578125" style="290" customWidth="1"/>
    <col min="11027" max="11027" width="20.5703125" style="290" customWidth="1"/>
    <col min="11028" max="11028" width="14" style="290" customWidth="1"/>
    <col min="11029" max="11029" width="11.140625" style="290" customWidth="1"/>
    <col min="11030" max="11030" width="20.140625" style="290" customWidth="1"/>
    <col min="11031" max="11031" width="15.85546875" style="290" customWidth="1"/>
    <col min="11032" max="11032" width="15.7109375" style="290" customWidth="1"/>
    <col min="11033" max="11033" width="18.28515625" style="290" customWidth="1"/>
    <col min="11034" max="11034" width="21" style="290" customWidth="1"/>
    <col min="11035" max="11035" width="18.28515625" style="290" customWidth="1"/>
    <col min="11036" max="11036" width="16.42578125" style="290" customWidth="1"/>
    <col min="11037" max="11037" width="16.5703125" style="290" customWidth="1"/>
    <col min="11038" max="11038" width="18.5703125" style="290" customWidth="1"/>
    <col min="11039" max="11039" width="16.5703125" style="290" customWidth="1"/>
    <col min="11040" max="11040" width="22.42578125" style="290" customWidth="1"/>
    <col min="11041" max="11041" width="32" style="290" customWidth="1"/>
    <col min="11042" max="11042" width="14.7109375" style="290" customWidth="1"/>
    <col min="11043" max="11043" width="17.28515625" style="290" customWidth="1"/>
    <col min="11044" max="11266" width="7.85546875" style="290"/>
    <col min="11267" max="11269" width="0" style="290" hidden="1" customWidth="1"/>
    <col min="11270" max="11270" width="15" style="290" customWidth="1"/>
    <col min="11271" max="11271" width="21.85546875" style="290" customWidth="1"/>
    <col min="11272" max="11272" width="24.5703125" style="290" customWidth="1"/>
    <col min="11273" max="11273" width="43.42578125" style="290" customWidth="1"/>
    <col min="11274" max="11274" width="38.42578125" style="290" customWidth="1"/>
    <col min="11275" max="11275" width="43.7109375" style="290" customWidth="1"/>
    <col min="11276" max="11276" width="17.140625" style="290" customWidth="1"/>
    <col min="11277" max="11277" width="18.85546875" style="290" customWidth="1"/>
    <col min="11278" max="11278" width="13.42578125" style="290" customWidth="1"/>
    <col min="11279" max="11279" width="15.7109375" style="290" customWidth="1"/>
    <col min="11280" max="11280" width="15" style="290" customWidth="1"/>
    <col min="11281" max="11281" width="13.42578125" style="290" customWidth="1"/>
    <col min="11282" max="11282" width="15.42578125" style="290" customWidth="1"/>
    <col min="11283" max="11283" width="20.5703125" style="290" customWidth="1"/>
    <col min="11284" max="11284" width="14" style="290" customWidth="1"/>
    <col min="11285" max="11285" width="11.140625" style="290" customWidth="1"/>
    <col min="11286" max="11286" width="20.140625" style="290" customWidth="1"/>
    <col min="11287" max="11287" width="15.85546875" style="290" customWidth="1"/>
    <col min="11288" max="11288" width="15.7109375" style="290" customWidth="1"/>
    <col min="11289" max="11289" width="18.28515625" style="290" customWidth="1"/>
    <col min="11290" max="11290" width="21" style="290" customWidth="1"/>
    <col min="11291" max="11291" width="18.28515625" style="290" customWidth="1"/>
    <col min="11292" max="11292" width="16.42578125" style="290" customWidth="1"/>
    <col min="11293" max="11293" width="16.5703125" style="290" customWidth="1"/>
    <col min="11294" max="11294" width="18.5703125" style="290" customWidth="1"/>
    <col min="11295" max="11295" width="16.5703125" style="290" customWidth="1"/>
    <col min="11296" max="11296" width="22.42578125" style="290" customWidth="1"/>
    <col min="11297" max="11297" width="32" style="290" customWidth="1"/>
    <col min="11298" max="11298" width="14.7109375" style="290" customWidth="1"/>
    <col min="11299" max="11299" width="17.28515625" style="290" customWidth="1"/>
    <col min="11300" max="11522" width="7.85546875" style="290"/>
    <col min="11523" max="11525" width="0" style="290" hidden="1" customWidth="1"/>
    <col min="11526" max="11526" width="15" style="290" customWidth="1"/>
    <col min="11527" max="11527" width="21.85546875" style="290" customWidth="1"/>
    <col min="11528" max="11528" width="24.5703125" style="290" customWidth="1"/>
    <col min="11529" max="11529" width="43.42578125" style="290" customWidth="1"/>
    <col min="11530" max="11530" width="38.42578125" style="290" customWidth="1"/>
    <col min="11531" max="11531" width="43.7109375" style="290" customWidth="1"/>
    <col min="11532" max="11532" width="17.140625" style="290" customWidth="1"/>
    <col min="11533" max="11533" width="18.85546875" style="290" customWidth="1"/>
    <col min="11534" max="11534" width="13.42578125" style="290" customWidth="1"/>
    <col min="11535" max="11535" width="15.7109375" style="290" customWidth="1"/>
    <col min="11536" max="11536" width="15" style="290" customWidth="1"/>
    <col min="11537" max="11537" width="13.42578125" style="290" customWidth="1"/>
    <col min="11538" max="11538" width="15.42578125" style="290" customWidth="1"/>
    <col min="11539" max="11539" width="20.5703125" style="290" customWidth="1"/>
    <col min="11540" max="11540" width="14" style="290" customWidth="1"/>
    <col min="11541" max="11541" width="11.140625" style="290" customWidth="1"/>
    <col min="11542" max="11542" width="20.140625" style="290" customWidth="1"/>
    <col min="11543" max="11543" width="15.85546875" style="290" customWidth="1"/>
    <col min="11544" max="11544" width="15.7109375" style="290" customWidth="1"/>
    <col min="11545" max="11545" width="18.28515625" style="290" customWidth="1"/>
    <col min="11546" max="11546" width="21" style="290" customWidth="1"/>
    <col min="11547" max="11547" width="18.28515625" style="290" customWidth="1"/>
    <col min="11548" max="11548" width="16.42578125" style="290" customWidth="1"/>
    <col min="11549" max="11549" width="16.5703125" style="290" customWidth="1"/>
    <col min="11550" max="11550" width="18.5703125" style="290" customWidth="1"/>
    <col min="11551" max="11551" width="16.5703125" style="290" customWidth="1"/>
    <col min="11552" max="11552" width="22.42578125" style="290" customWidth="1"/>
    <col min="11553" max="11553" width="32" style="290" customWidth="1"/>
    <col min="11554" max="11554" width="14.7109375" style="290" customWidth="1"/>
    <col min="11555" max="11555" width="17.28515625" style="290" customWidth="1"/>
    <col min="11556" max="11778" width="7.85546875" style="290"/>
    <col min="11779" max="11781" width="0" style="290" hidden="1" customWidth="1"/>
    <col min="11782" max="11782" width="15" style="290" customWidth="1"/>
    <col min="11783" max="11783" width="21.85546875" style="290" customWidth="1"/>
    <col min="11784" max="11784" width="24.5703125" style="290" customWidth="1"/>
    <col min="11785" max="11785" width="43.42578125" style="290" customWidth="1"/>
    <col min="11786" max="11786" width="38.42578125" style="290" customWidth="1"/>
    <col min="11787" max="11787" width="43.7109375" style="290" customWidth="1"/>
    <col min="11788" max="11788" width="17.140625" style="290" customWidth="1"/>
    <col min="11789" max="11789" width="18.85546875" style="290" customWidth="1"/>
    <col min="11790" max="11790" width="13.42578125" style="290" customWidth="1"/>
    <col min="11791" max="11791" width="15.7109375" style="290" customWidth="1"/>
    <col min="11792" max="11792" width="15" style="290" customWidth="1"/>
    <col min="11793" max="11793" width="13.42578125" style="290" customWidth="1"/>
    <col min="11794" max="11794" width="15.42578125" style="290" customWidth="1"/>
    <col min="11795" max="11795" width="20.5703125" style="290" customWidth="1"/>
    <col min="11796" max="11796" width="14" style="290" customWidth="1"/>
    <col min="11797" max="11797" width="11.140625" style="290" customWidth="1"/>
    <col min="11798" max="11798" width="20.140625" style="290" customWidth="1"/>
    <col min="11799" max="11799" width="15.85546875" style="290" customWidth="1"/>
    <col min="11800" max="11800" width="15.7109375" style="290" customWidth="1"/>
    <col min="11801" max="11801" width="18.28515625" style="290" customWidth="1"/>
    <col min="11802" max="11802" width="21" style="290" customWidth="1"/>
    <col min="11803" max="11803" width="18.28515625" style="290" customWidth="1"/>
    <col min="11804" max="11804" width="16.42578125" style="290" customWidth="1"/>
    <col min="11805" max="11805" width="16.5703125" style="290" customWidth="1"/>
    <col min="11806" max="11806" width="18.5703125" style="290" customWidth="1"/>
    <col min="11807" max="11807" width="16.5703125" style="290" customWidth="1"/>
    <col min="11808" max="11808" width="22.42578125" style="290" customWidth="1"/>
    <col min="11809" max="11809" width="32" style="290" customWidth="1"/>
    <col min="11810" max="11810" width="14.7109375" style="290" customWidth="1"/>
    <col min="11811" max="11811" width="17.28515625" style="290" customWidth="1"/>
    <col min="11812" max="12034" width="7.85546875" style="290"/>
    <col min="12035" max="12037" width="0" style="290" hidden="1" customWidth="1"/>
    <col min="12038" max="12038" width="15" style="290" customWidth="1"/>
    <col min="12039" max="12039" width="21.85546875" style="290" customWidth="1"/>
    <col min="12040" max="12040" width="24.5703125" style="290" customWidth="1"/>
    <col min="12041" max="12041" width="43.42578125" style="290" customWidth="1"/>
    <col min="12042" max="12042" width="38.42578125" style="290" customWidth="1"/>
    <col min="12043" max="12043" width="43.7109375" style="290" customWidth="1"/>
    <col min="12044" max="12044" width="17.140625" style="290" customWidth="1"/>
    <col min="12045" max="12045" width="18.85546875" style="290" customWidth="1"/>
    <col min="12046" max="12046" width="13.42578125" style="290" customWidth="1"/>
    <col min="12047" max="12047" width="15.7109375" style="290" customWidth="1"/>
    <col min="12048" max="12048" width="15" style="290" customWidth="1"/>
    <col min="12049" max="12049" width="13.42578125" style="290" customWidth="1"/>
    <col min="12050" max="12050" width="15.42578125" style="290" customWidth="1"/>
    <col min="12051" max="12051" width="20.5703125" style="290" customWidth="1"/>
    <col min="12052" max="12052" width="14" style="290" customWidth="1"/>
    <col min="12053" max="12053" width="11.140625" style="290" customWidth="1"/>
    <col min="12054" max="12054" width="20.140625" style="290" customWidth="1"/>
    <col min="12055" max="12055" width="15.85546875" style="290" customWidth="1"/>
    <col min="12056" max="12056" width="15.7109375" style="290" customWidth="1"/>
    <col min="12057" max="12057" width="18.28515625" style="290" customWidth="1"/>
    <col min="12058" max="12058" width="21" style="290" customWidth="1"/>
    <col min="12059" max="12059" width="18.28515625" style="290" customWidth="1"/>
    <col min="12060" max="12060" width="16.42578125" style="290" customWidth="1"/>
    <col min="12061" max="12061" width="16.5703125" style="290" customWidth="1"/>
    <col min="12062" max="12062" width="18.5703125" style="290" customWidth="1"/>
    <col min="12063" max="12063" width="16.5703125" style="290" customWidth="1"/>
    <col min="12064" max="12064" width="22.42578125" style="290" customWidth="1"/>
    <col min="12065" max="12065" width="32" style="290" customWidth="1"/>
    <col min="12066" max="12066" width="14.7109375" style="290" customWidth="1"/>
    <col min="12067" max="12067" width="17.28515625" style="290" customWidth="1"/>
    <col min="12068" max="12290" width="7.85546875" style="290"/>
    <col min="12291" max="12293" width="0" style="290" hidden="1" customWidth="1"/>
    <col min="12294" max="12294" width="15" style="290" customWidth="1"/>
    <col min="12295" max="12295" width="21.85546875" style="290" customWidth="1"/>
    <col min="12296" max="12296" width="24.5703125" style="290" customWidth="1"/>
    <col min="12297" max="12297" width="43.42578125" style="290" customWidth="1"/>
    <col min="12298" max="12298" width="38.42578125" style="290" customWidth="1"/>
    <col min="12299" max="12299" width="43.7109375" style="290" customWidth="1"/>
    <col min="12300" max="12300" width="17.140625" style="290" customWidth="1"/>
    <col min="12301" max="12301" width="18.85546875" style="290" customWidth="1"/>
    <col min="12302" max="12302" width="13.42578125" style="290" customWidth="1"/>
    <col min="12303" max="12303" width="15.7109375" style="290" customWidth="1"/>
    <col min="12304" max="12304" width="15" style="290" customWidth="1"/>
    <col min="12305" max="12305" width="13.42578125" style="290" customWidth="1"/>
    <col min="12306" max="12306" width="15.42578125" style="290" customWidth="1"/>
    <col min="12307" max="12307" width="20.5703125" style="290" customWidth="1"/>
    <col min="12308" max="12308" width="14" style="290" customWidth="1"/>
    <col min="12309" max="12309" width="11.140625" style="290" customWidth="1"/>
    <col min="12310" max="12310" width="20.140625" style="290" customWidth="1"/>
    <col min="12311" max="12311" width="15.85546875" style="290" customWidth="1"/>
    <col min="12312" max="12312" width="15.7109375" style="290" customWidth="1"/>
    <col min="12313" max="12313" width="18.28515625" style="290" customWidth="1"/>
    <col min="12314" max="12314" width="21" style="290" customWidth="1"/>
    <col min="12315" max="12315" width="18.28515625" style="290" customWidth="1"/>
    <col min="12316" max="12316" width="16.42578125" style="290" customWidth="1"/>
    <col min="12317" max="12317" width="16.5703125" style="290" customWidth="1"/>
    <col min="12318" max="12318" width="18.5703125" style="290" customWidth="1"/>
    <col min="12319" max="12319" width="16.5703125" style="290" customWidth="1"/>
    <col min="12320" max="12320" width="22.42578125" style="290" customWidth="1"/>
    <col min="12321" max="12321" width="32" style="290" customWidth="1"/>
    <col min="12322" max="12322" width="14.7109375" style="290" customWidth="1"/>
    <col min="12323" max="12323" width="17.28515625" style="290" customWidth="1"/>
    <col min="12324" max="12546" width="7.85546875" style="290"/>
    <col min="12547" max="12549" width="0" style="290" hidden="1" customWidth="1"/>
    <col min="12550" max="12550" width="15" style="290" customWidth="1"/>
    <col min="12551" max="12551" width="21.85546875" style="290" customWidth="1"/>
    <col min="12552" max="12552" width="24.5703125" style="290" customWidth="1"/>
    <col min="12553" max="12553" width="43.42578125" style="290" customWidth="1"/>
    <col min="12554" max="12554" width="38.42578125" style="290" customWidth="1"/>
    <col min="12555" max="12555" width="43.7109375" style="290" customWidth="1"/>
    <col min="12556" max="12556" width="17.140625" style="290" customWidth="1"/>
    <col min="12557" max="12557" width="18.85546875" style="290" customWidth="1"/>
    <col min="12558" max="12558" width="13.42578125" style="290" customWidth="1"/>
    <col min="12559" max="12559" width="15.7109375" style="290" customWidth="1"/>
    <col min="12560" max="12560" width="15" style="290" customWidth="1"/>
    <col min="12561" max="12561" width="13.42578125" style="290" customWidth="1"/>
    <col min="12562" max="12562" width="15.42578125" style="290" customWidth="1"/>
    <col min="12563" max="12563" width="20.5703125" style="290" customWidth="1"/>
    <col min="12564" max="12564" width="14" style="290" customWidth="1"/>
    <col min="12565" max="12565" width="11.140625" style="290" customWidth="1"/>
    <col min="12566" max="12566" width="20.140625" style="290" customWidth="1"/>
    <col min="12567" max="12567" width="15.85546875" style="290" customWidth="1"/>
    <col min="12568" max="12568" width="15.7109375" style="290" customWidth="1"/>
    <col min="12569" max="12569" width="18.28515625" style="290" customWidth="1"/>
    <col min="12570" max="12570" width="21" style="290" customWidth="1"/>
    <col min="12571" max="12571" width="18.28515625" style="290" customWidth="1"/>
    <col min="12572" max="12572" width="16.42578125" style="290" customWidth="1"/>
    <col min="12573" max="12573" width="16.5703125" style="290" customWidth="1"/>
    <col min="12574" max="12574" width="18.5703125" style="290" customWidth="1"/>
    <col min="12575" max="12575" width="16.5703125" style="290" customWidth="1"/>
    <col min="12576" max="12576" width="22.42578125" style="290" customWidth="1"/>
    <col min="12577" max="12577" width="32" style="290" customWidth="1"/>
    <col min="12578" max="12578" width="14.7109375" style="290" customWidth="1"/>
    <col min="12579" max="12579" width="17.28515625" style="290" customWidth="1"/>
    <col min="12580" max="12802" width="7.85546875" style="290"/>
    <col min="12803" max="12805" width="0" style="290" hidden="1" customWidth="1"/>
    <col min="12806" max="12806" width="15" style="290" customWidth="1"/>
    <col min="12807" max="12807" width="21.85546875" style="290" customWidth="1"/>
    <col min="12808" max="12808" width="24.5703125" style="290" customWidth="1"/>
    <col min="12809" max="12809" width="43.42578125" style="290" customWidth="1"/>
    <col min="12810" max="12810" width="38.42578125" style="290" customWidth="1"/>
    <col min="12811" max="12811" width="43.7109375" style="290" customWidth="1"/>
    <col min="12812" max="12812" width="17.140625" style="290" customWidth="1"/>
    <col min="12813" max="12813" width="18.85546875" style="290" customWidth="1"/>
    <col min="12814" max="12814" width="13.42578125" style="290" customWidth="1"/>
    <col min="12815" max="12815" width="15.7109375" style="290" customWidth="1"/>
    <col min="12816" max="12816" width="15" style="290" customWidth="1"/>
    <col min="12817" max="12817" width="13.42578125" style="290" customWidth="1"/>
    <col min="12818" max="12818" width="15.42578125" style="290" customWidth="1"/>
    <col min="12819" max="12819" width="20.5703125" style="290" customWidth="1"/>
    <col min="12820" max="12820" width="14" style="290" customWidth="1"/>
    <col min="12821" max="12821" width="11.140625" style="290" customWidth="1"/>
    <col min="12822" max="12822" width="20.140625" style="290" customWidth="1"/>
    <col min="12823" max="12823" width="15.85546875" style="290" customWidth="1"/>
    <col min="12824" max="12824" width="15.7109375" style="290" customWidth="1"/>
    <col min="12825" max="12825" width="18.28515625" style="290" customWidth="1"/>
    <col min="12826" max="12826" width="21" style="290" customWidth="1"/>
    <col min="12827" max="12827" width="18.28515625" style="290" customWidth="1"/>
    <col min="12828" max="12828" width="16.42578125" style="290" customWidth="1"/>
    <col min="12829" max="12829" width="16.5703125" style="290" customWidth="1"/>
    <col min="12830" max="12830" width="18.5703125" style="290" customWidth="1"/>
    <col min="12831" max="12831" width="16.5703125" style="290" customWidth="1"/>
    <col min="12832" max="12832" width="22.42578125" style="290" customWidth="1"/>
    <col min="12833" max="12833" width="32" style="290" customWidth="1"/>
    <col min="12834" max="12834" width="14.7109375" style="290" customWidth="1"/>
    <col min="12835" max="12835" width="17.28515625" style="290" customWidth="1"/>
    <col min="12836" max="13058" width="7.85546875" style="290"/>
    <col min="13059" max="13061" width="0" style="290" hidden="1" customWidth="1"/>
    <col min="13062" max="13062" width="15" style="290" customWidth="1"/>
    <col min="13063" max="13063" width="21.85546875" style="290" customWidth="1"/>
    <col min="13064" max="13064" width="24.5703125" style="290" customWidth="1"/>
    <col min="13065" max="13065" width="43.42578125" style="290" customWidth="1"/>
    <col min="13066" max="13066" width="38.42578125" style="290" customWidth="1"/>
    <col min="13067" max="13067" width="43.7109375" style="290" customWidth="1"/>
    <col min="13068" max="13068" width="17.140625" style="290" customWidth="1"/>
    <col min="13069" max="13069" width="18.85546875" style="290" customWidth="1"/>
    <col min="13070" max="13070" width="13.42578125" style="290" customWidth="1"/>
    <col min="13071" max="13071" width="15.7109375" style="290" customWidth="1"/>
    <col min="13072" max="13072" width="15" style="290" customWidth="1"/>
    <col min="13073" max="13073" width="13.42578125" style="290" customWidth="1"/>
    <col min="13074" max="13074" width="15.42578125" style="290" customWidth="1"/>
    <col min="13075" max="13075" width="20.5703125" style="290" customWidth="1"/>
    <col min="13076" max="13076" width="14" style="290" customWidth="1"/>
    <col min="13077" max="13077" width="11.140625" style="290" customWidth="1"/>
    <col min="13078" max="13078" width="20.140625" style="290" customWidth="1"/>
    <col min="13079" max="13079" width="15.85546875" style="290" customWidth="1"/>
    <col min="13080" max="13080" width="15.7109375" style="290" customWidth="1"/>
    <col min="13081" max="13081" width="18.28515625" style="290" customWidth="1"/>
    <col min="13082" max="13082" width="21" style="290" customWidth="1"/>
    <col min="13083" max="13083" width="18.28515625" style="290" customWidth="1"/>
    <col min="13084" max="13084" width="16.42578125" style="290" customWidth="1"/>
    <col min="13085" max="13085" width="16.5703125" style="290" customWidth="1"/>
    <col min="13086" max="13086" width="18.5703125" style="290" customWidth="1"/>
    <col min="13087" max="13087" width="16.5703125" style="290" customWidth="1"/>
    <col min="13088" max="13088" width="22.42578125" style="290" customWidth="1"/>
    <col min="13089" max="13089" width="32" style="290" customWidth="1"/>
    <col min="13090" max="13090" width="14.7109375" style="290" customWidth="1"/>
    <col min="13091" max="13091" width="17.28515625" style="290" customWidth="1"/>
    <col min="13092" max="13314" width="7.85546875" style="290"/>
    <col min="13315" max="13317" width="0" style="290" hidden="1" customWidth="1"/>
    <col min="13318" max="13318" width="15" style="290" customWidth="1"/>
    <col min="13319" max="13319" width="21.85546875" style="290" customWidth="1"/>
    <col min="13320" max="13320" width="24.5703125" style="290" customWidth="1"/>
    <col min="13321" max="13321" width="43.42578125" style="290" customWidth="1"/>
    <col min="13322" max="13322" width="38.42578125" style="290" customWidth="1"/>
    <col min="13323" max="13323" width="43.7109375" style="290" customWidth="1"/>
    <col min="13324" max="13324" width="17.140625" style="290" customWidth="1"/>
    <col min="13325" max="13325" width="18.85546875" style="290" customWidth="1"/>
    <col min="13326" max="13326" width="13.42578125" style="290" customWidth="1"/>
    <col min="13327" max="13327" width="15.7109375" style="290" customWidth="1"/>
    <col min="13328" max="13328" width="15" style="290" customWidth="1"/>
    <col min="13329" max="13329" width="13.42578125" style="290" customWidth="1"/>
    <col min="13330" max="13330" width="15.42578125" style="290" customWidth="1"/>
    <col min="13331" max="13331" width="20.5703125" style="290" customWidth="1"/>
    <col min="13332" max="13332" width="14" style="290" customWidth="1"/>
    <col min="13333" max="13333" width="11.140625" style="290" customWidth="1"/>
    <col min="13334" max="13334" width="20.140625" style="290" customWidth="1"/>
    <col min="13335" max="13335" width="15.85546875" style="290" customWidth="1"/>
    <col min="13336" max="13336" width="15.7109375" style="290" customWidth="1"/>
    <col min="13337" max="13337" width="18.28515625" style="290" customWidth="1"/>
    <col min="13338" max="13338" width="21" style="290" customWidth="1"/>
    <col min="13339" max="13339" width="18.28515625" style="290" customWidth="1"/>
    <col min="13340" max="13340" width="16.42578125" style="290" customWidth="1"/>
    <col min="13341" max="13341" width="16.5703125" style="290" customWidth="1"/>
    <col min="13342" max="13342" width="18.5703125" style="290" customWidth="1"/>
    <col min="13343" max="13343" width="16.5703125" style="290" customWidth="1"/>
    <col min="13344" max="13344" width="22.42578125" style="290" customWidth="1"/>
    <col min="13345" max="13345" width="32" style="290" customWidth="1"/>
    <col min="13346" max="13346" width="14.7109375" style="290" customWidth="1"/>
    <col min="13347" max="13347" width="17.28515625" style="290" customWidth="1"/>
    <col min="13348" max="13570" width="7.85546875" style="290"/>
    <col min="13571" max="13573" width="0" style="290" hidden="1" customWidth="1"/>
    <col min="13574" max="13574" width="15" style="290" customWidth="1"/>
    <col min="13575" max="13575" width="21.85546875" style="290" customWidth="1"/>
    <col min="13576" max="13576" width="24.5703125" style="290" customWidth="1"/>
    <col min="13577" max="13577" width="43.42578125" style="290" customWidth="1"/>
    <col min="13578" max="13578" width="38.42578125" style="290" customWidth="1"/>
    <col min="13579" max="13579" width="43.7109375" style="290" customWidth="1"/>
    <col min="13580" max="13580" width="17.140625" style="290" customWidth="1"/>
    <col min="13581" max="13581" width="18.85546875" style="290" customWidth="1"/>
    <col min="13582" max="13582" width="13.42578125" style="290" customWidth="1"/>
    <col min="13583" max="13583" width="15.7109375" style="290" customWidth="1"/>
    <col min="13584" max="13584" width="15" style="290" customWidth="1"/>
    <col min="13585" max="13585" width="13.42578125" style="290" customWidth="1"/>
    <col min="13586" max="13586" width="15.42578125" style="290" customWidth="1"/>
    <col min="13587" max="13587" width="20.5703125" style="290" customWidth="1"/>
    <col min="13588" max="13588" width="14" style="290" customWidth="1"/>
    <col min="13589" max="13589" width="11.140625" style="290" customWidth="1"/>
    <col min="13590" max="13590" width="20.140625" style="290" customWidth="1"/>
    <col min="13591" max="13591" width="15.85546875" style="290" customWidth="1"/>
    <col min="13592" max="13592" width="15.7109375" style="290" customWidth="1"/>
    <col min="13593" max="13593" width="18.28515625" style="290" customWidth="1"/>
    <col min="13594" max="13594" width="21" style="290" customWidth="1"/>
    <col min="13595" max="13595" width="18.28515625" style="290" customWidth="1"/>
    <col min="13596" max="13596" width="16.42578125" style="290" customWidth="1"/>
    <col min="13597" max="13597" width="16.5703125" style="290" customWidth="1"/>
    <col min="13598" max="13598" width="18.5703125" style="290" customWidth="1"/>
    <col min="13599" max="13599" width="16.5703125" style="290" customWidth="1"/>
    <col min="13600" max="13600" width="22.42578125" style="290" customWidth="1"/>
    <col min="13601" max="13601" width="32" style="290" customWidth="1"/>
    <col min="13602" max="13602" width="14.7109375" style="290" customWidth="1"/>
    <col min="13603" max="13603" width="17.28515625" style="290" customWidth="1"/>
    <col min="13604" max="13826" width="7.85546875" style="290"/>
    <col min="13827" max="13829" width="0" style="290" hidden="1" customWidth="1"/>
    <col min="13830" max="13830" width="15" style="290" customWidth="1"/>
    <col min="13831" max="13831" width="21.85546875" style="290" customWidth="1"/>
    <col min="13832" max="13832" width="24.5703125" style="290" customWidth="1"/>
    <col min="13833" max="13833" width="43.42578125" style="290" customWidth="1"/>
    <col min="13834" max="13834" width="38.42578125" style="290" customWidth="1"/>
    <col min="13835" max="13835" width="43.7109375" style="290" customWidth="1"/>
    <col min="13836" max="13836" width="17.140625" style="290" customWidth="1"/>
    <col min="13837" max="13837" width="18.85546875" style="290" customWidth="1"/>
    <col min="13838" max="13838" width="13.42578125" style="290" customWidth="1"/>
    <col min="13839" max="13839" width="15.7109375" style="290" customWidth="1"/>
    <col min="13840" max="13840" width="15" style="290" customWidth="1"/>
    <col min="13841" max="13841" width="13.42578125" style="290" customWidth="1"/>
    <col min="13842" max="13842" width="15.42578125" style="290" customWidth="1"/>
    <col min="13843" max="13843" width="20.5703125" style="290" customWidth="1"/>
    <col min="13844" max="13844" width="14" style="290" customWidth="1"/>
    <col min="13845" max="13845" width="11.140625" style="290" customWidth="1"/>
    <col min="13846" max="13846" width="20.140625" style="290" customWidth="1"/>
    <col min="13847" max="13847" width="15.85546875" style="290" customWidth="1"/>
    <col min="13848" max="13848" width="15.7109375" style="290" customWidth="1"/>
    <col min="13849" max="13849" width="18.28515625" style="290" customWidth="1"/>
    <col min="13850" max="13850" width="21" style="290" customWidth="1"/>
    <col min="13851" max="13851" width="18.28515625" style="290" customWidth="1"/>
    <col min="13852" max="13852" width="16.42578125" style="290" customWidth="1"/>
    <col min="13853" max="13853" width="16.5703125" style="290" customWidth="1"/>
    <col min="13854" max="13854" width="18.5703125" style="290" customWidth="1"/>
    <col min="13855" max="13855" width="16.5703125" style="290" customWidth="1"/>
    <col min="13856" max="13856" width="22.42578125" style="290" customWidth="1"/>
    <col min="13857" max="13857" width="32" style="290" customWidth="1"/>
    <col min="13858" max="13858" width="14.7109375" style="290" customWidth="1"/>
    <col min="13859" max="13859" width="17.28515625" style="290" customWidth="1"/>
    <col min="13860" max="14082" width="7.85546875" style="290"/>
    <col min="14083" max="14085" width="0" style="290" hidden="1" customWidth="1"/>
    <col min="14086" max="14086" width="15" style="290" customWidth="1"/>
    <col min="14087" max="14087" width="21.85546875" style="290" customWidth="1"/>
    <col min="14088" max="14088" width="24.5703125" style="290" customWidth="1"/>
    <col min="14089" max="14089" width="43.42578125" style="290" customWidth="1"/>
    <col min="14090" max="14090" width="38.42578125" style="290" customWidth="1"/>
    <col min="14091" max="14091" width="43.7109375" style="290" customWidth="1"/>
    <col min="14092" max="14092" width="17.140625" style="290" customWidth="1"/>
    <col min="14093" max="14093" width="18.85546875" style="290" customWidth="1"/>
    <col min="14094" max="14094" width="13.42578125" style="290" customWidth="1"/>
    <col min="14095" max="14095" width="15.7109375" style="290" customWidth="1"/>
    <col min="14096" max="14096" width="15" style="290" customWidth="1"/>
    <col min="14097" max="14097" width="13.42578125" style="290" customWidth="1"/>
    <col min="14098" max="14098" width="15.42578125" style="290" customWidth="1"/>
    <col min="14099" max="14099" width="20.5703125" style="290" customWidth="1"/>
    <col min="14100" max="14100" width="14" style="290" customWidth="1"/>
    <col min="14101" max="14101" width="11.140625" style="290" customWidth="1"/>
    <col min="14102" max="14102" width="20.140625" style="290" customWidth="1"/>
    <col min="14103" max="14103" width="15.85546875" style="290" customWidth="1"/>
    <col min="14104" max="14104" width="15.7109375" style="290" customWidth="1"/>
    <col min="14105" max="14105" width="18.28515625" style="290" customWidth="1"/>
    <col min="14106" max="14106" width="21" style="290" customWidth="1"/>
    <col min="14107" max="14107" width="18.28515625" style="290" customWidth="1"/>
    <col min="14108" max="14108" width="16.42578125" style="290" customWidth="1"/>
    <col min="14109" max="14109" width="16.5703125" style="290" customWidth="1"/>
    <col min="14110" max="14110" width="18.5703125" style="290" customWidth="1"/>
    <col min="14111" max="14111" width="16.5703125" style="290" customWidth="1"/>
    <col min="14112" max="14112" width="22.42578125" style="290" customWidth="1"/>
    <col min="14113" max="14113" width="32" style="290" customWidth="1"/>
    <col min="14114" max="14114" width="14.7109375" style="290" customWidth="1"/>
    <col min="14115" max="14115" width="17.28515625" style="290" customWidth="1"/>
    <col min="14116" max="14338" width="7.85546875" style="290"/>
    <col min="14339" max="14341" width="0" style="290" hidden="1" customWidth="1"/>
    <col min="14342" max="14342" width="15" style="290" customWidth="1"/>
    <col min="14343" max="14343" width="21.85546875" style="290" customWidth="1"/>
    <col min="14344" max="14344" width="24.5703125" style="290" customWidth="1"/>
    <col min="14345" max="14345" width="43.42578125" style="290" customWidth="1"/>
    <col min="14346" max="14346" width="38.42578125" style="290" customWidth="1"/>
    <col min="14347" max="14347" width="43.7109375" style="290" customWidth="1"/>
    <col min="14348" max="14348" width="17.140625" style="290" customWidth="1"/>
    <col min="14349" max="14349" width="18.85546875" style="290" customWidth="1"/>
    <col min="14350" max="14350" width="13.42578125" style="290" customWidth="1"/>
    <col min="14351" max="14351" width="15.7109375" style="290" customWidth="1"/>
    <col min="14352" max="14352" width="15" style="290" customWidth="1"/>
    <col min="14353" max="14353" width="13.42578125" style="290" customWidth="1"/>
    <col min="14354" max="14354" width="15.42578125" style="290" customWidth="1"/>
    <col min="14355" max="14355" width="20.5703125" style="290" customWidth="1"/>
    <col min="14356" max="14356" width="14" style="290" customWidth="1"/>
    <col min="14357" max="14357" width="11.140625" style="290" customWidth="1"/>
    <col min="14358" max="14358" width="20.140625" style="290" customWidth="1"/>
    <col min="14359" max="14359" width="15.85546875" style="290" customWidth="1"/>
    <col min="14360" max="14360" width="15.7109375" style="290" customWidth="1"/>
    <col min="14361" max="14361" width="18.28515625" style="290" customWidth="1"/>
    <col min="14362" max="14362" width="21" style="290" customWidth="1"/>
    <col min="14363" max="14363" width="18.28515625" style="290" customWidth="1"/>
    <col min="14364" max="14364" width="16.42578125" style="290" customWidth="1"/>
    <col min="14365" max="14365" width="16.5703125" style="290" customWidth="1"/>
    <col min="14366" max="14366" width="18.5703125" style="290" customWidth="1"/>
    <col min="14367" max="14367" width="16.5703125" style="290" customWidth="1"/>
    <col min="14368" max="14368" width="22.42578125" style="290" customWidth="1"/>
    <col min="14369" max="14369" width="32" style="290" customWidth="1"/>
    <col min="14370" max="14370" width="14.7109375" style="290" customWidth="1"/>
    <col min="14371" max="14371" width="17.28515625" style="290" customWidth="1"/>
    <col min="14372" max="14594" width="7.85546875" style="290"/>
    <col min="14595" max="14597" width="0" style="290" hidden="1" customWidth="1"/>
    <col min="14598" max="14598" width="15" style="290" customWidth="1"/>
    <col min="14599" max="14599" width="21.85546875" style="290" customWidth="1"/>
    <col min="14600" max="14600" width="24.5703125" style="290" customWidth="1"/>
    <col min="14601" max="14601" width="43.42578125" style="290" customWidth="1"/>
    <col min="14602" max="14602" width="38.42578125" style="290" customWidth="1"/>
    <col min="14603" max="14603" width="43.7109375" style="290" customWidth="1"/>
    <col min="14604" max="14604" width="17.140625" style="290" customWidth="1"/>
    <col min="14605" max="14605" width="18.85546875" style="290" customWidth="1"/>
    <col min="14606" max="14606" width="13.42578125" style="290" customWidth="1"/>
    <col min="14607" max="14607" width="15.7109375" style="290" customWidth="1"/>
    <col min="14608" max="14608" width="15" style="290" customWidth="1"/>
    <col min="14609" max="14609" width="13.42578125" style="290" customWidth="1"/>
    <col min="14610" max="14610" width="15.42578125" style="290" customWidth="1"/>
    <col min="14611" max="14611" width="20.5703125" style="290" customWidth="1"/>
    <col min="14612" max="14612" width="14" style="290" customWidth="1"/>
    <col min="14613" max="14613" width="11.140625" style="290" customWidth="1"/>
    <col min="14614" max="14614" width="20.140625" style="290" customWidth="1"/>
    <col min="14615" max="14615" width="15.85546875" style="290" customWidth="1"/>
    <col min="14616" max="14616" width="15.7109375" style="290" customWidth="1"/>
    <col min="14617" max="14617" width="18.28515625" style="290" customWidth="1"/>
    <col min="14618" max="14618" width="21" style="290" customWidth="1"/>
    <col min="14619" max="14619" width="18.28515625" style="290" customWidth="1"/>
    <col min="14620" max="14620" width="16.42578125" style="290" customWidth="1"/>
    <col min="14621" max="14621" width="16.5703125" style="290" customWidth="1"/>
    <col min="14622" max="14622" width="18.5703125" style="290" customWidth="1"/>
    <col min="14623" max="14623" width="16.5703125" style="290" customWidth="1"/>
    <col min="14624" max="14624" width="22.42578125" style="290" customWidth="1"/>
    <col min="14625" max="14625" width="32" style="290" customWidth="1"/>
    <col min="14626" max="14626" width="14.7109375" style="290" customWidth="1"/>
    <col min="14627" max="14627" width="17.28515625" style="290" customWidth="1"/>
    <col min="14628" max="14850" width="7.85546875" style="290"/>
    <col min="14851" max="14853" width="0" style="290" hidden="1" customWidth="1"/>
    <col min="14854" max="14854" width="15" style="290" customWidth="1"/>
    <col min="14855" max="14855" width="21.85546875" style="290" customWidth="1"/>
    <col min="14856" max="14856" width="24.5703125" style="290" customWidth="1"/>
    <col min="14857" max="14857" width="43.42578125" style="290" customWidth="1"/>
    <col min="14858" max="14858" width="38.42578125" style="290" customWidth="1"/>
    <col min="14859" max="14859" width="43.7109375" style="290" customWidth="1"/>
    <col min="14860" max="14860" width="17.140625" style="290" customWidth="1"/>
    <col min="14861" max="14861" width="18.85546875" style="290" customWidth="1"/>
    <col min="14862" max="14862" width="13.42578125" style="290" customWidth="1"/>
    <col min="14863" max="14863" width="15.7109375" style="290" customWidth="1"/>
    <col min="14864" max="14864" width="15" style="290" customWidth="1"/>
    <col min="14865" max="14865" width="13.42578125" style="290" customWidth="1"/>
    <col min="14866" max="14866" width="15.42578125" style="290" customWidth="1"/>
    <col min="14867" max="14867" width="20.5703125" style="290" customWidth="1"/>
    <col min="14868" max="14868" width="14" style="290" customWidth="1"/>
    <col min="14869" max="14869" width="11.140625" style="290" customWidth="1"/>
    <col min="14870" max="14870" width="20.140625" style="290" customWidth="1"/>
    <col min="14871" max="14871" width="15.85546875" style="290" customWidth="1"/>
    <col min="14872" max="14872" width="15.7109375" style="290" customWidth="1"/>
    <col min="14873" max="14873" width="18.28515625" style="290" customWidth="1"/>
    <col min="14874" max="14874" width="21" style="290" customWidth="1"/>
    <col min="14875" max="14875" width="18.28515625" style="290" customWidth="1"/>
    <col min="14876" max="14876" width="16.42578125" style="290" customWidth="1"/>
    <col min="14877" max="14877" width="16.5703125" style="290" customWidth="1"/>
    <col min="14878" max="14878" width="18.5703125" style="290" customWidth="1"/>
    <col min="14879" max="14879" width="16.5703125" style="290" customWidth="1"/>
    <col min="14880" max="14880" width="22.42578125" style="290" customWidth="1"/>
    <col min="14881" max="14881" width="32" style="290" customWidth="1"/>
    <col min="14882" max="14882" width="14.7109375" style="290" customWidth="1"/>
    <col min="14883" max="14883" width="17.28515625" style="290" customWidth="1"/>
    <col min="14884" max="15106" width="7.85546875" style="290"/>
    <col min="15107" max="15109" width="0" style="290" hidden="1" customWidth="1"/>
    <col min="15110" max="15110" width="15" style="290" customWidth="1"/>
    <col min="15111" max="15111" width="21.85546875" style="290" customWidth="1"/>
    <col min="15112" max="15112" width="24.5703125" style="290" customWidth="1"/>
    <col min="15113" max="15113" width="43.42578125" style="290" customWidth="1"/>
    <col min="15114" max="15114" width="38.42578125" style="290" customWidth="1"/>
    <col min="15115" max="15115" width="43.7109375" style="290" customWidth="1"/>
    <col min="15116" max="15116" width="17.140625" style="290" customWidth="1"/>
    <col min="15117" max="15117" width="18.85546875" style="290" customWidth="1"/>
    <col min="15118" max="15118" width="13.42578125" style="290" customWidth="1"/>
    <col min="15119" max="15119" width="15.7109375" style="290" customWidth="1"/>
    <col min="15120" max="15120" width="15" style="290" customWidth="1"/>
    <col min="15121" max="15121" width="13.42578125" style="290" customWidth="1"/>
    <col min="15122" max="15122" width="15.42578125" style="290" customWidth="1"/>
    <col min="15123" max="15123" width="20.5703125" style="290" customWidth="1"/>
    <col min="15124" max="15124" width="14" style="290" customWidth="1"/>
    <col min="15125" max="15125" width="11.140625" style="290" customWidth="1"/>
    <col min="15126" max="15126" width="20.140625" style="290" customWidth="1"/>
    <col min="15127" max="15127" width="15.85546875" style="290" customWidth="1"/>
    <col min="15128" max="15128" width="15.7109375" style="290" customWidth="1"/>
    <col min="15129" max="15129" width="18.28515625" style="290" customWidth="1"/>
    <col min="15130" max="15130" width="21" style="290" customWidth="1"/>
    <col min="15131" max="15131" width="18.28515625" style="290" customWidth="1"/>
    <col min="15132" max="15132" width="16.42578125" style="290" customWidth="1"/>
    <col min="15133" max="15133" width="16.5703125" style="290" customWidth="1"/>
    <col min="15134" max="15134" width="18.5703125" style="290" customWidth="1"/>
    <col min="15135" max="15135" width="16.5703125" style="290" customWidth="1"/>
    <col min="15136" max="15136" width="22.42578125" style="290" customWidth="1"/>
    <col min="15137" max="15137" width="32" style="290" customWidth="1"/>
    <col min="15138" max="15138" width="14.7109375" style="290" customWidth="1"/>
    <col min="15139" max="15139" width="17.28515625" style="290" customWidth="1"/>
    <col min="15140" max="15362" width="7.85546875" style="290"/>
    <col min="15363" max="15365" width="0" style="290" hidden="1" customWidth="1"/>
    <col min="15366" max="15366" width="15" style="290" customWidth="1"/>
    <col min="15367" max="15367" width="21.85546875" style="290" customWidth="1"/>
    <col min="15368" max="15368" width="24.5703125" style="290" customWidth="1"/>
    <col min="15369" max="15369" width="43.42578125" style="290" customWidth="1"/>
    <col min="15370" max="15370" width="38.42578125" style="290" customWidth="1"/>
    <col min="15371" max="15371" width="43.7109375" style="290" customWidth="1"/>
    <col min="15372" max="15372" width="17.140625" style="290" customWidth="1"/>
    <col min="15373" max="15373" width="18.85546875" style="290" customWidth="1"/>
    <col min="15374" max="15374" width="13.42578125" style="290" customWidth="1"/>
    <col min="15375" max="15375" width="15.7109375" style="290" customWidth="1"/>
    <col min="15376" max="15376" width="15" style="290" customWidth="1"/>
    <col min="15377" max="15377" width="13.42578125" style="290" customWidth="1"/>
    <col min="15378" max="15378" width="15.42578125" style="290" customWidth="1"/>
    <col min="15379" max="15379" width="20.5703125" style="290" customWidth="1"/>
    <col min="15380" max="15380" width="14" style="290" customWidth="1"/>
    <col min="15381" max="15381" width="11.140625" style="290" customWidth="1"/>
    <col min="15382" max="15382" width="20.140625" style="290" customWidth="1"/>
    <col min="15383" max="15383" width="15.85546875" style="290" customWidth="1"/>
    <col min="15384" max="15384" width="15.7109375" style="290" customWidth="1"/>
    <col min="15385" max="15385" width="18.28515625" style="290" customWidth="1"/>
    <col min="15386" max="15386" width="21" style="290" customWidth="1"/>
    <col min="15387" max="15387" width="18.28515625" style="290" customWidth="1"/>
    <col min="15388" max="15388" width="16.42578125" style="290" customWidth="1"/>
    <col min="15389" max="15389" width="16.5703125" style="290" customWidth="1"/>
    <col min="15390" max="15390" width="18.5703125" style="290" customWidth="1"/>
    <col min="15391" max="15391" width="16.5703125" style="290" customWidth="1"/>
    <col min="15392" max="15392" width="22.42578125" style="290" customWidth="1"/>
    <col min="15393" max="15393" width="32" style="290" customWidth="1"/>
    <col min="15394" max="15394" width="14.7109375" style="290" customWidth="1"/>
    <col min="15395" max="15395" width="17.28515625" style="290" customWidth="1"/>
    <col min="15396" max="15618" width="7.85546875" style="290"/>
    <col min="15619" max="15621" width="0" style="290" hidden="1" customWidth="1"/>
    <col min="15622" max="15622" width="15" style="290" customWidth="1"/>
    <col min="15623" max="15623" width="21.85546875" style="290" customWidth="1"/>
    <col min="15624" max="15624" width="24.5703125" style="290" customWidth="1"/>
    <col min="15625" max="15625" width="43.42578125" style="290" customWidth="1"/>
    <col min="15626" max="15626" width="38.42578125" style="290" customWidth="1"/>
    <col min="15627" max="15627" width="43.7109375" style="290" customWidth="1"/>
    <col min="15628" max="15628" width="17.140625" style="290" customWidth="1"/>
    <col min="15629" max="15629" width="18.85546875" style="290" customWidth="1"/>
    <col min="15630" max="15630" width="13.42578125" style="290" customWidth="1"/>
    <col min="15631" max="15631" width="15.7109375" style="290" customWidth="1"/>
    <col min="15632" max="15632" width="15" style="290" customWidth="1"/>
    <col min="15633" max="15633" width="13.42578125" style="290" customWidth="1"/>
    <col min="15634" max="15634" width="15.42578125" style="290" customWidth="1"/>
    <col min="15635" max="15635" width="20.5703125" style="290" customWidth="1"/>
    <col min="15636" max="15636" width="14" style="290" customWidth="1"/>
    <col min="15637" max="15637" width="11.140625" style="290" customWidth="1"/>
    <col min="15638" max="15638" width="20.140625" style="290" customWidth="1"/>
    <col min="15639" max="15639" width="15.85546875" style="290" customWidth="1"/>
    <col min="15640" max="15640" width="15.7109375" style="290" customWidth="1"/>
    <col min="15641" max="15641" width="18.28515625" style="290" customWidth="1"/>
    <col min="15642" max="15642" width="21" style="290" customWidth="1"/>
    <col min="15643" max="15643" width="18.28515625" style="290" customWidth="1"/>
    <col min="15644" max="15644" width="16.42578125" style="290" customWidth="1"/>
    <col min="15645" max="15645" width="16.5703125" style="290" customWidth="1"/>
    <col min="15646" max="15646" width="18.5703125" style="290" customWidth="1"/>
    <col min="15647" max="15647" width="16.5703125" style="290" customWidth="1"/>
    <col min="15648" max="15648" width="22.42578125" style="290" customWidth="1"/>
    <col min="15649" max="15649" width="32" style="290" customWidth="1"/>
    <col min="15650" max="15650" width="14.7109375" style="290" customWidth="1"/>
    <col min="15651" max="15651" width="17.28515625" style="290" customWidth="1"/>
    <col min="15652" max="15874" width="7.85546875" style="290"/>
    <col min="15875" max="15877" width="0" style="290" hidden="1" customWidth="1"/>
    <col min="15878" max="15878" width="15" style="290" customWidth="1"/>
    <col min="15879" max="15879" width="21.85546875" style="290" customWidth="1"/>
    <col min="15880" max="15880" width="24.5703125" style="290" customWidth="1"/>
    <col min="15881" max="15881" width="43.42578125" style="290" customWidth="1"/>
    <col min="15882" max="15882" width="38.42578125" style="290" customWidth="1"/>
    <col min="15883" max="15883" width="43.7109375" style="290" customWidth="1"/>
    <col min="15884" max="15884" width="17.140625" style="290" customWidth="1"/>
    <col min="15885" max="15885" width="18.85546875" style="290" customWidth="1"/>
    <col min="15886" max="15886" width="13.42578125" style="290" customWidth="1"/>
    <col min="15887" max="15887" width="15.7109375" style="290" customWidth="1"/>
    <col min="15888" max="15888" width="15" style="290" customWidth="1"/>
    <col min="15889" max="15889" width="13.42578125" style="290" customWidth="1"/>
    <col min="15890" max="15890" width="15.42578125" style="290" customWidth="1"/>
    <col min="15891" max="15891" width="20.5703125" style="290" customWidth="1"/>
    <col min="15892" max="15892" width="14" style="290" customWidth="1"/>
    <col min="15893" max="15893" width="11.140625" style="290" customWidth="1"/>
    <col min="15894" max="15894" width="20.140625" style="290" customWidth="1"/>
    <col min="15895" max="15895" width="15.85546875" style="290" customWidth="1"/>
    <col min="15896" max="15896" width="15.7109375" style="290" customWidth="1"/>
    <col min="15897" max="15897" width="18.28515625" style="290" customWidth="1"/>
    <col min="15898" max="15898" width="21" style="290" customWidth="1"/>
    <col min="15899" max="15899" width="18.28515625" style="290" customWidth="1"/>
    <col min="15900" max="15900" width="16.42578125" style="290" customWidth="1"/>
    <col min="15901" max="15901" width="16.5703125" style="290" customWidth="1"/>
    <col min="15902" max="15902" width="18.5703125" style="290" customWidth="1"/>
    <col min="15903" max="15903" width="16.5703125" style="290" customWidth="1"/>
    <col min="15904" max="15904" width="22.42578125" style="290" customWidth="1"/>
    <col min="15905" max="15905" width="32" style="290" customWidth="1"/>
    <col min="15906" max="15906" width="14.7109375" style="290" customWidth="1"/>
    <col min="15907" max="15907" width="17.28515625" style="290" customWidth="1"/>
    <col min="15908" max="16130" width="7.85546875" style="290"/>
    <col min="16131" max="16133" width="0" style="290" hidden="1" customWidth="1"/>
    <col min="16134" max="16134" width="15" style="290" customWidth="1"/>
    <col min="16135" max="16135" width="21.85546875" style="290" customWidth="1"/>
    <col min="16136" max="16136" width="24.5703125" style="290" customWidth="1"/>
    <col min="16137" max="16137" width="43.42578125" style="290" customWidth="1"/>
    <col min="16138" max="16138" width="38.42578125" style="290" customWidth="1"/>
    <col min="16139" max="16139" width="43.7109375" style="290" customWidth="1"/>
    <col min="16140" max="16140" width="17.140625" style="290" customWidth="1"/>
    <col min="16141" max="16141" width="18.85546875" style="290" customWidth="1"/>
    <col min="16142" max="16142" width="13.42578125" style="290" customWidth="1"/>
    <col min="16143" max="16143" width="15.7109375" style="290" customWidth="1"/>
    <col min="16144" max="16144" width="15" style="290" customWidth="1"/>
    <col min="16145" max="16145" width="13.42578125" style="290" customWidth="1"/>
    <col min="16146" max="16146" width="15.42578125" style="290" customWidth="1"/>
    <col min="16147" max="16147" width="20.5703125" style="290" customWidth="1"/>
    <col min="16148" max="16148" width="14" style="290" customWidth="1"/>
    <col min="16149" max="16149" width="11.140625" style="290" customWidth="1"/>
    <col min="16150" max="16150" width="20.140625" style="290" customWidth="1"/>
    <col min="16151" max="16151" width="15.85546875" style="290" customWidth="1"/>
    <col min="16152" max="16152" width="15.7109375" style="290" customWidth="1"/>
    <col min="16153" max="16153" width="18.28515625" style="290" customWidth="1"/>
    <col min="16154" max="16154" width="21" style="290" customWidth="1"/>
    <col min="16155" max="16155" width="18.28515625" style="290" customWidth="1"/>
    <col min="16156" max="16156" width="16.42578125" style="290" customWidth="1"/>
    <col min="16157" max="16157" width="16.5703125" style="290" customWidth="1"/>
    <col min="16158" max="16158" width="18.5703125" style="290" customWidth="1"/>
    <col min="16159" max="16159" width="16.5703125" style="290" customWidth="1"/>
    <col min="16160" max="16160" width="22.42578125" style="290" customWidth="1"/>
    <col min="16161" max="16161" width="32" style="290" customWidth="1"/>
    <col min="16162" max="16162" width="14.7109375" style="290" customWidth="1"/>
    <col min="16163" max="16163" width="17.28515625" style="290" customWidth="1"/>
    <col min="16164" max="16384" width="7.85546875" style="290"/>
  </cols>
  <sheetData>
    <row r="1" spans="1:32" ht="23.25" x14ac:dyDescent="0.35">
      <c r="A1" s="292"/>
      <c r="B1" s="292"/>
      <c r="C1" s="292"/>
      <c r="D1" s="293"/>
      <c r="E1" s="293"/>
      <c r="F1" s="375"/>
      <c r="G1" s="375"/>
      <c r="H1" s="375"/>
      <c r="I1" s="375"/>
      <c r="J1" s="375"/>
      <c r="K1" s="375"/>
      <c r="L1" s="293"/>
      <c r="M1" s="293"/>
      <c r="N1" s="293"/>
      <c r="O1" s="375"/>
      <c r="P1" s="375"/>
      <c r="Q1" s="290"/>
      <c r="R1" s="290"/>
      <c r="S1" s="290"/>
      <c r="T1" s="294" t="s">
        <v>446</v>
      </c>
      <c r="U1" s="294"/>
      <c r="V1" s="294"/>
    </row>
    <row r="2" spans="1:32" ht="23.25" x14ac:dyDescent="0.35">
      <c r="A2" s="292"/>
      <c r="B2" s="292"/>
      <c r="C2" s="292"/>
      <c r="D2" s="293"/>
      <c r="E2" s="293"/>
      <c r="F2" s="752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753"/>
      <c r="T2" s="294" t="s">
        <v>447</v>
      </c>
      <c r="U2" s="294"/>
      <c r="V2" s="294"/>
    </row>
    <row r="3" spans="1:32" ht="20.25" x14ac:dyDescent="0.25">
      <c r="A3" s="292"/>
      <c r="B3" s="292"/>
      <c r="C3" s="292"/>
      <c r="D3" s="295" t="s">
        <v>432</v>
      </c>
      <c r="E3" s="293"/>
      <c r="F3" s="752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753"/>
      <c r="R3" s="753"/>
      <c r="S3" s="753"/>
    </row>
    <row r="4" spans="1:32" ht="20.25" x14ac:dyDescent="0.2">
      <c r="A4" s="292"/>
      <c r="B4" s="292"/>
      <c r="C4" s="292"/>
      <c r="D4" s="296" t="s">
        <v>409</v>
      </c>
      <c r="E4" s="293"/>
      <c r="F4" s="752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</row>
    <row r="5" spans="1:32" ht="20.25" x14ac:dyDescent="0.2">
      <c r="A5" s="292"/>
      <c r="B5" s="292"/>
      <c r="C5" s="292"/>
      <c r="D5" s="296"/>
      <c r="E5" s="293"/>
      <c r="F5" s="375"/>
      <c r="G5" s="375"/>
      <c r="H5" s="375"/>
      <c r="I5" s="375"/>
      <c r="J5" s="375"/>
      <c r="K5" s="375"/>
      <c r="L5" s="293"/>
      <c r="M5" s="293"/>
      <c r="N5" s="293"/>
      <c r="O5" s="375"/>
      <c r="P5" s="375"/>
      <c r="Q5" s="290"/>
      <c r="R5" s="290"/>
      <c r="S5" s="290"/>
    </row>
    <row r="6" spans="1:32" ht="39.75" customHeight="1" x14ac:dyDescent="0.2">
      <c r="A6" s="292"/>
      <c r="B6" s="292"/>
      <c r="C6" s="292"/>
      <c r="D6" s="754" t="s">
        <v>448</v>
      </c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8"/>
      <c r="V6" s="658"/>
      <c r="W6" s="348" t="s">
        <v>0</v>
      </c>
    </row>
    <row r="7" spans="1:32" ht="18.75" x14ac:dyDescent="0.25">
      <c r="A7" s="292"/>
      <c r="B7" s="292"/>
      <c r="C7" s="292"/>
      <c r="D7" s="292"/>
      <c r="E7" s="755" t="s">
        <v>0</v>
      </c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756"/>
      <c r="R7" s="756"/>
      <c r="S7" s="757"/>
      <c r="T7" s="758"/>
      <c r="U7" s="758"/>
      <c r="V7" s="758"/>
      <c r="W7" s="758"/>
      <c r="X7" s="758"/>
      <c r="Y7" s="758"/>
      <c r="Z7" s="758"/>
      <c r="AA7" s="758"/>
      <c r="AB7" s="758"/>
      <c r="AC7" s="758"/>
      <c r="AD7" s="758"/>
      <c r="AE7" s="758"/>
      <c r="AF7" s="758"/>
    </row>
    <row r="8" spans="1:32" s="291" customFormat="1" ht="36.75" customHeight="1" x14ac:dyDescent="0.25">
      <c r="A8" s="297" t="s">
        <v>449</v>
      </c>
      <c r="B8" s="298" t="s">
        <v>450</v>
      </c>
      <c r="C8" s="299">
        <v>0</v>
      </c>
      <c r="D8" s="716" t="s">
        <v>451</v>
      </c>
      <c r="E8" s="718" t="s">
        <v>452</v>
      </c>
      <c r="F8" s="720" t="s">
        <v>453</v>
      </c>
      <c r="G8" s="721"/>
      <c r="H8" s="721"/>
      <c r="I8" s="721"/>
      <c r="J8" s="721"/>
      <c r="K8" s="721"/>
      <c r="L8" s="721"/>
      <c r="M8" s="721"/>
      <c r="N8" s="721"/>
      <c r="O8" s="721"/>
      <c r="P8" s="721"/>
      <c r="Q8" s="721"/>
      <c r="R8" s="376"/>
      <c r="S8" s="722" t="s">
        <v>339</v>
      </c>
      <c r="T8" s="725" t="s">
        <v>454</v>
      </c>
      <c r="U8" s="726"/>
      <c r="V8" s="726"/>
      <c r="W8" s="727"/>
    </row>
    <row r="9" spans="1:32" s="291" customFormat="1" ht="32.25" customHeight="1" x14ac:dyDescent="0.3">
      <c r="A9" s="297"/>
      <c r="B9" s="298"/>
      <c r="C9" s="299"/>
      <c r="D9" s="717"/>
      <c r="E9" s="719"/>
      <c r="F9" s="728" t="s">
        <v>455</v>
      </c>
      <c r="G9" s="728"/>
      <c r="H9" s="728"/>
      <c r="I9" s="728"/>
      <c r="J9" s="728"/>
      <c r="K9" s="728"/>
      <c r="L9" s="729"/>
      <c r="M9" s="729"/>
      <c r="N9" s="729"/>
      <c r="O9" s="729"/>
      <c r="P9" s="729"/>
      <c r="Q9" s="729"/>
      <c r="R9" s="382" t="s">
        <v>456</v>
      </c>
      <c r="S9" s="723"/>
      <c r="T9" s="730" t="s">
        <v>457</v>
      </c>
      <c r="U9" s="732" t="s">
        <v>458</v>
      </c>
      <c r="V9" s="704"/>
      <c r="W9" s="733" t="s">
        <v>339</v>
      </c>
    </row>
    <row r="10" spans="1:32" s="291" customFormat="1" ht="33.75" customHeight="1" x14ac:dyDescent="0.25">
      <c r="A10" s="297" t="s">
        <v>459</v>
      </c>
      <c r="B10" s="298" t="s">
        <v>450</v>
      </c>
      <c r="C10" s="299">
        <v>0</v>
      </c>
      <c r="D10" s="717"/>
      <c r="E10" s="719"/>
      <c r="F10" s="728" t="s">
        <v>460</v>
      </c>
      <c r="G10" s="728"/>
      <c r="H10" s="728"/>
      <c r="I10" s="728"/>
      <c r="J10" s="728"/>
      <c r="K10" s="729"/>
      <c r="L10" s="729"/>
      <c r="M10" s="729"/>
      <c r="N10" s="729"/>
      <c r="O10" s="729"/>
      <c r="P10" s="740"/>
      <c r="Q10" s="741"/>
      <c r="R10" s="378" t="s">
        <v>461</v>
      </c>
      <c r="S10" s="723"/>
      <c r="T10" s="731"/>
      <c r="U10" s="349" t="s">
        <v>461</v>
      </c>
      <c r="V10" s="352" t="s">
        <v>462</v>
      </c>
      <c r="W10" s="734"/>
    </row>
    <row r="11" spans="1:32" s="291" customFormat="1" ht="167.25" customHeight="1" x14ac:dyDescent="0.25">
      <c r="A11" s="297" t="s">
        <v>463</v>
      </c>
      <c r="B11" s="298" t="s">
        <v>450</v>
      </c>
      <c r="C11" s="299">
        <v>0</v>
      </c>
      <c r="D11" s="717"/>
      <c r="E11" s="719"/>
      <c r="F11" s="742" t="s">
        <v>483</v>
      </c>
      <c r="G11" s="745" t="s">
        <v>434</v>
      </c>
      <c r="H11" s="746"/>
      <c r="I11" s="746"/>
      <c r="J11" s="746"/>
      <c r="K11" s="746"/>
      <c r="L11" s="747"/>
      <c r="M11" s="736" t="s">
        <v>493</v>
      </c>
      <c r="N11" s="512" t="s">
        <v>589</v>
      </c>
      <c r="O11" s="713" t="s">
        <v>495</v>
      </c>
      <c r="P11" s="750" t="s">
        <v>404</v>
      </c>
      <c r="Q11" s="751"/>
      <c r="R11" s="707" t="s">
        <v>464</v>
      </c>
      <c r="S11" s="723"/>
      <c r="T11" s="709" t="s">
        <v>76</v>
      </c>
      <c r="U11" s="350"/>
      <c r="V11" s="379" t="s">
        <v>315</v>
      </c>
      <c r="W11" s="734"/>
    </row>
    <row r="12" spans="1:32" s="291" customFormat="1" ht="21" hidden="1" customHeight="1" x14ac:dyDescent="0.25">
      <c r="A12" s="297"/>
      <c r="B12" s="298"/>
      <c r="C12" s="299"/>
      <c r="D12" s="717"/>
      <c r="E12" s="719"/>
      <c r="F12" s="743"/>
      <c r="G12" s="711" t="s">
        <v>465</v>
      </c>
      <c r="H12" s="711" t="s">
        <v>466</v>
      </c>
      <c r="I12" s="711" t="s">
        <v>467</v>
      </c>
      <c r="J12" s="711" t="s">
        <v>468</v>
      </c>
      <c r="K12" s="713" t="s">
        <v>469</v>
      </c>
      <c r="L12" s="713" t="s">
        <v>470</v>
      </c>
      <c r="M12" s="748"/>
      <c r="N12" s="504"/>
      <c r="O12" s="714"/>
      <c r="P12" s="736" t="s">
        <v>494</v>
      </c>
      <c r="Q12" s="737"/>
      <c r="R12" s="708"/>
      <c r="S12" s="723"/>
      <c r="T12" s="710"/>
      <c r="U12" s="696"/>
      <c r="V12" s="698" t="s">
        <v>482</v>
      </c>
      <c r="W12" s="734"/>
    </row>
    <row r="13" spans="1:32" s="291" customFormat="1" ht="97.5" customHeight="1" x14ac:dyDescent="0.25">
      <c r="A13" s="297"/>
      <c r="B13" s="298"/>
      <c r="C13" s="299"/>
      <c r="D13" s="717"/>
      <c r="E13" s="719"/>
      <c r="F13" s="744"/>
      <c r="G13" s="712"/>
      <c r="H13" s="712"/>
      <c r="I13" s="712"/>
      <c r="J13" s="712"/>
      <c r="K13" s="714"/>
      <c r="L13" s="715"/>
      <c r="M13" s="749"/>
      <c r="N13" s="503" t="s">
        <v>585</v>
      </c>
      <c r="O13" s="714"/>
      <c r="P13" s="738"/>
      <c r="Q13" s="739"/>
      <c r="R13" s="708"/>
      <c r="S13" s="724"/>
      <c r="T13" s="710"/>
      <c r="U13" s="697"/>
      <c r="V13" s="699"/>
      <c r="W13" s="735"/>
    </row>
    <row r="14" spans="1:32" s="306" customFormat="1" ht="15.75" x14ac:dyDescent="0.25">
      <c r="A14" s="300"/>
      <c r="B14" s="301"/>
      <c r="C14" s="302"/>
      <c r="D14" s="369">
        <v>1</v>
      </c>
      <c r="E14" s="380">
        <v>2</v>
      </c>
      <c r="F14" s="380">
        <v>3</v>
      </c>
      <c r="G14" s="380">
        <v>4</v>
      </c>
      <c r="H14" s="380">
        <v>5</v>
      </c>
      <c r="I14" s="380">
        <v>6</v>
      </c>
      <c r="J14" s="380">
        <v>7</v>
      </c>
      <c r="K14" s="380">
        <v>8</v>
      </c>
      <c r="L14" s="380">
        <v>9</v>
      </c>
      <c r="M14" s="380">
        <v>4</v>
      </c>
      <c r="N14" s="380">
        <v>5</v>
      </c>
      <c r="O14" s="380">
        <v>6</v>
      </c>
      <c r="P14" s="700">
        <v>7</v>
      </c>
      <c r="Q14" s="701"/>
      <c r="R14" s="380">
        <v>8</v>
      </c>
      <c r="S14" s="380">
        <v>8</v>
      </c>
      <c r="T14" s="303">
        <v>10</v>
      </c>
      <c r="U14" s="304">
        <v>5</v>
      </c>
      <c r="V14" s="304">
        <v>5</v>
      </c>
      <c r="W14" s="305">
        <v>6</v>
      </c>
    </row>
    <row r="15" spans="1:32" s="311" customFormat="1" ht="101.25" x14ac:dyDescent="0.3">
      <c r="A15" s="307" t="s">
        <v>471</v>
      </c>
      <c r="B15" s="308" t="s">
        <v>450</v>
      </c>
      <c r="C15" s="299">
        <v>0</v>
      </c>
      <c r="D15" s="309">
        <v>17532000000</v>
      </c>
      <c r="E15" s="310" t="s">
        <v>472</v>
      </c>
      <c r="F15" s="381">
        <v>394568</v>
      </c>
      <c r="G15" s="381"/>
      <c r="H15" s="381"/>
      <c r="I15" s="381"/>
      <c r="J15" s="381"/>
      <c r="K15" s="381"/>
      <c r="L15" s="381"/>
      <c r="M15" s="381">
        <v>1567700</v>
      </c>
      <c r="N15" s="381">
        <v>299900</v>
      </c>
      <c r="O15" s="381">
        <v>5415500</v>
      </c>
      <c r="P15" s="702">
        <v>18166</v>
      </c>
      <c r="Q15" s="703"/>
      <c r="R15" s="381"/>
      <c r="S15" s="381">
        <f>SUM(F15:R15)</f>
        <v>7695834</v>
      </c>
      <c r="T15" s="381"/>
      <c r="U15" s="355"/>
      <c r="V15" s="355"/>
      <c r="W15" s="356">
        <f>SUM(T15:V15)</f>
        <v>0</v>
      </c>
    </row>
    <row r="16" spans="1:32" s="311" customFormat="1" ht="40.5" hidden="1" x14ac:dyDescent="0.3">
      <c r="A16" s="307"/>
      <c r="B16" s="308"/>
      <c r="C16" s="299"/>
      <c r="D16" s="312"/>
      <c r="E16" s="313" t="s">
        <v>473</v>
      </c>
      <c r="F16" s="383"/>
      <c r="G16" s="383"/>
      <c r="H16" s="383"/>
      <c r="I16" s="383"/>
      <c r="J16" s="383"/>
      <c r="K16" s="381"/>
      <c r="L16" s="381"/>
      <c r="M16" s="381"/>
      <c r="N16" s="381"/>
      <c r="O16" s="381"/>
      <c r="P16" s="702"/>
      <c r="Q16" s="704"/>
      <c r="R16" s="381"/>
      <c r="S16" s="381"/>
      <c r="T16" s="381"/>
      <c r="U16" s="355"/>
      <c r="V16" s="355"/>
      <c r="W16" s="356">
        <f>SUM(T16:V16)</f>
        <v>0</v>
      </c>
    </row>
    <row r="17" spans="1:26" s="311" customFormat="1" ht="81" hidden="1" x14ac:dyDescent="0.3">
      <c r="A17" s="307"/>
      <c r="B17" s="308"/>
      <c r="C17" s="299"/>
      <c r="D17" s="353">
        <v>17100000000</v>
      </c>
      <c r="E17" s="354" t="s">
        <v>474</v>
      </c>
      <c r="F17" s="370"/>
      <c r="G17" s="370"/>
      <c r="H17" s="370"/>
      <c r="I17" s="370"/>
      <c r="J17" s="370"/>
      <c r="K17" s="377"/>
      <c r="L17" s="377"/>
      <c r="M17" s="377"/>
      <c r="N17" s="377"/>
      <c r="O17" s="377"/>
      <c r="P17" s="705"/>
      <c r="Q17" s="706"/>
      <c r="R17" s="377"/>
      <c r="S17" s="377"/>
      <c r="T17" s="377"/>
      <c r="U17" s="357"/>
      <c r="V17" s="357"/>
      <c r="W17" s="358">
        <f>SUM(T17:V17)</f>
        <v>0</v>
      </c>
    </row>
    <row r="18" spans="1:26" ht="20.25" x14ac:dyDescent="0.3">
      <c r="A18" s="314"/>
      <c r="B18" s="315"/>
      <c r="C18" s="315"/>
      <c r="D18" s="359" t="s">
        <v>476</v>
      </c>
      <c r="E18" s="374" t="s">
        <v>333</v>
      </c>
      <c r="F18" s="360">
        <f>SUM(F15:F17)</f>
        <v>394568</v>
      </c>
      <c r="G18" s="371"/>
      <c r="H18" s="371"/>
      <c r="I18" s="371"/>
      <c r="J18" s="371"/>
      <c r="K18" s="372"/>
      <c r="L18" s="373"/>
      <c r="M18" s="360">
        <f t="shared" ref="M18:P18" si="0">SUM(M15:M17)</f>
        <v>1567700</v>
      </c>
      <c r="N18" s="360">
        <f t="shared" si="0"/>
        <v>299900</v>
      </c>
      <c r="O18" s="360">
        <f t="shared" si="0"/>
        <v>5415500</v>
      </c>
      <c r="P18" s="692">
        <f t="shared" si="0"/>
        <v>18166</v>
      </c>
      <c r="Q18" s="693"/>
      <c r="R18" s="360">
        <f t="shared" ref="R18:W18" si="1">SUM(R15:R17)</f>
        <v>0</v>
      </c>
      <c r="S18" s="360">
        <f t="shared" si="1"/>
        <v>7695834</v>
      </c>
      <c r="T18" s="360">
        <f t="shared" si="1"/>
        <v>0</v>
      </c>
      <c r="U18" s="360">
        <f t="shared" si="1"/>
        <v>0</v>
      </c>
      <c r="V18" s="360">
        <f t="shared" si="1"/>
        <v>0</v>
      </c>
      <c r="W18" s="360">
        <f t="shared" si="1"/>
        <v>0</v>
      </c>
      <c r="X18" s="316"/>
      <c r="Z18" s="316"/>
    </row>
    <row r="19" spans="1:26" x14ac:dyDescent="0.2">
      <c r="A19" s="314"/>
      <c r="B19" s="315"/>
      <c r="C19" s="315"/>
    </row>
    <row r="20" spans="1:26" ht="30.75" x14ac:dyDescent="0.45">
      <c r="A20" s="314"/>
      <c r="B20" s="315"/>
      <c r="C20" s="315"/>
      <c r="E20" s="694"/>
      <c r="F20" s="695"/>
      <c r="G20" s="695"/>
      <c r="H20" s="695"/>
      <c r="I20" s="695"/>
      <c r="J20" s="695"/>
      <c r="K20" s="695"/>
      <c r="L20" s="695"/>
      <c r="M20" s="695"/>
      <c r="N20" s="695"/>
      <c r="O20" s="695"/>
      <c r="P20" s="695"/>
      <c r="Q20" s="695"/>
      <c r="R20" s="695"/>
      <c r="S20" s="695"/>
      <c r="T20" s="695"/>
      <c r="U20" s="695"/>
      <c r="V20" s="695"/>
    </row>
    <row r="21" spans="1:26" ht="18.75" customHeight="1" x14ac:dyDescent="0.45">
      <c r="A21" s="314"/>
      <c r="B21" s="315"/>
      <c r="C21" s="315"/>
      <c r="E21" s="317"/>
      <c r="F21" s="321"/>
      <c r="G21" s="321"/>
      <c r="H21" s="321"/>
      <c r="I21" s="321"/>
      <c r="J21" s="321"/>
      <c r="K21" s="322"/>
      <c r="L21" s="322"/>
      <c r="M21" s="322"/>
      <c r="N21" s="322"/>
      <c r="O21" s="322"/>
      <c r="P21" s="321"/>
      <c r="Q21" s="321"/>
      <c r="R21" s="321"/>
      <c r="S21" s="321"/>
      <c r="T21" s="317"/>
      <c r="U21" s="317"/>
      <c r="V21" s="317"/>
    </row>
    <row r="22" spans="1:26" hidden="1" x14ac:dyDescent="0.2">
      <c r="A22" s="314"/>
      <c r="B22" s="315"/>
      <c r="C22" s="315"/>
    </row>
    <row r="23" spans="1:26" hidden="1" x14ac:dyDescent="0.2">
      <c r="A23" s="314"/>
      <c r="B23" s="315"/>
      <c r="C23" s="315"/>
    </row>
    <row r="24" spans="1:26" hidden="1" x14ac:dyDescent="0.2">
      <c r="A24" s="314"/>
      <c r="B24" s="315"/>
      <c r="C24" s="315"/>
    </row>
    <row r="25" spans="1:26" hidden="1" x14ac:dyDescent="0.2">
      <c r="A25" s="314"/>
      <c r="B25" s="315"/>
      <c r="C25" s="315"/>
    </row>
    <row r="26" spans="1:26" x14ac:dyDescent="0.2">
      <c r="A26" s="314"/>
      <c r="B26" s="315"/>
      <c r="C26" s="315"/>
    </row>
    <row r="27" spans="1:26" x14ac:dyDescent="0.2">
      <c r="A27" s="314"/>
      <c r="B27" s="315"/>
      <c r="C27" s="315"/>
    </row>
    <row r="28" spans="1:26" x14ac:dyDescent="0.2">
      <c r="A28" s="314"/>
      <c r="B28" s="315"/>
      <c r="C28" s="315"/>
    </row>
    <row r="29" spans="1:26" x14ac:dyDescent="0.2">
      <c r="A29" s="314"/>
      <c r="B29" s="315"/>
      <c r="C29" s="315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</row>
    <row r="30" spans="1:26" x14ac:dyDescent="0.2">
      <c r="A30" s="314"/>
      <c r="B30" s="315"/>
      <c r="C30" s="315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</row>
    <row r="31" spans="1:26" x14ac:dyDescent="0.2">
      <c r="A31" s="314"/>
      <c r="B31" s="315"/>
      <c r="C31" s="315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</row>
    <row r="32" spans="1:26" x14ac:dyDescent="0.2">
      <c r="A32" s="314"/>
      <c r="B32" s="315"/>
      <c r="C32" s="315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</row>
    <row r="33" spans="1:19" x14ac:dyDescent="0.2">
      <c r="A33" s="314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</row>
    <row r="34" spans="1:19" x14ac:dyDescent="0.2">
      <c r="A34" s="314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</row>
    <row r="35" spans="1:19" x14ac:dyDescent="0.2">
      <c r="A35" s="314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</row>
    <row r="36" spans="1:19" ht="16.5" thickBot="1" x14ac:dyDescent="0.3">
      <c r="C36" s="318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</row>
    <row r="46" spans="1:19" x14ac:dyDescent="0.2"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</row>
  </sheetData>
  <mergeCells count="39">
    <mergeCell ref="F2:S2"/>
    <mergeCell ref="F3:S3"/>
    <mergeCell ref="F4:S4"/>
    <mergeCell ref="D6:V6"/>
    <mergeCell ref="E7:R7"/>
    <mergeCell ref="S7:AF7"/>
    <mergeCell ref="T8:W8"/>
    <mergeCell ref="F9:Q9"/>
    <mergeCell ref="T9:T10"/>
    <mergeCell ref="U9:V9"/>
    <mergeCell ref="W9:W13"/>
    <mergeCell ref="F10:O10"/>
    <mergeCell ref="P12:Q13"/>
    <mergeCell ref="P10:Q10"/>
    <mergeCell ref="F11:F13"/>
    <mergeCell ref="G11:L11"/>
    <mergeCell ref="M11:M13"/>
    <mergeCell ref="P11:Q11"/>
    <mergeCell ref="O11:O13"/>
    <mergeCell ref="D8:D13"/>
    <mergeCell ref="E8:E13"/>
    <mergeCell ref="F8:Q8"/>
    <mergeCell ref="S8:S13"/>
    <mergeCell ref="P18:Q18"/>
    <mergeCell ref="E20:V20"/>
    <mergeCell ref="U12:U13"/>
    <mergeCell ref="V12:V13"/>
    <mergeCell ref="P14:Q14"/>
    <mergeCell ref="P15:Q15"/>
    <mergeCell ref="P16:Q16"/>
    <mergeCell ref="P17:Q17"/>
    <mergeCell ref="R11:R13"/>
    <mergeCell ref="T11:T13"/>
    <mergeCell ref="G12:G13"/>
    <mergeCell ref="H12:H13"/>
    <mergeCell ref="I12:I13"/>
    <mergeCell ref="J12:J13"/>
    <mergeCell ref="K12:K13"/>
    <mergeCell ref="L12:L13"/>
  </mergeCells>
  <pageMargins left="1.1023622047244095" right="0.31496062992125984" top="0.74803149606299213" bottom="0.74803149606299213" header="0" footer="0"/>
  <pageSetup paperSize="9" scale="6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topLeftCell="A10" zoomScale="64" zoomScaleNormal="75" zoomScaleSheetLayoutView="64" workbookViewId="0">
      <selection activeCell="D30" sqref="D30"/>
    </sheetView>
  </sheetViews>
  <sheetFormatPr defaultColWidth="9.140625"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15.75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239" t="s">
        <v>432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238" t="s">
        <v>409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131" t="s">
        <v>423</v>
      </c>
      <c r="B11" s="131" t="s">
        <v>424</v>
      </c>
      <c r="C11" s="131" t="s">
        <v>338</v>
      </c>
      <c r="D11" s="131" t="s">
        <v>425</v>
      </c>
      <c r="E11" s="131" t="s">
        <v>426</v>
      </c>
      <c r="F11" s="131" t="s">
        <v>427</v>
      </c>
      <c r="G11" s="131" t="s">
        <v>428</v>
      </c>
      <c r="H11" s="131" t="s">
        <v>429</v>
      </c>
      <c r="I11" s="131" t="s">
        <v>430</v>
      </c>
      <c r="J11" s="131" t="s">
        <v>431</v>
      </c>
      <c r="K11" s="111" t="s">
        <v>77</v>
      </c>
    </row>
    <row r="12" spans="1:11" s="151" customFormat="1" ht="19.5" customHeight="1" x14ac:dyDescent="0.2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F12" s="149">
        <v>6</v>
      </c>
      <c r="G12" s="149">
        <v>7</v>
      </c>
      <c r="H12" s="149">
        <v>8</v>
      </c>
      <c r="I12" s="149">
        <v>9</v>
      </c>
      <c r="J12" s="149">
        <v>10</v>
      </c>
      <c r="K12" s="150">
        <v>8</v>
      </c>
    </row>
    <row r="13" spans="1:11" s="46" customFormat="1" ht="47.25" hidden="1" customHeight="1" x14ac:dyDescent="0.3">
      <c r="A13" s="168" t="s">
        <v>237</v>
      </c>
      <c r="B13" s="168"/>
      <c r="C13" s="168"/>
      <c r="D13" s="254" t="s">
        <v>164</v>
      </c>
      <c r="E13" s="255"/>
      <c r="F13" s="255"/>
      <c r="G13" s="255"/>
      <c r="H13" s="255"/>
      <c r="I13" s="258">
        <f>I14</f>
        <v>0</v>
      </c>
      <c r="J13" s="256"/>
      <c r="K13" s="257"/>
    </row>
    <row r="14" spans="1:11" s="48" customFormat="1" ht="45" hidden="1" customHeight="1" x14ac:dyDescent="0.3">
      <c r="A14" s="168" t="s">
        <v>236</v>
      </c>
      <c r="B14" s="168"/>
      <c r="C14" s="168"/>
      <c r="D14" s="254" t="s">
        <v>164</v>
      </c>
      <c r="E14" s="255"/>
      <c r="F14" s="255"/>
      <c r="G14" s="255"/>
      <c r="H14" s="255"/>
      <c r="I14" s="258">
        <f>SUM(I17:I18)</f>
        <v>0</v>
      </c>
      <c r="J14" s="256"/>
      <c r="K14" s="47"/>
    </row>
    <row r="15" spans="1:11" s="232" customFormat="1" ht="45.75" hidden="1" customHeight="1" x14ac:dyDescent="0.3">
      <c r="A15" s="218" t="s">
        <v>235</v>
      </c>
      <c r="B15" s="218" t="s">
        <v>169</v>
      </c>
      <c r="C15" s="218" t="s">
        <v>46</v>
      </c>
      <c r="D15" s="221" t="s">
        <v>168</v>
      </c>
      <c r="E15" s="228"/>
      <c r="F15" s="228"/>
      <c r="G15" s="228"/>
      <c r="H15" s="228"/>
      <c r="I15" s="229"/>
      <c r="J15" s="230"/>
      <c r="K15" s="231"/>
    </row>
    <row r="16" spans="1:11" s="232" customFormat="1" ht="63" hidden="1" customHeight="1" x14ac:dyDescent="0.3">
      <c r="A16" s="222" t="s">
        <v>353</v>
      </c>
      <c r="B16" s="218" t="s">
        <v>354</v>
      </c>
      <c r="C16" s="218" t="s">
        <v>266</v>
      </c>
      <c r="D16" s="221" t="s">
        <v>355</v>
      </c>
      <c r="E16" s="233" t="s">
        <v>363</v>
      </c>
      <c r="F16" s="228"/>
      <c r="G16" s="228"/>
      <c r="H16" s="228"/>
      <c r="I16" s="230"/>
      <c r="J16" s="230"/>
      <c r="K16" s="231"/>
    </row>
    <row r="17" spans="1:11" s="232" customFormat="1" ht="58.5" hidden="1" customHeight="1" x14ac:dyDescent="0.3">
      <c r="A17" s="250" t="s">
        <v>272</v>
      </c>
      <c r="B17" s="250" t="s">
        <v>62</v>
      </c>
      <c r="C17" s="285" t="s">
        <v>48</v>
      </c>
      <c r="D17" s="286" t="s">
        <v>440</v>
      </c>
      <c r="E17" s="251"/>
      <c r="F17" s="273"/>
      <c r="G17" s="273"/>
      <c r="H17" s="273"/>
      <c r="I17" s="253"/>
      <c r="J17" s="230"/>
      <c r="K17" s="231"/>
    </row>
    <row r="18" spans="1:11" s="282" customFormat="1" ht="32.25" hidden="1" customHeight="1" x14ac:dyDescent="0.3">
      <c r="A18" s="283" t="s">
        <v>418</v>
      </c>
      <c r="B18" s="283" t="s">
        <v>220</v>
      </c>
      <c r="C18" s="283" t="s">
        <v>57</v>
      </c>
      <c r="D18" s="284" t="s">
        <v>478</v>
      </c>
      <c r="E18" s="251"/>
      <c r="F18" s="252"/>
      <c r="G18" s="252"/>
      <c r="H18" s="252"/>
      <c r="I18" s="253"/>
      <c r="J18" s="253"/>
      <c r="K18" s="281"/>
    </row>
    <row r="19" spans="1:11" s="232" customFormat="1" ht="39.75" hidden="1" customHeight="1" x14ac:dyDescent="0.3">
      <c r="A19" s="274"/>
      <c r="B19" s="274"/>
      <c r="C19" s="275"/>
      <c r="D19" s="276" t="s">
        <v>417</v>
      </c>
      <c r="E19" s="272"/>
      <c r="F19" s="273"/>
      <c r="G19" s="273"/>
      <c r="H19" s="273"/>
      <c r="I19" s="277"/>
      <c r="J19" s="230"/>
      <c r="K19" s="231"/>
    </row>
    <row r="20" spans="1:11" s="232" customFormat="1" ht="59.25" hidden="1" customHeight="1" x14ac:dyDescent="0.3">
      <c r="A20" s="274"/>
      <c r="B20" s="274"/>
      <c r="C20" s="275"/>
      <c r="D20" s="132" t="s">
        <v>439</v>
      </c>
      <c r="E20" s="272"/>
      <c r="F20" s="273"/>
      <c r="G20" s="273"/>
      <c r="H20" s="273"/>
      <c r="I20" s="277"/>
      <c r="J20" s="230"/>
      <c r="K20" s="231"/>
    </row>
    <row r="21" spans="1:11" s="232" customFormat="1" ht="29.25" hidden="1" customHeight="1" x14ac:dyDescent="0.3">
      <c r="A21" s="222" t="s">
        <v>418</v>
      </c>
      <c r="B21" s="222" t="s">
        <v>220</v>
      </c>
      <c r="C21" s="222" t="s">
        <v>57</v>
      </c>
      <c r="D21" s="235" t="s">
        <v>315</v>
      </c>
      <c r="E21" s="273"/>
      <c r="F21" s="273"/>
      <c r="G21" s="273"/>
      <c r="H21" s="273"/>
      <c r="I21" s="230"/>
      <c r="J21" s="230"/>
      <c r="K21" s="231"/>
    </row>
    <row r="22" spans="1:11" s="232" customFormat="1" ht="29.25" hidden="1" customHeight="1" x14ac:dyDescent="0.3">
      <c r="A22" s="222" t="s">
        <v>280</v>
      </c>
      <c r="B22" s="222" t="s">
        <v>281</v>
      </c>
      <c r="C22" s="167" t="s">
        <v>51</v>
      </c>
      <c r="D22" s="234" t="s">
        <v>277</v>
      </c>
      <c r="E22" s="228"/>
      <c r="F22" s="228"/>
      <c r="G22" s="228"/>
      <c r="H22" s="228"/>
      <c r="I22" s="230"/>
      <c r="J22" s="230"/>
      <c r="K22" s="231"/>
    </row>
    <row r="23" spans="1:11" s="232" customFormat="1" ht="31.5" hidden="1" customHeight="1" x14ac:dyDescent="0.3">
      <c r="A23" s="222" t="s">
        <v>283</v>
      </c>
      <c r="B23" s="222" t="s">
        <v>284</v>
      </c>
      <c r="C23" s="167" t="s">
        <v>51</v>
      </c>
      <c r="D23" s="234" t="s">
        <v>278</v>
      </c>
      <c r="E23" s="228"/>
      <c r="F23" s="228"/>
      <c r="G23" s="228"/>
      <c r="H23" s="228"/>
      <c r="I23" s="230"/>
      <c r="J23" s="230"/>
      <c r="K23" s="231"/>
    </row>
    <row r="24" spans="1:11" s="232" customFormat="1" ht="37.5" hidden="1" customHeight="1" x14ac:dyDescent="0.3">
      <c r="A24" s="222" t="s">
        <v>286</v>
      </c>
      <c r="B24" s="222" t="s">
        <v>287</v>
      </c>
      <c r="C24" s="167" t="s">
        <v>52</v>
      </c>
      <c r="D24" s="234" t="s">
        <v>285</v>
      </c>
      <c r="E24" s="228"/>
      <c r="F24" s="228"/>
      <c r="G24" s="228"/>
      <c r="H24" s="228"/>
      <c r="I24" s="230"/>
      <c r="J24" s="230"/>
      <c r="K24" s="231"/>
    </row>
    <row r="25" spans="1:11" s="48" customFormat="1" ht="46.5" customHeight="1" x14ac:dyDescent="0.3">
      <c r="A25" s="168" t="s">
        <v>233</v>
      </c>
      <c r="B25" s="168"/>
      <c r="C25" s="168"/>
      <c r="D25" s="254" t="s">
        <v>165</v>
      </c>
      <c r="E25" s="255"/>
      <c r="F25" s="255"/>
      <c r="G25" s="255"/>
      <c r="H25" s="255"/>
      <c r="I25" s="256">
        <f>SUM(I26)</f>
        <v>394568</v>
      </c>
      <c r="J25" s="256"/>
      <c r="K25" s="47"/>
    </row>
    <row r="26" spans="1:11" s="48" customFormat="1" ht="45.75" customHeight="1" x14ac:dyDescent="0.3">
      <c r="A26" s="168" t="s">
        <v>232</v>
      </c>
      <c r="B26" s="168"/>
      <c r="C26" s="168"/>
      <c r="D26" s="254" t="s">
        <v>165</v>
      </c>
      <c r="E26" s="255"/>
      <c r="F26" s="255"/>
      <c r="G26" s="255"/>
      <c r="H26" s="255"/>
      <c r="I26" s="256">
        <f>SUM(I27)</f>
        <v>394568</v>
      </c>
      <c r="J26" s="256"/>
      <c r="K26" s="47"/>
    </row>
    <row r="27" spans="1:11" s="48" customFormat="1" ht="97.5" customHeight="1" x14ac:dyDescent="0.3">
      <c r="A27" s="364" t="s">
        <v>480</v>
      </c>
      <c r="B27" s="364" t="s">
        <v>481</v>
      </c>
      <c r="C27" s="365" t="s">
        <v>341</v>
      </c>
      <c r="D27" s="286" t="s">
        <v>479</v>
      </c>
      <c r="E27" s="280"/>
      <c r="F27" s="278"/>
      <c r="G27" s="278"/>
      <c r="H27" s="278"/>
      <c r="I27" s="253">
        <v>394568</v>
      </c>
      <c r="J27" s="279"/>
      <c r="K27" s="47"/>
    </row>
    <row r="28" spans="1:11" s="227" customFormat="1" ht="40.5" hidden="1" customHeight="1" x14ac:dyDescent="0.3">
      <c r="A28" s="218" t="s">
        <v>238</v>
      </c>
      <c r="B28" s="218" t="s">
        <v>169</v>
      </c>
      <c r="C28" s="218" t="s">
        <v>46</v>
      </c>
      <c r="D28" s="221" t="s">
        <v>168</v>
      </c>
      <c r="E28" s="216"/>
      <c r="F28" s="217"/>
      <c r="G28" s="219"/>
      <c r="H28" s="219"/>
      <c r="I28" s="217"/>
      <c r="J28" s="217"/>
      <c r="K28" s="226"/>
    </row>
    <row r="29" spans="1:11" s="227" customFormat="1" ht="64.5" hidden="1" customHeight="1" x14ac:dyDescent="0.3">
      <c r="A29" s="166" t="s">
        <v>239</v>
      </c>
      <c r="B29" s="166" t="s">
        <v>161</v>
      </c>
      <c r="C29" s="167" t="s">
        <v>62</v>
      </c>
      <c r="D29" s="234" t="s">
        <v>20</v>
      </c>
      <c r="E29" s="216"/>
      <c r="F29" s="217"/>
      <c r="G29" s="219"/>
      <c r="H29" s="219"/>
      <c r="I29" s="217"/>
      <c r="J29" s="217"/>
      <c r="K29" s="226"/>
    </row>
    <row r="30" spans="1:11" s="227" customFormat="1" ht="138.75" customHeight="1" x14ac:dyDescent="0.3">
      <c r="A30" s="166"/>
      <c r="B30" s="166"/>
      <c r="C30" s="167"/>
      <c r="D30" s="366" t="s">
        <v>484</v>
      </c>
      <c r="E30" s="216"/>
      <c r="F30" s="217"/>
      <c r="G30" s="219"/>
      <c r="H30" s="219"/>
      <c r="I30" s="351">
        <v>394568</v>
      </c>
      <c r="J30" s="217"/>
      <c r="K30" s="226"/>
    </row>
    <row r="31" spans="1:11" s="227" customFormat="1" ht="43.5" hidden="1" customHeight="1" x14ac:dyDescent="0.3">
      <c r="A31" s="220" t="s">
        <v>223</v>
      </c>
      <c r="B31" s="220"/>
      <c r="C31" s="220"/>
      <c r="D31" s="223" t="s">
        <v>166</v>
      </c>
      <c r="E31" s="224"/>
      <c r="F31" s="224"/>
      <c r="G31" s="224"/>
      <c r="H31" s="224"/>
      <c r="I31" s="225">
        <f>SUM(I32)</f>
        <v>0</v>
      </c>
      <c r="J31" s="236"/>
      <c r="K31" s="226"/>
    </row>
    <row r="32" spans="1:11" s="227" customFormat="1" ht="45" hidden="1" customHeight="1" x14ac:dyDescent="0.3">
      <c r="A32" s="220" t="s">
        <v>224</v>
      </c>
      <c r="B32" s="220"/>
      <c r="C32" s="220"/>
      <c r="D32" s="223" t="s">
        <v>166</v>
      </c>
      <c r="E32" s="224"/>
      <c r="F32" s="224"/>
      <c r="G32" s="224"/>
      <c r="H32" s="224"/>
      <c r="I32" s="225">
        <f>SUM(I33)</f>
        <v>0</v>
      </c>
      <c r="J32" s="236"/>
      <c r="K32" s="226"/>
    </row>
    <row r="33" spans="1:11" s="227" customFormat="1" ht="41.25" hidden="1" customHeight="1" x14ac:dyDescent="0.3">
      <c r="A33" s="218" t="s">
        <v>222</v>
      </c>
      <c r="B33" s="218" t="s">
        <v>169</v>
      </c>
      <c r="C33" s="218" t="s">
        <v>46</v>
      </c>
      <c r="D33" s="221" t="s">
        <v>168</v>
      </c>
      <c r="E33" s="228"/>
      <c r="F33" s="228"/>
      <c r="G33" s="228"/>
      <c r="H33" s="228"/>
      <c r="I33" s="230"/>
      <c r="J33" s="237"/>
      <c r="K33" s="226"/>
    </row>
    <row r="34" spans="1:11" s="48" customFormat="1" ht="42.75" customHeight="1" x14ac:dyDescent="0.3">
      <c r="A34" s="126"/>
      <c r="B34" s="126"/>
      <c r="C34" s="44"/>
      <c r="D34" s="130" t="s">
        <v>79</v>
      </c>
      <c r="E34" s="45"/>
      <c r="F34" s="125"/>
      <c r="G34" s="45"/>
      <c r="H34" s="45"/>
      <c r="I34" s="129">
        <f>I13+I25</f>
        <v>394568</v>
      </c>
      <c r="J34" s="129"/>
      <c r="K34" s="47"/>
    </row>
    <row r="35" spans="1:11" ht="47.25" customHeight="1" x14ac:dyDescent="0.3">
      <c r="A35" s="24"/>
      <c r="B35" s="24"/>
      <c r="C35" s="24"/>
      <c r="D35" s="22"/>
      <c r="E35" s="22"/>
      <c r="F35" s="22"/>
      <c r="G35" s="22"/>
      <c r="H35" s="22"/>
      <c r="I35" s="22"/>
      <c r="J35" s="22"/>
      <c r="K35" s="22"/>
    </row>
    <row r="36" spans="1:11" ht="40.5" customHeight="1" x14ac:dyDescent="0.3">
      <c r="A36" s="24"/>
      <c r="B36" s="24"/>
      <c r="C36" s="24"/>
      <c r="D36" s="25"/>
      <c r="E36" s="25"/>
      <c r="F36" s="25"/>
      <c r="G36" s="25"/>
      <c r="H36" s="25"/>
      <c r="I36" s="20"/>
      <c r="J36" s="20"/>
      <c r="K36" s="20"/>
    </row>
    <row r="37" spans="1:11" ht="18.75" x14ac:dyDescent="0.3">
      <c r="A37" s="24"/>
      <c r="B37" s="24"/>
      <c r="C37" s="24"/>
      <c r="D37" s="22"/>
      <c r="E37" s="22"/>
      <c r="F37" s="22"/>
      <c r="G37" s="22"/>
      <c r="H37" s="22"/>
      <c r="I37" s="20"/>
      <c r="J37" s="20"/>
      <c r="K37" s="20"/>
    </row>
    <row r="38" spans="1:11" ht="20.25" x14ac:dyDescent="0.3">
      <c r="A38" s="26"/>
      <c r="B38" s="26"/>
      <c r="C38" s="26"/>
      <c r="D38" s="27"/>
      <c r="E38" s="27"/>
      <c r="F38" s="27"/>
      <c r="G38" s="27"/>
      <c r="H38" s="27"/>
      <c r="I38" s="20"/>
      <c r="J38" s="20"/>
      <c r="K38" s="20"/>
    </row>
    <row r="39" spans="1:11" ht="15.75" x14ac:dyDescent="0.25">
      <c r="I39" s="20"/>
      <c r="J39" s="20"/>
      <c r="K39" s="20"/>
    </row>
    <row r="43" spans="1:11" ht="15.75" x14ac:dyDescent="0.2">
      <c r="E43" s="28"/>
      <c r="F43" s="29"/>
      <c r="G43" s="30"/>
      <c r="H43" s="30"/>
    </row>
    <row r="44" spans="1:11" x14ac:dyDescent="0.2">
      <c r="E44" s="28"/>
      <c r="F44" s="31"/>
      <c r="G44" s="30"/>
      <c r="H44" s="30"/>
    </row>
    <row r="45" spans="1:11" x14ac:dyDescent="0.2">
      <c r="E45" s="30"/>
      <c r="F45" s="30"/>
      <c r="G45" s="30"/>
      <c r="H45" s="30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1"/>
  <sheetViews>
    <sheetView view="pageBreakPreview" topLeftCell="A11" zoomScale="90" zoomScaleNormal="82" zoomScaleSheetLayoutView="90" workbookViewId="0">
      <pane xSplit="4" ySplit="3" topLeftCell="E14" activePane="bottomRight" state="frozen"/>
      <selection activeCell="A11" sqref="A11"/>
      <selection pane="topRight" activeCell="E11" sqref="E11"/>
      <selection pane="bottomLeft" activeCell="A14" sqref="A14"/>
      <selection pane="bottomRight" activeCell="K11" sqref="K1:K1048576"/>
    </sheetView>
  </sheetViews>
  <sheetFormatPr defaultColWidth="9.140625" defaultRowHeight="12.75" x14ac:dyDescent="0.2"/>
  <cols>
    <col min="1" max="1" width="13.28515625" style="19" customWidth="1"/>
    <col min="2" max="2" width="12.140625" style="19" customWidth="1"/>
    <col min="3" max="3" width="16.140625" style="19" customWidth="1"/>
    <col min="4" max="4" width="47.85546875" style="19" customWidth="1"/>
    <col min="5" max="5" width="48.28515625" style="19" customWidth="1"/>
    <col min="6" max="6" width="27" style="391" customWidth="1"/>
    <col min="7" max="7" width="15.42578125" style="392" customWidth="1"/>
    <col min="8" max="8" width="13.5703125" style="393" customWidth="1"/>
    <col min="9" max="9" width="13.7109375" style="19" customWidth="1"/>
    <col min="10" max="10" width="14.5703125" style="19" customWidth="1"/>
    <col min="11" max="11" width="18.28515625" style="19" hidden="1" customWidth="1"/>
    <col min="12" max="12" width="17.28515625" style="19" customWidth="1"/>
    <col min="13" max="13" width="16" style="19" customWidth="1"/>
    <col min="14" max="16384" width="9.140625" style="19"/>
  </cols>
  <sheetData>
    <row r="3" spans="1:13" ht="3.75" customHeight="1" x14ac:dyDescent="0.2"/>
    <row r="4" spans="1:13" ht="20.25" customHeight="1" x14ac:dyDescent="0.2"/>
    <row r="5" spans="1:13" ht="27.75" customHeight="1" x14ac:dyDescent="0.25">
      <c r="A5" s="763" t="s">
        <v>432</v>
      </c>
      <c r="B5" s="658"/>
    </row>
    <row r="6" spans="1:13" ht="18.75" customHeight="1" x14ac:dyDescent="0.2">
      <c r="A6" s="764" t="s">
        <v>409</v>
      </c>
      <c r="B6" s="658"/>
    </row>
    <row r="7" spans="1:13" ht="18.75" customHeight="1" x14ac:dyDescent="0.3">
      <c r="D7" s="765"/>
      <c r="E7" s="765"/>
      <c r="F7" s="765"/>
      <c r="G7" s="765"/>
      <c r="H7" s="765"/>
      <c r="I7" s="765"/>
    </row>
    <row r="8" spans="1:13" ht="18.75" x14ac:dyDescent="0.3">
      <c r="D8" s="766"/>
      <c r="E8" s="766"/>
      <c r="F8" s="766"/>
      <c r="G8" s="766"/>
      <c r="H8" s="766"/>
      <c r="I8" s="766"/>
      <c r="J8" s="766"/>
    </row>
    <row r="9" spans="1:13" ht="27" customHeight="1" x14ac:dyDescent="0.3">
      <c r="D9" s="394"/>
      <c r="E9" s="394"/>
      <c r="F9" s="395"/>
      <c r="G9" s="396"/>
      <c r="H9" s="394"/>
      <c r="I9" s="394"/>
      <c r="J9" s="394"/>
    </row>
    <row r="10" spans="1:13" ht="15" customHeight="1" x14ac:dyDescent="0.3">
      <c r="E10" s="397"/>
      <c r="F10" s="398"/>
      <c r="G10" s="396"/>
      <c r="H10" s="399"/>
      <c r="I10" s="400" t="s">
        <v>0</v>
      </c>
    </row>
    <row r="11" spans="1:13" s="401" customFormat="1" ht="27" customHeight="1" x14ac:dyDescent="0.2">
      <c r="A11" s="767" t="s">
        <v>423</v>
      </c>
      <c r="B11" s="767" t="s">
        <v>424</v>
      </c>
      <c r="C11" s="767" t="s">
        <v>338</v>
      </c>
      <c r="D11" s="768" t="s">
        <v>425</v>
      </c>
      <c r="E11" s="769" t="s">
        <v>496</v>
      </c>
      <c r="F11" s="769" t="s">
        <v>497</v>
      </c>
      <c r="G11" s="759" t="s">
        <v>339</v>
      </c>
      <c r="H11" s="760" t="s">
        <v>74</v>
      </c>
      <c r="I11" s="761" t="s">
        <v>75</v>
      </c>
      <c r="J11" s="762"/>
    </row>
    <row r="12" spans="1:13" s="401" customFormat="1" ht="70.5" customHeight="1" x14ac:dyDescent="0.2">
      <c r="A12" s="687"/>
      <c r="B12" s="687"/>
      <c r="C12" s="687"/>
      <c r="D12" s="687"/>
      <c r="E12" s="687"/>
      <c r="F12" s="682"/>
      <c r="G12" s="687"/>
      <c r="H12" s="687"/>
      <c r="I12" s="402" t="s">
        <v>334</v>
      </c>
      <c r="J12" s="403" t="s">
        <v>340</v>
      </c>
    </row>
    <row r="13" spans="1:13" s="406" customFormat="1" ht="15.75" customHeight="1" x14ac:dyDescent="0.2">
      <c r="A13" s="404">
        <v>1</v>
      </c>
      <c r="B13" s="404">
        <v>2</v>
      </c>
      <c r="C13" s="404">
        <v>3</v>
      </c>
      <c r="D13" s="404">
        <v>4</v>
      </c>
      <c r="E13" s="405">
        <v>5</v>
      </c>
      <c r="F13" s="405">
        <v>6</v>
      </c>
      <c r="G13" s="405">
        <v>7</v>
      </c>
      <c r="H13" s="405">
        <v>8</v>
      </c>
      <c r="I13" s="404">
        <v>9</v>
      </c>
      <c r="J13" s="405">
        <v>10</v>
      </c>
    </row>
    <row r="14" spans="1:13" ht="41.25" customHeight="1" x14ac:dyDescent="0.3">
      <c r="A14" s="407" t="s">
        <v>172</v>
      </c>
      <c r="B14" s="407"/>
      <c r="C14" s="407"/>
      <c r="D14" s="408" t="s">
        <v>163</v>
      </c>
      <c r="E14" s="409"/>
      <c r="F14" s="410"/>
      <c r="G14" s="411">
        <f>SUM(G15)</f>
        <v>61000</v>
      </c>
      <c r="H14" s="411">
        <f t="shared" ref="H14:J14" si="0">SUM(H15)</f>
        <v>0</v>
      </c>
      <c r="I14" s="411">
        <f t="shared" si="0"/>
        <v>61000</v>
      </c>
      <c r="J14" s="411">
        <f t="shared" si="0"/>
        <v>0</v>
      </c>
      <c r="L14" s="412"/>
      <c r="M14" s="412"/>
    </row>
    <row r="15" spans="1:13" ht="39.75" customHeight="1" x14ac:dyDescent="0.3">
      <c r="A15" s="407" t="s">
        <v>173</v>
      </c>
      <c r="B15" s="407"/>
      <c r="C15" s="407"/>
      <c r="D15" s="408" t="s">
        <v>163</v>
      </c>
      <c r="E15" s="409"/>
      <c r="F15" s="410"/>
      <c r="G15" s="411">
        <f t="shared" ref="G15:H15" si="1">SUM(G17:G47)</f>
        <v>61000</v>
      </c>
      <c r="H15" s="411">
        <f t="shared" si="1"/>
        <v>0</v>
      </c>
      <c r="I15" s="411">
        <f>SUM(I17:I47)</f>
        <v>61000</v>
      </c>
      <c r="J15" s="411">
        <f>SUM(J17:J47)</f>
        <v>0</v>
      </c>
      <c r="K15" s="412">
        <f>SUM(H14:I14)</f>
        <v>61000</v>
      </c>
    </row>
    <row r="16" spans="1:13" s="418" customFormat="1" ht="76.5" hidden="1" customHeight="1" x14ac:dyDescent="0.3">
      <c r="A16" s="218" t="s">
        <v>373</v>
      </c>
      <c r="B16" s="218" t="s">
        <v>57</v>
      </c>
      <c r="C16" s="218" t="s">
        <v>58</v>
      </c>
      <c r="D16" s="221" t="s">
        <v>374</v>
      </c>
      <c r="E16" s="413" t="s">
        <v>498</v>
      </c>
      <c r="F16" s="414" t="s">
        <v>499</v>
      </c>
      <c r="G16" s="415">
        <f t="shared" ref="G16:G48" si="2">SUM(H16:I16)</f>
        <v>0</v>
      </c>
      <c r="H16" s="416"/>
      <c r="I16" s="416"/>
      <c r="J16" s="416"/>
      <c r="K16" s="417"/>
    </row>
    <row r="17" spans="1:11" s="418" customFormat="1" ht="59.25" hidden="1" customHeight="1" x14ac:dyDescent="0.3">
      <c r="A17" s="218" t="s">
        <v>373</v>
      </c>
      <c r="B17" s="218" t="s">
        <v>57</v>
      </c>
      <c r="C17" s="218" t="s">
        <v>58</v>
      </c>
      <c r="D17" s="221" t="s">
        <v>374</v>
      </c>
      <c r="E17" s="414" t="s">
        <v>500</v>
      </c>
      <c r="F17" s="414" t="s">
        <v>501</v>
      </c>
      <c r="G17" s="415">
        <f t="shared" si="2"/>
        <v>0</v>
      </c>
      <c r="H17" s="416"/>
      <c r="I17" s="416"/>
      <c r="J17" s="416"/>
      <c r="K17" s="417"/>
    </row>
    <row r="18" spans="1:11" s="391" customFormat="1" ht="45.75" hidden="1" customHeight="1" x14ac:dyDescent="0.3">
      <c r="A18" s="423" t="s">
        <v>176</v>
      </c>
      <c r="B18" s="423" t="s">
        <v>177</v>
      </c>
      <c r="C18" s="423" t="s">
        <v>45</v>
      </c>
      <c r="D18" s="430" t="s">
        <v>175</v>
      </c>
      <c r="E18" s="414" t="s">
        <v>502</v>
      </c>
      <c r="F18" s="414" t="s">
        <v>503</v>
      </c>
      <c r="G18" s="415">
        <f t="shared" si="2"/>
        <v>0</v>
      </c>
      <c r="H18" s="429"/>
      <c r="I18" s="426"/>
      <c r="J18" s="505"/>
    </row>
    <row r="19" spans="1:11" s="428" customFormat="1" ht="44.25" hidden="1" customHeight="1" x14ac:dyDescent="0.3">
      <c r="A19" s="423" t="s">
        <v>179</v>
      </c>
      <c r="B19" s="423" t="s">
        <v>180</v>
      </c>
      <c r="C19" s="423" t="s">
        <v>85</v>
      </c>
      <c r="D19" s="424" t="s">
        <v>181</v>
      </c>
      <c r="E19" s="414" t="s">
        <v>502</v>
      </c>
      <c r="F19" s="414" t="s">
        <v>503</v>
      </c>
      <c r="G19" s="415">
        <f t="shared" si="2"/>
        <v>0</v>
      </c>
      <c r="H19" s="425"/>
      <c r="I19" s="426"/>
      <c r="J19" s="427"/>
    </row>
    <row r="20" spans="1:11" s="428" customFormat="1" ht="46.5" hidden="1" customHeight="1" x14ac:dyDescent="0.3">
      <c r="A20" s="423" t="s">
        <v>182</v>
      </c>
      <c r="B20" s="423" t="s">
        <v>183</v>
      </c>
      <c r="C20" s="423" t="s">
        <v>85</v>
      </c>
      <c r="D20" s="221" t="s">
        <v>184</v>
      </c>
      <c r="E20" s="414" t="s">
        <v>502</v>
      </c>
      <c r="F20" s="414" t="s">
        <v>503</v>
      </c>
      <c r="G20" s="415">
        <f t="shared" si="2"/>
        <v>0</v>
      </c>
      <c r="H20" s="425"/>
      <c r="I20" s="429"/>
      <c r="J20" s="427"/>
    </row>
    <row r="21" spans="1:11" s="431" customFormat="1" ht="42.75" hidden="1" customHeight="1" x14ac:dyDescent="0.3">
      <c r="A21" s="423" t="s">
        <v>185</v>
      </c>
      <c r="B21" s="423" t="s">
        <v>186</v>
      </c>
      <c r="C21" s="423" t="s">
        <v>85</v>
      </c>
      <c r="D21" s="430" t="s">
        <v>13</v>
      </c>
      <c r="E21" s="414" t="s">
        <v>502</v>
      </c>
      <c r="F21" s="414" t="s">
        <v>503</v>
      </c>
      <c r="G21" s="415">
        <f t="shared" si="2"/>
        <v>0</v>
      </c>
      <c r="H21" s="425"/>
      <c r="I21" s="429"/>
      <c r="J21" s="427"/>
    </row>
    <row r="22" spans="1:11" s="124" customFormat="1" ht="39.75" hidden="1" customHeight="1" x14ac:dyDescent="0.3">
      <c r="A22" s="423" t="s">
        <v>178</v>
      </c>
      <c r="B22" s="423" t="s">
        <v>188</v>
      </c>
      <c r="C22" s="423" t="s">
        <v>85</v>
      </c>
      <c r="D22" s="430" t="s">
        <v>187</v>
      </c>
      <c r="E22" s="414" t="s">
        <v>502</v>
      </c>
      <c r="F22" s="414" t="s">
        <v>503</v>
      </c>
      <c r="G22" s="415">
        <f t="shared" si="2"/>
        <v>0</v>
      </c>
      <c r="H22" s="415"/>
      <c r="I22" s="429"/>
      <c r="J22" s="148"/>
    </row>
    <row r="23" spans="1:11" s="124" customFormat="1" ht="43.5" hidden="1" customHeight="1" x14ac:dyDescent="0.3">
      <c r="A23" s="423" t="s">
        <v>190</v>
      </c>
      <c r="B23" s="423" t="s">
        <v>153</v>
      </c>
      <c r="C23" s="423" t="s">
        <v>54</v>
      </c>
      <c r="D23" s="432" t="s">
        <v>14</v>
      </c>
      <c r="E23" s="413" t="s">
        <v>504</v>
      </c>
      <c r="F23" s="414" t="s">
        <v>505</v>
      </c>
      <c r="G23" s="415">
        <f t="shared" si="2"/>
        <v>0</v>
      </c>
      <c r="H23" s="415"/>
      <c r="I23" s="429"/>
      <c r="J23" s="148"/>
    </row>
    <row r="24" spans="1:11" s="435" customFormat="1" ht="45" hidden="1" customHeight="1" x14ac:dyDescent="0.3">
      <c r="A24" s="218" t="s">
        <v>189</v>
      </c>
      <c r="B24" s="218" t="s">
        <v>192</v>
      </c>
      <c r="C24" s="218" t="s">
        <v>54</v>
      </c>
      <c r="D24" s="433" t="s">
        <v>191</v>
      </c>
      <c r="E24" s="413" t="s">
        <v>504</v>
      </c>
      <c r="F24" s="414" t="s">
        <v>505</v>
      </c>
      <c r="G24" s="415">
        <f t="shared" si="2"/>
        <v>0</v>
      </c>
      <c r="H24" s="425"/>
      <c r="I24" s="429"/>
      <c r="J24" s="434"/>
    </row>
    <row r="25" spans="1:11" s="391" customFormat="1" ht="45" hidden="1" customHeight="1" x14ac:dyDescent="0.3">
      <c r="A25" s="436" t="s">
        <v>506</v>
      </c>
      <c r="B25" s="423" t="s">
        <v>507</v>
      </c>
      <c r="C25" s="436" t="s">
        <v>54</v>
      </c>
      <c r="D25" s="430" t="s">
        <v>508</v>
      </c>
      <c r="E25" s="413" t="s">
        <v>504</v>
      </c>
      <c r="F25" s="414" t="s">
        <v>509</v>
      </c>
      <c r="G25" s="415">
        <f t="shared" si="2"/>
        <v>0</v>
      </c>
      <c r="H25" s="437"/>
      <c r="I25" s="438"/>
      <c r="J25" s="148"/>
    </row>
    <row r="26" spans="1:11" s="391" customFormat="1" ht="45" hidden="1" customHeight="1" x14ac:dyDescent="0.3">
      <c r="A26" s="423" t="s">
        <v>193</v>
      </c>
      <c r="B26" s="423" t="s">
        <v>194</v>
      </c>
      <c r="C26" s="423" t="s">
        <v>54</v>
      </c>
      <c r="D26" s="439" t="s">
        <v>195</v>
      </c>
      <c r="E26" s="413" t="s">
        <v>504</v>
      </c>
      <c r="F26" s="414" t="s">
        <v>505</v>
      </c>
      <c r="G26" s="415">
        <f t="shared" si="2"/>
        <v>0</v>
      </c>
      <c r="H26" s="425"/>
      <c r="I26" s="429"/>
      <c r="J26" s="440"/>
    </row>
    <row r="27" spans="1:11" s="391" customFormat="1" ht="75.75" hidden="1" customHeight="1" x14ac:dyDescent="0.3">
      <c r="A27" s="436" t="s">
        <v>198</v>
      </c>
      <c r="B27" s="423" t="s">
        <v>155</v>
      </c>
      <c r="C27" s="436" t="s">
        <v>54</v>
      </c>
      <c r="D27" s="430" t="s">
        <v>15</v>
      </c>
      <c r="E27" s="413" t="s">
        <v>510</v>
      </c>
      <c r="F27" s="414" t="s">
        <v>509</v>
      </c>
      <c r="G27" s="415">
        <f t="shared" si="2"/>
        <v>0</v>
      </c>
      <c r="H27" s="415"/>
      <c r="I27" s="429"/>
      <c r="J27" s="440"/>
    </row>
    <row r="28" spans="1:11" s="391" customFormat="1" ht="44.25" hidden="1" customHeight="1" x14ac:dyDescent="0.3">
      <c r="A28" s="423" t="s">
        <v>199</v>
      </c>
      <c r="B28" s="423" t="s">
        <v>200</v>
      </c>
      <c r="C28" s="423" t="s">
        <v>53</v>
      </c>
      <c r="D28" s="430" t="s">
        <v>201</v>
      </c>
      <c r="E28" s="413" t="s">
        <v>504</v>
      </c>
      <c r="F28" s="414" t="s">
        <v>505</v>
      </c>
      <c r="G28" s="415">
        <f t="shared" si="2"/>
        <v>0</v>
      </c>
      <c r="H28" s="415"/>
      <c r="I28" s="429"/>
      <c r="J28" s="440"/>
    </row>
    <row r="29" spans="1:11" s="391" customFormat="1" ht="61.5" hidden="1" customHeight="1" x14ac:dyDescent="0.3">
      <c r="A29" s="423" t="s">
        <v>202</v>
      </c>
      <c r="B29" s="423" t="s">
        <v>157</v>
      </c>
      <c r="C29" s="423" t="s">
        <v>52</v>
      </c>
      <c r="D29" s="441" t="s">
        <v>17</v>
      </c>
      <c r="E29" s="414" t="s">
        <v>511</v>
      </c>
      <c r="F29" s="414" t="s">
        <v>512</v>
      </c>
      <c r="G29" s="415">
        <f t="shared" si="2"/>
        <v>0</v>
      </c>
      <c r="H29" s="425"/>
      <c r="I29" s="429"/>
      <c r="J29" s="148"/>
    </row>
    <row r="30" spans="1:11" s="428" customFormat="1" ht="57" hidden="1" customHeight="1" x14ac:dyDescent="0.3">
      <c r="A30" s="423" t="s">
        <v>203</v>
      </c>
      <c r="B30" s="423" t="s">
        <v>158</v>
      </c>
      <c r="C30" s="442" t="s">
        <v>52</v>
      </c>
      <c r="D30" s="441" t="s">
        <v>16</v>
      </c>
      <c r="E30" s="414" t="s">
        <v>511</v>
      </c>
      <c r="F30" s="414" t="s">
        <v>512</v>
      </c>
      <c r="G30" s="415">
        <f t="shared" si="2"/>
        <v>0</v>
      </c>
      <c r="H30" s="415"/>
      <c r="I30" s="429"/>
      <c r="J30" s="427"/>
    </row>
    <row r="31" spans="1:11" s="428" customFormat="1" ht="57" hidden="1" customHeight="1" x14ac:dyDescent="0.3">
      <c r="A31" s="218" t="s">
        <v>375</v>
      </c>
      <c r="B31" s="218" t="s">
        <v>376</v>
      </c>
      <c r="C31" s="443" t="s">
        <v>52</v>
      </c>
      <c r="D31" s="441" t="s">
        <v>377</v>
      </c>
      <c r="E31" s="414" t="s">
        <v>511</v>
      </c>
      <c r="F31" s="414" t="s">
        <v>512</v>
      </c>
      <c r="G31" s="415">
        <f t="shared" si="2"/>
        <v>0</v>
      </c>
      <c r="H31" s="415"/>
      <c r="I31" s="429"/>
      <c r="J31" s="427"/>
    </row>
    <row r="32" spans="1:11" s="428" customFormat="1" ht="60" hidden="1" customHeight="1" x14ac:dyDescent="0.3">
      <c r="A32" s="444" t="s">
        <v>346</v>
      </c>
      <c r="B32" s="444" t="s">
        <v>262</v>
      </c>
      <c r="C32" s="444" t="s">
        <v>341</v>
      </c>
      <c r="D32" s="445" t="s">
        <v>263</v>
      </c>
      <c r="E32" s="446" t="s">
        <v>513</v>
      </c>
      <c r="F32" s="414" t="s">
        <v>514</v>
      </c>
      <c r="G32" s="415">
        <f t="shared" si="2"/>
        <v>0</v>
      </c>
      <c r="H32" s="415"/>
      <c r="I32" s="415"/>
      <c r="J32" s="415"/>
    </row>
    <row r="33" spans="1:10" s="428" customFormat="1" ht="60.75" hidden="1" customHeight="1" x14ac:dyDescent="0.3">
      <c r="A33" s="444" t="s">
        <v>378</v>
      </c>
      <c r="B33" s="444" t="s">
        <v>380</v>
      </c>
      <c r="C33" s="444" t="s">
        <v>55</v>
      </c>
      <c r="D33" s="445" t="s">
        <v>382</v>
      </c>
      <c r="E33" s="413" t="s">
        <v>500</v>
      </c>
      <c r="F33" s="413" t="s">
        <v>515</v>
      </c>
      <c r="G33" s="415">
        <f t="shared" si="2"/>
        <v>0</v>
      </c>
      <c r="H33" s="415"/>
      <c r="I33" s="415"/>
      <c r="J33" s="415"/>
    </row>
    <row r="34" spans="1:10" s="428" customFormat="1" ht="49.5" hidden="1" customHeight="1" x14ac:dyDescent="0.3">
      <c r="A34" s="444" t="s">
        <v>379</v>
      </c>
      <c r="B34" s="444" t="s">
        <v>381</v>
      </c>
      <c r="C34" s="444" t="s">
        <v>55</v>
      </c>
      <c r="D34" s="445" t="s">
        <v>383</v>
      </c>
      <c r="E34" s="414" t="s">
        <v>516</v>
      </c>
      <c r="F34" s="414" t="s">
        <v>517</v>
      </c>
      <c r="G34" s="415">
        <f t="shared" si="2"/>
        <v>0</v>
      </c>
      <c r="H34" s="415"/>
      <c r="I34" s="429"/>
      <c r="J34" s="429"/>
    </row>
    <row r="35" spans="1:10" s="428" customFormat="1" ht="69" hidden="1" customHeight="1" x14ac:dyDescent="0.3">
      <c r="A35" s="218" t="s">
        <v>343</v>
      </c>
      <c r="B35" s="218" t="s">
        <v>344</v>
      </c>
      <c r="C35" s="443" t="s">
        <v>55</v>
      </c>
      <c r="D35" s="447" t="s">
        <v>342</v>
      </c>
      <c r="E35" s="414" t="s">
        <v>518</v>
      </c>
      <c r="F35" s="414" t="s">
        <v>519</v>
      </c>
      <c r="G35" s="415">
        <f t="shared" si="2"/>
        <v>0</v>
      </c>
      <c r="H35" s="415"/>
      <c r="I35" s="429"/>
      <c r="J35" s="429"/>
    </row>
    <row r="36" spans="1:10" s="450" customFormat="1" ht="58.5" hidden="1" customHeight="1" x14ac:dyDescent="0.3">
      <c r="A36" s="423" t="s">
        <v>347</v>
      </c>
      <c r="B36" s="423" t="s">
        <v>348</v>
      </c>
      <c r="C36" s="423" t="s">
        <v>55</v>
      </c>
      <c r="D36" s="449" t="s">
        <v>520</v>
      </c>
      <c r="E36" s="414" t="s">
        <v>521</v>
      </c>
      <c r="F36" s="413" t="s">
        <v>522</v>
      </c>
      <c r="G36" s="415">
        <f t="shared" si="2"/>
        <v>0</v>
      </c>
      <c r="H36" s="415"/>
      <c r="I36" s="429"/>
      <c r="J36" s="429"/>
    </row>
    <row r="37" spans="1:10" s="450" customFormat="1" ht="58.5" hidden="1" customHeight="1" x14ac:dyDescent="0.3">
      <c r="A37" s="423" t="s">
        <v>204</v>
      </c>
      <c r="B37" s="423" t="s">
        <v>205</v>
      </c>
      <c r="C37" s="423" t="s">
        <v>55</v>
      </c>
      <c r="D37" s="449" t="s">
        <v>206</v>
      </c>
      <c r="E37" s="414" t="s">
        <v>523</v>
      </c>
      <c r="F37" s="413" t="s">
        <v>524</v>
      </c>
      <c r="G37" s="415">
        <f t="shared" si="2"/>
        <v>0</v>
      </c>
      <c r="H37" s="415"/>
      <c r="I37" s="429"/>
      <c r="J37" s="429"/>
    </row>
    <row r="38" spans="1:10" s="450" customFormat="1" ht="48.75" hidden="1" customHeight="1" x14ac:dyDescent="0.3">
      <c r="A38" s="218" t="s">
        <v>525</v>
      </c>
      <c r="B38" s="218" t="s">
        <v>526</v>
      </c>
      <c r="C38" s="218" t="s">
        <v>55</v>
      </c>
      <c r="D38" s="449" t="s">
        <v>527</v>
      </c>
      <c r="E38" s="414" t="s">
        <v>528</v>
      </c>
      <c r="F38" s="414" t="s">
        <v>517</v>
      </c>
      <c r="G38" s="415">
        <f t="shared" si="2"/>
        <v>0</v>
      </c>
      <c r="H38" s="415"/>
      <c r="I38" s="429"/>
      <c r="J38" s="429"/>
    </row>
    <row r="39" spans="1:10" s="450" customFormat="1" ht="63" hidden="1" customHeight="1" x14ac:dyDescent="0.3">
      <c r="A39" s="218" t="s">
        <v>384</v>
      </c>
      <c r="B39" s="218" t="s">
        <v>385</v>
      </c>
      <c r="C39" s="218" t="s">
        <v>341</v>
      </c>
      <c r="D39" s="449" t="s">
        <v>386</v>
      </c>
      <c r="E39" s="414" t="s">
        <v>529</v>
      </c>
      <c r="F39" s="413" t="s">
        <v>530</v>
      </c>
      <c r="G39" s="415">
        <f t="shared" si="2"/>
        <v>0</v>
      </c>
      <c r="H39" s="415"/>
      <c r="I39" s="429"/>
      <c r="J39" s="429"/>
    </row>
    <row r="40" spans="1:10" s="450" customFormat="1" ht="57.75" hidden="1" customHeight="1" x14ac:dyDescent="0.3">
      <c r="A40" s="218" t="s">
        <v>387</v>
      </c>
      <c r="B40" s="218" t="s">
        <v>388</v>
      </c>
      <c r="C40" s="218" t="s">
        <v>407</v>
      </c>
      <c r="D40" s="449" t="s">
        <v>389</v>
      </c>
      <c r="E40" s="414" t="s">
        <v>531</v>
      </c>
      <c r="F40" s="413" t="s">
        <v>532</v>
      </c>
      <c r="G40" s="415">
        <f t="shared" si="2"/>
        <v>0</v>
      </c>
      <c r="H40" s="415"/>
      <c r="I40" s="429"/>
      <c r="J40" s="429"/>
    </row>
    <row r="41" spans="1:10" s="391" customFormat="1" ht="60.75" hidden="1" customHeight="1" x14ac:dyDescent="0.3">
      <c r="A41" s="218" t="s">
        <v>410</v>
      </c>
      <c r="B41" s="218" t="s">
        <v>411</v>
      </c>
      <c r="C41" s="218" t="s">
        <v>59</v>
      </c>
      <c r="D41" s="449" t="s">
        <v>412</v>
      </c>
      <c r="E41" s="414" t="s">
        <v>533</v>
      </c>
      <c r="F41" s="413" t="s">
        <v>534</v>
      </c>
      <c r="G41" s="415">
        <f t="shared" si="2"/>
        <v>0</v>
      </c>
      <c r="H41" s="425"/>
      <c r="I41" s="429"/>
      <c r="J41" s="429"/>
    </row>
    <row r="42" spans="1:10" s="124" customFormat="1" ht="61.5" hidden="1" customHeight="1" x14ac:dyDescent="0.3">
      <c r="A42" s="218" t="s">
        <v>345</v>
      </c>
      <c r="B42" s="218" t="s">
        <v>268</v>
      </c>
      <c r="C42" s="218" t="s">
        <v>56</v>
      </c>
      <c r="D42" s="221" t="s">
        <v>267</v>
      </c>
      <c r="E42" s="414" t="s">
        <v>535</v>
      </c>
      <c r="F42" s="413" t="s">
        <v>536</v>
      </c>
      <c r="G42" s="415">
        <f t="shared" si="2"/>
        <v>0</v>
      </c>
      <c r="H42" s="425"/>
      <c r="I42" s="429"/>
      <c r="J42" s="148"/>
    </row>
    <row r="43" spans="1:10" s="124" customFormat="1" ht="60.75" hidden="1" customHeight="1" x14ac:dyDescent="0.3">
      <c r="A43" s="423" t="s">
        <v>210</v>
      </c>
      <c r="B43" s="423" t="s">
        <v>211</v>
      </c>
      <c r="C43" s="423" t="s">
        <v>59</v>
      </c>
      <c r="D43" s="439" t="s">
        <v>152</v>
      </c>
      <c r="E43" s="414" t="s">
        <v>521</v>
      </c>
      <c r="F43" s="413" t="s">
        <v>522</v>
      </c>
      <c r="G43" s="415">
        <f t="shared" si="2"/>
        <v>0</v>
      </c>
      <c r="H43" s="415"/>
      <c r="I43" s="429"/>
      <c r="J43" s="148"/>
    </row>
    <row r="44" spans="1:10" s="124" customFormat="1" ht="39" hidden="1" customHeight="1" x14ac:dyDescent="0.3">
      <c r="A44" s="423" t="s">
        <v>210</v>
      </c>
      <c r="B44" s="423" t="s">
        <v>211</v>
      </c>
      <c r="C44" s="423" t="s">
        <v>59</v>
      </c>
      <c r="D44" s="439" t="s">
        <v>152</v>
      </c>
      <c r="E44" s="414" t="s">
        <v>537</v>
      </c>
      <c r="F44" s="413" t="s">
        <v>524</v>
      </c>
      <c r="G44" s="415">
        <f t="shared" si="2"/>
        <v>0</v>
      </c>
      <c r="H44" s="415"/>
      <c r="I44" s="429"/>
      <c r="J44" s="429"/>
    </row>
    <row r="45" spans="1:10" s="391" customFormat="1" ht="59.25" hidden="1" customHeight="1" x14ac:dyDescent="0.3">
      <c r="A45" s="423" t="s">
        <v>213</v>
      </c>
      <c r="B45" s="423" t="s">
        <v>214</v>
      </c>
      <c r="C45" s="423" t="s">
        <v>59</v>
      </c>
      <c r="D45" s="439" t="s">
        <v>212</v>
      </c>
      <c r="E45" s="414" t="s">
        <v>538</v>
      </c>
      <c r="F45" s="413" t="s">
        <v>539</v>
      </c>
      <c r="G45" s="415">
        <f t="shared" si="2"/>
        <v>0</v>
      </c>
      <c r="H45" s="451"/>
      <c r="I45" s="429"/>
      <c r="J45" s="440"/>
    </row>
    <row r="46" spans="1:10" s="391" customFormat="1" ht="60" hidden="1" customHeight="1" x14ac:dyDescent="0.3">
      <c r="A46" s="423" t="s">
        <v>215</v>
      </c>
      <c r="B46" s="423" t="s">
        <v>216</v>
      </c>
      <c r="C46" s="452" t="s">
        <v>217</v>
      </c>
      <c r="D46" s="453" t="s">
        <v>218</v>
      </c>
      <c r="E46" s="414" t="s">
        <v>540</v>
      </c>
      <c r="F46" s="413" t="s">
        <v>541</v>
      </c>
      <c r="G46" s="415">
        <f t="shared" si="2"/>
        <v>0</v>
      </c>
      <c r="H46" s="425"/>
      <c r="I46" s="429"/>
      <c r="J46" s="440"/>
    </row>
    <row r="47" spans="1:10" ht="53.25" customHeight="1" x14ac:dyDescent="0.3">
      <c r="A47" s="506" t="s">
        <v>350</v>
      </c>
      <c r="B47" s="419" t="s">
        <v>351</v>
      </c>
      <c r="C47" s="506" t="s">
        <v>71</v>
      </c>
      <c r="D47" s="507" t="s">
        <v>352</v>
      </c>
      <c r="E47" s="420" t="s">
        <v>542</v>
      </c>
      <c r="F47" s="448" t="s">
        <v>543</v>
      </c>
      <c r="G47" s="421">
        <f t="shared" si="2"/>
        <v>61000</v>
      </c>
      <c r="H47" s="508"/>
      <c r="I47" s="422">
        <v>61000</v>
      </c>
      <c r="J47" s="422"/>
    </row>
    <row r="48" spans="1:10" s="391" customFormat="1" ht="42" hidden="1" customHeight="1" x14ac:dyDescent="0.3">
      <c r="A48" s="423" t="s">
        <v>219</v>
      </c>
      <c r="B48" s="423" t="s">
        <v>220</v>
      </c>
      <c r="C48" s="423" t="s">
        <v>57</v>
      </c>
      <c r="D48" s="439" t="s">
        <v>221</v>
      </c>
      <c r="E48" s="413" t="s">
        <v>510</v>
      </c>
      <c r="F48" s="414" t="s">
        <v>509</v>
      </c>
      <c r="G48" s="415">
        <f t="shared" si="2"/>
        <v>0</v>
      </c>
      <c r="H48" s="425"/>
      <c r="I48" s="429"/>
      <c r="J48" s="440"/>
    </row>
    <row r="49" spans="1:11" s="454" customFormat="1" ht="54" hidden="1" customHeight="1" x14ac:dyDescent="0.3">
      <c r="A49" s="455" t="s">
        <v>24</v>
      </c>
      <c r="B49" s="455"/>
      <c r="C49" s="455"/>
      <c r="D49" s="456" t="s">
        <v>167</v>
      </c>
      <c r="E49" s="457"/>
      <c r="F49" s="457"/>
      <c r="G49" s="458">
        <f>SUM(G50)</f>
        <v>0</v>
      </c>
      <c r="H49" s="458">
        <f t="shared" ref="H49:J49" si="3">SUM(H50)</f>
        <v>0</v>
      </c>
      <c r="I49" s="458">
        <f t="shared" si="3"/>
        <v>0</v>
      </c>
      <c r="J49" s="458">
        <f t="shared" si="3"/>
        <v>0</v>
      </c>
    </row>
    <row r="50" spans="1:11" s="454" customFormat="1" ht="58.5" hidden="1" customHeight="1" x14ac:dyDescent="0.3">
      <c r="A50" s="455" t="s">
        <v>25</v>
      </c>
      <c r="B50" s="455"/>
      <c r="C50" s="455"/>
      <c r="D50" s="456" t="s">
        <v>167</v>
      </c>
      <c r="E50" s="457"/>
      <c r="F50" s="457"/>
      <c r="G50" s="458">
        <f>SUM(G51:G60)</f>
        <v>0</v>
      </c>
      <c r="H50" s="458">
        <f t="shared" ref="H50:J50" si="4">SUM(H51:H60)</f>
        <v>0</v>
      </c>
      <c r="I50" s="458">
        <f t="shared" si="4"/>
        <v>0</v>
      </c>
      <c r="J50" s="458">
        <f t="shared" si="4"/>
        <v>0</v>
      </c>
      <c r="K50" s="459">
        <f>SUM(H49:I49)</f>
        <v>0</v>
      </c>
    </row>
    <row r="51" spans="1:11" s="463" customFormat="1" ht="60.75" hidden="1" customHeight="1" x14ac:dyDescent="0.3">
      <c r="A51" s="444" t="s">
        <v>414</v>
      </c>
      <c r="B51" s="218" t="s">
        <v>415</v>
      </c>
      <c r="C51" s="218" t="s">
        <v>52</v>
      </c>
      <c r="D51" s="460" t="s">
        <v>416</v>
      </c>
      <c r="E51" s="413" t="s">
        <v>544</v>
      </c>
      <c r="F51" s="413" t="s">
        <v>545</v>
      </c>
      <c r="G51" s="415">
        <f t="shared" ref="G51:G60" si="5">SUM(H51:I51)</f>
        <v>0</v>
      </c>
      <c r="H51" s="461"/>
      <c r="I51" s="425"/>
      <c r="J51" s="425"/>
      <c r="K51" s="462"/>
    </row>
    <row r="52" spans="1:11" s="463" customFormat="1" ht="45" hidden="1" customHeight="1" x14ac:dyDescent="0.3">
      <c r="A52" s="464" t="s">
        <v>264</v>
      </c>
      <c r="B52" s="464" t="s">
        <v>159</v>
      </c>
      <c r="C52" s="464" t="s">
        <v>266</v>
      </c>
      <c r="D52" s="465" t="s">
        <v>265</v>
      </c>
      <c r="E52" s="413" t="s">
        <v>544</v>
      </c>
      <c r="F52" s="413" t="s">
        <v>545</v>
      </c>
      <c r="G52" s="415">
        <f t="shared" si="5"/>
        <v>0</v>
      </c>
      <c r="H52" s="461"/>
      <c r="I52" s="425"/>
      <c r="J52" s="425"/>
      <c r="K52" s="462"/>
    </row>
    <row r="53" spans="1:11" s="391" customFormat="1" ht="48.75" hidden="1" customHeight="1" x14ac:dyDescent="0.3">
      <c r="A53" s="444" t="s">
        <v>261</v>
      </c>
      <c r="B53" s="444" t="s">
        <v>262</v>
      </c>
      <c r="C53" s="444" t="s">
        <v>341</v>
      </c>
      <c r="D53" s="445" t="s">
        <v>263</v>
      </c>
      <c r="E53" s="413" t="s">
        <v>544</v>
      </c>
      <c r="F53" s="413" t="s">
        <v>545</v>
      </c>
      <c r="G53" s="415">
        <f t="shared" si="5"/>
        <v>0</v>
      </c>
      <c r="H53" s="425"/>
      <c r="I53" s="429"/>
      <c r="J53" s="429"/>
      <c r="K53" s="454"/>
    </row>
    <row r="54" spans="1:11" s="450" customFormat="1" ht="41.25" hidden="1" customHeight="1" x14ac:dyDescent="0.3">
      <c r="A54" s="444" t="s">
        <v>327</v>
      </c>
      <c r="B54" s="444" t="s">
        <v>328</v>
      </c>
      <c r="C54" s="444" t="s">
        <v>55</v>
      </c>
      <c r="D54" s="445" t="s">
        <v>329</v>
      </c>
      <c r="E54" s="413" t="s">
        <v>544</v>
      </c>
      <c r="F54" s="413" t="s">
        <v>545</v>
      </c>
      <c r="G54" s="415">
        <f t="shared" si="5"/>
        <v>0</v>
      </c>
      <c r="H54" s="425"/>
      <c r="I54" s="429"/>
      <c r="J54" s="429"/>
      <c r="K54" s="466"/>
    </row>
    <row r="55" spans="1:11" s="450" customFormat="1" ht="44.25" hidden="1" customHeight="1" x14ac:dyDescent="0.3">
      <c r="A55" s="444" t="s">
        <v>395</v>
      </c>
      <c r="B55" s="444" t="s">
        <v>396</v>
      </c>
      <c r="C55" s="444" t="s">
        <v>55</v>
      </c>
      <c r="D55" s="445" t="s">
        <v>397</v>
      </c>
      <c r="E55" s="413" t="s">
        <v>544</v>
      </c>
      <c r="F55" s="413" t="s">
        <v>545</v>
      </c>
      <c r="G55" s="415">
        <f t="shared" si="5"/>
        <v>0</v>
      </c>
      <c r="H55" s="425"/>
      <c r="I55" s="429"/>
      <c r="J55" s="429"/>
      <c r="K55" s="466"/>
    </row>
    <row r="56" spans="1:11" s="450" customFormat="1" ht="36" hidden="1" customHeight="1" x14ac:dyDescent="0.3">
      <c r="A56" s="218" t="s">
        <v>443</v>
      </c>
      <c r="B56" s="218" t="s">
        <v>444</v>
      </c>
      <c r="C56" s="218" t="s">
        <v>266</v>
      </c>
      <c r="D56" s="221" t="s">
        <v>445</v>
      </c>
      <c r="E56" s="413" t="s">
        <v>544</v>
      </c>
      <c r="F56" s="413" t="s">
        <v>545</v>
      </c>
      <c r="G56" s="415">
        <f t="shared" si="5"/>
        <v>0</v>
      </c>
      <c r="H56" s="425"/>
      <c r="I56" s="429"/>
      <c r="J56" s="429"/>
      <c r="K56" s="466"/>
    </row>
    <row r="57" spans="1:11" s="391" customFormat="1" ht="39" hidden="1" customHeight="1" x14ac:dyDescent="0.3">
      <c r="A57" s="464" t="s">
        <v>264</v>
      </c>
      <c r="B57" s="464" t="s">
        <v>159</v>
      </c>
      <c r="C57" s="464" t="s">
        <v>266</v>
      </c>
      <c r="D57" s="465" t="s">
        <v>265</v>
      </c>
      <c r="E57" s="413" t="s">
        <v>546</v>
      </c>
      <c r="F57" s="413" t="s">
        <v>547</v>
      </c>
      <c r="G57" s="415">
        <f t="shared" si="5"/>
        <v>0</v>
      </c>
      <c r="H57" s="425"/>
      <c r="I57" s="429"/>
      <c r="J57" s="429"/>
      <c r="K57" s="454"/>
    </row>
    <row r="58" spans="1:11" s="391" customFormat="1" ht="43.5" hidden="1" customHeight="1" x14ac:dyDescent="0.3">
      <c r="A58" s="423" t="s">
        <v>399</v>
      </c>
      <c r="B58" s="218" t="s">
        <v>354</v>
      </c>
      <c r="C58" s="218" t="s">
        <v>266</v>
      </c>
      <c r="D58" s="221" t="s">
        <v>355</v>
      </c>
      <c r="E58" s="413" t="s">
        <v>544</v>
      </c>
      <c r="F58" s="413" t="s">
        <v>545</v>
      </c>
      <c r="G58" s="415">
        <f t="shared" si="5"/>
        <v>0</v>
      </c>
      <c r="H58" s="425"/>
      <c r="I58" s="429"/>
      <c r="J58" s="429"/>
      <c r="K58" s="454"/>
    </row>
    <row r="59" spans="1:11" s="391" customFormat="1" ht="42" hidden="1" customHeight="1" x14ac:dyDescent="0.3">
      <c r="A59" s="218" t="s">
        <v>308</v>
      </c>
      <c r="B59" s="218" t="s">
        <v>307</v>
      </c>
      <c r="C59" s="218" t="s">
        <v>266</v>
      </c>
      <c r="D59" s="221" t="s">
        <v>306</v>
      </c>
      <c r="E59" s="413" t="s">
        <v>548</v>
      </c>
      <c r="F59" s="413" t="s">
        <v>549</v>
      </c>
      <c r="G59" s="415">
        <f t="shared" si="5"/>
        <v>0</v>
      </c>
      <c r="H59" s="425"/>
      <c r="I59" s="429"/>
      <c r="J59" s="429"/>
      <c r="K59" s="454"/>
    </row>
    <row r="60" spans="1:11" s="391" customFormat="1" ht="34.5" hidden="1" customHeight="1" x14ac:dyDescent="0.3">
      <c r="A60" s="464" t="s">
        <v>400</v>
      </c>
      <c r="B60" s="218" t="s">
        <v>220</v>
      </c>
      <c r="C60" s="218" t="s">
        <v>57</v>
      </c>
      <c r="D60" s="433" t="s">
        <v>221</v>
      </c>
      <c r="E60" s="413" t="s">
        <v>544</v>
      </c>
      <c r="F60" s="413" t="s">
        <v>545</v>
      </c>
      <c r="G60" s="415">
        <f t="shared" si="5"/>
        <v>0</v>
      </c>
      <c r="H60" s="429"/>
      <c r="I60" s="429"/>
      <c r="J60" s="429"/>
      <c r="K60" s="454"/>
    </row>
    <row r="61" spans="1:11" s="124" customFormat="1" ht="47.25" hidden="1" customHeight="1" x14ac:dyDescent="0.3">
      <c r="A61" s="220" t="s">
        <v>237</v>
      </c>
      <c r="B61" s="467"/>
      <c r="C61" s="467"/>
      <c r="D61" s="223" t="s">
        <v>164</v>
      </c>
      <c r="E61" s="468"/>
      <c r="F61" s="468"/>
      <c r="G61" s="469">
        <f>SUM(H63,H64,G66,G67)</f>
        <v>0</v>
      </c>
      <c r="H61" s="469">
        <f>SUM(H62)</f>
        <v>0</v>
      </c>
      <c r="I61" s="469">
        <f>SUM(J63,J64,I66,I67)</f>
        <v>0</v>
      </c>
      <c r="J61" s="469">
        <f>SUM(K63,K64,J66,J67)</f>
        <v>0</v>
      </c>
    </row>
    <row r="62" spans="1:11" s="124" customFormat="1" ht="45.75" hidden="1" customHeight="1" x14ac:dyDescent="0.3">
      <c r="A62" s="220" t="s">
        <v>236</v>
      </c>
      <c r="B62" s="467"/>
      <c r="C62" s="467"/>
      <c r="D62" s="223" t="s">
        <v>164</v>
      </c>
      <c r="E62" s="468"/>
      <c r="F62" s="468"/>
      <c r="G62" s="469">
        <f>SUM(G63:G65,G67)</f>
        <v>0</v>
      </c>
      <c r="H62" s="469">
        <f>SUM(H63:H65,H67)</f>
        <v>0</v>
      </c>
      <c r="I62" s="469">
        <f t="shared" ref="I62:J62" si="6">SUM(I63:I65,I67)</f>
        <v>0</v>
      </c>
      <c r="J62" s="469">
        <f t="shared" si="6"/>
        <v>0</v>
      </c>
      <c r="K62" s="470">
        <f>SUM(H62:I62)</f>
        <v>0</v>
      </c>
    </row>
    <row r="63" spans="1:11" s="124" customFormat="1" ht="75" hidden="1" customHeight="1" x14ac:dyDescent="0.3">
      <c r="A63" s="436" t="s">
        <v>272</v>
      </c>
      <c r="B63" s="436" t="s">
        <v>62</v>
      </c>
      <c r="C63" s="471" t="s">
        <v>48</v>
      </c>
      <c r="D63" s="414" t="s">
        <v>440</v>
      </c>
      <c r="E63" s="413" t="s">
        <v>550</v>
      </c>
      <c r="F63" s="413" t="s">
        <v>551</v>
      </c>
      <c r="G63" s="425">
        <f t="shared" ref="G63:G64" si="7">SUM(H63:I63)</f>
        <v>0</v>
      </c>
      <c r="H63" s="425"/>
      <c r="I63" s="416"/>
      <c r="J63" s="472"/>
      <c r="K63" s="164"/>
    </row>
    <row r="64" spans="1:11" s="124" customFormat="1" ht="93.75" hidden="1" customHeight="1" x14ac:dyDescent="0.3">
      <c r="A64" s="436" t="s">
        <v>274</v>
      </c>
      <c r="B64" s="436" t="s">
        <v>60</v>
      </c>
      <c r="C64" s="436" t="s">
        <v>49</v>
      </c>
      <c r="D64" s="473" t="s">
        <v>273</v>
      </c>
      <c r="E64" s="413" t="s">
        <v>550</v>
      </c>
      <c r="F64" s="413" t="s">
        <v>551</v>
      </c>
      <c r="G64" s="425">
        <f t="shared" si="7"/>
        <v>0</v>
      </c>
      <c r="H64" s="474"/>
      <c r="I64" s="416"/>
      <c r="J64" s="472"/>
      <c r="K64" s="475"/>
    </row>
    <row r="65" spans="1:11" s="124" customFormat="1" ht="81.75" hidden="1" customHeight="1" x14ac:dyDescent="0.3">
      <c r="A65" s="436" t="s">
        <v>552</v>
      </c>
      <c r="B65" s="436" t="s">
        <v>553</v>
      </c>
      <c r="C65" s="471"/>
      <c r="D65" s="441" t="s">
        <v>554</v>
      </c>
      <c r="E65" s="413" t="s">
        <v>555</v>
      </c>
      <c r="F65" s="413"/>
      <c r="G65" s="474"/>
      <c r="H65" s="429"/>
      <c r="I65" s="429"/>
      <c r="J65" s="148"/>
    </row>
    <row r="66" spans="1:11" s="124" customFormat="1" ht="95.25" hidden="1" customHeight="1" x14ac:dyDescent="0.3">
      <c r="A66" s="476" t="s">
        <v>295</v>
      </c>
      <c r="B66" s="476" t="s">
        <v>282</v>
      </c>
      <c r="C66" s="477" t="s">
        <v>51</v>
      </c>
      <c r="D66" s="132" t="s">
        <v>279</v>
      </c>
      <c r="E66" s="478" t="s">
        <v>555</v>
      </c>
      <c r="F66" s="478"/>
      <c r="G66" s="479"/>
      <c r="H66" s="438"/>
      <c r="I66" s="438"/>
      <c r="J66" s="148"/>
    </row>
    <row r="67" spans="1:11" s="391" customFormat="1" ht="50.25" hidden="1" customHeight="1" x14ac:dyDescent="0.3">
      <c r="A67" s="423" t="s">
        <v>556</v>
      </c>
      <c r="B67" s="423" t="s">
        <v>209</v>
      </c>
      <c r="C67" s="423" t="s">
        <v>70</v>
      </c>
      <c r="D67" s="480" t="s">
        <v>18</v>
      </c>
      <c r="E67" s="414" t="s">
        <v>557</v>
      </c>
      <c r="F67" s="414"/>
      <c r="G67" s="481"/>
      <c r="H67" s="429"/>
      <c r="I67" s="429"/>
      <c r="J67" s="440"/>
    </row>
    <row r="68" spans="1:11" s="124" customFormat="1" ht="60" hidden="1" customHeight="1" x14ac:dyDescent="0.3">
      <c r="A68" s="220" t="s">
        <v>233</v>
      </c>
      <c r="B68" s="220"/>
      <c r="C68" s="220"/>
      <c r="D68" s="223" t="s">
        <v>165</v>
      </c>
      <c r="E68" s="509"/>
      <c r="F68" s="509"/>
      <c r="G68" s="458">
        <f>SUM(H68:I68)</f>
        <v>0</v>
      </c>
      <c r="H68" s="469">
        <f>SUM(H69)</f>
        <v>0</v>
      </c>
      <c r="I68" s="469">
        <f t="shared" ref="I68:J68" si="8">SUM(I71,I72,I73,I75,I77,I78)</f>
        <v>0</v>
      </c>
      <c r="J68" s="469">
        <f t="shared" si="8"/>
        <v>0</v>
      </c>
    </row>
    <row r="69" spans="1:11" s="124" customFormat="1" ht="54.75" hidden="1" customHeight="1" x14ac:dyDescent="0.3">
      <c r="A69" s="220" t="s">
        <v>232</v>
      </c>
      <c r="B69" s="220"/>
      <c r="C69" s="220"/>
      <c r="D69" s="223" t="s">
        <v>165</v>
      </c>
      <c r="E69" s="509"/>
      <c r="F69" s="509"/>
      <c r="G69" s="469">
        <f>SUM(G71:G78)</f>
        <v>0</v>
      </c>
      <c r="H69" s="469">
        <f>SUM(H71:H78)</f>
        <v>0</v>
      </c>
      <c r="I69" s="469">
        <f t="shared" ref="I69:J69" si="9">SUM(I71:I78)</f>
        <v>0</v>
      </c>
      <c r="J69" s="469">
        <f t="shared" si="9"/>
        <v>0</v>
      </c>
      <c r="K69" s="470">
        <f>SUM(H69:I69)</f>
        <v>0</v>
      </c>
    </row>
    <row r="70" spans="1:11" s="124" customFormat="1" ht="104.25" hidden="1" customHeight="1" x14ac:dyDescent="0.3">
      <c r="A70" s="166" t="s">
        <v>558</v>
      </c>
      <c r="B70" s="166" t="s">
        <v>559</v>
      </c>
      <c r="C70" s="167"/>
      <c r="D70" s="441" t="s">
        <v>560</v>
      </c>
      <c r="E70" s="414" t="s">
        <v>561</v>
      </c>
      <c r="F70" s="414"/>
      <c r="G70" s="481"/>
      <c r="H70" s="429"/>
      <c r="I70" s="429"/>
      <c r="J70" s="148"/>
    </row>
    <row r="71" spans="1:11" s="124" customFormat="1" ht="45.75" hidden="1" customHeight="1" x14ac:dyDescent="0.3">
      <c r="A71" s="166" t="s">
        <v>562</v>
      </c>
      <c r="B71" s="166" t="s">
        <v>563</v>
      </c>
      <c r="C71" s="167" t="s">
        <v>21</v>
      </c>
      <c r="D71" s="441" t="s">
        <v>564</v>
      </c>
      <c r="E71" s="414" t="s">
        <v>561</v>
      </c>
      <c r="F71" s="413" t="s">
        <v>565</v>
      </c>
      <c r="G71" s="415">
        <f>SUM(H71:I71)</f>
        <v>0</v>
      </c>
      <c r="H71" s="429"/>
      <c r="I71" s="429"/>
      <c r="J71" s="148"/>
    </row>
    <row r="72" spans="1:11" s="124" customFormat="1" ht="41.25" hidden="1" customHeight="1" x14ac:dyDescent="0.3">
      <c r="A72" s="166" t="s">
        <v>566</v>
      </c>
      <c r="B72" s="510" t="s">
        <v>567</v>
      </c>
      <c r="C72" s="511" t="s">
        <v>60</v>
      </c>
      <c r="D72" s="441" t="s">
        <v>568</v>
      </c>
      <c r="E72" s="414" t="s">
        <v>561</v>
      </c>
      <c r="F72" s="413" t="s">
        <v>565</v>
      </c>
      <c r="G72" s="415">
        <f t="shared" ref="G72:G82" si="10">SUM(H72:I72)</f>
        <v>0</v>
      </c>
      <c r="H72" s="429"/>
      <c r="I72" s="429"/>
      <c r="J72" s="148"/>
    </row>
    <row r="73" spans="1:11" s="487" customFormat="1" ht="63.75" hidden="1" customHeight="1" x14ac:dyDescent="0.3">
      <c r="A73" s="166" t="s">
        <v>569</v>
      </c>
      <c r="B73" s="166" t="s">
        <v>570</v>
      </c>
      <c r="C73" s="167" t="s">
        <v>60</v>
      </c>
      <c r="D73" s="441" t="s">
        <v>571</v>
      </c>
      <c r="E73" s="414" t="s">
        <v>561</v>
      </c>
      <c r="F73" s="413" t="s">
        <v>565</v>
      </c>
      <c r="G73" s="415">
        <f t="shared" si="10"/>
        <v>0</v>
      </c>
      <c r="H73" s="429"/>
      <c r="I73" s="429"/>
      <c r="J73" s="486"/>
    </row>
    <row r="74" spans="1:11" s="487" customFormat="1" ht="52.5" hidden="1" customHeight="1" x14ac:dyDescent="0.3">
      <c r="A74" s="484" t="s">
        <v>572</v>
      </c>
      <c r="B74" s="484" t="s">
        <v>573</v>
      </c>
      <c r="C74" s="222"/>
      <c r="D74" s="485" t="s">
        <v>574</v>
      </c>
      <c r="E74" s="414" t="s">
        <v>561</v>
      </c>
      <c r="F74" s="414"/>
      <c r="G74" s="415">
        <f t="shared" si="10"/>
        <v>0</v>
      </c>
      <c r="H74" s="429"/>
      <c r="I74" s="429"/>
      <c r="J74" s="486"/>
    </row>
    <row r="75" spans="1:11" s="487" customFormat="1" ht="62.25" hidden="1" customHeight="1" x14ac:dyDescent="0.3">
      <c r="A75" s="484" t="s">
        <v>242</v>
      </c>
      <c r="B75" s="484" t="s">
        <v>243</v>
      </c>
      <c r="C75" s="222" t="s">
        <v>21</v>
      </c>
      <c r="D75" s="485" t="s">
        <v>331</v>
      </c>
      <c r="E75" s="414" t="s">
        <v>561</v>
      </c>
      <c r="F75" s="413" t="s">
        <v>565</v>
      </c>
      <c r="G75" s="415">
        <f t="shared" si="10"/>
        <v>0</v>
      </c>
      <c r="H75" s="429"/>
      <c r="I75" s="429"/>
      <c r="J75" s="486"/>
    </row>
    <row r="76" spans="1:11" s="487" customFormat="1" ht="0.75" hidden="1" customHeight="1" x14ac:dyDescent="0.3">
      <c r="A76" s="488" t="s">
        <v>575</v>
      </c>
      <c r="B76" s="488" t="s">
        <v>576</v>
      </c>
      <c r="C76" s="489"/>
      <c r="D76" s="490" t="s">
        <v>577</v>
      </c>
      <c r="E76" s="441"/>
      <c r="F76" s="441"/>
      <c r="G76" s="415">
        <f t="shared" si="10"/>
        <v>0</v>
      </c>
      <c r="H76" s="429"/>
      <c r="I76" s="429"/>
      <c r="J76" s="486"/>
    </row>
    <row r="77" spans="1:11" s="487" customFormat="1" ht="50.25" hidden="1" customHeight="1" x14ac:dyDescent="0.3">
      <c r="A77" s="166" t="s">
        <v>244</v>
      </c>
      <c r="B77" s="166" t="s">
        <v>200</v>
      </c>
      <c r="C77" s="222" t="s">
        <v>53</v>
      </c>
      <c r="D77" s="485" t="s">
        <v>201</v>
      </c>
      <c r="E77" s="414" t="s">
        <v>561</v>
      </c>
      <c r="F77" s="413" t="s">
        <v>565</v>
      </c>
      <c r="G77" s="415">
        <f t="shared" si="10"/>
        <v>0</v>
      </c>
      <c r="H77" s="429"/>
      <c r="I77" s="429"/>
      <c r="J77" s="486"/>
    </row>
    <row r="78" spans="1:11" s="487" customFormat="1" ht="81.75" hidden="1" customHeight="1" x14ac:dyDescent="0.3">
      <c r="A78" s="166" t="s">
        <v>244</v>
      </c>
      <c r="B78" s="166" t="s">
        <v>200</v>
      </c>
      <c r="C78" s="222" t="s">
        <v>53</v>
      </c>
      <c r="D78" s="485" t="s">
        <v>201</v>
      </c>
      <c r="E78" s="413" t="s">
        <v>578</v>
      </c>
      <c r="F78" s="413" t="s">
        <v>579</v>
      </c>
      <c r="G78" s="415">
        <f t="shared" si="10"/>
        <v>0</v>
      </c>
      <c r="H78" s="429"/>
      <c r="I78" s="429"/>
      <c r="J78" s="486"/>
    </row>
    <row r="79" spans="1:11" s="124" customFormat="1" ht="50.25" hidden="1" customHeight="1" x14ac:dyDescent="0.3">
      <c r="A79" s="220" t="s">
        <v>22</v>
      </c>
      <c r="B79" s="220"/>
      <c r="C79" s="220"/>
      <c r="D79" s="491" t="s">
        <v>296</v>
      </c>
      <c r="E79" s="410"/>
      <c r="F79" s="410"/>
      <c r="G79" s="458">
        <f>SUM(G80)</f>
        <v>0</v>
      </c>
      <c r="H79" s="458">
        <f t="shared" ref="H79:J79" si="11">SUM(H80)</f>
        <v>0</v>
      </c>
      <c r="I79" s="458">
        <f t="shared" si="11"/>
        <v>0</v>
      </c>
      <c r="J79" s="458">
        <f t="shared" si="11"/>
        <v>0</v>
      </c>
    </row>
    <row r="80" spans="1:11" s="124" customFormat="1" ht="51" hidden="1" customHeight="1" x14ac:dyDescent="0.3">
      <c r="A80" s="220" t="s">
        <v>23</v>
      </c>
      <c r="B80" s="220"/>
      <c r="C80" s="220"/>
      <c r="D80" s="491" t="s">
        <v>296</v>
      </c>
      <c r="E80" s="410"/>
      <c r="F80" s="410"/>
      <c r="G80" s="458">
        <f>SUM(G81:G82)</f>
        <v>0</v>
      </c>
      <c r="H80" s="458">
        <f t="shared" ref="H80:J80" si="12">SUM(H81:H82)</f>
        <v>0</v>
      </c>
      <c r="I80" s="458">
        <f t="shared" si="12"/>
        <v>0</v>
      </c>
      <c r="J80" s="458">
        <f t="shared" si="12"/>
        <v>0</v>
      </c>
      <c r="K80" s="470">
        <f>SUM(H80:I80)</f>
        <v>0</v>
      </c>
    </row>
    <row r="81" spans="1:11" s="124" customFormat="1" ht="43.5" hidden="1" customHeight="1" x14ac:dyDescent="0.3">
      <c r="A81" s="464" t="s">
        <v>252</v>
      </c>
      <c r="B81" s="464" t="s">
        <v>253</v>
      </c>
      <c r="C81" s="464" t="s">
        <v>65</v>
      </c>
      <c r="D81" s="492" t="s">
        <v>254</v>
      </c>
      <c r="E81" s="414" t="s">
        <v>580</v>
      </c>
      <c r="F81" s="413" t="s">
        <v>581</v>
      </c>
      <c r="G81" s="415">
        <f t="shared" si="10"/>
        <v>0</v>
      </c>
      <c r="H81" s="429"/>
      <c r="I81" s="429"/>
      <c r="J81" s="493"/>
    </row>
    <row r="82" spans="1:11" s="124" customFormat="1" ht="41.25" hidden="1" customHeight="1" x14ac:dyDescent="0.3">
      <c r="A82" s="464" t="s">
        <v>256</v>
      </c>
      <c r="B82" s="464" t="s">
        <v>257</v>
      </c>
      <c r="C82" s="464" t="s">
        <v>65</v>
      </c>
      <c r="D82" s="494" t="s">
        <v>255</v>
      </c>
      <c r="E82" s="414" t="s">
        <v>582</v>
      </c>
      <c r="F82" s="413" t="s">
        <v>583</v>
      </c>
      <c r="G82" s="415">
        <f t="shared" si="10"/>
        <v>0</v>
      </c>
      <c r="H82" s="429"/>
      <c r="I82" s="429"/>
      <c r="J82" s="493"/>
    </row>
    <row r="83" spans="1:11" s="112" customFormat="1" ht="42.75" customHeight="1" x14ac:dyDescent="0.3">
      <c r="A83" s="495"/>
      <c r="B83" s="495"/>
      <c r="C83" s="495"/>
      <c r="D83" s="496"/>
      <c r="E83" s="482" t="s">
        <v>584</v>
      </c>
      <c r="F83" s="482"/>
      <c r="G83" s="411">
        <f>SUM(G15,G50,G62,G69,G80)</f>
        <v>61000</v>
      </c>
      <c r="H83" s="411">
        <f>SUM(H15,H50,H62,H69,H80)</f>
        <v>0</v>
      </c>
      <c r="I83" s="411">
        <f>SUM(I15,I50,I62,I69,I80)</f>
        <v>61000</v>
      </c>
      <c r="J83" s="411">
        <f>SUM(J15,J50,J62,J69,J80)</f>
        <v>0</v>
      </c>
      <c r="K83" s="483">
        <f>SUM(H83:I83)</f>
        <v>61000</v>
      </c>
    </row>
    <row r="84" spans="1:11" ht="28.9" customHeight="1" x14ac:dyDescent="0.3">
      <c r="A84" s="497"/>
      <c r="B84" s="497"/>
      <c r="C84" s="497"/>
      <c r="D84" s="497"/>
      <c r="E84" s="497"/>
      <c r="F84" s="498"/>
      <c r="G84" s="499"/>
      <c r="H84" s="500"/>
      <c r="I84" s="500"/>
    </row>
    <row r="85" spans="1:11" ht="81.75" customHeight="1" x14ac:dyDescent="0.3">
      <c r="A85" s="497"/>
      <c r="B85" s="497"/>
      <c r="C85" s="497"/>
      <c r="D85" s="497"/>
      <c r="E85" s="497"/>
      <c r="F85" s="498"/>
      <c r="G85" s="499"/>
      <c r="H85" s="500"/>
      <c r="I85" s="500"/>
    </row>
    <row r="86" spans="1:11" ht="18.75" x14ac:dyDescent="0.3">
      <c r="A86" s="497"/>
      <c r="B86" s="497"/>
      <c r="C86" s="497"/>
      <c r="D86" s="501"/>
      <c r="E86" s="501"/>
      <c r="F86" s="124"/>
      <c r="G86" s="502"/>
      <c r="I86" s="500"/>
    </row>
    <row r="87" spans="1:11" ht="18.75" x14ac:dyDescent="0.3">
      <c r="A87" s="497"/>
      <c r="B87" s="497"/>
      <c r="C87" s="497"/>
      <c r="D87" s="497"/>
      <c r="E87" s="497"/>
      <c r="F87" s="498"/>
      <c r="G87" s="499"/>
      <c r="H87" s="500"/>
      <c r="I87" s="500"/>
    </row>
    <row r="88" spans="1:11" ht="18.75" x14ac:dyDescent="0.3">
      <c r="A88" s="497"/>
      <c r="B88" s="497"/>
      <c r="C88" s="497"/>
      <c r="D88" s="497"/>
      <c r="E88" s="497"/>
      <c r="F88" s="498"/>
      <c r="G88" s="499"/>
      <c r="H88" s="500"/>
      <c r="I88" s="500"/>
    </row>
    <row r="89" spans="1:11" x14ac:dyDescent="0.2">
      <c r="A89" s="501"/>
      <c r="B89" s="501"/>
      <c r="C89" s="501"/>
      <c r="D89" s="501"/>
      <c r="E89" s="501"/>
      <c r="F89" s="124"/>
      <c r="G89" s="502"/>
    </row>
    <row r="90" spans="1:11" ht="18" x14ac:dyDescent="0.25">
      <c r="A90" s="501"/>
      <c r="B90" s="501"/>
      <c r="C90" s="501"/>
      <c r="D90" s="501"/>
      <c r="E90" s="501"/>
      <c r="F90" s="124"/>
      <c r="G90" s="502"/>
      <c r="H90" s="483"/>
      <c r="I90" s="483"/>
    </row>
    <row r="91" spans="1:11" x14ac:dyDescent="0.2">
      <c r="A91" s="501"/>
      <c r="B91" s="501"/>
      <c r="C91" s="501"/>
      <c r="D91" s="501"/>
      <c r="E91" s="501"/>
      <c r="F91" s="124"/>
      <c r="G91" s="502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2020-10-05T06:36:31Z</cp:lastPrinted>
  <dcterms:created xsi:type="dcterms:W3CDTF">2004-12-22T07:46:33Z</dcterms:created>
  <dcterms:modified xsi:type="dcterms:W3CDTF">2020-10-05T08:33:04Z</dcterms:modified>
</cp:coreProperties>
</file>