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Додаток 2" sheetId="4" r:id="rId1"/>
    <sheet name="Додаток 3" sheetId="5" r:id="rId2"/>
    <sheet name="Додаток 4" sheetId="6" r:id="rId3"/>
    <sheet name="Додаток 5" sheetId="1" r:id="rId4"/>
    <sheet name="Порівняльна" sheetId="7" r:id="rId5"/>
  </sheets>
  <definedNames>
    <definedName name="_xlnm.Print_Area" localSheetId="0">'Додаток 2'!$A$1:$I$96</definedName>
    <definedName name="_xlnm.Print_Area" localSheetId="1">'Додаток 3'!$A$1:$I$93</definedName>
    <definedName name="_xlnm.Print_Area" localSheetId="3">'Додаток 5'!$A$1:$K$95</definedName>
  </definedNames>
  <calcPr calcId="125725"/>
</workbook>
</file>

<file path=xl/calcChain.xml><?xml version="1.0" encoding="utf-8"?>
<calcChain xmlns="http://schemas.openxmlformats.org/spreadsheetml/2006/main">
  <c r="F50" i="4"/>
  <c r="F8" i="7"/>
  <c r="G48" i="1" l="1"/>
  <c r="J49"/>
  <c r="I49"/>
  <c r="H49"/>
  <c r="G49"/>
  <c r="I50" i="4"/>
  <c r="H50"/>
  <c r="G50"/>
  <c r="F49"/>
  <c r="F56"/>
  <c r="F55"/>
  <c r="J31" i="1" l="1"/>
  <c r="I31"/>
  <c r="H31"/>
  <c r="G30"/>
  <c r="F36" i="5"/>
  <c r="F93" i="4"/>
  <c r="I32"/>
  <c r="H32"/>
  <c r="G32"/>
  <c r="F32"/>
  <c r="F31"/>
  <c r="I90" i="5" l="1"/>
  <c r="H90"/>
  <c r="G90"/>
  <c r="G91" i="1"/>
  <c r="J92"/>
  <c r="I92"/>
  <c r="H92"/>
  <c r="G85"/>
  <c r="G93" i="4"/>
  <c r="F92"/>
  <c r="F90" i="5" l="1"/>
  <c r="G29" i="1"/>
  <c r="G31" s="1"/>
  <c r="G92" s="1"/>
  <c r="F30" i="4"/>
  <c r="G74" i="1" l="1"/>
  <c r="F35" i="5"/>
  <c r="F75" i="4"/>
  <c r="F86" s="1"/>
  <c r="I93"/>
  <c r="H93"/>
  <c r="H89" i="1"/>
  <c r="I89"/>
  <c r="J89"/>
  <c r="G88"/>
  <c r="G87"/>
  <c r="G89" s="1"/>
  <c r="F87" i="5"/>
  <c r="F88"/>
  <c r="F85"/>
  <c r="G90" i="4"/>
  <c r="H90"/>
  <c r="I90"/>
  <c r="F89"/>
  <c r="F88"/>
  <c r="F90" s="1"/>
  <c r="H85" i="1"/>
  <c r="I85"/>
  <c r="J85"/>
  <c r="G67"/>
  <c r="G68"/>
  <c r="G69"/>
  <c r="G70"/>
  <c r="G71"/>
  <c r="G72"/>
  <c r="G73"/>
  <c r="G75"/>
  <c r="G76"/>
  <c r="G77"/>
  <c r="G78"/>
  <c r="G79"/>
  <c r="G80"/>
  <c r="G81"/>
  <c r="G82"/>
  <c r="G83"/>
  <c r="G84"/>
  <c r="G66"/>
  <c r="H64"/>
  <c r="I64"/>
  <c r="J64"/>
  <c r="G58"/>
  <c r="G59"/>
  <c r="G60"/>
  <c r="G61"/>
  <c r="G62"/>
  <c r="G63"/>
  <c r="G57"/>
  <c r="H55"/>
  <c r="I55"/>
  <c r="J55"/>
  <c r="G52"/>
  <c r="G53"/>
  <c r="G54"/>
  <c r="G51"/>
  <c r="G44"/>
  <c r="G45"/>
  <c r="G46"/>
  <c r="G47"/>
  <c r="G43"/>
  <c r="G35"/>
  <c r="G36"/>
  <c r="G37"/>
  <c r="G39"/>
  <c r="G40"/>
  <c r="G33"/>
  <c r="J38"/>
  <c r="J41" s="1"/>
  <c r="I38"/>
  <c r="G38" s="1"/>
  <c r="I34"/>
  <c r="H34"/>
  <c r="H41" s="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10"/>
  <c r="G86" i="4"/>
  <c r="H86"/>
  <c r="I86"/>
  <c r="F68"/>
  <c r="F69"/>
  <c r="F70"/>
  <c r="F71"/>
  <c r="F72"/>
  <c r="F73"/>
  <c r="F74"/>
  <c r="F76"/>
  <c r="F77"/>
  <c r="F78"/>
  <c r="F79"/>
  <c r="F80"/>
  <c r="F81"/>
  <c r="F82"/>
  <c r="F83"/>
  <c r="F84"/>
  <c r="F85"/>
  <c r="F67"/>
  <c r="F51" i="5"/>
  <c r="F50"/>
  <c r="F49"/>
  <c r="F48"/>
  <c r="F47"/>
  <c r="F64" i="4"/>
  <c r="G64" i="1" l="1"/>
  <c r="I41"/>
  <c r="G55"/>
  <c r="G34"/>
  <c r="G41" s="1"/>
  <c r="F62" i="4"/>
  <c r="G56" l="1"/>
  <c r="H56"/>
  <c r="I56"/>
  <c r="F53"/>
  <c r="F54"/>
  <c r="F52"/>
  <c r="F36" l="1"/>
  <c r="F37"/>
  <c r="F38"/>
  <c r="F40"/>
  <c r="F41"/>
  <c r="F34"/>
  <c r="F12" l="1"/>
  <c r="F13"/>
  <c r="F14"/>
  <c r="F15"/>
  <c r="F16"/>
  <c r="F17"/>
  <c r="F18"/>
  <c r="F19"/>
  <c r="F20"/>
  <c r="F21"/>
  <c r="F22"/>
  <c r="F23"/>
  <c r="F24"/>
  <c r="F25"/>
  <c r="F26"/>
  <c r="F27"/>
  <c r="F28"/>
  <c r="F29"/>
  <c r="F11"/>
  <c r="F80" i="5" l="1"/>
  <c r="F81"/>
  <c r="F82"/>
  <c r="F83"/>
  <c r="F84"/>
  <c r="F68" l="1"/>
  <c r="F69"/>
  <c r="F70"/>
  <c r="F71"/>
  <c r="F72"/>
  <c r="F73"/>
  <c r="F74"/>
  <c r="F76"/>
  <c r="F77"/>
  <c r="F78"/>
  <c r="F79"/>
  <c r="F67"/>
  <c r="F59"/>
  <c r="F60"/>
  <c r="F61"/>
  <c r="F55"/>
  <c r="F56"/>
  <c r="F57"/>
  <c r="F54"/>
  <c r="F38"/>
  <c r="F39"/>
  <c r="F40"/>
  <c r="F41"/>
  <c r="F42"/>
  <c r="F22"/>
  <c r="F23"/>
  <c r="F24"/>
  <c r="F21"/>
  <c r="F11"/>
  <c r="F12"/>
  <c r="F13"/>
  <c r="F14"/>
  <c r="F15"/>
  <c r="F16"/>
  <c r="G65" i="4"/>
  <c r="H65"/>
  <c r="I65"/>
  <c r="F59"/>
  <c r="F60"/>
  <c r="F61"/>
  <c r="F63"/>
  <c r="F58"/>
  <c r="F65" l="1"/>
  <c r="F44"/>
  <c r="F45"/>
  <c r="I39"/>
  <c r="H39"/>
  <c r="H35"/>
  <c r="G35"/>
  <c r="G42" s="1"/>
  <c r="F47"/>
  <c r="F46"/>
  <c r="H42" l="1"/>
  <c r="I42"/>
  <c r="F35"/>
  <c r="F39"/>
  <c r="F45" i="5"/>
  <c r="F48" i="4"/>
  <c r="F42" l="1"/>
  <c r="F12" i="6"/>
  <c r="F11"/>
  <c r="F27" i="5"/>
  <c r="D10" i="6" l="1"/>
  <c r="E10"/>
  <c r="F33" i="5"/>
  <c r="F31"/>
  <c r="F29"/>
  <c r="F25"/>
  <c r="F65"/>
  <c r="F64"/>
  <c r="F63"/>
  <c r="F62"/>
  <c r="F44"/>
  <c r="F43"/>
  <c r="F34"/>
  <c r="F32"/>
  <c r="F30"/>
  <c r="F28"/>
  <c r="F26"/>
  <c r="F20"/>
  <c r="F19"/>
  <c r="F18"/>
  <c r="F17"/>
  <c r="E9" i="6" l="1"/>
  <c r="D9"/>
  <c r="C10"/>
  <c r="C9" l="1"/>
  <c r="F9" s="1"/>
  <c r="F10"/>
</calcChain>
</file>

<file path=xl/sharedStrings.xml><?xml version="1.0" encoding="utf-8"?>
<sst xmlns="http://schemas.openxmlformats.org/spreadsheetml/2006/main" count="582" uniqueCount="161">
  <si>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</si>
  <si>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</si>
  <si>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</si>
  <si>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</si>
  <si>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</si>
  <si>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</si>
  <si>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</si>
  <si>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Капітальний ремонт (модернізація) ліфтів  </t>
  </si>
  <si>
    <t xml:space="preserve">Капітальний ремонт ліфтів </t>
  </si>
  <si>
    <t>Капітальний ремонт</t>
  </si>
  <si>
    <t>Капітальний ремонт покрівель житлових будинків</t>
  </si>
  <si>
    <t>Капітальний ремонт швів житлових будинків</t>
  </si>
  <si>
    <t>Відновлення та ефективна експлуатація ліфтового господарства</t>
  </si>
  <si>
    <t>Житловий фонд</t>
  </si>
  <si>
    <t>Мережі теплового та водопровідного господарства</t>
  </si>
  <si>
    <t>Реконструкція</t>
  </si>
  <si>
    <t>Утримання та ремонт доріг</t>
  </si>
  <si>
    <t>Культура та спорт</t>
  </si>
  <si>
    <t>Будівництво літньої сцени з благоустроєм прилеглої території та прив`язка пам`ятника Т.Г.Шевченку на площі Шевченка в м.Вараш Рівненської області</t>
  </si>
  <si>
    <t>Будівництво</t>
  </si>
  <si>
    <t>Капітальний ремонт ліфтів житлових будинків об'єднаннь співвласників багатоквартирних будинків</t>
  </si>
  <si>
    <t>Капітальний ремонт (модернізація) ліфтів житлових будинків об'єднаннь співвласників багатоквартирних будинків</t>
  </si>
  <si>
    <t xml:space="preserve">Виконавці
</t>
  </si>
  <si>
    <t>Управління містобудування, архітектури та капітального будівництва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</si>
  <si>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</si>
  <si>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</si>
  <si>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</si>
  <si>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Дозволить покращити інфраструктуру міста</t>
  </si>
  <si>
    <t>Найменування  показників виконання завдання</t>
  </si>
  <si>
    <t>Одиниця виміру</t>
  </si>
  <si>
    <t>Кількість ліфтів</t>
  </si>
  <si>
    <t>Кількість</t>
  </si>
  <si>
    <t>м.п.</t>
  </si>
  <si>
    <t>ж.б</t>
  </si>
  <si>
    <t>Довжина мереж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</si>
  <si>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</si>
  <si>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</si>
  <si>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</si>
  <si>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</si>
  <si>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>м.2</t>
  </si>
  <si>
    <t xml:space="preserve">Управління містобудування архітектури та капітального будівництва </t>
  </si>
  <si>
    <t>Об'єм робіт</t>
  </si>
  <si>
    <t>м2</t>
  </si>
  <si>
    <t xml:space="preserve">Покращення транспортно-експлуатаційних характеристик автомобільних доріг та тротуарів </t>
  </si>
  <si>
    <t>Виконання робіт по капітальному ремонту сприятиме збереженню конструкцій будівелі</t>
  </si>
  <si>
    <t>Найменування заходу</t>
  </si>
  <si>
    <t>Строки впровадження</t>
  </si>
  <si>
    <t>в  тому  числі  за  роками</t>
  </si>
  <si>
    <t>Адміністративні будівлі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</si>
  <si>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</si>
  <si>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</si>
  <si>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</si>
  <si>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Бюджет м.Вараш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</si>
  <si>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</si>
  <si>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</si>
  <si>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</si>
  <si>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</si>
  <si>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Капітальний ремонт електричної мережі гуртожитків (м-н.Будівельників 1, 2, 3, м-н. Вараш 40, 42, 44)</t>
  </si>
  <si>
    <t>Капітальний ремонт житлових будинків (утеплення фасадів)</t>
  </si>
  <si>
    <t xml:space="preserve">Капітальний ремонт ділянок каналізаційної мережі </t>
  </si>
  <si>
    <t>Реконструкція розподільчої теплової мережі системи теплопостачання</t>
  </si>
  <si>
    <t>Реконструкція водопровідної мережі</t>
  </si>
  <si>
    <t>Виконавець</t>
  </si>
  <si>
    <t>2020-2022</t>
  </si>
  <si>
    <t>Капітальний ремонт житлових будинків (утеплення фасадів).</t>
  </si>
  <si>
    <t>Реконструкція електрообладнання розподільчого устаткування в трансформаторних підстанціях каналізаційно-насосних станцій</t>
  </si>
  <si>
    <t>Будівництво спортивних та ігрових майданчиків</t>
  </si>
  <si>
    <t>Завдання, заходи та строки 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</si>
  <si>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Очікувані результати виконання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</si>
  <si>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</si>
  <si>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Напрямки діяльності та заходи "Програма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</si>
  <si>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Заклади освіти</t>
  </si>
  <si>
    <t>Капітальний ремонт  закладів позашкільної освіти</t>
  </si>
  <si>
    <t>Реконструкція систем опалення та водопостачання закладів освіти</t>
  </si>
  <si>
    <t>Капітальний ремонт закладів  середньої загальної освіти (заміна вікон і дверей)</t>
  </si>
  <si>
    <t>Реконструкція закладів середньої загальної освіти (реконструкція покрівлі, утеплення зовнішніх стін, опорядження фасадів)</t>
  </si>
  <si>
    <t>Реконструкція закладів дошкільної освіти (реконструкція покрівлі, утеплення зовнішніх стін, опорядження фасадів)</t>
  </si>
  <si>
    <t>Капітальний ремонт  закладів дошкільної освіти (заміна вікон і дверей)</t>
  </si>
  <si>
    <t>Капітальний ремонт будинку для обслуговування жителів с.Заболоття (адміністративний будинок)</t>
  </si>
  <si>
    <t>Поточний(середній) ремонт асфальтобетонного покриття вулиць і доріг</t>
  </si>
  <si>
    <t>Експертне обстеження ліфтів</t>
  </si>
  <si>
    <t>Виготовлення проектно-кошторисної документації ліфтів в (тому числі експертиза ПКД)</t>
  </si>
  <si>
    <t>Позачерговий технічний огляд ліфтів</t>
  </si>
  <si>
    <t>Експертне обстеження ліфтів житлових будинків об'єднаннь співвласників багатоквартирних будинків</t>
  </si>
  <si>
    <t>Виготовлення проектно-кошторисної документації ліфтів в (тому числі експертиза ПКД) житлових будинків об'єднаннь співвласників багатоквартирних будинків</t>
  </si>
  <si>
    <t>Позачерговий технічний огляд ліфтів житлових будинків об'єднаннь співвласників багатоквартирних будинків</t>
  </si>
  <si>
    <t>Виготовлення проектно-кошторисної документації на капітальний ремонт покрівлі житлових будинків</t>
  </si>
  <si>
    <t>Виготовлення проектно-кошторисної документації на капітальний ремонт міжпанельних швів житлових будинків</t>
  </si>
  <si>
    <t>Виготовлення проектно-кошторисної документації на капітальний ремонт  (утеплення фасадів)</t>
  </si>
  <si>
    <t>Капітальний ремонт гуртожитків  (утеплення фасадів)</t>
  </si>
  <si>
    <t>Виготовлення проектно-кошторисної документації на реконструкцію теплової мережі м.Вараш</t>
  </si>
  <si>
    <t>Виготовлення проектно-кошторисної документації на реконструкцію водопровідної мережі м.Вараш</t>
  </si>
  <si>
    <t>Виготовлення проектно-кошторисної документації на напітальний ремонт каналізаційної мережі м.Вараш</t>
  </si>
  <si>
    <t>Виготовлення проектно-кошторисної документації на реконструкцію електрообладнання розподільчого устаткування в трансформаторних підстанціях каналізаційно-насосних станцій</t>
  </si>
  <si>
    <t>Виготовлення проектно-кошторисної документації на капітальний ремонт електричної мережі гуртожитків (м-н.Будівельників 1, 2, 3, м-н. Вараш 40, 42, 44)</t>
  </si>
  <si>
    <t>Виготовлення проектно-кошторисної документації на поточний(середній) ремонт асфальтобетонного покриття вулиць і доріг</t>
  </si>
  <si>
    <t>Виготовлення проектно-кошторисної документації на капітальний ремонт вулиць і доріг</t>
  </si>
  <si>
    <t>Капітальний ремонт вулиць і доріг м.Вараш</t>
  </si>
  <si>
    <t>Капітальний ремонт вулиць і доріг с.Заболоття</t>
  </si>
  <si>
    <t>Виготовлення проектно-кошторисної документації на капітальний ремонт громадського будинку Стоматологічної поліклініки за адресою: м.Вараш, м-н.Перемоги, 23/1 (КНП ВМР «Вараський ЦПМД») (вікна, утеплення фасадів, сантехніка, опалення ).</t>
  </si>
  <si>
    <t>Капітальний ремонт громадського будинку Стоматологічної поліклініки за адресою: м.Вараш, м-н.Перемоги, 23/1 (КНП ВМР «Вараський ЦПМД») (вікна, утеплення фасадів, сантехніка, опалення ).</t>
  </si>
  <si>
    <t>Виготовлення проектно-кошторисної документації на капітальний ремонт будинку для обслуговування жителів с.Заболоття (адміністративний будинок) (вікна, сантехнічні системи, утеплення фасадів)</t>
  </si>
  <si>
    <t>Виготовлення проектно-кошторисної документації на будівництво спортивних та ігрових майданчиків</t>
  </si>
  <si>
    <t>Виготовлення проектно-кошторисної документації на будівництво об`єктів інфраструктури парку м. Вараш</t>
  </si>
  <si>
    <t>Виготовлення проектно-кошторисної документації на капітальний ремонт Заболоттівського сільського будинку культури  (вікна, утеплення фасаду, сантехнічні системи, електричні мережі)</t>
  </si>
  <si>
    <t>Капітальний ремонт Заболоттівського сільського будинку культури (покрівля, вікна, утеплення фасаду, сантехнічні системи, електричні мережі)</t>
  </si>
  <si>
    <t>Виготовлення проектно-кошторисної документації на реконструкція закладів середньої загальної освіти (реконструкція покрівлі, утеплення зовнішніх стін, опорядження фасадів)</t>
  </si>
  <si>
    <t>Виготовлення проектно-кошторисної документації на реконструкція закладів дошкільної освіти (реконструкція покрівлі, утеплення зовнішніх стін, опорядження фасадів)</t>
  </si>
  <si>
    <t>Виготовлення проектно-кошторисної документації на реконструкцію систем опалення та водопостачання закладів освіти</t>
  </si>
  <si>
    <t>Виготовлення проектно-кошторисної документації на капітальний ремонт  закладів позашкільної освіти( покрівля, вікна, утеплення фасаду, сантехнічні системи, електричні мережі)</t>
  </si>
  <si>
    <t>Виготовлення проектно-кошторисної документації на капітальний ремонт закладів  середньої загальної освіти (заміна вікон і дверей)</t>
  </si>
  <si>
    <t>Виготовлення проектно-кошторисної документації на капітальний ремонт  закладів дошкільної освіти (заміна вікон і дверей)</t>
  </si>
  <si>
    <t>Капітальний ремонт закладів  середньої загальної освіти (заміна вікон і дверей) с.Заболоття</t>
  </si>
  <si>
    <t>Капітальний ремонт  закладів дошкільної освіти (заміна вікон і дверей) с.Заболоття</t>
  </si>
  <si>
    <t xml:space="preserve">Виготовлення проектно-кошторисної документації на прокладання пожежної сигналізації закладів дошкільної освіти </t>
  </si>
  <si>
    <t>Виготовлення проектно-кошторисної документації на прокладання пожежної сигналізації закладів середньої загальної освіти</t>
  </si>
  <si>
    <t>Прокладання пожежної сигналізації закладів середньої загальної освіти</t>
  </si>
  <si>
    <t xml:space="preserve">Прокладання пожежної сигналізації закладів дошкільної освіти </t>
  </si>
  <si>
    <t xml:space="preserve">Виготовлення проектно-кошторисної документації </t>
  </si>
  <si>
    <t xml:space="preserve">Поточний ремонт </t>
  </si>
  <si>
    <t>Сприятиме збереженню конструкцій будівлі</t>
  </si>
  <si>
    <t>Виготовлення проектно-кошторисної документації на капітальний ремонт каналізаційної мережі м.Вараш</t>
  </si>
  <si>
    <t>Виготовлення проектно-кошторисної документації на капітальний ремонт громадського будинку Стоматологічної поліклініки за адресою: м.Вараш, м-н.Перемоги, 23/1 (КНП ВМР «Вараський ЦПМД») (утеплення фасадів, сантехніка, опалення ).</t>
  </si>
  <si>
    <t>Виконання робіт сприятиме збереженню конструкцій будівелі</t>
  </si>
  <si>
    <t>Сприятиме збереженню здоров’ю та життю людей</t>
  </si>
  <si>
    <t>Таблиця 2</t>
  </si>
  <si>
    <t>Таблиця 3</t>
  </si>
  <si>
    <t>Таблиця 4</t>
  </si>
  <si>
    <t>Таблиця 1</t>
  </si>
  <si>
    <t>Виготовлення проектно-кошторисної документації на поточний(середній) ремонт асфальтобетонного покриття вулиць і доріг м.Вараш</t>
  </si>
  <si>
    <t>Виготовлення проектно-кошторисної документації на капітальний ремонт вулиць і доріг м.Вараш</t>
  </si>
  <si>
    <t>Поточний(середній) ремонт асфальтобетонного покриття вулиць і доріг м.Вараш</t>
  </si>
  <si>
    <t>Реконструкція об’єктів інфраструктури парку (громадського туалету з благоустроєм території парку) в м.Вараш Рівненської області</t>
  </si>
  <si>
    <t>Впровадження новітніх систем управління відходами</t>
  </si>
  <si>
    <t>Виготовлення проектно-кошторисної документації "Реконструкція полігону твердих побутових відходів м. Вараш Рівненської області"</t>
  </si>
  <si>
    <t>Реконструкція полігону твердих побутових відходів м. Вараш Рівненської області</t>
  </si>
  <si>
    <t>Капітальний ремонт індивідуального теплового пункту (ІТП) та трубопроводу холодного водопостачання (встановлення приладів обліку) у житлових будинках</t>
  </si>
  <si>
    <t>Орієнтовна вартість заходу, тис.грн.</t>
  </si>
  <si>
    <t>Додаток 2</t>
  </si>
  <si>
    <t>до рішення міської ради</t>
  </si>
  <si>
    <t>Додаток 3</t>
  </si>
  <si>
    <t>Додаток 4</t>
  </si>
  <si>
    <t>Додаток 5</t>
  </si>
  <si>
    <t>2020 р.</t>
  </si>
  <si>
    <t>2021 р.</t>
  </si>
  <si>
    <t>2022 р.</t>
  </si>
  <si>
    <t>Будівництво опорної школи №7 м.Вараш (в тому числі проектно-кошторисна документація)</t>
  </si>
  <si>
    <t>Капітальний ремонт вуличного освітлення м.Вараш Рівненської області (в тому числі виготовлення проектно-кошторисної документації)</t>
  </si>
  <si>
    <t>Благоустрій</t>
  </si>
  <si>
    <t>Покращення інфраструктури міста</t>
  </si>
  <si>
    <t>Секретар Вараської міської ради                                                                       Олександр МЕНЗУЛ</t>
  </si>
  <si>
    <t>Кількість освітлювальних приладів</t>
  </si>
  <si>
    <t>Реконструкція внутрішньої мережі електрифікації гуртожитків (м-н. Будівельників №1, 2, 3, м-н. Вараш №40, 42, 44) Рівненської області</t>
  </si>
  <si>
    <t>___________2020 року № ______</t>
  </si>
  <si>
    <t>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</t>
  </si>
  <si>
    <t>Виконавці</t>
  </si>
  <si>
    <t>Затверджено</t>
  </si>
  <si>
    <t>Пропонується внести зміни</t>
  </si>
  <si>
    <t>№ з/п</t>
  </si>
  <si>
    <t>захід відсутній</t>
  </si>
  <si>
    <t>Капітальний ремонт облаштування світлофора на перехресті вулиць в місті Вараш Рівненської області в тому числі ПКД</t>
  </si>
</sst>
</file>

<file path=xl/styles.xml><?xml version="1.0" encoding="utf-8"?>
<styleSheet xmlns="http://schemas.openxmlformats.org/spreadsheetml/2006/main">
  <numFmts count="3">
    <numFmt numFmtId="164" formatCode="#,##0.000\ _₽"/>
    <numFmt numFmtId="165" formatCode="#,##0.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8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5" fontId="0" fillId="0" borderId="0" xfId="0" applyNumberFormat="1"/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375"/>
  <sheetViews>
    <sheetView tabSelected="1" topLeftCell="A31" zoomScaleNormal="100" zoomScaleSheetLayoutView="120" workbookViewId="0">
      <selection activeCell="K52" sqref="K52"/>
    </sheetView>
  </sheetViews>
  <sheetFormatPr defaultRowHeight="15"/>
  <cols>
    <col min="1" max="1" width="3" customWidth="1"/>
    <col min="2" max="2" width="6.28515625" customWidth="1"/>
    <col min="3" max="3" width="38.7109375" customWidth="1"/>
    <col min="4" max="4" width="16.140625" customWidth="1"/>
    <col min="5" max="5" width="19.7109375" customWidth="1"/>
    <col min="6" max="9" width="14.85546875" customWidth="1"/>
    <col min="12" max="12" width="15.42578125" bestFit="1" customWidth="1"/>
    <col min="13" max="13" width="12.42578125" bestFit="1" customWidth="1"/>
  </cols>
  <sheetData>
    <row r="1" spans="2:9" ht="16.5" customHeight="1">
      <c r="G1" s="77" t="s">
        <v>138</v>
      </c>
      <c r="H1" s="77"/>
      <c r="I1" s="77"/>
    </row>
    <row r="2" spans="2:9" ht="16.5" customHeight="1">
      <c r="G2" s="77" t="s">
        <v>139</v>
      </c>
      <c r="H2" s="77"/>
      <c r="I2" s="77"/>
    </row>
    <row r="3" spans="2:9" ht="16.5" customHeight="1">
      <c r="G3" s="77" t="s">
        <v>153</v>
      </c>
      <c r="H3" s="77"/>
      <c r="I3" s="77"/>
    </row>
    <row r="4" spans="2:9" ht="42.75" customHeight="1">
      <c r="B4" s="89" t="s">
        <v>67</v>
      </c>
      <c r="C4" s="89"/>
      <c r="D4" s="89"/>
      <c r="E4" s="89"/>
      <c r="F4" s="89"/>
      <c r="G4" s="89"/>
      <c r="H4" s="89"/>
      <c r="I4" s="89"/>
    </row>
    <row r="5" spans="2:9" ht="15.75">
      <c r="B5" s="1"/>
      <c r="C5" s="1"/>
      <c r="D5" s="1"/>
      <c r="E5" s="1"/>
      <c r="F5" s="1"/>
      <c r="G5" s="1"/>
      <c r="H5" s="1" t="s">
        <v>128</v>
      </c>
      <c r="I5" s="1"/>
    </row>
    <row r="6" spans="2:9" ht="22.5" customHeight="1">
      <c r="B6" s="83" t="s">
        <v>3</v>
      </c>
      <c r="C6" s="83" t="s">
        <v>45</v>
      </c>
      <c r="D6" s="81" t="s">
        <v>46</v>
      </c>
      <c r="E6" s="83" t="s">
        <v>62</v>
      </c>
      <c r="F6" s="78" t="s">
        <v>137</v>
      </c>
      <c r="G6" s="79"/>
      <c r="H6" s="79"/>
      <c r="I6" s="80"/>
    </row>
    <row r="7" spans="2:9" ht="27" customHeight="1">
      <c r="B7" s="83"/>
      <c r="C7" s="83"/>
      <c r="D7" s="90"/>
      <c r="E7" s="83"/>
      <c r="F7" s="81" t="s">
        <v>38</v>
      </c>
      <c r="G7" s="78" t="s">
        <v>47</v>
      </c>
      <c r="H7" s="79"/>
      <c r="I7" s="80"/>
    </row>
    <row r="8" spans="2:9" ht="27" customHeight="1">
      <c r="B8" s="83"/>
      <c r="C8" s="83"/>
      <c r="D8" s="82"/>
      <c r="E8" s="83"/>
      <c r="F8" s="82"/>
      <c r="G8" s="3">
        <v>2020</v>
      </c>
      <c r="H8" s="3">
        <v>2021</v>
      </c>
      <c r="I8" s="3">
        <v>2022</v>
      </c>
    </row>
    <row r="9" spans="2:9" ht="18.75" customHeight="1"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  <c r="I9" s="10">
        <v>8</v>
      </c>
    </row>
    <row r="10" spans="2:9" ht="21" customHeight="1">
      <c r="B10" s="78" t="s">
        <v>13</v>
      </c>
      <c r="C10" s="79"/>
      <c r="D10" s="79"/>
      <c r="E10" s="79"/>
      <c r="F10" s="79"/>
      <c r="G10" s="79"/>
      <c r="H10" s="79"/>
      <c r="I10" s="80"/>
    </row>
    <row r="11" spans="2:9" ht="21.75" customHeight="1">
      <c r="B11" s="22">
        <v>1</v>
      </c>
      <c r="C11" s="24" t="s">
        <v>80</v>
      </c>
      <c r="D11" s="83" t="s">
        <v>63</v>
      </c>
      <c r="E11" s="83" t="s">
        <v>23</v>
      </c>
      <c r="F11" s="6">
        <f>G11+H11+I11</f>
        <v>220.5</v>
      </c>
      <c r="G11" s="27">
        <v>160</v>
      </c>
      <c r="H11" s="27">
        <v>16.5</v>
      </c>
      <c r="I11" s="27">
        <v>44</v>
      </c>
    </row>
    <row r="12" spans="2:9" ht="48.75" customHeight="1">
      <c r="B12" s="22">
        <v>2</v>
      </c>
      <c r="C12" s="24" t="s">
        <v>81</v>
      </c>
      <c r="D12" s="83"/>
      <c r="E12" s="83"/>
      <c r="F12" s="6">
        <f t="shared" ref="F12:F31" si="0">G12+H12+I12</f>
        <v>326.7</v>
      </c>
      <c r="G12" s="27">
        <v>254.6</v>
      </c>
      <c r="H12" s="27">
        <v>20.100000000000001</v>
      </c>
      <c r="I12" s="27">
        <v>52</v>
      </c>
    </row>
    <row r="13" spans="2:9" ht="21.75" customHeight="1">
      <c r="B13" s="22">
        <v>3</v>
      </c>
      <c r="C13" s="24" t="s">
        <v>82</v>
      </c>
      <c r="D13" s="83"/>
      <c r="E13" s="83"/>
      <c r="F13" s="6">
        <f t="shared" si="0"/>
        <v>79.599999999999994</v>
      </c>
      <c r="G13" s="27">
        <v>57.6</v>
      </c>
      <c r="H13" s="27">
        <v>6</v>
      </c>
      <c r="I13" s="27">
        <v>16</v>
      </c>
    </row>
    <row r="14" spans="2:9" ht="42" customHeight="1">
      <c r="B14" s="12">
        <v>4</v>
      </c>
      <c r="C14" s="24" t="s">
        <v>7</v>
      </c>
      <c r="D14" s="83"/>
      <c r="E14" s="83"/>
      <c r="F14" s="6">
        <f t="shared" si="0"/>
        <v>22700</v>
      </c>
      <c r="G14" s="27">
        <v>20000</v>
      </c>
      <c r="H14" s="27">
        <v>900</v>
      </c>
      <c r="I14" s="27">
        <v>1800</v>
      </c>
    </row>
    <row r="15" spans="2:9" ht="29.25" customHeight="1">
      <c r="B15" s="12">
        <v>5</v>
      </c>
      <c r="C15" s="15" t="s">
        <v>8</v>
      </c>
      <c r="D15" s="83"/>
      <c r="E15" s="83"/>
      <c r="F15" s="6">
        <f t="shared" si="0"/>
        <v>4930</v>
      </c>
      <c r="G15" s="27">
        <v>2170</v>
      </c>
      <c r="H15" s="27">
        <v>660</v>
      </c>
      <c r="I15" s="27">
        <v>2100</v>
      </c>
    </row>
    <row r="16" spans="2:9" ht="63.75" customHeight="1">
      <c r="B16" s="22">
        <v>6</v>
      </c>
      <c r="C16" s="24" t="s">
        <v>83</v>
      </c>
      <c r="D16" s="83"/>
      <c r="E16" s="83"/>
      <c r="F16" s="6">
        <f t="shared" si="0"/>
        <v>298.5</v>
      </c>
      <c r="G16" s="27">
        <v>260</v>
      </c>
      <c r="H16" s="27">
        <v>16.5</v>
      </c>
      <c r="I16" s="27">
        <v>22</v>
      </c>
    </row>
    <row r="17" spans="2:9" ht="48.75" customHeight="1">
      <c r="B17" s="22">
        <v>7</v>
      </c>
      <c r="C17" s="24" t="s">
        <v>84</v>
      </c>
      <c r="D17" s="83"/>
      <c r="E17" s="83"/>
      <c r="F17" s="6">
        <f t="shared" si="0"/>
        <v>450.90000000000003</v>
      </c>
      <c r="G17" s="27">
        <v>404.8</v>
      </c>
      <c r="H17" s="27">
        <v>20.100000000000001</v>
      </c>
      <c r="I17" s="27">
        <v>26</v>
      </c>
    </row>
    <row r="18" spans="2:9" ht="60.75" customHeight="1">
      <c r="B18" s="22">
        <v>8</v>
      </c>
      <c r="C18" s="24" t="s">
        <v>85</v>
      </c>
      <c r="D18" s="83" t="s">
        <v>63</v>
      </c>
      <c r="E18" s="83" t="s">
        <v>23</v>
      </c>
      <c r="F18" s="6">
        <f t="shared" si="0"/>
        <v>107.6</v>
      </c>
      <c r="G18" s="27">
        <v>93.6</v>
      </c>
      <c r="H18" s="27">
        <v>6</v>
      </c>
      <c r="I18" s="27">
        <v>8</v>
      </c>
    </row>
    <row r="19" spans="2:9" ht="72.75" customHeight="1">
      <c r="B19" s="12">
        <v>9</v>
      </c>
      <c r="C19" s="24" t="s">
        <v>21</v>
      </c>
      <c r="D19" s="83"/>
      <c r="E19" s="83"/>
      <c r="F19" s="6">
        <f t="shared" si="0"/>
        <v>32200</v>
      </c>
      <c r="G19" s="27">
        <v>30400</v>
      </c>
      <c r="H19" s="27">
        <v>900</v>
      </c>
      <c r="I19" s="27">
        <v>900</v>
      </c>
    </row>
    <row r="20" spans="2:9" ht="49.5" customHeight="1">
      <c r="B20" s="12">
        <v>10</v>
      </c>
      <c r="C20" s="15" t="s">
        <v>20</v>
      </c>
      <c r="D20" s="83"/>
      <c r="E20" s="83"/>
      <c r="F20" s="6">
        <f t="shared" si="0"/>
        <v>6050</v>
      </c>
      <c r="G20" s="27">
        <v>4340</v>
      </c>
      <c r="H20" s="27">
        <v>660</v>
      </c>
      <c r="I20" s="27">
        <v>1050</v>
      </c>
    </row>
    <row r="21" spans="2:9" ht="54" customHeight="1">
      <c r="B21" s="22">
        <v>11</v>
      </c>
      <c r="C21" s="24" t="s">
        <v>86</v>
      </c>
      <c r="D21" s="83"/>
      <c r="E21" s="83"/>
      <c r="F21" s="6">
        <f t="shared" si="0"/>
        <v>1335</v>
      </c>
      <c r="G21" s="6">
        <v>390</v>
      </c>
      <c r="H21" s="6">
        <v>455</v>
      </c>
      <c r="I21" s="6">
        <v>490</v>
      </c>
    </row>
    <row r="22" spans="2:9" ht="49.5" customHeight="1">
      <c r="B22" s="22">
        <v>12</v>
      </c>
      <c r="C22" s="24" t="s">
        <v>87</v>
      </c>
      <c r="D22" s="83"/>
      <c r="E22" s="83"/>
      <c r="F22" s="6">
        <f t="shared" si="0"/>
        <v>1690</v>
      </c>
      <c r="G22" s="6">
        <v>500</v>
      </c>
      <c r="H22" s="6">
        <v>580</v>
      </c>
      <c r="I22" s="6">
        <v>610</v>
      </c>
    </row>
    <row r="23" spans="2:9" ht="49.5" customHeight="1">
      <c r="B23" s="22">
        <v>13</v>
      </c>
      <c r="C23" s="24" t="s">
        <v>88</v>
      </c>
      <c r="D23" s="83"/>
      <c r="E23" s="83"/>
      <c r="F23" s="6">
        <f t="shared" si="0"/>
        <v>430</v>
      </c>
      <c r="G23" s="6">
        <v>120</v>
      </c>
      <c r="H23" s="6">
        <v>150</v>
      </c>
      <c r="I23" s="6">
        <v>160</v>
      </c>
    </row>
    <row r="24" spans="2:9" ht="81" customHeight="1">
      <c r="B24" s="22">
        <v>14</v>
      </c>
      <c r="C24" s="24" t="s">
        <v>94</v>
      </c>
      <c r="D24" s="83"/>
      <c r="E24" s="83"/>
      <c r="F24" s="6">
        <f t="shared" si="0"/>
        <v>281.10000000000002</v>
      </c>
      <c r="G24" s="6">
        <v>89</v>
      </c>
      <c r="H24" s="6">
        <v>93.6</v>
      </c>
      <c r="I24" s="6">
        <v>98.5</v>
      </c>
    </row>
    <row r="25" spans="2:9" ht="31.5">
      <c r="B25" s="12">
        <v>15</v>
      </c>
      <c r="C25" s="56" t="s">
        <v>10</v>
      </c>
      <c r="D25" s="83"/>
      <c r="E25" s="83"/>
      <c r="F25" s="6">
        <f t="shared" si="0"/>
        <v>32050.985999999997</v>
      </c>
      <c r="G25" s="6">
        <v>9517.86</v>
      </c>
      <c r="H25" s="6">
        <v>10758.066000000001</v>
      </c>
      <c r="I25" s="6">
        <v>11775.06</v>
      </c>
    </row>
    <row r="26" spans="2:9" ht="31.5">
      <c r="B26" s="12">
        <v>16</v>
      </c>
      <c r="C26" s="56" t="s">
        <v>11</v>
      </c>
      <c r="D26" s="83"/>
      <c r="E26" s="83"/>
      <c r="F26" s="6">
        <f t="shared" si="0"/>
        <v>35371.578000000001</v>
      </c>
      <c r="G26" s="6">
        <v>10771.86</v>
      </c>
      <c r="H26" s="6">
        <v>11885.412</v>
      </c>
      <c r="I26" s="6">
        <v>12714.306</v>
      </c>
    </row>
    <row r="27" spans="2:9" ht="31.5">
      <c r="B27" s="12">
        <v>17</v>
      </c>
      <c r="C27" s="24" t="s">
        <v>89</v>
      </c>
      <c r="D27" s="83"/>
      <c r="E27" s="83"/>
      <c r="F27" s="6">
        <f t="shared" si="0"/>
        <v>24076.125</v>
      </c>
      <c r="G27" s="6">
        <v>7550.9129999999996</v>
      </c>
      <c r="H27" s="6">
        <v>8097.0780000000004</v>
      </c>
      <c r="I27" s="6">
        <v>8428.134</v>
      </c>
    </row>
    <row r="28" spans="2:9" ht="34.5" customHeight="1">
      <c r="B28" s="12">
        <v>18</v>
      </c>
      <c r="C28" s="26" t="s">
        <v>64</v>
      </c>
      <c r="D28" s="83" t="s">
        <v>63</v>
      </c>
      <c r="E28" s="81" t="s">
        <v>23</v>
      </c>
      <c r="F28" s="6">
        <f t="shared" si="0"/>
        <v>21659.395</v>
      </c>
      <c r="G28" s="6">
        <v>6972.5469999999996</v>
      </c>
      <c r="H28" s="6">
        <v>7259.4059999999999</v>
      </c>
      <c r="I28" s="6">
        <v>7427.442</v>
      </c>
    </row>
    <row r="29" spans="2:9" ht="49.5" customHeight="1">
      <c r="B29" s="12">
        <v>19</v>
      </c>
      <c r="C29" s="56" t="s">
        <v>57</v>
      </c>
      <c r="D29" s="83"/>
      <c r="E29" s="90"/>
      <c r="F29" s="6">
        <f t="shared" si="0"/>
        <v>5137.6379999999999</v>
      </c>
      <c r="G29" s="6">
        <v>1566.2460000000001</v>
      </c>
      <c r="H29" s="6">
        <v>1692.9</v>
      </c>
      <c r="I29" s="6">
        <v>1878.492</v>
      </c>
    </row>
    <row r="30" spans="2:9" ht="81" customHeight="1">
      <c r="B30" s="40">
        <v>20</v>
      </c>
      <c r="C30" s="50" t="s">
        <v>136</v>
      </c>
      <c r="D30" s="81">
        <v>2020</v>
      </c>
      <c r="E30" s="90"/>
      <c r="F30" s="6">
        <f t="shared" si="0"/>
        <v>28317.4</v>
      </c>
      <c r="G30" s="6">
        <v>28317.4</v>
      </c>
      <c r="H30" s="6">
        <v>0</v>
      </c>
      <c r="I30" s="6">
        <v>0</v>
      </c>
    </row>
    <row r="31" spans="2:9" ht="67.5" customHeight="1">
      <c r="B31" s="60">
        <v>21</v>
      </c>
      <c r="C31" s="61" t="s">
        <v>152</v>
      </c>
      <c r="D31" s="82"/>
      <c r="E31" s="82"/>
      <c r="F31" s="6">
        <f t="shared" si="0"/>
        <v>13263.03</v>
      </c>
      <c r="G31" s="6">
        <v>13263.03</v>
      </c>
      <c r="H31" s="6">
        <v>0</v>
      </c>
      <c r="I31" s="6">
        <v>0</v>
      </c>
    </row>
    <row r="32" spans="2:9" ht="19.5" customHeight="1">
      <c r="B32" s="84" t="s">
        <v>38</v>
      </c>
      <c r="C32" s="85"/>
      <c r="D32" s="85"/>
      <c r="E32" s="86"/>
      <c r="F32" s="6">
        <f>SUM(F11:F31)</f>
        <v>230976.052</v>
      </c>
      <c r="G32" s="6">
        <f>SUM(G11:G31)</f>
        <v>137199.45600000001</v>
      </c>
      <c r="H32" s="6">
        <f>SUM(H11:H31)</f>
        <v>44176.662000000004</v>
      </c>
      <c r="I32" s="6">
        <f>SUM(I11:I31)</f>
        <v>49599.934000000001</v>
      </c>
    </row>
    <row r="33" spans="2:9" ht="17.25" customHeight="1">
      <c r="B33" s="78" t="s">
        <v>14</v>
      </c>
      <c r="C33" s="79"/>
      <c r="D33" s="79"/>
      <c r="E33" s="79"/>
      <c r="F33" s="79"/>
      <c r="G33" s="79"/>
      <c r="H33" s="79"/>
      <c r="I33" s="80"/>
    </row>
    <row r="34" spans="2:9" ht="51.75" customHeight="1">
      <c r="B34" s="22">
        <v>22</v>
      </c>
      <c r="C34" s="26" t="s">
        <v>121</v>
      </c>
      <c r="D34" s="83" t="s">
        <v>63</v>
      </c>
      <c r="E34" s="83" t="s">
        <v>23</v>
      </c>
      <c r="F34" s="6">
        <f>G34+H34+I34</f>
        <v>965.09799999999996</v>
      </c>
      <c r="G34" s="6">
        <v>290.09800000000001</v>
      </c>
      <c r="H34" s="6">
        <v>320</v>
      </c>
      <c r="I34" s="6">
        <v>355</v>
      </c>
    </row>
    <row r="35" spans="2:9" ht="45" customHeight="1">
      <c r="B35" s="22">
        <v>23</v>
      </c>
      <c r="C35" s="24" t="s">
        <v>91</v>
      </c>
      <c r="D35" s="83"/>
      <c r="E35" s="83"/>
      <c r="F35" s="6">
        <f t="shared" ref="F35:F41" si="1">G35+H35+I35</f>
        <v>895.16200000000003</v>
      </c>
      <c r="G35" s="6">
        <f>42.405+161.721</f>
        <v>204.126</v>
      </c>
      <c r="H35" s="6">
        <f>69.84+170.769</f>
        <v>240.60900000000001</v>
      </c>
      <c r="I35" s="6">
        <v>450.42700000000002</v>
      </c>
    </row>
    <row r="36" spans="2:9" ht="45.75" customHeight="1">
      <c r="B36" s="22">
        <v>24</v>
      </c>
      <c r="C36" s="24" t="s">
        <v>90</v>
      </c>
      <c r="D36" s="83"/>
      <c r="E36" s="83"/>
      <c r="F36" s="6">
        <f t="shared" si="1"/>
        <v>360.47699999999998</v>
      </c>
      <c r="G36" s="6">
        <v>71.043000000000006</v>
      </c>
      <c r="H36" s="6">
        <v>131.56100000000001</v>
      </c>
      <c r="I36" s="6">
        <v>157.87299999999999</v>
      </c>
    </row>
    <row r="37" spans="2:9" ht="92.25" customHeight="1">
      <c r="B37" s="22">
        <v>25</v>
      </c>
      <c r="C37" s="29" t="s">
        <v>93</v>
      </c>
      <c r="D37" s="83"/>
      <c r="E37" s="83"/>
      <c r="F37" s="6">
        <f t="shared" si="1"/>
        <v>960</v>
      </c>
      <c r="G37" s="7">
        <v>300</v>
      </c>
      <c r="H37" s="7">
        <v>320</v>
      </c>
      <c r="I37" s="7">
        <v>340</v>
      </c>
    </row>
    <row r="38" spans="2:9" ht="39" customHeight="1">
      <c r="B38" s="12">
        <v>26</v>
      </c>
      <c r="C38" s="29" t="s">
        <v>59</v>
      </c>
      <c r="D38" s="83"/>
      <c r="E38" s="83"/>
      <c r="F38" s="6">
        <f t="shared" si="1"/>
        <v>6779.1239999999998</v>
      </c>
      <c r="G38" s="7">
        <v>1554.96</v>
      </c>
      <c r="H38" s="7">
        <v>2208.2939999999999</v>
      </c>
      <c r="I38" s="7">
        <v>3015.87</v>
      </c>
    </row>
    <row r="39" spans="2:9" ht="39.75" customHeight="1">
      <c r="B39" s="12">
        <v>27</v>
      </c>
      <c r="C39" s="56" t="s">
        <v>60</v>
      </c>
      <c r="D39" s="83" t="s">
        <v>63</v>
      </c>
      <c r="E39" s="83" t="s">
        <v>23</v>
      </c>
      <c r="F39" s="6">
        <f t="shared" si="1"/>
        <v>44017.411999999997</v>
      </c>
      <c r="G39" s="6">
        <v>13632.409</v>
      </c>
      <c r="H39" s="6">
        <f>1317.258+12990</f>
        <v>14307.258</v>
      </c>
      <c r="I39" s="6">
        <f>4107.745+11970</f>
        <v>16077.744999999999</v>
      </c>
    </row>
    <row r="40" spans="2:9" ht="24" customHeight="1">
      <c r="B40" s="12">
        <v>28</v>
      </c>
      <c r="C40" s="26" t="s">
        <v>61</v>
      </c>
      <c r="D40" s="83"/>
      <c r="E40" s="83"/>
      <c r="F40" s="6">
        <f t="shared" si="1"/>
        <v>12132.45</v>
      </c>
      <c r="G40" s="6">
        <v>3448.5</v>
      </c>
      <c r="H40" s="6">
        <v>3893.67</v>
      </c>
      <c r="I40" s="6">
        <v>4790.28</v>
      </c>
    </row>
    <row r="41" spans="2:9" ht="66.75" customHeight="1">
      <c r="B41" s="14">
        <v>29</v>
      </c>
      <c r="C41" s="26" t="s">
        <v>65</v>
      </c>
      <c r="D41" s="83"/>
      <c r="E41" s="83"/>
      <c r="F41" s="6">
        <f t="shared" si="1"/>
        <v>3818.4300000000003</v>
      </c>
      <c r="G41" s="6">
        <v>1090.98</v>
      </c>
      <c r="H41" s="6">
        <v>1222.6500000000001</v>
      </c>
      <c r="I41" s="6">
        <v>1504.8</v>
      </c>
    </row>
    <row r="42" spans="2:9" ht="15.75">
      <c r="B42" s="84" t="s">
        <v>38</v>
      </c>
      <c r="C42" s="85"/>
      <c r="D42" s="85"/>
      <c r="E42" s="86"/>
      <c r="F42" s="6">
        <f>SUM(F34:F41)</f>
        <v>69928.152999999991</v>
      </c>
      <c r="G42" s="6">
        <f>SUM(G34:G41)</f>
        <v>20592.115999999998</v>
      </c>
      <c r="H42" s="6">
        <f>SUM(H34:H41)</f>
        <v>22644.042000000001</v>
      </c>
      <c r="I42" s="6">
        <f>SUM(I34:I41)</f>
        <v>26691.994999999999</v>
      </c>
    </row>
    <row r="43" spans="2:9" ht="18.75" customHeight="1">
      <c r="B43" s="83" t="s">
        <v>16</v>
      </c>
      <c r="C43" s="83"/>
      <c r="D43" s="83"/>
      <c r="E43" s="83"/>
      <c r="F43" s="83"/>
      <c r="G43" s="83"/>
      <c r="H43" s="83"/>
      <c r="I43" s="83"/>
    </row>
    <row r="44" spans="2:9" ht="68.25" customHeight="1">
      <c r="B44" s="22">
        <v>30</v>
      </c>
      <c r="C44" s="33" t="s">
        <v>129</v>
      </c>
      <c r="D44" s="91" t="s">
        <v>63</v>
      </c>
      <c r="E44" s="81" t="s">
        <v>23</v>
      </c>
      <c r="F44" s="9">
        <f t="shared" ref="F44:F45" si="2">SUM(G44:I44)</f>
        <v>735</v>
      </c>
      <c r="G44" s="6">
        <v>200</v>
      </c>
      <c r="H44" s="6">
        <v>230</v>
      </c>
      <c r="I44" s="6">
        <v>305</v>
      </c>
    </row>
    <row r="45" spans="2:9" ht="48.75" customHeight="1">
      <c r="B45" s="22">
        <v>31</v>
      </c>
      <c r="C45" s="33" t="s">
        <v>130</v>
      </c>
      <c r="D45" s="92"/>
      <c r="E45" s="90"/>
      <c r="F45" s="9">
        <f t="shared" si="2"/>
        <v>2057.5</v>
      </c>
      <c r="G45" s="6">
        <v>520</v>
      </c>
      <c r="H45" s="6">
        <v>611</v>
      </c>
      <c r="I45" s="6">
        <v>926.5</v>
      </c>
    </row>
    <row r="46" spans="2:9" ht="47.25" customHeight="1">
      <c r="B46" s="14">
        <v>32</v>
      </c>
      <c r="C46" s="33" t="s">
        <v>131</v>
      </c>
      <c r="D46" s="92"/>
      <c r="E46" s="90"/>
      <c r="F46" s="9">
        <f>SUM(G46:I46)</f>
        <v>103600</v>
      </c>
      <c r="G46" s="9">
        <v>28000</v>
      </c>
      <c r="H46" s="9">
        <v>32500</v>
      </c>
      <c r="I46" s="9">
        <v>43100</v>
      </c>
    </row>
    <row r="47" spans="2:9" ht="31.5">
      <c r="B47" s="14">
        <v>33</v>
      </c>
      <c r="C47" s="49" t="s">
        <v>97</v>
      </c>
      <c r="D47" s="92"/>
      <c r="E47" s="90"/>
      <c r="F47" s="9">
        <f>SUM(G47:I47)</f>
        <v>211700</v>
      </c>
      <c r="G47" s="9">
        <v>55800</v>
      </c>
      <c r="H47" s="9">
        <v>67800</v>
      </c>
      <c r="I47" s="9">
        <v>88100</v>
      </c>
    </row>
    <row r="48" spans="2:9" ht="31.5">
      <c r="B48" s="14">
        <v>34</v>
      </c>
      <c r="C48" s="16" t="s">
        <v>98</v>
      </c>
      <c r="D48" s="92"/>
      <c r="E48" s="90"/>
      <c r="F48" s="9">
        <f t="shared" ref="F48" si="3">SUM(G48:I48)</f>
        <v>45000</v>
      </c>
      <c r="G48" s="9">
        <v>10000</v>
      </c>
      <c r="H48" s="9">
        <v>15000</v>
      </c>
      <c r="I48" s="9">
        <v>20000</v>
      </c>
    </row>
    <row r="49" spans="2:13" ht="66.75" customHeight="1">
      <c r="B49" s="65">
        <v>35</v>
      </c>
      <c r="C49" s="76" t="s">
        <v>160</v>
      </c>
      <c r="D49" s="93"/>
      <c r="E49" s="82"/>
      <c r="F49" s="9">
        <f>SUM(G49:I49)</f>
        <v>5500</v>
      </c>
      <c r="G49" s="9">
        <v>5500</v>
      </c>
      <c r="H49" s="9">
        <v>0</v>
      </c>
      <c r="I49" s="9">
        <v>0</v>
      </c>
    </row>
    <row r="50" spans="2:13" ht="19.5" customHeight="1">
      <c r="B50" s="87" t="s">
        <v>38</v>
      </c>
      <c r="C50" s="87"/>
      <c r="D50" s="87"/>
      <c r="E50" s="87"/>
      <c r="F50" s="6">
        <f>SUM(F44:F49)</f>
        <v>368592.5</v>
      </c>
      <c r="G50" s="6">
        <f>SUM(G44:G49)</f>
        <v>100020</v>
      </c>
      <c r="H50" s="6">
        <f>SUM(H44:H49)</f>
        <v>116141</v>
      </c>
      <c r="I50" s="6">
        <f>SUM(I44:I49)</f>
        <v>152431.5</v>
      </c>
    </row>
    <row r="51" spans="2:13" ht="20.25" customHeight="1">
      <c r="B51" s="83" t="s">
        <v>48</v>
      </c>
      <c r="C51" s="83"/>
      <c r="D51" s="83"/>
      <c r="E51" s="83"/>
      <c r="F51" s="83"/>
      <c r="G51" s="83"/>
      <c r="H51" s="83"/>
      <c r="I51" s="83"/>
    </row>
    <row r="52" spans="2:13" ht="117.75" customHeight="1">
      <c r="B52" s="22">
        <v>36</v>
      </c>
      <c r="C52" s="26" t="s">
        <v>122</v>
      </c>
      <c r="D52" s="83" t="s">
        <v>63</v>
      </c>
      <c r="E52" s="83" t="s">
        <v>40</v>
      </c>
      <c r="F52" s="6">
        <f>G52+H52+I52</f>
        <v>203.5</v>
      </c>
      <c r="G52" s="6">
        <v>59</v>
      </c>
      <c r="H52" s="6">
        <v>69.5</v>
      </c>
      <c r="I52" s="6">
        <v>75</v>
      </c>
    </row>
    <row r="53" spans="2:13" ht="99.75" customHeight="1">
      <c r="B53" s="22">
        <v>37</v>
      </c>
      <c r="C53" s="26" t="s">
        <v>101</v>
      </c>
      <c r="D53" s="83"/>
      <c r="E53" s="83"/>
      <c r="F53" s="6">
        <f t="shared" ref="F53:F54" si="4">G53+H53+I53</f>
        <v>155</v>
      </c>
      <c r="G53" s="6">
        <v>41</v>
      </c>
      <c r="H53" s="6">
        <v>55</v>
      </c>
      <c r="I53" s="6">
        <v>59</v>
      </c>
    </row>
    <row r="54" spans="2:13" ht="100.5" customHeight="1">
      <c r="B54" s="10">
        <v>38</v>
      </c>
      <c r="C54" s="50" t="s">
        <v>100</v>
      </c>
      <c r="D54" s="81" t="s">
        <v>63</v>
      </c>
      <c r="E54" s="83" t="s">
        <v>40</v>
      </c>
      <c r="F54" s="6">
        <f t="shared" si="4"/>
        <v>6612.3419999999996</v>
      </c>
      <c r="G54" s="6">
        <v>1094.742</v>
      </c>
      <c r="H54" s="6">
        <v>1680.36</v>
      </c>
      <c r="I54" s="6">
        <v>3837.24</v>
      </c>
    </row>
    <row r="55" spans="2:13" ht="48" customHeight="1">
      <c r="B55" s="20">
        <v>39</v>
      </c>
      <c r="C55" s="26" t="s">
        <v>78</v>
      </c>
      <c r="D55" s="82"/>
      <c r="E55" s="83"/>
      <c r="F55" s="6">
        <f>G55+H55+I55</f>
        <v>4928.22</v>
      </c>
      <c r="G55" s="6">
        <v>564.29999999999995</v>
      </c>
      <c r="H55" s="6">
        <v>927.96</v>
      </c>
      <c r="I55" s="6">
        <v>3435.96</v>
      </c>
    </row>
    <row r="56" spans="2:13" ht="21.75" customHeight="1">
      <c r="B56" s="84" t="s">
        <v>38</v>
      </c>
      <c r="C56" s="85"/>
      <c r="D56" s="85"/>
      <c r="E56" s="86"/>
      <c r="F56" s="6">
        <f>SUM(F52:F55)</f>
        <v>11899.062</v>
      </c>
      <c r="G56" s="6">
        <f t="shared" ref="G56:I56" si="5">SUM(G52:G55)</f>
        <v>1759.0419999999999</v>
      </c>
      <c r="H56" s="6">
        <f t="shared" si="5"/>
        <v>2732.8199999999997</v>
      </c>
      <c r="I56" s="6">
        <f t="shared" si="5"/>
        <v>7407.2</v>
      </c>
    </row>
    <row r="57" spans="2:13" ht="21" customHeight="1">
      <c r="B57" s="83" t="s">
        <v>17</v>
      </c>
      <c r="C57" s="83"/>
      <c r="D57" s="83"/>
      <c r="E57" s="83"/>
      <c r="F57" s="83"/>
      <c r="G57" s="83"/>
      <c r="H57" s="83"/>
      <c r="I57" s="83"/>
    </row>
    <row r="58" spans="2:13" ht="57.75" customHeight="1">
      <c r="B58" s="22">
        <v>40</v>
      </c>
      <c r="C58" s="26" t="s">
        <v>102</v>
      </c>
      <c r="D58" s="83" t="s">
        <v>63</v>
      </c>
      <c r="E58" s="83" t="s">
        <v>23</v>
      </c>
      <c r="F58" s="6">
        <f>G58+H58+I58</f>
        <v>161</v>
      </c>
      <c r="G58" s="6">
        <v>45</v>
      </c>
      <c r="H58" s="6">
        <v>51</v>
      </c>
      <c r="I58" s="6">
        <v>65</v>
      </c>
    </row>
    <row r="59" spans="2:13" ht="53.25" customHeight="1">
      <c r="B59" s="22">
        <v>41</v>
      </c>
      <c r="C59" s="26" t="s">
        <v>103</v>
      </c>
      <c r="D59" s="83"/>
      <c r="E59" s="83"/>
      <c r="F59" s="6">
        <f t="shared" ref="F59:F63" si="6">G59+H59+I59</f>
        <v>270</v>
      </c>
      <c r="G59" s="6">
        <v>70</v>
      </c>
      <c r="H59" s="6">
        <v>95</v>
      </c>
      <c r="I59" s="6">
        <v>105</v>
      </c>
    </row>
    <row r="60" spans="2:13" ht="100.5" customHeight="1">
      <c r="B60" s="22">
        <v>42</v>
      </c>
      <c r="C60" s="26" t="s">
        <v>104</v>
      </c>
      <c r="D60" s="40" t="s">
        <v>63</v>
      </c>
      <c r="E60" s="83" t="s">
        <v>23</v>
      </c>
      <c r="F60" s="6">
        <f t="shared" si="6"/>
        <v>309.5</v>
      </c>
      <c r="G60" s="6">
        <v>85</v>
      </c>
      <c r="H60" s="6">
        <v>96.5</v>
      </c>
      <c r="I60" s="6">
        <v>128</v>
      </c>
    </row>
    <row r="61" spans="2:13" ht="78.75">
      <c r="B61" s="10">
        <v>43</v>
      </c>
      <c r="C61" s="24" t="s">
        <v>18</v>
      </c>
      <c r="D61" s="40">
        <v>2020</v>
      </c>
      <c r="E61" s="83"/>
      <c r="F61" s="6">
        <f t="shared" si="6"/>
        <v>4491.8620000000001</v>
      </c>
      <c r="G61" s="6">
        <v>4491.8620000000001</v>
      </c>
      <c r="H61" s="6"/>
      <c r="I61" s="6"/>
    </row>
    <row r="62" spans="2:13" ht="31.5">
      <c r="B62" s="10">
        <v>44</v>
      </c>
      <c r="C62" s="26" t="s">
        <v>66</v>
      </c>
      <c r="D62" s="83" t="s">
        <v>63</v>
      </c>
      <c r="E62" s="83"/>
      <c r="F62" s="6">
        <f>G62+H62+I62</f>
        <v>5672.2280000000001</v>
      </c>
      <c r="G62" s="6">
        <v>1722.116</v>
      </c>
      <c r="H62" s="6">
        <v>1852.797</v>
      </c>
      <c r="I62" s="6">
        <v>2097.3150000000001</v>
      </c>
    </row>
    <row r="63" spans="2:13" ht="63">
      <c r="B63" s="10">
        <v>45</v>
      </c>
      <c r="C63" s="57" t="s">
        <v>132</v>
      </c>
      <c r="D63" s="83"/>
      <c r="E63" s="83"/>
      <c r="F63" s="6">
        <f t="shared" si="6"/>
        <v>5635.9779999999992</v>
      </c>
      <c r="G63" s="6">
        <v>1442.1</v>
      </c>
      <c r="H63" s="6">
        <v>1997.6220000000001</v>
      </c>
      <c r="I63" s="6">
        <v>2196.2559999999999</v>
      </c>
      <c r="L63" s="18"/>
      <c r="M63" s="63"/>
    </row>
    <row r="64" spans="2:13" ht="61.5" customHeight="1">
      <c r="B64" s="10">
        <v>46</v>
      </c>
      <c r="C64" s="57" t="s">
        <v>105</v>
      </c>
      <c r="D64" s="40" t="s">
        <v>63</v>
      </c>
      <c r="E64" s="83"/>
      <c r="F64" s="6">
        <f>G64+H64+I64</f>
        <v>6365.3040000000001</v>
      </c>
      <c r="G64" s="6">
        <v>1511.07</v>
      </c>
      <c r="H64" s="6">
        <v>1730.52</v>
      </c>
      <c r="I64" s="6">
        <v>3123.7139999999999</v>
      </c>
      <c r="L64" s="18"/>
      <c r="M64" s="58"/>
    </row>
    <row r="65" spans="2:9" ht="15.75">
      <c r="B65" s="84" t="s">
        <v>38</v>
      </c>
      <c r="C65" s="85"/>
      <c r="D65" s="85"/>
      <c r="E65" s="86"/>
      <c r="F65" s="6">
        <f>SUM(F58:F64)</f>
        <v>22905.871999999999</v>
      </c>
      <c r="G65" s="6">
        <f t="shared" ref="G65:I65" si="7">SUM(G58:G64)</f>
        <v>9367.1479999999992</v>
      </c>
      <c r="H65" s="6">
        <f t="shared" si="7"/>
        <v>5823.4390000000003</v>
      </c>
      <c r="I65" s="6">
        <f t="shared" si="7"/>
        <v>7715.2849999999999</v>
      </c>
    </row>
    <row r="66" spans="2:9" ht="15.75">
      <c r="B66" s="78" t="s">
        <v>71</v>
      </c>
      <c r="C66" s="79"/>
      <c r="D66" s="79"/>
      <c r="E66" s="79"/>
      <c r="F66" s="79"/>
      <c r="G66" s="79"/>
      <c r="H66" s="79"/>
      <c r="I66" s="80"/>
    </row>
    <row r="67" spans="2:9" ht="78.75">
      <c r="B67" s="22">
        <v>47</v>
      </c>
      <c r="C67" s="24" t="s">
        <v>106</v>
      </c>
      <c r="D67" s="83" t="s">
        <v>63</v>
      </c>
      <c r="E67" s="83" t="s">
        <v>23</v>
      </c>
      <c r="F67" s="6">
        <f>SUM(G67:I67)</f>
        <v>1045</v>
      </c>
      <c r="G67" s="6">
        <v>300</v>
      </c>
      <c r="H67" s="6">
        <v>350</v>
      </c>
      <c r="I67" s="6">
        <v>395</v>
      </c>
    </row>
    <row r="68" spans="2:9" ht="78.75">
      <c r="B68" s="22">
        <v>48</v>
      </c>
      <c r="C68" s="24" t="s">
        <v>107</v>
      </c>
      <c r="D68" s="83"/>
      <c r="E68" s="83"/>
      <c r="F68" s="6">
        <f t="shared" ref="F68:F85" si="8">SUM(G68:I68)</f>
        <v>983</v>
      </c>
      <c r="G68" s="6">
        <v>280</v>
      </c>
      <c r="H68" s="6">
        <v>325</v>
      </c>
      <c r="I68" s="6">
        <v>378</v>
      </c>
    </row>
    <row r="69" spans="2:9" ht="63">
      <c r="B69" s="22">
        <v>49</v>
      </c>
      <c r="C69" s="24" t="s">
        <v>108</v>
      </c>
      <c r="D69" s="83" t="s">
        <v>63</v>
      </c>
      <c r="E69" s="83" t="s">
        <v>23</v>
      </c>
      <c r="F69" s="6">
        <f t="shared" si="8"/>
        <v>1153</v>
      </c>
      <c r="G69" s="6">
        <v>348</v>
      </c>
      <c r="H69" s="6">
        <v>375</v>
      </c>
      <c r="I69" s="6">
        <v>430</v>
      </c>
    </row>
    <row r="70" spans="2:9" ht="90" customHeight="1">
      <c r="B70" s="22">
        <v>50</v>
      </c>
      <c r="C70" s="24" t="s">
        <v>109</v>
      </c>
      <c r="D70" s="83"/>
      <c r="E70" s="83"/>
      <c r="F70" s="6">
        <f t="shared" si="8"/>
        <v>360</v>
      </c>
      <c r="G70" s="6">
        <v>95</v>
      </c>
      <c r="H70" s="6">
        <v>120</v>
      </c>
      <c r="I70" s="6">
        <v>145</v>
      </c>
    </row>
    <row r="71" spans="2:9" ht="63">
      <c r="B71" s="22">
        <v>51</v>
      </c>
      <c r="C71" s="35" t="s">
        <v>110</v>
      </c>
      <c r="D71" s="83"/>
      <c r="E71" s="83"/>
      <c r="F71" s="6">
        <f t="shared" si="8"/>
        <v>585</v>
      </c>
      <c r="G71" s="6">
        <v>150</v>
      </c>
      <c r="H71" s="6">
        <v>195</v>
      </c>
      <c r="I71" s="6">
        <v>240</v>
      </c>
    </row>
    <row r="72" spans="2:9" ht="63">
      <c r="B72" s="22">
        <v>52</v>
      </c>
      <c r="C72" s="24" t="s">
        <v>111</v>
      </c>
      <c r="D72" s="83"/>
      <c r="E72" s="83"/>
      <c r="F72" s="6">
        <f t="shared" si="8"/>
        <v>515</v>
      </c>
      <c r="G72" s="6">
        <v>135</v>
      </c>
      <c r="H72" s="6">
        <v>170</v>
      </c>
      <c r="I72" s="6">
        <v>210</v>
      </c>
    </row>
    <row r="73" spans="2:9" ht="63" customHeight="1">
      <c r="B73" s="22">
        <v>53</v>
      </c>
      <c r="C73" s="24" t="s">
        <v>115</v>
      </c>
      <c r="D73" s="83"/>
      <c r="E73" s="83"/>
      <c r="F73" s="6">
        <f t="shared" si="8"/>
        <v>588</v>
      </c>
      <c r="G73" s="6">
        <v>168</v>
      </c>
      <c r="H73" s="6">
        <v>195</v>
      </c>
      <c r="I73" s="6">
        <v>225</v>
      </c>
    </row>
    <row r="74" spans="2:9" ht="57" customHeight="1">
      <c r="B74" s="22">
        <v>54</v>
      </c>
      <c r="C74" s="41" t="s">
        <v>114</v>
      </c>
      <c r="D74" s="83"/>
      <c r="E74" s="83"/>
      <c r="F74" s="6">
        <f t="shared" si="8"/>
        <v>528</v>
      </c>
      <c r="G74" s="6">
        <v>140</v>
      </c>
      <c r="H74" s="6">
        <v>188</v>
      </c>
      <c r="I74" s="6">
        <v>200</v>
      </c>
    </row>
    <row r="75" spans="2:9" ht="53.25" customHeight="1">
      <c r="B75" s="40">
        <v>55</v>
      </c>
      <c r="C75" s="53" t="s">
        <v>146</v>
      </c>
      <c r="D75" s="40">
        <v>2020</v>
      </c>
      <c r="E75" s="83"/>
      <c r="F75" s="6">
        <f t="shared" si="8"/>
        <v>4100</v>
      </c>
      <c r="G75" s="6">
        <v>4100</v>
      </c>
      <c r="H75" s="6"/>
      <c r="I75" s="6"/>
    </row>
    <row r="76" spans="2:9" ht="63" customHeight="1">
      <c r="B76" s="22">
        <v>56</v>
      </c>
      <c r="C76" s="24" t="s">
        <v>75</v>
      </c>
      <c r="D76" s="40" t="s">
        <v>63</v>
      </c>
      <c r="E76" s="83"/>
      <c r="F76" s="6">
        <f t="shared" si="8"/>
        <v>64257.5</v>
      </c>
      <c r="G76" s="6">
        <v>19870.5</v>
      </c>
      <c r="H76" s="6">
        <v>20987</v>
      </c>
      <c r="I76" s="6">
        <v>23400</v>
      </c>
    </row>
    <row r="77" spans="2:9" ht="63">
      <c r="B77" s="22">
        <v>57</v>
      </c>
      <c r="C77" s="24" t="s">
        <v>76</v>
      </c>
      <c r="D77" s="83" t="s">
        <v>63</v>
      </c>
      <c r="E77" s="83" t="s">
        <v>23</v>
      </c>
      <c r="F77" s="6">
        <f t="shared" si="8"/>
        <v>50520</v>
      </c>
      <c r="G77" s="6">
        <v>15700</v>
      </c>
      <c r="H77" s="6">
        <v>16930</v>
      </c>
      <c r="I77" s="6">
        <v>17890</v>
      </c>
    </row>
    <row r="78" spans="2:9" ht="31.5">
      <c r="B78" s="22">
        <v>58</v>
      </c>
      <c r="C78" s="24" t="s">
        <v>73</v>
      </c>
      <c r="D78" s="83"/>
      <c r="E78" s="83"/>
      <c r="F78" s="6">
        <f t="shared" si="8"/>
        <v>12100</v>
      </c>
      <c r="G78" s="6">
        <v>3400</v>
      </c>
      <c r="H78" s="6">
        <v>4200</v>
      </c>
      <c r="I78" s="6">
        <v>4500</v>
      </c>
    </row>
    <row r="79" spans="2:9" ht="31.5">
      <c r="B79" s="22">
        <v>59</v>
      </c>
      <c r="C79" s="24" t="s">
        <v>72</v>
      </c>
      <c r="D79" s="83"/>
      <c r="E79" s="83"/>
      <c r="F79" s="6">
        <f t="shared" si="8"/>
        <v>4500</v>
      </c>
      <c r="G79" s="6">
        <v>1000</v>
      </c>
      <c r="H79" s="6">
        <v>1500</v>
      </c>
      <c r="I79" s="6">
        <v>2000</v>
      </c>
    </row>
    <row r="80" spans="2:9" ht="33.75" customHeight="1">
      <c r="B80" s="22">
        <v>60</v>
      </c>
      <c r="C80" s="24" t="s">
        <v>74</v>
      </c>
      <c r="D80" s="83"/>
      <c r="E80" s="83"/>
      <c r="F80" s="6">
        <f t="shared" si="8"/>
        <v>25820</v>
      </c>
      <c r="G80" s="6">
        <v>7690</v>
      </c>
      <c r="H80" s="6">
        <v>8610</v>
      </c>
      <c r="I80" s="6">
        <v>9520</v>
      </c>
    </row>
    <row r="81" spans="2:9" ht="31.5" customHeight="1">
      <c r="B81" s="22">
        <v>61</v>
      </c>
      <c r="C81" s="50" t="s">
        <v>77</v>
      </c>
      <c r="D81" s="83"/>
      <c r="E81" s="83"/>
      <c r="F81" s="6">
        <f t="shared" si="8"/>
        <v>19600</v>
      </c>
      <c r="G81" s="6">
        <v>5300</v>
      </c>
      <c r="H81" s="6">
        <v>6700</v>
      </c>
      <c r="I81" s="6">
        <v>7600</v>
      </c>
    </row>
    <row r="82" spans="2:9" ht="47.25">
      <c r="B82" s="22">
        <v>62</v>
      </c>
      <c r="C82" s="24" t="s">
        <v>112</v>
      </c>
      <c r="D82" s="83"/>
      <c r="E82" s="83"/>
      <c r="F82" s="6">
        <f t="shared" si="8"/>
        <v>2450</v>
      </c>
      <c r="G82" s="6">
        <v>700</v>
      </c>
      <c r="H82" s="6">
        <v>850</v>
      </c>
      <c r="I82" s="6">
        <v>900</v>
      </c>
    </row>
    <row r="83" spans="2:9" ht="33.75" customHeight="1">
      <c r="B83" s="22">
        <v>63</v>
      </c>
      <c r="C83" s="24" t="s">
        <v>113</v>
      </c>
      <c r="D83" s="83"/>
      <c r="E83" s="83"/>
      <c r="F83" s="6">
        <f t="shared" si="8"/>
        <v>1320</v>
      </c>
      <c r="G83" s="6">
        <v>400</v>
      </c>
      <c r="H83" s="6">
        <v>430</v>
      </c>
      <c r="I83" s="6">
        <v>490</v>
      </c>
    </row>
    <row r="84" spans="2:9" ht="31.5">
      <c r="B84" s="22">
        <v>64</v>
      </c>
      <c r="C84" s="24" t="s">
        <v>116</v>
      </c>
      <c r="D84" s="83"/>
      <c r="E84" s="83"/>
      <c r="F84" s="6">
        <f t="shared" si="8"/>
        <v>5900</v>
      </c>
      <c r="G84" s="6">
        <v>1500</v>
      </c>
      <c r="H84" s="6">
        <v>1900</v>
      </c>
      <c r="I84" s="6">
        <v>2500</v>
      </c>
    </row>
    <row r="85" spans="2:9" ht="31.5">
      <c r="B85" s="22">
        <v>65</v>
      </c>
      <c r="C85" s="24" t="s">
        <v>117</v>
      </c>
      <c r="D85" s="83"/>
      <c r="E85" s="83"/>
      <c r="F85" s="6">
        <f t="shared" si="8"/>
        <v>5350</v>
      </c>
      <c r="G85" s="6">
        <v>1300</v>
      </c>
      <c r="H85" s="6">
        <v>1700</v>
      </c>
      <c r="I85" s="6">
        <v>2350</v>
      </c>
    </row>
    <row r="86" spans="2:9" ht="15.75">
      <c r="B86" s="84" t="s">
        <v>38</v>
      </c>
      <c r="C86" s="85"/>
      <c r="D86" s="85"/>
      <c r="E86" s="86"/>
      <c r="F86" s="6">
        <f>SUM(F67:F85)</f>
        <v>201674.5</v>
      </c>
      <c r="G86" s="6">
        <f t="shared" ref="G86:I86" si="9">SUM(G67:G85)</f>
        <v>62576.5</v>
      </c>
      <c r="H86" s="6">
        <f t="shared" si="9"/>
        <v>65725</v>
      </c>
      <c r="I86" s="6">
        <f t="shared" si="9"/>
        <v>73373</v>
      </c>
    </row>
    <row r="87" spans="2:9" ht="15.75">
      <c r="B87" s="78" t="s">
        <v>133</v>
      </c>
      <c r="C87" s="79"/>
      <c r="D87" s="79"/>
      <c r="E87" s="79"/>
      <c r="F87" s="79"/>
      <c r="G87" s="79"/>
      <c r="H87" s="79"/>
      <c r="I87" s="80"/>
    </row>
    <row r="88" spans="2:9" ht="72" customHeight="1">
      <c r="B88" s="34">
        <v>66</v>
      </c>
      <c r="C88" s="38" t="s">
        <v>134</v>
      </c>
      <c r="D88" s="34">
        <v>2020</v>
      </c>
      <c r="E88" s="81" t="s">
        <v>23</v>
      </c>
      <c r="F88" s="6">
        <f>I88+H88+G88</f>
        <v>1477.1990000000001</v>
      </c>
      <c r="G88" s="6">
        <v>1477.1990000000001</v>
      </c>
      <c r="H88" s="6">
        <v>0</v>
      </c>
      <c r="I88" s="6">
        <v>0</v>
      </c>
    </row>
    <row r="89" spans="2:9" ht="47.25">
      <c r="B89" s="34">
        <v>67</v>
      </c>
      <c r="C89" s="38" t="s">
        <v>135</v>
      </c>
      <c r="D89" s="51" t="s">
        <v>63</v>
      </c>
      <c r="E89" s="82"/>
      <c r="F89" s="6">
        <f>I89+H89+G89</f>
        <v>50000</v>
      </c>
      <c r="G89" s="6">
        <v>10000</v>
      </c>
      <c r="H89" s="6">
        <v>20000</v>
      </c>
      <c r="I89" s="6">
        <v>20000</v>
      </c>
    </row>
    <row r="90" spans="2:9" ht="15.75">
      <c r="B90" s="84" t="s">
        <v>38</v>
      </c>
      <c r="C90" s="85"/>
      <c r="D90" s="85"/>
      <c r="E90" s="86"/>
      <c r="F90" s="6">
        <f>F88+F89</f>
        <v>51477.199000000001</v>
      </c>
      <c r="G90" s="6">
        <f t="shared" ref="G90:I90" si="10">G88+G89</f>
        <v>11477.199000000001</v>
      </c>
      <c r="H90" s="6">
        <f t="shared" si="10"/>
        <v>20000</v>
      </c>
      <c r="I90" s="6">
        <f t="shared" si="10"/>
        <v>20000</v>
      </c>
    </row>
    <row r="91" spans="2:9" ht="15.75">
      <c r="B91" s="78" t="s">
        <v>148</v>
      </c>
      <c r="C91" s="79"/>
      <c r="D91" s="79"/>
      <c r="E91" s="79"/>
      <c r="F91" s="79"/>
      <c r="G91" s="79"/>
      <c r="H91" s="79"/>
      <c r="I91" s="80"/>
    </row>
    <row r="92" spans="2:9" ht="81.75" customHeight="1">
      <c r="B92" s="52">
        <v>68</v>
      </c>
      <c r="C92" s="53" t="s">
        <v>147</v>
      </c>
      <c r="D92" s="51" t="s">
        <v>63</v>
      </c>
      <c r="E92" s="51" t="s">
        <v>23</v>
      </c>
      <c r="F92" s="6">
        <f>I92+H92+G92</f>
        <v>14000</v>
      </c>
      <c r="G92" s="6">
        <v>5000</v>
      </c>
      <c r="H92" s="6">
        <v>5000</v>
      </c>
      <c r="I92" s="6">
        <v>4000</v>
      </c>
    </row>
    <row r="93" spans="2:9" ht="15.75">
      <c r="B93" s="84" t="s">
        <v>38</v>
      </c>
      <c r="C93" s="85"/>
      <c r="D93" s="85"/>
      <c r="E93" s="86"/>
      <c r="F93" s="8">
        <f>F32+F42+F50+F56+F65+F86+F90+F92</f>
        <v>971453.33799999999</v>
      </c>
      <c r="G93" s="8">
        <f>G32+G42+G50+G56+G65+G86+G90+G92</f>
        <v>347991.46100000001</v>
      </c>
      <c r="H93" s="8">
        <f>H32+H42+H50+H56+H65+H86+H90+H92</f>
        <v>282242.96299999999</v>
      </c>
      <c r="I93" s="8">
        <f>I32+I42+I50+I56+I65+I86+I90+I92</f>
        <v>341218.91399999999</v>
      </c>
    </row>
    <row r="94" spans="2:9" ht="12" customHeight="1">
      <c r="B94" s="1"/>
      <c r="C94" s="1"/>
      <c r="D94" s="1"/>
      <c r="E94" s="1"/>
      <c r="F94" s="1"/>
      <c r="G94" s="1"/>
      <c r="H94" s="1"/>
      <c r="I94" s="1"/>
    </row>
    <row r="95" spans="2:9" ht="15.75">
      <c r="B95" s="88" t="s">
        <v>150</v>
      </c>
      <c r="C95" s="88"/>
      <c r="D95" s="88"/>
      <c r="E95" s="88"/>
      <c r="F95" s="88"/>
      <c r="G95" s="88"/>
      <c r="H95" s="88"/>
      <c r="I95" s="88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  <row r="303" spans="2:9" ht="15.75">
      <c r="B303" s="1"/>
      <c r="C303" s="1"/>
      <c r="D303" s="1"/>
      <c r="E303" s="1"/>
      <c r="F303" s="1"/>
      <c r="G303" s="1"/>
      <c r="H303" s="1"/>
      <c r="I303" s="1"/>
    </row>
    <row r="304" spans="2:9" ht="15.75">
      <c r="B304" s="1"/>
      <c r="C304" s="1"/>
      <c r="D304" s="1"/>
      <c r="E304" s="1"/>
      <c r="F304" s="1"/>
      <c r="G304" s="1"/>
      <c r="H304" s="1"/>
      <c r="I304" s="1"/>
    </row>
    <row r="305" spans="2:9" ht="15.75">
      <c r="B305" s="1"/>
      <c r="C305" s="1"/>
      <c r="D305" s="1"/>
      <c r="E305" s="1"/>
      <c r="F305" s="1"/>
      <c r="G305" s="1"/>
      <c r="H305" s="1"/>
      <c r="I305" s="1"/>
    </row>
    <row r="306" spans="2:9" ht="15.75">
      <c r="B306" s="1"/>
      <c r="C306" s="1"/>
      <c r="D306" s="1"/>
      <c r="E306" s="1"/>
      <c r="F306" s="1"/>
      <c r="G306" s="1"/>
      <c r="H306" s="1"/>
      <c r="I306" s="1"/>
    </row>
    <row r="307" spans="2:9" ht="15.75">
      <c r="B307" s="1"/>
      <c r="C307" s="1"/>
      <c r="D307" s="1"/>
      <c r="E307" s="1"/>
      <c r="F307" s="1"/>
      <c r="G307" s="1"/>
      <c r="H307" s="1"/>
      <c r="I307" s="1"/>
    </row>
    <row r="308" spans="2:9" ht="15.75">
      <c r="B308" s="1"/>
      <c r="C308" s="1"/>
      <c r="D308" s="1"/>
      <c r="E308" s="1"/>
      <c r="F308" s="1"/>
      <c r="G308" s="1"/>
      <c r="H308" s="1"/>
      <c r="I308" s="1"/>
    </row>
    <row r="309" spans="2:9" ht="15.75">
      <c r="B309" s="1"/>
      <c r="C309" s="1"/>
      <c r="D309" s="1"/>
      <c r="E309" s="1"/>
      <c r="F309" s="1"/>
      <c r="G309" s="1"/>
      <c r="H309" s="1"/>
      <c r="I309" s="1"/>
    </row>
    <row r="310" spans="2:9" ht="15.75">
      <c r="B310" s="1"/>
      <c r="C310" s="1"/>
      <c r="D310" s="1"/>
      <c r="E310" s="1"/>
      <c r="F310" s="1"/>
      <c r="G310" s="1"/>
      <c r="H310" s="1"/>
      <c r="I310" s="1"/>
    </row>
    <row r="311" spans="2:9" ht="15.75">
      <c r="B311" s="1"/>
      <c r="C311" s="1"/>
      <c r="D311" s="1"/>
      <c r="E311" s="1"/>
      <c r="F311" s="1"/>
      <c r="G311" s="1"/>
      <c r="H311" s="1"/>
      <c r="I311" s="1"/>
    </row>
    <row r="312" spans="2:9" ht="15.75">
      <c r="B312" s="1"/>
      <c r="C312" s="1"/>
      <c r="D312" s="1"/>
      <c r="E312" s="1"/>
      <c r="F312" s="1"/>
      <c r="G312" s="1"/>
      <c r="H312" s="1"/>
      <c r="I312" s="1"/>
    </row>
    <row r="313" spans="2:9" ht="15.75">
      <c r="B313" s="1"/>
      <c r="C313" s="1"/>
      <c r="D313" s="1"/>
      <c r="E313" s="1"/>
      <c r="F313" s="1"/>
      <c r="G313" s="1"/>
      <c r="H313" s="1"/>
      <c r="I313" s="1"/>
    </row>
    <row r="314" spans="2:9" ht="15.75">
      <c r="B314" s="1"/>
      <c r="C314" s="1"/>
      <c r="D314" s="1"/>
      <c r="E314" s="1"/>
      <c r="F314" s="1"/>
      <c r="G314" s="1"/>
      <c r="H314" s="1"/>
      <c r="I314" s="1"/>
    </row>
    <row r="315" spans="2:9" ht="15.75">
      <c r="B315" s="1"/>
      <c r="C315" s="1"/>
      <c r="D315" s="1"/>
      <c r="E315" s="1"/>
      <c r="F315" s="1"/>
      <c r="G315" s="1"/>
      <c r="H315" s="1"/>
      <c r="I315" s="1"/>
    </row>
    <row r="316" spans="2:9" ht="15.75">
      <c r="B316" s="1"/>
      <c r="C316" s="1"/>
      <c r="D316" s="1"/>
      <c r="E316" s="1"/>
      <c r="F316" s="1"/>
      <c r="G316" s="1"/>
      <c r="H316" s="1"/>
      <c r="I316" s="1"/>
    </row>
    <row r="317" spans="2:9" ht="15.75">
      <c r="B317" s="1"/>
      <c r="C317" s="1"/>
      <c r="D317" s="1"/>
      <c r="E317" s="1"/>
      <c r="F317" s="1"/>
      <c r="G317" s="1"/>
      <c r="H317" s="1"/>
      <c r="I317" s="1"/>
    </row>
    <row r="318" spans="2:9" ht="15.75">
      <c r="B318" s="1"/>
      <c r="C318" s="1"/>
      <c r="D318" s="1"/>
      <c r="E318" s="1"/>
      <c r="F318" s="1"/>
      <c r="G318" s="1"/>
      <c r="H318" s="1"/>
      <c r="I318" s="1"/>
    </row>
    <row r="319" spans="2:9" ht="15.75">
      <c r="B319" s="1"/>
      <c r="C319" s="1"/>
      <c r="D319" s="1"/>
      <c r="E319" s="1"/>
      <c r="F319" s="1"/>
      <c r="G319" s="1"/>
      <c r="H319" s="1"/>
      <c r="I319" s="1"/>
    </row>
    <row r="320" spans="2:9" ht="15.75">
      <c r="B320" s="1"/>
      <c r="C320" s="1"/>
      <c r="D320" s="1"/>
      <c r="E320" s="1"/>
      <c r="F320" s="1"/>
      <c r="G320" s="1"/>
      <c r="H320" s="1"/>
      <c r="I320" s="1"/>
    </row>
    <row r="321" spans="2:9" ht="15.75">
      <c r="B321" s="1"/>
      <c r="C321" s="1"/>
      <c r="D321" s="1"/>
      <c r="E321" s="1"/>
      <c r="F321" s="1"/>
      <c r="G321" s="1"/>
      <c r="H321" s="1"/>
      <c r="I321" s="1"/>
    </row>
    <row r="322" spans="2:9" ht="15.75">
      <c r="B322" s="1"/>
      <c r="C322" s="1"/>
      <c r="D322" s="1"/>
      <c r="E322" s="1"/>
      <c r="F322" s="1"/>
      <c r="G322" s="1"/>
      <c r="H322" s="1"/>
      <c r="I322" s="1"/>
    </row>
    <row r="323" spans="2:9" ht="15.75">
      <c r="B323" s="1"/>
      <c r="C323" s="1"/>
      <c r="D323" s="1"/>
      <c r="E323" s="1"/>
      <c r="F323" s="1"/>
      <c r="G323" s="1"/>
      <c r="H323" s="1"/>
      <c r="I323" s="1"/>
    </row>
    <row r="324" spans="2:9" ht="15.75">
      <c r="B324" s="1"/>
      <c r="C324" s="1"/>
      <c r="D324" s="1"/>
      <c r="E324" s="1"/>
      <c r="F324" s="1"/>
      <c r="G324" s="1"/>
      <c r="H324" s="1"/>
      <c r="I324" s="1"/>
    </row>
    <row r="325" spans="2:9" ht="15.75">
      <c r="B325" s="1"/>
      <c r="C325" s="1"/>
      <c r="D325" s="1"/>
      <c r="E325" s="1"/>
      <c r="F325" s="1"/>
      <c r="G325" s="1"/>
      <c r="H325" s="1"/>
      <c r="I325" s="1"/>
    </row>
    <row r="326" spans="2:9" ht="15.75">
      <c r="B326" s="1"/>
      <c r="C326" s="1"/>
      <c r="D326" s="1"/>
      <c r="E326" s="1"/>
      <c r="F326" s="1"/>
      <c r="G326" s="1"/>
      <c r="H326" s="1"/>
      <c r="I326" s="1"/>
    </row>
    <row r="327" spans="2:9" ht="15.75">
      <c r="B327" s="1"/>
      <c r="C327" s="1"/>
      <c r="D327" s="1"/>
      <c r="E327" s="1"/>
      <c r="F327" s="1"/>
      <c r="G327" s="1"/>
      <c r="H327" s="1"/>
      <c r="I327" s="1"/>
    </row>
    <row r="328" spans="2:9" ht="15.75">
      <c r="B328" s="1"/>
      <c r="C328" s="1"/>
      <c r="D328" s="1"/>
      <c r="E328" s="1"/>
      <c r="F328" s="1"/>
      <c r="G328" s="1"/>
      <c r="H328" s="1"/>
      <c r="I328" s="1"/>
    </row>
    <row r="329" spans="2:9" ht="15.75">
      <c r="B329" s="1"/>
      <c r="C329" s="1"/>
      <c r="D329" s="1"/>
      <c r="E329" s="1"/>
      <c r="F329" s="1"/>
      <c r="G329" s="1"/>
      <c r="H329" s="1"/>
      <c r="I329" s="1"/>
    </row>
    <row r="330" spans="2:9" ht="15.75">
      <c r="B330" s="1"/>
      <c r="C330" s="1"/>
      <c r="D330" s="1"/>
      <c r="E330" s="1"/>
      <c r="F330" s="1"/>
      <c r="G330" s="1"/>
      <c r="H330" s="1"/>
      <c r="I330" s="1"/>
    </row>
    <row r="331" spans="2:9" ht="15.75">
      <c r="B331" s="1"/>
      <c r="C331" s="1"/>
      <c r="D331" s="1"/>
      <c r="E331" s="1"/>
      <c r="F331" s="1"/>
      <c r="G331" s="1"/>
      <c r="H331" s="1"/>
      <c r="I331" s="1"/>
    </row>
    <row r="332" spans="2:9" ht="15.75">
      <c r="B332" s="1"/>
      <c r="C332" s="1"/>
      <c r="D332" s="1"/>
      <c r="E332" s="1"/>
      <c r="F332" s="1"/>
      <c r="G332" s="1"/>
      <c r="H332" s="1"/>
      <c r="I332" s="1"/>
    </row>
    <row r="333" spans="2:9" ht="15.75">
      <c r="B333" s="1"/>
      <c r="C333" s="1"/>
      <c r="D333" s="1"/>
      <c r="E333" s="1"/>
      <c r="F333" s="1"/>
      <c r="G333" s="1"/>
      <c r="H333" s="1"/>
      <c r="I333" s="1"/>
    </row>
    <row r="334" spans="2:9" ht="15.75">
      <c r="B334" s="1"/>
      <c r="C334" s="1"/>
      <c r="D334" s="1"/>
      <c r="E334" s="1"/>
      <c r="F334" s="1"/>
      <c r="G334" s="1"/>
      <c r="H334" s="1"/>
      <c r="I334" s="1"/>
    </row>
    <row r="335" spans="2:9" ht="15.75">
      <c r="B335" s="1"/>
      <c r="C335" s="1"/>
      <c r="D335" s="1"/>
      <c r="E335" s="1"/>
      <c r="F335" s="1"/>
      <c r="G335" s="1"/>
      <c r="H335" s="1"/>
      <c r="I335" s="1"/>
    </row>
    <row r="336" spans="2:9" ht="15.75">
      <c r="B336" s="1"/>
      <c r="C336" s="1"/>
      <c r="D336" s="1"/>
      <c r="E336" s="1"/>
      <c r="F336" s="1"/>
      <c r="G336" s="1"/>
      <c r="H336" s="1"/>
      <c r="I336" s="1"/>
    </row>
    <row r="337" spans="2:9" ht="15.75">
      <c r="B337" s="1"/>
      <c r="C337" s="1"/>
      <c r="D337" s="1"/>
      <c r="E337" s="1"/>
      <c r="F337" s="1"/>
      <c r="G337" s="1"/>
      <c r="H337" s="1"/>
      <c r="I337" s="1"/>
    </row>
    <row r="338" spans="2:9" ht="15.75">
      <c r="B338" s="1"/>
      <c r="C338" s="1"/>
      <c r="D338" s="1"/>
      <c r="E338" s="1"/>
      <c r="F338" s="1"/>
      <c r="G338" s="1"/>
      <c r="H338" s="1"/>
      <c r="I338" s="1"/>
    </row>
    <row r="339" spans="2:9" ht="15.75">
      <c r="B339" s="1"/>
      <c r="C339" s="1"/>
      <c r="D339" s="1"/>
      <c r="E339" s="1"/>
      <c r="F339" s="1"/>
      <c r="G339" s="1"/>
      <c r="H339" s="1"/>
      <c r="I339" s="1"/>
    </row>
    <row r="340" spans="2:9" ht="15.75">
      <c r="B340" s="1"/>
      <c r="C340" s="1"/>
      <c r="D340" s="1"/>
      <c r="E340" s="1"/>
      <c r="F340" s="1"/>
      <c r="G340" s="1"/>
      <c r="H340" s="1"/>
      <c r="I340" s="1"/>
    </row>
    <row r="341" spans="2:9" ht="15.75">
      <c r="B341" s="1"/>
      <c r="C341" s="1"/>
      <c r="D341" s="1"/>
      <c r="E341" s="1"/>
      <c r="F341" s="1"/>
      <c r="G341" s="1"/>
      <c r="H341" s="1"/>
      <c r="I341" s="1"/>
    </row>
    <row r="342" spans="2:9" ht="15.75">
      <c r="B342" s="1"/>
      <c r="C342" s="1"/>
      <c r="D342" s="1"/>
      <c r="E342" s="1"/>
      <c r="F342" s="1"/>
      <c r="G342" s="1"/>
      <c r="H342" s="1"/>
      <c r="I342" s="1"/>
    </row>
    <row r="343" spans="2:9" ht="15.75">
      <c r="B343" s="1"/>
      <c r="C343" s="1"/>
      <c r="D343" s="1"/>
      <c r="E343" s="1"/>
      <c r="F343" s="1"/>
      <c r="G343" s="1"/>
      <c r="H343" s="1"/>
      <c r="I343" s="1"/>
    </row>
    <row r="344" spans="2:9" ht="15.75">
      <c r="B344" s="1"/>
      <c r="C344" s="1"/>
      <c r="D344" s="1"/>
      <c r="E344" s="1"/>
      <c r="F344" s="1"/>
      <c r="G344" s="1"/>
      <c r="H344" s="1"/>
      <c r="I344" s="1"/>
    </row>
    <row r="345" spans="2:9" ht="15.75">
      <c r="B345" s="1"/>
      <c r="C345" s="1"/>
      <c r="D345" s="1"/>
      <c r="E345" s="1"/>
      <c r="F345" s="1"/>
      <c r="G345" s="1"/>
      <c r="H345" s="1"/>
      <c r="I345" s="1"/>
    </row>
    <row r="346" spans="2:9" ht="15.75">
      <c r="B346" s="1"/>
      <c r="C346" s="1"/>
      <c r="D346" s="1"/>
      <c r="E346" s="1"/>
      <c r="F346" s="1"/>
      <c r="G346" s="1"/>
      <c r="H346" s="1"/>
      <c r="I346" s="1"/>
    </row>
    <row r="347" spans="2:9" ht="15.75">
      <c r="B347" s="1"/>
      <c r="C347" s="1"/>
      <c r="D347" s="1"/>
      <c r="E347" s="1"/>
      <c r="F347" s="1"/>
      <c r="G347" s="1"/>
      <c r="H347" s="1"/>
      <c r="I347" s="1"/>
    </row>
    <row r="348" spans="2:9" ht="15.75">
      <c r="B348" s="1"/>
      <c r="C348" s="1"/>
      <c r="D348" s="1"/>
      <c r="E348" s="1"/>
      <c r="F348" s="1"/>
      <c r="G348" s="1"/>
      <c r="H348" s="1"/>
      <c r="I348" s="1"/>
    </row>
    <row r="349" spans="2:9" ht="15.75">
      <c r="B349" s="1"/>
      <c r="C349" s="1"/>
      <c r="D349" s="1"/>
      <c r="E349" s="1"/>
      <c r="F349" s="1"/>
      <c r="G349" s="1"/>
      <c r="H349" s="1"/>
      <c r="I349" s="1"/>
    </row>
    <row r="350" spans="2:9" ht="15.75">
      <c r="B350" s="1"/>
      <c r="C350" s="1"/>
      <c r="D350" s="1"/>
      <c r="E350" s="1"/>
      <c r="F350" s="1"/>
      <c r="G350" s="1"/>
      <c r="H350" s="1"/>
      <c r="I350" s="1"/>
    </row>
    <row r="351" spans="2:9" ht="15.75">
      <c r="B351" s="1"/>
      <c r="C351" s="1"/>
      <c r="D351" s="1"/>
      <c r="E351" s="1"/>
      <c r="F351" s="1"/>
      <c r="G351" s="1"/>
      <c r="H351" s="1"/>
      <c r="I351" s="1"/>
    </row>
    <row r="352" spans="2:9" ht="15.75">
      <c r="B352" s="1"/>
      <c r="C352" s="1"/>
      <c r="D352" s="1"/>
      <c r="E352" s="1"/>
      <c r="F352" s="1"/>
      <c r="G352" s="1"/>
      <c r="H352" s="1"/>
      <c r="I352" s="1"/>
    </row>
    <row r="353" spans="2:9" ht="15.75">
      <c r="B353" s="1"/>
      <c r="C353" s="1"/>
      <c r="D353" s="1"/>
      <c r="E353" s="1"/>
      <c r="F353" s="1"/>
      <c r="G353" s="1"/>
      <c r="H353" s="1"/>
      <c r="I353" s="1"/>
    </row>
    <row r="354" spans="2:9" ht="15.75">
      <c r="B354" s="1"/>
      <c r="C354" s="1"/>
      <c r="D354" s="1"/>
      <c r="E354" s="1"/>
      <c r="F354" s="1"/>
      <c r="G354" s="1"/>
      <c r="H354" s="1"/>
      <c r="I354" s="1"/>
    </row>
    <row r="355" spans="2:9" ht="15.75">
      <c r="B355" s="1"/>
      <c r="C355" s="1"/>
      <c r="D355" s="1"/>
      <c r="E355" s="1"/>
      <c r="F355" s="1"/>
      <c r="G355" s="1"/>
      <c r="H355" s="1"/>
      <c r="I355" s="1"/>
    </row>
    <row r="356" spans="2:9" ht="15.75">
      <c r="B356" s="1"/>
      <c r="C356" s="1"/>
      <c r="D356" s="1"/>
      <c r="E356" s="1"/>
      <c r="F356" s="1"/>
      <c r="G356" s="1"/>
      <c r="H356" s="1"/>
      <c r="I356" s="1"/>
    </row>
    <row r="357" spans="2:9" ht="15.75">
      <c r="B357" s="1"/>
      <c r="C357" s="1"/>
      <c r="D357" s="1"/>
      <c r="E357" s="1"/>
      <c r="F357" s="1"/>
      <c r="G357" s="1"/>
      <c r="H357" s="1"/>
      <c r="I357" s="1"/>
    </row>
    <row r="358" spans="2:9" ht="15.75">
      <c r="B358" s="1"/>
      <c r="C358" s="1"/>
      <c r="D358" s="1"/>
      <c r="E358" s="1"/>
      <c r="F358" s="1"/>
      <c r="G358" s="1"/>
      <c r="H358" s="1"/>
      <c r="I358" s="1"/>
    </row>
    <row r="359" spans="2:9" ht="15.75">
      <c r="B359" s="1"/>
      <c r="C359" s="1"/>
      <c r="D359" s="1"/>
      <c r="E359" s="1"/>
      <c r="F359" s="1"/>
      <c r="G359" s="1"/>
      <c r="H359" s="1"/>
      <c r="I359" s="1"/>
    </row>
    <row r="360" spans="2:9" ht="15.75">
      <c r="B360" s="1"/>
      <c r="C360" s="1"/>
      <c r="D360" s="1"/>
      <c r="E360" s="1"/>
      <c r="F360" s="1"/>
      <c r="G360" s="1"/>
      <c r="H360" s="1"/>
      <c r="I360" s="1"/>
    </row>
    <row r="361" spans="2:9" ht="15.75">
      <c r="B361" s="1"/>
      <c r="C361" s="1"/>
      <c r="D361" s="1"/>
      <c r="E361" s="1"/>
      <c r="F361" s="1"/>
      <c r="G361" s="1"/>
      <c r="H361" s="1"/>
      <c r="I361" s="1"/>
    </row>
    <row r="362" spans="2:9" ht="15.75">
      <c r="B362" s="1"/>
      <c r="C362" s="1"/>
      <c r="D362" s="1"/>
      <c r="E362" s="1"/>
      <c r="F362" s="1"/>
      <c r="G362" s="1"/>
      <c r="H362" s="1"/>
      <c r="I362" s="1"/>
    </row>
    <row r="363" spans="2:9" ht="15.75">
      <c r="B363" s="1"/>
      <c r="C363" s="1"/>
      <c r="D363" s="1"/>
      <c r="E363" s="1"/>
      <c r="F363" s="1"/>
      <c r="G363" s="1"/>
      <c r="H363" s="1"/>
      <c r="I363" s="1"/>
    </row>
    <row r="364" spans="2:9" ht="15.75">
      <c r="B364" s="1"/>
      <c r="C364" s="1"/>
      <c r="D364" s="1"/>
      <c r="E364" s="1"/>
      <c r="F364" s="1"/>
      <c r="G364" s="1"/>
      <c r="H364" s="1"/>
      <c r="I364" s="1"/>
    </row>
    <row r="365" spans="2:9" ht="15.75">
      <c r="B365" s="1"/>
      <c r="C365" s="1"/>
      <c r="D365" s="1"/>
      <c r="E365" s="1"/>
      <c r="F365" s="1"/>
      <c r="G365" s="1"/>
      <c r="H365" s="1"/>
      <c r="I365" s="1"/>
    </row>
    <row r="366" spans="2:9" ht="15.75">
      <c r="B366" s="1"/>
      <c r="C366" s="1"/>
      <c r="D366" s="1"/>
      <c r="E366" s="1"/>
      <c r="F366" s="1"/>
      <c r="G366" s="1"/>
      <c r="H366" s="1"/>
      <c r="I366" s="1"/>
    </row>
    <row r="367" spans="2:9" ht="15.75">
      <c r="B367" s="1"/>
      <c r="C367" s="1"/>
      <c r="D367" s="1"/>
      <c r="E367" s="1"/>
      <c r="F367" s="1"/>
      <c r="G367" s="1"/>
      <c r="H367" s="1"/>
      <c r="I367" s="1"/>
    </row>
    <row r="368" spans="2:9" ht="15.75">
      <c r="B368" s="1"/>
      <c r="C368" s="1"/>
      <c r="D368" s="1"/>
      <c r="E368" s="1"/>
      <c r="F368" s="1"/>
      <c r="G368" s="1"/>
      <c r="H368" s="1"/>
      <c r="I368" s="1"/>
    </row>
    <row r="369" spans="2:9" ht="15.75">
      <c r="B369" s="1"/>
      <c r="C369" s="1"/>
      <c r="D369" s="1"/>
      <c r="E369" s="1"/>
      <c r="F369" s="1"/>
      <c r="G369" s="1"/>
      <c r="H369" s="1"/>
      <c r="I369" s="1"/>
    </row>
    <row r="370" spans="2:9" ht="15.75">
      <c r="B370" s="1"/>
      <c r="C370" s="1"/>
      <c r="D370" s="1"/>
      <c r="E370" s="1"/>
      <c r="F370" s="1"/>
      <c r="G370" s="1"/>
      <c r="H370" s="1"/>
      <c r="I370" s="1"/>
    </row>
    <row r="371" spans="2:9" ht="15.75">
      <c r="B371" s="1"/>
      <c r="C371" s="1"/>
      <c r="D371" s="1"/>
      <c r="E371" s="1"/>
      <c r="F371" s="1"/>
      <c r="G371" s="1"/>
      <c r="H371" s="1"/>
      <c r="I371" s="1"/>
    </row>
    <row r="372" spans="2:9" ht="15.75">
      <c r="B372" s="1"/>
      <c r="C372" s="1"/>
      <c r="D372" s="1"/>
      <c r="E372" s="1"/>
      <c r="F372" s="1"/>
      <c r="G372" s="1"/>
      <c r="H372" s="1"/>
      <c r="I372" s="1"/>
    </row>
    <row r="373" spans="2:9" ht="15.75">
      <c r="B373" s="1"/>
      <c r="C373" s="1"/>
      <c r="D373" s="1"/>
      <c r="E373" s="1"/>
      <c r="F373" s="1"/>
      <c r="G373" s="1"/>
      <c r="H373" s="1"/>
      <c r="I373" s="1"/>
    </row>
    <row r="374" spans="2:9" ht="15.75">
      <c r="B374" s="1"/>
      <c r="C374" s="1"/>
      <c r="D374" s="1"/>
      <c r="E374" s="1"/>
      <c r="F374" s="1"/>
      <c r="G374" s="1"/>
      <c r="H374" s="1"/>
      <c r="I374" s="1"/>
    </row>
    <row r="375" spans="2:9" ht="15.75">
      <c r="B375" s="1"/>
      <c r="C375" s="1"/>
      <c r="D375" s="1"/>
      <c r="E375" s="1"/>
      <c r="F375" s="1"/>
      <c r="G375" s="1"/>
      <c r="H375" s="1"/>
      <c r="I375" s="1"/>
    </row>
  </sheetData>
  <mergeCells count="56">
    <mergeCell ref="B91:I91"/>
    <mergeCell ref="D18:D27"/>
    <mergeCell ref="E18:E27"/>
    <mergeCell ref="D28:D29"/>
    <mergeCell ref="E34:E38"/>
    <mergeCell ref="D34:D38"/>
    <mergeCell ref="B90:E90"/>
    <mergeCell ref="B10:I10"/>
    <mergeCell ref="B57:I57"/>
    <mergeCell ref="B56:E56"/>
    <mergeCell ref="B33:I33"/>
    <mergeCell ref="B32:E32"/>
    <mergeCell ref="E28:E31"/>
    <mergeCell ref="D30:D31"/>
    <mergeCell ref="D44:D49"/>
    <mergeCell ref="E44:E49"/>
    <mergeCell ref="B4:I4"/>
    <mergeCell ref="B6:B8"/>
    <mergeCell ref="C6:C8"/>
    <mergeCell ref="D6:D8"/>
    <mergeCell ref="E6:E8"/>
    <mergeCell ref="F6:I6"/>
    <mergeCell ref="F7:F8"/>
    <mergeCell ref="G7:I7"/>
    <mergeCell ref="B95:I95"/>
    <mergeCell ref="D11:D17"/>
    <mergeCell ref="E11:E17"/>
    <mergeCell ref="D52:D53"/>
    <mergeCell ref="D54:D55"/>
    <mergeCell ref="E52:E53"/>
    <mergeCell ref="E54:E55"/>
    <mergeCell ref="D62:D63"/>
    <mergeCell ref="B86:E86"/>
    <mergeCell ref="B65:E65"/>
    <mergeCell ref="B66:I66"/>
    <mergeCell ref="B43:I43"/>
    <mergeCell ref="B51:I51"/>
    <mergeCell ref="D67:D68"/>
    <mergeCell ref="E67:E68"/>
    <mergeCell ref="B93:E93"/>
    <mergeCell ref="G1:I1"/>
    <mergeCell ref="G2:I2"/>
    <mergeCell ref="G3:I3"/>
    <mergeCell ref="B87:I87"/>
    <mergeCell ref="E88:E89"/>
    <mergeCell ref="D69:D74"/>
    <mergeCell ref="E69:E76"/>
    <mergeCell ref="D77:D85"/>
    <mergeCell ref="E77:E85"/>
    <mergeCell ref="E39:E41"/>
    <mergeCell ref="D39:D41"/>
    <mergeCell ref="E58:E59"/>
    <mergeCell ref="D58:D59"/>
    <mergeCell ref="E60:E64"/>
    <mergeCell ref="B42:E42"/>
    <mergeCell ref="B50:E50"/>
  </mergeCells>
  <pageMargins left="0.15748031496062992" right="0.15748031496062992" top="0.78740157480314965" bottom="0.15748031496062992" header="0.31496062992125984" footer="0.31496062992125984"/>
  <pageSetup paperSize="9" firstPageNumber="2" orientation="landscape" horizontalDpi="180" verticalDpi="180" r:id="rId1"/>
  <headerFooter>
    <oddHeader>&amp;C&amp;P</oddHeader>
  </headerFooter>
  <rowBreaks count="3" manualBreakCount="3">
    <brk id="17" max="16383" man="1"/>
    <brk id="76" max="8" man="1"/>
    <brk id="8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358"/>
  <sheetViews>
    <sheetView topLeftCell="A25" zoomScaleNormal="100" zoomScaleSheetLayoutView="110" workbookViewId="0">
      <selection activeCell="C41" sqref="C41"/>
    </sheetView>
  </sheetViews>
  <sheetFormatPr defaultRowHeight="1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>
      <c r="G1" s="77" t="s">
        <v>140</v>
      </c>
      <c r="H1" s="77"/>
      <c r="I1" s="77"/>
    </row>
    <row r="2" spans="2:9">
      <c r="G2" s="77" t="s">
        <v>139</v>
      </c>
      <c r="H2" s="77"/>
      <c r="I2" s="77"/>
    </row>
    <row r="3" spans="2:9">
      <c r="G3" s="77" t="s">
        <v>153</v>
      </c>
      <c r="H3" s="77"/>
      <c r="I3" s="77"/>
    </row>
    <row r="4" spans="2:9" ht="36" customHeight="1">
      <c r="B4" s="89" t="s">
        <v>68</v>
      </c>
      <c r="C4" s="89"/>
      <c r="D4" s="89"/>
      <c r="E4" s="89"/>
      <c r="F4" s="89"/>
      <c r="G4" s="89"/>
      <c r="H4" s="89"/>
      <c r="I4" s="89"/>
    </row>
    <row r="5" spans="2:9" ht="15.75">
      <c r="B5" s="1"/>
      <c r="C5" s="1"/>
      <c r="D5" s="1"/>
      <c r="E5" s="1"/>
      <c r="F5" s="1"/>
      <c r="G5" s="1"/>
      <c r="H5" s="1" t="s">
        <v>125</v>
      </c>
      <c r="I5" s="1"/>
    </row>
    <row r="6" spans="2:9" ht="21.75" customHeight="1">
      <c r="B6" s="83" t="s">
        <v>3</v>
      </c>
      <c r="C6" s="83" t="s">
        <v>49</v>
      </c>
      <c r="D6" s="81" t="s">
        <v>28</v>
      </c>
      <c r="E6" s="83" t="s">
        <v>29</v>
      </c>
      <c r="F6" s="78" t="s">
        <v>1</v>
      </c>
      <c r="G6" s="79"/>
      <c r="H6" s="79"/>
      <c r="I6" s="80"/>
    </row>
    <row r="7" spans="2:9" ht="27.75" customHeight="1">
      <c r="B7" s="83"/>
      <c r="C7" s="83"/>
      <c r="D7" s="90"/>
      <c r="E7" s="83"/>
      <c r="F7" s="81" t="s">
        <v>0</v>
      </c>
      <c r="G7" s="78" t="s">
        <v>2</v>
      </c>
      <c r="H7" s="79"/>
      <c r="I7" s="80"/>
    </row>
    <row r="8" spans="2:9" ht="28.5" customHeight="1">
      <c r="B8" s="83"/>
      <c r="C8" s="83"/>
      <c r="D8" s="82"/>
      <c r="E8" s="83"/>
      <c r="F8" s="82"/>
      <c r="G8" s="3">
        <v>2020</v>
      </c>
      <c r="H8" s="3">
        <v>2021</v>
      </c>
      <c r="I8" s="3">
        <v>2022</v>
      </c>
    </row>
    <row r="9" spans="2:9" ht="21.75" customHeight="1">
      <c r="B9" s="10">
        <v>1</v>
      </c>
      <c r="C9" s="10">
        <v>2</v>
      </c>
      <c r="D9" s="11">
        <v>3</v>
      </c>
      <c r="E9" s="10">
        <v>4</v>
      </c>
      <c r="F9" s="11">
        <v>5</v>
      </c>
      <c r="G9" s="10">
        <v>6</v>
      </c>
      <c r="H9" s="10">
        <v>7</v>
      </c>
      <c r="I9" s="10">
        <v>8</v>
      </c>
    </row>
    <row r="10" spans="2:9" ht="21.75" customHeight="1">
      <c r="B10" s="83" t="s">
        <v>13</v>
      </c>
      <c r="C10" s="83"/>
      <c r="D10" s="83"/>
      <c r="E10" s="83"/>
      <c r="F10" s="83"/>
      <c r="G10" s="83"/>
      <c r="H10" s="83"/>
      <c r="I10" s="83"/>
    </row>
    <row r="11" spans="2:9" ht="29.25" customHeight="1">
      <c r="B11" s="22">
        <v>1</v>
      </c>
      <c r="C11" s="24" t="s">
        <v>80</v>
      </c>
      <c r="D11" s="22" t="s">
        <v>30</v>
      </c>
      <c r="E11" s="22" t="s">
        <v>35</v>
      </c>
      <c r="F11" s="22">
        <f t="shared" ref="F11:F16" si="0">G11+H11+I11</f>
        <v>43</v>
      </c>
      <c r="G11" s="22">
        <v>32</v>
      </c>
      <c r="H11" s="22">
        <v>3</v>
      </c>
      <c r="I11" s="22">
        <v>8</v>
      </c>
    </row>
    <row r="12" spans="2:9" ht="55.5" customHeight="1">
      <c r="B12" s="22">
        <v>2</v>
      </c>
      <c r="C12" s="24" t="s">
        <v>81</v>
      </c>
      <c r="D12" s="22" t="s">
        <v>30</v>
      </c>
      <c r="E12" s="22" t="s">
        <v>35</v>
      </c>
      <c r="F12" s="22">
        <f t="shared" si="0"/>
        <v>43</v>
      </c>
      <c r="G12" s="22">
        <v>32</v>
      </c>
      <c r="H12" s="22">
        <v>3</v>
      </c>
      <c r="I12" s="22">
        <v>8</v>
      </c>
    </row>
    <row r="13" spans="2:9" ht="21.75" customHeight="1">
      <c r="B13" s="22">
        <v>3</v>
      </c>
      <c r="C13" s="24" t="s">
        <v>82</v>
      </c>
      <c r="D13" s="22" t="s">
        <v>30</v>
      </c>
      <c r="E13" s="22" t="s">
        <v>35</v>
      </c>
      <c r="F13" s="22">
        <f t="shared" si="0"/>
        <v>43</v>
      </c>
      <c r="G13" s="22">
        <v>32</v>
      </c>
      <c r="H13" s="22">
        <v>3</v>
      </c>
      <c r="I13" s="22">
        <v>8</v>
      </c>
    </row>
    <row r="14" spans="2:9" ht="41.25" customHeight="1">
      <c r="B14" s="22">
        <v>4</v>
      </c>
      <c r="C14" s="24" t="s">
        <v>7</v>
      </c>
      <c r="D14" s="22" t="s">
        <v>30</v>
      </c>
      <c r="E14" s="22" t="s">
        <v>35</v>
      </c>
      <c r="F14" s="22">
        <f t="shared" si="0"/>
        <v>28</v>
      </c>
      <c r="G14" s="22">
        <v>25</v>
      </c>
      <c r="H14" s="22">
        <v>1</v>
      </c>
      <c r="I14" s="22">
        <v>2</v>
      </c>
    </row>
    <row r="15" spans="2:9" ht="21.75" customHeight="1">
      <c r="B15" s="22">
        <v>5</v>
      </c>
      <c r="C15" s="24" t="s">
        <v>8</v>
      </c>
      <c r="D15" s="22" t="s">
        <v>30</v>
      </c>
      <c r="E15" s="22" t="s">
        <v>35</v>
      </c>
      <c r="F15" s="22">
        <f t="shared" si="0"/>
        <v>15</v>
      </c>
      <c r="G15" s="22">
        <v>7</v>
      </c>
      <c r="H15" s="22">
        <v>2</v>
      </c>
      <c r="I15" s="22">
        <v>6</v>
      </c>
    </row>
    <row r="16" spans="2:9" ht="69.75" customHeight="1">
      <c r="B16" s="22">
        <v>6</v>
      </c>
      <c r="C16" s="24" t="s">
        <v>83</v>
      </c>
      <c r="D16" s="22" t="s">
        <v>30</v>
      </c>
      <c r="E16" s="22" t="s">
        <v>35</v>
      </c>
      <c r="F16" s="22">
        <f t="shared" si="0"/>
        <v>59</v>
      </c>
      <c r="G16" s="22">
        <v>52</v>
      </c>
      <c r="H16" s="22">
        <v>3</v>
      </c>
      <c r="I16" s="22">
        <v>4</v>
      </c>
    </row>
    <row r="17" spans="2:9" ht="94.5" customHeight="1">
      <c r="B17" s="12">
        <v>7</v>
      </c>
      <c r="C17" s="24" t="s">
        <v>84</v>
      </c>
      <c r="D17" s="3" t="s">
        <v>30</v>
      </c>
      <c r="E17" s="3" t="s">
        <v>35</v>
      </c>
      <c r="F17" s="3">
        <f>G17+H17+I17</f>
        <v>59</v>
      </c>
      <c r="G17" s="3">
        <v>52</v>
      </c>
      <c r="H17" s="3">
        <v>3</v>
      </c>
      <c r="I17" s="3">
        <v>4</v>
      </c>
    </row>
    <row r="18" spans="2:9" ht="69" customHeight="1">
      <c r="B18" s="12">
        <v>8</v>
      </c>
      <c r="C18" s="24" t="s">
        <v>85</v>
      </c>
      <c r="D18" s="3" t="s">
        <v>30</v>
      </c>
      <c r="E18" s="3" t="s">
        <v>35</v>
      </c>
      <c r="F18" s="3">
        <f t="shared" ref="F18:F34" si="1">G18+H18+I18</f>
        <v>59</v>
      </c>
      <c r="G18" s="3">
        <v>52</v>
      </c>
      <c r="H18" s="3">
        <v>3</v>
      </c>
      <c r="I18" s="3">
        <v>4</v>
      </c>
    </row>
    <row r="19" spans="2:9" ht="72.75" customHeight="1">
      <c r="B19" s="12">
        <v>9</v>
      </c>
      <c r="C19" s="24" t="s">
        <v>21</v>
      </c>
      <c r="D19" s="3" t="s">
        <v>30</v>
      </c>
      <c r="E19" s="3" t="s">
        <v>35</v>
      </c>
      <c r="F19" s="3">
        <f t="shared" si="1"/>
        <v>40</v>
      </c>
      <c r="G19" s="3">
        <v>38</v>
      </c>
      <c r="H19" s="3">
        <v>1</v>
      </c>
      <c r="I19" s="3">
        <v>1</v>
      </c>
    </row>
    <row r="20" spans="2:9" ht="49.5" customHeight="1">
      <c r="B20" s="12">
        <v>10</v>
      </c>
      <c r="C20" s="24" t="s">
        <v>20</v>
      </c>
      <c r="D20" s="3" t="s">
        <v>30</v>
      </c>
      <c r="E20" s="3" t="s">
        <v>35</v>
      </c>
      <c r="F20" s="3">
        <f t="shared" si="1"/>
        <v>19</v>
      </c>
      <c r="G20" s="3">
        <v>14</v>
      </c>
      <c r="H20" s="3">
        <v>2</v>
      </c>
      <c r="I20" s="3">
        <v>3</v>
      </c>
    </row>
    <row r="21" spans="2:9" ht="58.5" customHeight="1">
      <c r="B21" s="21">
        <v>11</v>
      </c>
      <c r="C21" s="28" t="s">
        <v>86</v>
      </c>
      <c r="D21" s="21" t="s">
        <v>31</v>
      </c>
      <c r="E21" s="22" t="s">
        <v>35</v>
      </c>
      <c r="F21" s="22">
        <f t="shared" si="1"/>
        <v>26</v>
      </c>
      <c r="G21" s="22">
        <v>8</v>
      </c>
      <c r="H21" s="22">
        <v>9</v>
      </c>
      <c r="I21" s="22">
        <v>9</v>
      </c>
    </row>
    <row r="22" spans="2:9" ht="62.25" customHeight="1">
      <c r="B22" s="21">
        <v>12</v>
      </c>
      <c r="C22" s="28" t="s">
        <v>87</v>
      </c>
      <c r="D22" s="21" t="s">
        <v>31</v>
      </c>
      <c r="E22" s="22" t="s">
        <v>35</v>
      </c>
      <c r="F22" s="22">
        <f t="shared" ref="F22:F24" si="2">G22+H22+I22</f>
        <v>22</v>
      </c>
      <c r="G22" s="22">
        <v>7</v>
      </c>
      <c r="H22" s="22">
        <v>7</v>
      </c>
      <c r="I22" s="22">
        <v>8</v>
      </c>
    </row>
    <row r="23" spans="2:9" ht="63" customHeight="1">
      <c r="B23" s="21">
        <v>13</v>
      </c>
      <c r="C23" s="28" t="s">
        <v>88</v>
      </c>
      <c r="D23" s="21" t="s">
        <v>31</v>
      </c>
      <c r="E23" s="22" t="s">
        <v>35</v>
      </c>
      <c r="F23" s="22">
        <f t="shared" si="2"/>
        <v>3</v>
      </c>
      <c r="G23" s="22">
        <v>1</v>
      </c>
      <c r="H23" s="22">
        <v>1</v>
      </c>
      <c r="I23" s="22">
        <v>1</v>
      </c>
    </row>
    <row r="24" spans="2:9" ht="82.5" customHeight="1">
      <c r="B24" s="21">
        <v>14</v>
      </c>
      <c r="C24" s="28" t="s">
        <v>94</v>
      </c>
      <c r="D24" s="21" t="s">
        <v>31</v>
      </c>
      <c r="E24" s="22" t="s">
        <v>35</v>
      </c>
      <c r="F24" s="22">
        <f t="shared" si="2"/>
        <v>6</v>
      </c>
      <c r="G24" s="22">
        <v>2</v>
      </c>
      <c r="H24" s="22">
        <v>2</v>
      </c>
      <c r="I24" s="22">
        <v>2</v>
      </c>
    </row>
    <row r="25" spans="2:9" ht="24" customHeight="1">
      <c r="B25" s="81">
        <v>15</v>
      </c>
      <c r="C25" s="94" t="s">
        <v>10</v>
      </c>
      <c r="D25" s="81" t="s">
        <v>31</v>
      </c>
      <c r="E25" s="3" t="s">
        <v>35</v>
      </c>
      <c r="F25" s="3">
        <f>G25+H25+I25</f>
        <v>38</v>
      </c>
      <c r="G25" s="3">
        <v>12</v>
      </c>
      <c r="H25" s="3">
        <v>13</v>
      </c>
      <c r="I25" s="3">
        <v>13</v>
      </c>
    </row>
    <row r="26" spans="2:9" ht="24" customHeight="1">
      <c r="B26" s="82"/>
      <c r="C26" s="95"/>
      <c r="D26" s="82"/>
      <c r="E26" s="4" t="s">
        <v>39</v>
      </c>
      <c r="F26" s="3">
        <f t="shared" si="1"/>
        <v>36758</v>
      </c>
      <c r="G26" s="3">
        <v>11540</v>
      </c>
      <c r="H26" s="3">
        <v>12250</v>
      </c>
      <c r="I26" s="3">
        <v>12968</v>
      </c>
    </row>
    <row r="27" spans="2:9" ht="24" customHeight="1">
      <c r="B27" s="81">
        <v>16</v>
      </c>
      <c r="C27" s="94" t="s">
        <v>11</v>
      </c>
      <c r="D27" s="81" t="s">
        <v>31</v>
      </c>
      <c r="E27" s="3" t="s">
        <v>35</v>
      </c>
      <c r="F27" s="3">
        <f>G27+H27+I27</f>
        <v>31</v>
      </c>
      <c r="G27" s="3">
        <v>10</v>
      </c>
      <c r="H27" s="3">
        <v>10</v>
      </c>
      <c r="I27" s="3">
        <v>11</v>
      </c>
    </row>
    <row r="28" spans="2:9" ht="24" customHeight="1">
      <c r="B28" s="82"/>
      <c r="C28" s="95"/>
      <c r="D28" s="82"/>
      <c r="E28" s="3" t="s">
        <v>32</v>
      </c>
      <c r="F28" s="3">
        <f t="shared" si="1"/>
        <v>38413</v>
      </c>
      <c r="G28" s="3">
        <v>12870</v>
      </c>
      <c r="H28" s="3">
        <v>12123</v>
      </c>
      <c r="I28" s="3">
        <v>13420</v>
      </c>
    </row>
    <row r="29" spans="2:9" ht="24" customHeight="1">
      <c r="B29" s="81">
        <v>17</v>
      </c>
      <c r="C29" s="94" t="s">
        <v>89</v>
      </c>
      <c r="D29" s="81" t="s">
        <v>31</v>
      </c>
      <c r="E29" s="3" t="s">
        <v>33</v>
      </c>
      <c r="F29" s="3">
        <f>G29+H29+I29</f>
        <v>3</v>
      </c>
      <c r="G29" s="3">
        <v>1</v>
      </c>
      <c r="H29" s="3">
        <v>1</v>
      </c>
      <c r="I29" s="3">
        <v>1</v>
      </c>
    </row>
    <row r="30" spans="2:9" ht="24" customHeight="1">
      <c r="B30" s="82"/>
      <c r="C30" s="95"/>
      <c r="D30" s="82"/>
      <c r="E30" s="4" t="s">
        <v>39</v>
      </c>
      <c r="F30" s="3">
        <f t="shared" si="1"/>
        <v>19584</v>
      </c>
      <c r="G30" s="3">
        <v>6528</v>
      </c>
      <c r="H30" s="3">
        <v>6528</v>
      </c>
      <c r="I30" s="3">
        <v>6528</v>
      </c>
    </row>
    <row r="31" spans="2:9" ht="24" customHeight="1">
      <c r="B31" s="81">
        <v>18</v>
      </c>
      <c r="C31" s="94" t="s">
        <v>58</v>
      </c>
      <c r="D31" s="81" t="s">
        <v>31</v>
      </c>
      <c r="E31" s="3" t="s">
        <v>33</v>
      </c>
      <c r="F31" s="3">
        <f>G31+H31+I31</f>
        <v>3</v>
      </c>
      <c r="G31" s="3">
        <v>1</v>
      </c>
      <c r="H31" s="3">
        <v>1</v>
      </c>
      <c r="I31" s="3">
        <v>1</v>
      </c>
    </row>
    <row r="32" spans="2:9" ht="24" customHeight="1">
      <c r="B32" s="82"/>
      <c r="C32" s="95"/>
      <c r="D32" s="82"/>
      <c r="E32" s="4" t="s">
        <v>39</v>
      </c>
      <c r="F32" s="3">
        <f t="shared" si="1"/>
        <v>14823</v>
      </c>
      <c r="G32" s="3">
        <v>4953</v>
      </c>
      <c r="H32" s="3">
        <v>5120</v>
      </c>
      <c r="I32" s="3">
        <v>4750</v>
      </c>
    </row>
    <row r="33" spans="2:9" ht="24" customHeight="1">
      <c r="B33" s="81">
        <v>19</v>
      </c>
      <c r="C33" s="94" t="s">
        <v>57</v>
      </c>
      <c r="D33" s="81" t="s">
        <v>31</v>
      </c>
      <c r="E33" s="3" t="s">
        <v>33</v>
      </c>
      <c r="F33" s="3">
        <f>G33+H33+I33</f>
        <v>6</v>
      </c>
      <c r="G33" s="3">
        <v>2</v>
      </c>
      <c r="H33" s="3">
        <v>2</v>
      </c>
      <c r="I33" s="3">
        <v>2</v>
      </c>
    </row>
    <row r="34" spans="2:9" ht="24" customHeight="1">
      <c r="B34" s="82"/>
      <c r="C34" s="95"/>
      <c r="D34" s="82"/>
      <c r="E34" s="3" t="s">
        <v>32</v>
      </c>
      <c r="F34" s="3">
        <f t="shared" si="1"/>
        <v>10645</v>
      </c>
      <c r="G34" s="4">
        <v>3650</v>
      </c>
      <c r="H34" s="3">
        <v>3420</v>
      </c>
      <c r="I34" s="3">
        <v>3575</v>
      </c>
    </row>
    <row r="35" spans="2:9" ht="96.75" customHeight="1">
      <c r="B35" s="43">
        <v>20</v>
      </c>
      <c r="C35" s="44" t="s">
        <v>136</v>
      </c>
      <c r="D35" s="43" t="s">
        <v>31</v>
      </c>
      <c r="E35" s="40" t="s">
        <v>35</v>
      </c>
      <c r="F35" s="40">
        <f>G35</f>
        <v>100</v>
      </c>
      <c r="G35" s="40">
        <v>100</v>
      </c>
      <c r="H35" s="40"/>
      <c r="I35" s="40"/>
    </row>
    <row r="36" spans="2:9" ht="66" customHeight="1">
      <c r="B36" s="59">
        <v>21</v>
      </c>
      <c r="C36" s="62" t="s">
        <v>152</v>
      </c>
      <c r="D36" s="59" t="s">
        <v>31</v>
      </c>
      <c r="E36" s="60" t="s">
        <v>35</v>
      </c>
      <c r="F36" s="60">
        <f>G36+H36+I36</f>
        <v>3</v>
      </c>
      <c r="G36" s="60">
        <v>3</v>
      </c>
      <c r="H36" s="60"/>
      <c r="I36" s="60"/>
    </row>
    <row r="37" spans="2:9" ht="20.25" customHeight="1">
      <c r="B37" s="83" t="s">
        <v>14</v>
      </c>
      <c r="C37" s="83"/>
      <c r="D37" s="83"/>
      <c r="E37" s="83"/>
      <c r="F37" s="83"/>
      <c r="G37" s="83"/>
      <c r="H37" s="83"/>
      <c r="I37" s="83"/>
    </row>
    <row r="38" spans="2:9" ht="54.75" customHeight="1">
      <c r="B38" s="22">
        <v>22</v>
      </c>
      <c r="C38" s="24" t="s">
        <v>92</v>
      </c>
      <c r="D38" s="22" t="s">
        <v>31</v>
      </c>
      <c r="E38" s="22" t="s">
        <v>35</v>
      </c>
      <c r="F38" s="23">
        <f t="shared" ref="F38:F41" si="3">G38+H38+I38</f>
        <v>3</v>
      </c>
      <c r="G38" s="23">
        <v>1</v>
      </c>
      <c r="H38" s="23">
        <v>1</v>
      </c>
      <c r="I38" s="23">
        <v>1</v>
      </c>
    </row>
    <row r="39" spans="2:9" ht="54.75" customHeight="1">
      <c r="B39" s="22">
        <v>23</v>
      </c>
      <c r="C39" s="24" t="s">
        <v>91</v>
      </c>
      <c r="D39" s="22" t="s">
        <v>31</v>
      </c>
      <c r="E39" s="22" t="s">
        <v>35</v>
      </c>
      <c r="F39" s="23">
        <f t="shared" si="3"/>
        <v>5</v>
      </c>
      <c r="G39" s="23">
        <v>2</v>
      </c>
      <c r="H39" s="23">
        <v>2</v>
      </c>
      <c r="I39" s="23">
        <v>1</v>
      </c>
    </row>
    <row r="40" spans="2:9" ht="54.75" customHeight="1">
      <c r="B40" s="22">
        <v>24</v>
      </c>
      <c r="C40" s="24" t="s">
        <v>90</v>
      </c>
      <c r="D40" s="22" t="s">
        <v>31</v>
      </c>
      <c r="E40" s="22" t="s">
        <v>35</v>
      </c>
      <c r="F40" s="23">
        <f t="shared" si="3"/>
        <v>3</v>
      </c>
      <c r="G40" s="23">
        <v>1</v>
      </c>
      <c r="H40" s="23">
        <v>1</v>
      </c>
      <c r="I40" s="23">
        <v>1</v>
      </c>
    </row>
    <row r="41" spans="2:9" ht="94.5" customHeight="1">
      <c r="B41" s="22">
        <v>25</v>
      </c>
      <c r="C41" s="17" t="s">
        <v>93</v>
      </c>
      <c r="D41" s="22" t="s">
        <v>31</v>
      </c>
      <c r="E41" s="22" t="s">
        <v>35</v>
      </c>
      <c r="F41" s="23">
        <f t="shared" si="3"/>
        <v>3</v>
      </c>
      <c r="G41" s="23">
        <v>1</v>
      </c>
      <c r="H41" s="23">
        <v>1</v>
      </c>
      <c r="I41" s="23">
        <v>1</v>
      </c>
    </row>
    <row r="42" spans="2:9" ht="47.25" customHeight="1">
      <c r="B42" s="40">
        <v>26</v>
      </c>
      <c r="C42" s="41" t="s">
        <v>59</v>
      </c>
      <c r="D42" s="40" t="s">
        <v>34</v>
      </c>
      <c r="E42" s="40" t="s">
        <v>32</v>
      </c>
      <c r="F42" s="40">
        <f>G42+H42+I42</f>
        <v>935</v>
      </c>
      <c r="G42" s="40">
        <v>350</v>
      </c>
      <c r="H42" s="40">
        <v>210</v>
      </c>
      <c r="I42" s="40">
        <v>375</v>
      </c>
    </row>
    <row r="43" spans="2:9" ht="39" customHeight="1">
      <c r="B43" s="40">
        <v>27</v>
      </c>
      <c r="C43" s="41" t="s">
        <v>60</v>
      </c>
      <c r="D43" s="40" t="s">
        <v>34</v>
      </c>
      <c r="E43" s="40" t="s">
        <v>32</v>
      </c>
      <c r="F43" s="40">
        <f t="shared" ref="F43:F45" si="4">G43+H43+I43</f>
        <v>2682</v>
      </c>
      <c r="G43" s="40">
        <v>1252</v>
      </c>
      <c r="H43" s="40">
        <v>740</v>
      </c>
      <c r="I43" s="40">
        <v>690</v>
      </c>
    </row>
    <row r="44" spans="2:9" ht="20.25" customHeight="1">
      <c r="B44" s="40">
        <v>28</v>
      </c>
      <c r="C44" s="41" t="s">
        <v>61</v>
      </c>
      <c r="D44" s="40" t="s">
        <v>34</v>
      </c>
      <c r="E44" s="40" t="s">
        <v>32</v>
      </c>
      <c r="F44" s="40">
        <f t="shared" si="4"/>
        <v>2449</v>
      </c>
      <c r="G44" s="40">
        <v>734</v>
      </c>
      <c r="H44" s="40">
        <v>905</v>
      </c>
      <c r="I44" s="40">
        <v>810</v>
      </c>
    </row>
    <row r="45" spans="2:9" ht="63">
      <c r="B45" s="40">
        <v>29</v>
      </c>
      <c r="C45" s="41" t="s">
        <v>65</v>
      </c>
      <c r="D45" s="40" t="s">
        <v>31</v>
      </c>
      <c r="E45" s="40" t="s">
        <v>35</v>
      </c>
      <c r="F45" s="40">
        <f t="shared" si="4"/>
        <v>3</v>
      </c>
      <c r="G45" s="40">
        <v>1</v>
      </c>
      <c r="H45" s="40">
        <v>1</v>
      </c>
      <c r="I45" s="40">
        <v>1</v>
      </c>
    </row>
    <row r="46" spans="2:9" ht="21" customHeight="1">
      <c r="B46" s="83" t="s">
        <v>16</v>
      </c>
      <c r="C46" s="83"/>
      <c r="D46" s="83"/>
      <c r="E46" s="83"/>
      <c r="F46" s="83"/>
      <c r="G46" s="83"/>
      <c r="H46" s="83"/>
      <c r="I46" s="83"/>
    </row>
    <row r="47" spans="2:9" ht="66" customHeight="1">
      <c r="B47" s="40">
        <v>30</v>
      </c>
      <c r="C47" s="41" t="s">
        <v>129</v>
      </c>
      <c r="D47" s="40" t="s">
        <v>31</v>
      </c>
      <c r="E47" s="40" t="s">
        <v>35</v>
      </c>
      <c r="F47" s="40">
        <f>G47+H47+I47</f>
        <v>3</v>
      </c>
      <c r="G47" s="40">
        <v>1</v>
      </c>
      <c r="H47" s="40">
        <v>1</v>
      </c>
      <c r="I47" s="40">
        <v>1</v>
      </c>
    </row>
    <row r="48" spans="2:9" ht="48" customHeight="1">
      <c r="B48" s="40">
        <v>31</v>
      </c>
      <c r="C48" s="41" t="s">
        <v>130</v>
      </c>
      <c r="D48" s="40" t="s">
        <v>31</v>
      </c>
      <c r="E48" s="40" t="s">
        <v>35</v>
      </c>
      <c r="F48" s="40">
        <f>G48+H48+I48</f>
        <v>18</v>
      </c>
      <c r="G48" s="40">
        <v>4</v>
      </c>
      <c r="H48" s="40">
        <v>2</v>
      </c>
      <c r="I48" s="40">
        <v>12</v>
      </c>
    </row>
    <row r="49" spans="2:9" ht="46.5" customHeight="1">
      <c r="B49" s="40">
        <v>32</v>
      </c>
      <c r="C49" s="41" t="s">
        <v>131</v>
      </c>
      <c r="D49" s="40" t="s">
        <v>41</v>
      </c>
      <c r="E49" s="40" t="s">
        <v>42</v>
      </c>
      <c r="F49" s="40">
        <f>G49+H49+I49</f>
        <v>53119</v>
      </c>
      <c r="G49" s="40">
        <v>11804</v>
      </c>
      <c r="H49" s="40">
        <v>17706</v>
      </c>
      <c r="I49" s="40">
        <v>23609</v>
      </c>
    </row>
    <row r="50" spans="2:9" ht="34.5" customHeight="1">
      <c r="B50" s="40">
        <v>33</v>
      </c>
      <c r="C50" s="41" t="s">
        <v>97</v>
      </c>
      <c r="D50" s="40" t="s">
        <v>41</v>
      </c>
      <c r="E50" s="40" t="s">
        <v>42</v>
      </c>
      <c r="F50" s="40">
        <f>G50+H50+I50</f>
        <v>118488</v>
      </c>
      <c r="G50" s="40">
        <v>28569</v>
      </c>
      <c r="H50" s="40">
        <v>34761</v>
      </c>
      <c r="I50" s="40">
        <v>55158</v>
      </c>
    </row>
    <row r="51" spans="2:9" ht="35.25" customHeight="1">
      <c r="B51" s="40">
        <v>34</v>
      </c>
      <c r="C51" s="41" t="s">
        <v>98</v>
      </c>
      <c r="D51" s="40" t="s">
        <v>41</v>
      </c>
      <c r="E51" s="40" t="s">
        <v>42</v>
      </c>
      <c r="F51" s="40">
        <f>G51+H51+I51</f>
        <v>29999</v>
      </c>
      <c r="G51" s="40">
        <v>9230</v>
      </c>
      <c r="H51" s="40">
        <v>10000</v>
      </c>
      <c r="I51" s="40">
        <v>10769</v>
      </c>
    </row>
    <row r="52" spans="2:9" ht="66" customHeight="1">
      <c r="B52" s="65">
        <v>35</v>
      </c>
      <c r="C52" s="66" t="s">
        <v>160</v>
      </c>
      <c r="D52" s="65" t="s">
        <v>31</v>
      </c>
      <c r="E52" s="65" t="s">
        <v>35</v>
      </c>
      <c r="F52" s="65">
        <v>2</v>
      </c>
      <c r="G52" s="65">
        <v>2</v>
      </c>
      <c r="H52" s="65">
        <v>0</v>
      </c>
      <c r="I52" s="65">
        <v>0</v>
      </c>
    </row>
    <row r="53" spans="2:9" ht="21" customHeight="1">
      <c r="B53" s="83" t="s">
        <v>48</v>
      </c>
      <c r="C53" s="83"/>
      <c r="D53" s="83"/>
      <c r="E53" s="83"/>
      <c r="F53" s="83"/>
      <c r="G53" s="83"/>
      <c r="H53" s="83"/>
      <c r="I53" s="83"/>
    </row>
    <row r="54" spans="2:9" ht="112.5" customHeight="1">
      <c r="B54" s="22">
        <v>36</v>
      </c>
      <c r="C54" s="24" t="s">
        <v>99</v>
      </c>
      <c r="D54" s="22" t="s">
        <v>31</v>
      </c>
      <c r="E54" s="22" t="s">
        <v>35</v>
      </c>
      <c r="F54" s="22">
        <f>G54+H54+I54</f>
        <v>3</v>
      </c>
      <c r="G54" s="22">
        <v>1</v>
      </c>
      <c r="H54" s="22">
        <v>1</v>
      </c>
      <c r="I54" s="22">
        <v>1</v>
      </c>
    </row>
    <row r="55" spans="2:9" ht="94.5" customHeight="1">
      <c r="B55" s="22">
        <v>37</v>
      </c>
      <c r="C55" s="24" t="s">
        <v>101</v>
      </c>
      <c r="D55" s="22" t="s">
        <v>31</v>
      </c>
      <c r="E55" s="22" t="s">
        <v>35</v>
      </c>
      <c r="F55" s="22">
        <f t="shared" ref="F55:F57" si="5">G55+H55+I55</f>
        <v>3</v>
      </c>
      <c r="G55" s="22">
        <v>1</v>
      </c>
      <c r="H55" s="22">
        <v>1</v>
      </c>
      <c r="I55" s="22">
        <v>1</v>
      </c>
    </row>
    <row r="56" spans="2:9" ht="99" customHeight="1">
      <c r="B56" s="22">
        <v>38</v>
      </c>
      <c r="C56" s="24" t="s">
        <v>100</v>
      </c>
      <c r="D56" s="22" t="s">
        <v>31</v>
      </c>
      <c r="E56" s="22" t="s">
        <v>35</v>
      </c>
      <c r="F56" s="22">
        <f t="shared" si="5"/>
        <v>3</v>
      </c>
      <c r="G56" s="22">
        <v>1</v>
      </c>
      <c r="H56" s="22">
        <v>1</v>
      </c>
      <c r="I56" s="22">
        <v>1</v>
      </c>
    </row>
    <row r="57" spans="2:9" ht="48" customHeight="1">
      <c r="B57" s="22">
        <v>39</v>
      </c>
      <c r="C57" s="24" t="s">
        <v>78</v>
      </c>
      <c r="D57" s="22" t="s">
        <v>31</v>
      </c>
      <c r="E57" s="22" t="s">
        <v>35</v>
      </c>
      <c r="F57" s="22">
        <f t="shared" si="5"/>
        <v>3</v>
      </c>
      <c r="G57" s="22">
        <v>1</v>
      </c>
      <c r="H57" s="22">
        <v>1</v>
      </c>
      <c r="I57" s="22">
        <v>1</v>
      </c>
    </row>
    <row r="58" spans="2:9" ht="15.75">
      <c r="B58" s="83" t="s">
        <v>17</v>
      </c>
      <c r="C58" s="83"/>
      <c r="D58" s="83"/>
      <c r="E58" s="83"/>
      <c r="F58" s="83"/>
      <c r="G58" s="83"/>
      <c r="H58" s="83"/>
      <c r="I58" s="83"/>
    </row>
    <row r="59" spans="2:9" ht="55.5" customHeight="1">
      <c r="B59" s="22">
        <v>40</v>
      </c>
      <c r="C59" s="30" t="s">
        <v>102</v>
      </c>
      <c r="D59" s="22" t="s">
        <v>31</v>
      </c>
      <c r="E59" s="22" t="s">
        <v>35</v>
      </c>
      <c r="F59" s="22">
        <f t="shared" ref="F59:F61" si="6">G59+H59+I59</f>
        <v>3</v>
      </c>
      <c r="G59" s="22">
        <v>1</v>
      </c>
      <c r="H59" s="22">
        <v>1</v>
      </c>
      <c r="I59" s="22">
        <v>1</v>
      </c>
    </row>
    <row r="60" spans="2:9" ht="47.25">
      <c r="B60" s="22">
        <v>41</v>
      </c>
      <c r="C60" s="30" t="s">
        <v>103</v>
      </c>
      <c r="D60" s="22" t="s">
        <v>31</v>
      </c>
      <c r="E60" s="22" t="s">
        <v>35</v>
      </c>
      <c r="F60" s="22">
        <f t="shared" si="6"/>
        <v>3</v>
      </c>
      <c r="G60" s="22">
        <v>1</v>
      </c>
      <c r="H60" s="22">
        <v>1</v>
      </c>
      <c r="I60" s="22">
        <v>1</v>
      </c>
    </row>
    <row r="61" spans="2:9" ht="94.5">
      <c r="B61" s="22">
        <v>42</v>
      </c>
      <c r="C61" s="24" t="s">
        <v>104</v>
      </c>
      <c r="D61" s="22" t="s">
        <v>31</v>
      </c>
      <c r="E61" s="22" t="s">
        <v>35</v>
      </c>
      <c r="F61" s="22">
        <f t="shared" si="6"/>
        <v>3</v>
      </c>
      <c r="G61" s="22">
        <v>1</v>
      </c>
      <c r="H61" s="22">
        <v>1</v>
      </c>
      <c r="I61" s="22">
        <v>1</v>
      </c>
    </row>
    <row r="62" spans="2:9" ht="78.75">
      <c r="B62" s="12">
        <v>43</v>
      </c>
      <c r="C62" s="24" t="s">
        <v>18</v>
      </c>
      <c r="D62" s="3" t="s">
        <v>31</v>
      </c>
      <c r="E62" s="3" t="s">
        <v>35</v>
      </c>
      <c r="F62" s="3">
        <f>G62+H62+I62</f>
        <v>3</v>
      </c>
      <c r="G62" s="3">
        <v>1</v>
      </c>
      <c r="H62" s="3">
        <v>1</v>
      </c>
      <c r="I62" s="3">
        <v>1</v>
      </c>
    </row>
    <row r="63" spans="2:9" ht="31.5">
      <c r="B63" s="12">
        <v>44</v>
      </c>
      <c r="C63" s="24" t="s">
        <v>66</v>
      </c>
      <c r="D63" s="3" t="s">
        <v>31</v>
      </c>
      <c r="E63" s="3" t="s">
        <v>35</v>
      </c>
      <c r="F63" s="3">
        <f t="shared" ref="F63:F65" si="7">G63+H63+I63</f>
        <v>3</v>
      </c>
      <c r="G63" s="3">
        <v>1</v>
      </c>
      <c r="H63" s="3">
        <v>1</v>
      </c>
      <c r="I63" s="3">
        <v>1</v>
      </c>
    </row>
    <row r="64" spans="2:9" ht="63">
      <c r="B64" s="12">
        <v>45</v>
      </c>
      <c r="C64" s="35" t="s">
        <v>132</v>
      </c>
      <c r="D64" s="3" t="s">
        <v>31</v>
      </c>
      <c r="E64" s="3" t="s">
        <v>35</v>
      </c>
      <c r="F64" s="3">
        <f t="shared" si="7"/>
        <v>3</v>
      </c>
      <c r="G64" s="3">
        <v>1</v>
      </c>
      <c r="H64" s="3">
        <v>1</v>
      </c>
      <c r="I64" s="3">
        <v>1</v>
      </c>
    </row>
    <row r="65" spans="2:9" ht="69.75" customHeight="1">
      <c r="B65" s="12">
        <v>46</v>
      </c>
      <c r="C65" s="24" t="s">
        <v>105</v>
      </c>
      <c r="D65" s="3" t="s">
        <v>31</v>
      </c>
      <c r="E65" s="3" t="s">
        <v>35</v>
      </c>
      <c r="F65" s="3">
        <f t="shared" si="7"/>
        <v>3</v>
      </c>
      <c r="G65" s="3">
        <v>1</v>
      </c>
      <c r="H65" s="3">
        <v>1</v>
      </c>
      <c r="I65" s="3">
        <v>1</v>
      </c>
    </row>
    <row r="66" spans="2:9" ht="15.75">
      <c r="B66" s="96" t="s">
        <v>71</v>
      </c>
      <c r="C66" s="96"/>
      <c r="D66" s="96"/>
      <c r="E66" s="96"/>
      <c r="F66" s="96"/>
      <c r="G66" s="96"/>
      <c r="H66" s="96"/>
      <c r="I66" s="96"/>
    </row>
    <row r="67" spans="2:9" ht="82.5" customHeight="1">
      <c r="B67" s="22">
        <v>47</v>
      </c>
      <c r="C67" s="24" t="s">
        <v>106</v>
      </c>
      <c r="D67" s="22" t="s">
        <v>31</v>
      </c>
      <c r="E67" s="22" t="s">
        <v>35</v>
      </c>
      <c r="F67" s="22">
        <f>SUM(G67:I67)</f>
        <v>3</v>
      </c>
      <c r="G67" s="22">
        <v>1</v>
      </c>
      <c r="H67" s="22">
        <v>1</v>
      </c>
      <c r="I67" s="22">
        <v>1</v>
      </c>
    </row>
    <row r="68" spans="2:9" ht="78.75">
      <c r="B68" s="22">
        <v>48</v>
      </c>
      <c r="C68" s="24" t="s">
        <v>107</v>
      </c>
      <c r="D68" s="22" t="s">
        <v>31</v>
      </c>
      <c r="E68" s="22" t="s">
        <v>35</v>
      </c>
      <c r="F68" s="22">
        <f t="shared" ref="F68:F79" si="8">SUM(G68:I68)</f>
        <v>3</v>
      </c>
      <c r="G68" s="22">
        <v>1</v>
      </c>
      <c r="H68" s="22">
        <v>1</v>
      </c>
      <c r="I68" s="22">
        <v>1</v>
      </c>
    </row>
    <row r="69" spans="2:9" ht="63">
      <c r="B69" s="22">
        <v>49</v>
      </c>
      <c r="C69" s="24" t="s">
        <v>108</v>
      </c>
      <c r="D69" s="22" t="s">
        <v>31</v>
      </c>
      <c r="E69" s="22" t="s">
        <v>35</v>
      </c>
      <c r="F69" s="22">
        <f t="shared" si="8"/>
        <v>6</v>
      </c>
      <c r="G69" s="22">
        <v>2</v>
      </c>
      <c r="H69" s="22">
        <v>2</v>
      </c>
      <c r="I69" s="22">
        <v>2</v>
      </c>
    </row>
    <row r="70" spans="2:9" ht="87.75" customHeight="1">
      <c r="B70" s="22">
        <v>50</v>
      </c>
      <c r="C70" s="24" t="s">
        <v>109</v>
      </c>
      <c r="D70" s="22" t="s">
        <v>31</v>
      </c>
      <c r="E70" s="22" t="s">
        <v>35</v>
      </c>
      <c r="F70" s="22">
        <f t="shared" si="8"/>
        <v>3</v>
      </c>
      <c r="G70" s="22">
        <v>1</v>
      </c>
      <c r="H70" s="22">
        <v>1</v>
      </c>
      <c r="I70" s="22">
        <v>1</v>
      </c>
    </row>
    <row r="71" spans="2:9" ht="63">
      <c r="B71" s="22">
        <v>51</v>
      </c>
      <c r="C71" s="24" t="s">
        <v>110</v>
      </c>
      <c r="D71" s="22" t="s">
        <v>31</v>
      </c>
      <c r="E71" s="22" t="s">
        <v>35</v>
      </c>
      <c r="F71" s="22">
        <f t="shared" si="8"/>
        <v>6</v>
      </c>
      <c r="G71" s="22">
        <v>2</v>
      </c>
      <c r="H71" s="22">
        <v>2</v>
      </c>
      <c r="I71" s="22">
        <v>2</v>
      </c>
    </row>
    <row r="72" spans="2:9" ht="63">
      <c r="B72" s="22">
        <v>52</v>
      </c>
      <c r="C72" s="24" t="s">
        <v>111</v>
      </c>
      <c r="D72" s="22" t="s">
        <v>31</v>
      </c>
      <c r="E72" s="22" t="s">
        <v>35</v>
      </c>
      <c r="F72" s="22">
        <f t="shared" si="8"/>
        <v>6</v>
      </c>
      <c r="G72" s="22">
        <v>2</v>
      </c>
      <c r="H72" s="22">
        <v>2</v>
      </c>
      <c r="I72" s="22">
        <v>2</v>
      </c>
    </row>
    <row r="73" spans="2:9" ht="63">
      <c r="B73" s="22">
        <v>53</v>
      </c>
      <c r="C73" s="24" t="s">
        <v>115</v>
      </c>
      <c r="D73" s="22" t="s">
        <v>31</v>
      </c>
      <c r="E73" s="22" t="s">
        <v>35</v>
      </c>
      <c r="F73" s="22">
        <f t="shared" si="8"/>
        <v>6</v>
      </c>
      <c r="G73" s="22">
        <v>2</v>
      </c>
      <c r="H73" s="22">
        <v>2</v>
      </c>
      <c r="I73" s="22">
        <v>2</v>
      </c>
    </row>
    <row r="74" spans="2:9" ht="63">
      <c r="B74" s="22">
        <v>54</v>
      </c>
      <c r="C74" s="24" t="s">
        <v>114</v>
      </c>
      <c r="D74" s="40" t="s">
        <v>31</v>
      </c>
      <c r="E74" s="22" t="s">
        <v>35</v>
      </c>
      <c r="F74" s="22">
        <f t="shared" si="8"/>
        <v>6</v>
      </c>
      <c r="G74" s="22">
        <v>2</v>
      </c>
      <c r="H74" s="22">
        <v>2</v>
      </c>
      <c r="I74" s="22">
        <v>2</v>
      </c>
    </row>
    <row r="75" spans="2:9" ht="56.25" customHeight="1">
      <c r="B75" s="40">
        <v>55</v>
      </c>
      <c r="C75" s="53" t="s">
        <v>146</v>
      </c>
      <c r="D75" s="40" t="s">
        <v>31</v>
      </c>
      <c r="E75" s="40" t="s">
        <v>35</v>
      </c>
      <c r="F75" s="40">
        <v>1</v>
      </c>
      <c r="G75" s="40">
        <v>1</v>
      </c>
      <c r="H75" s="40"/>
      <c r="I75" s="40"/>
    </row>
    <row r="76" spans="2:9" ht="63">
      <c r="B76" s="22">
        <v>56</v>
      </c>
      <c r="C76" s="24" t="s">
        <v>75</v>
      </c>
      <c r="D76" s="22" t="s">
        <v>31</v>
      </c>
      <c r="E76" s="22" t="s">
        <v>35</v>
      </c>
      <c r="F76" s="22">
        <f t="shared" si="8"/>
        <v>3</v>
      </c>
      <c r="G76" s="22">
        <v>1</v>
      </c>
      <c r="H76" s="22">
        <v>1</v>
      </c>
      <c r="I76" s="22">
        <v>1</v>
      </c>
    </row>
    <row r="77" spans="2:9" ht="63">
      <c r="B77" s="22">
        <v>57</v>
      </c>
      <c r="C77" s="24" t="s">
        <v>76</v>
      </c>
      <c r="D77" s="22" t="s">
        <v>31</v>
      </c>
      <c r="E77" s="22" t="s">
        <v>35</v>
      </c>
      <c r="F77" s="22">
        <f t="shared" si="8"/>
        <v>3</v>
      </c>
      <c r="G77" s="22">
        <v>1</v>
      </c>
      <c r="H77" s="22">
        <v>1</v>
      </c>
      <c r="I77" s="22">
        <v>1</v>
      </c>
    </row>
    <row r="78" spans="2:9" ht="31.5">
      <c r="B78" s="22">
        <v>58</v>
      </c>
      <c r="C78" s="24" t="s">
        <v>73</v>
      </c>
      <c r="D78" s="22" t="s">
        <v>31</v>
      </c>
      <c r="E78" s="22" t="s">
        <v>35</v>
      </c>
      <c r="F78" s="22">
        <f t="shared" si="8"/>
        <v>3</v>
      </c>
      <c r="G78" s="22">
        <v>1</v>
      </c>
      <c r="H78" s="22">
        <v>1</v>
      </c>
      <c r="I78" s="22">
        <v>1</v>
      </c>
    </row>
    <row r="79" spans="2:9" ht="31.5">
      <c r="B79" s="22">
        <v>59</v>
      </c>
      <c r="C79" s="24" t="s">
        <v>72</v>
      </c>
      <c r="D79" s="22" t="s">
        <v>31</v>
      </c>
      <c r="E79" s="22" t="s">
        <v>35</v>
      </c>
      <c r="F79" s="22">
        <f t="shared" si="8"/>
        <v>3</v>
      </c>
      <c r="G79" s="22">
        <v>1</v>
      </c>
      <c r="H79" s="22">
        <v>1</v>
      </c>
      <c r="I79" s="22">
        <v>1</v>
      </c>
    </row>
    <row r="80" spans="2:9" ht="47.25">
      <c r="B80" s="22">
        <v>60</v>
      </c>
      <c r="C80" s="24" t="s">
        <v>74</v>
      </c>
      <c r="D80" s="22" t="s">
        <v>31</v>
      </c>
      <c r="E80" s="22" t="s">
        <v>35</v>
      </c>
      <c r="F80" s="22">
        <f t="shared" ref="F80:F84" si="9">SUM(G80:I80)</f>
        <v>3</v>
      </c>
      <c r="G80" s="22">
        <v>1</v>
      </c>
      <c r="H80" s="22">
        <v>1</v>
      </c>
      <c r="I80" s="22">
        <v>1</v>
      </c>
    </row>
    <row r="81" spans="2:9" ht="47.25">
      <c r="B81" s="22">
        <v>61</v>
      </c>
      <c r="C81" s="24" t="s">
        <v>77</v>
      </c>
      <c r="D81" s="22" t="s">
        <v>31</v>
      </c>
      <c r="E81" s="22" t="s">
        <v>35</v>
      </c>
      <c r="F81" s="22">
        <f t="shared" si="9"/>
        <v>3</v>
      </c>
      <c r="G81" s="22">
        <v>1</v>
      </c>
      <c r="H81" s="22">
        <v>1</v>
      </c>
      <c r="I81" s="22">
        <v>1</v>
      </c>
    </row>
    <row r="82" spans="2:9" ht="47.25">
      <c r="B82" s="22">
        <v>62</v>
      </c>
      <c r="C82" s="24" t="s">
        <v>112</v>
      </c>
      <c r="D82" s="22" t="s">
        <v>31</v>
      </c>
      <c r="E82" s="22" t="s">
        <v>35</v>
      </c>
      <c r="F82" s="22">
        <f t="shared" si="9"/>
        <v>3</v>
      </c>
      <c r="G82" s="22">
        <v>1</v>
      </c>
      <c r="H82" s="22">
        <v>1</v>
      </c>
      <c r="I82" s="22">
        <v>1</v>
      </c>
    </row>
    <row r="83" spans="2:9" ht="47.25">
      <c r="B83" s="22">
        <v>63</v>
      </c>
      <c r="C83" s="24" t="s">
        <v>113</v>
      </c>
      <c r="D83" s="22" t="s">
        <v>31</v>
      </c>
      <c r="E83" s="22" t="s">
        <v>35</v>
      </c>
      <c r="F83" s="22">
        <f t="shared" si="9"/>
        <v>3</v>
      </c>
      <c r="G83" s="22">
        <v>1</v>
      </c>
      <c r="H83" s="22">
        <v>1</v>
      </c>
      <c r="I83" s="22">
        <v>1</v>
      </c>
    </row>
    <row r="84" spans="2:9" ht="31.5">
      <c r="B84" s="22">
        <v>64</v>
      </c>
      <c r="C84" s="24" t="s">
        <v>116</v>
      </c>
      <c r="D84" s="22" t="s">
        <v>31</v>
      </c>
      <c r="E84" s="22" t="s">
        <v>35</v>
      </c>
      <c r="F84" s="22">
        <f t="shared" si="9"/>
        <v>6</v>
      </c>
      <c r="G84" s="22">
        <v>2</v>
      </c>
      <c r="H84" s="22">
        <v>2</v>
      </c>
      <c r="I84" s="22">
        <v>2</v>
      </c>
    </row>
    <row r="85" spans="2:9" ht="31.5">
      <c r="B85" s="22">
        <v>65</v>
      </c>
      <c r="C85" s="24" t="s">
        <v>117</v>
      </c>
      <c r="D85" s="22" t="s">
        <v>31</v>
      </c>
      <c r="E85" s="22" t="s">
        <v>35</v>
      </c>
      <c r="F85" s="22">
        <f>SUM(G85:I85)</f>
        <v>6</v>
      </c>
      <c r="G85" s="22">
        <v>2</v>
      </c>
      <c r="H85" s="22">
        <v>2</v>
      </c>
      <c r="I85" s="22">
        <v>2</v>
      </c>
    </row>
    <row r="86" spans="2:9" ht="15.75">
      <c r="B86" s="78" t="s">
        <v>133</v>
      </c>
      <c r="C86" s="79"/>
      <c r="D86" s="79"/>
      <c r="E86" s="79"/>
      <c r="F86" s="79"/>
      <c r="G86" s="79"/>
      <c r="H86" s="79"/>
      <c r="I86" s="80"/>
    </row>
    <row r="87" spans="2:9" ht="63">
      <c r="B87" s="34">
        <v>66</v>
      </c>
      <c r="C87" s="35" t="s">
        <v>134</v>
      </c>
      <c r="D87" s="34" t="s">
        <v>31</v>
      </c>
      <c r="E87" s="34" t="s">
        <v>35</v>
      </c>
      <c r="F87" s="34">
        <f t="shared" ref="F87:F88" si="10">SUM(G87:I87)</f>
        <v>1</v>
      </c>
      <c r="G87" s="34">
        <v>1</v>
      </c>
      <c r="H87" s="34">
        <v>0</v>
      </c>
      <c r="I87" s="34">
        <v>0</v>
      </c>
    </row>
    <row r="88" spans="2:9" ht="47.25">
      <c r="B88" s="34">
        <v>67</v>
      </c>
      <c r="C88" s="35" t="s">
        <v>135</v>
      </c>
      <c r="D88" s="34" t="s">
        <v>31</v>
      </c>
      <c r="E88" s="34" t="s">
        <v>35</v>
      </c>
      <c r="F88" s="34">
        <f t="shared" si="10"/>
        <v>3</v>
      </c>
      <c r="G88" s="34">
        <v>1</v>
      </c>
      <c r="H88" s="34">
        <v>1</v>
      </c>
      <c r="I88" s="34">
        <v>1</v>
      </c>
    </row>
    <row r="89" spans="2:9" ht="15.75">
      <c r="B89" s="78" t="s">
        <v>148</v>
      </c>
      <c r="C89" s="79"/>
      <c r="D89" s="79"/>
      <c r="E89" s="79"/>
      <c r="F89" s="79"/>
      <c r="G89" s="79"/>
      <c r="H89" s="79"/>
      <c r="I89" s="80"/>
    </row>
    <row r="90" spans="2:9" ht="63">
      <c r="B90" s="51">
        <v>68</v>
      </c>
      <c r="C90" s="53" t="s">
        <v>147</v>
      </c>
      <c r="D90" s="54" t="s">
        <v>151</v>
      </c>
      <c r="E90" s="51" t="s">
        <v>35</v>
      </c>
      <c r="F90" s="51">
        <f>I90+H90+G90</f>
        <v>1405</v>
      </c>
      <c r="G90" s="51">
        <f>482+19</f>
        <v>501</v>
      </c>
      <c r="H90" s="51">
        <f>482+19</f>
        <v>501</v>
      </c>
      <c r="I90" s="51">
        <f>386+17</f>
        <v>403</v>
      </c>
    </row>
    <row r="91" spans="2:9" ht="15.75">
      <c r="B91" s="46"/>
      <c r="C91" s="46"/>
      <c r="D91" s="46"/>
      <c r="E91" s="46"/>
      <c r="F91" s="46"/>
      <c r="G91" s="46"/>
      <c r="H91" s="46"/>
      <c r="I91" s="46"/>
    </row>
    <row r="92" spans="2:9" ht="15.75">
      <c r="B92" s="88" t="s">
        <v>150</v>
      </c>
      <c r="C92" s="88"/>
      <c r="D92" s="88"/>
      <c r="E92" s="88"/>
      <c r="F92" s="88"/>
      <c r="G92" s="88"/>
      <c r="H92" s="88"/>
      <c r="I92" s="88"/>
    </row>
    <row r="93" spans="2:9" ht="15.75">
      <c r="B93" s="45"/>
      <c r="C93" s="45"/>
      <c r="D93" s="45"/>
      <c r="E93" s="45"/>
      <c r="F93" s="45"/>
      <c r="G93" s="45"/>
      <c r="H93" s="45"/>
      <c r="I93" s="45"/>
    </row>
    <row r="94" spans="2:9" ht="15.75">
      <c r="B94" s="1"/>
      <c r="C94" s="1"/>
      <c r="D94" s="1"/>
      <c r="E94" s="1"/>
      <c r="F94" s="1"/>
      <c r="G94" s="1"/>
      <c r="H94" s="1"/>
      <c r="I94" s="1"/>
    </row>
    <row r="95" spans="2:9" ht="15.75">
      <c r="B95" s="1"/>
      <c r="C95" s="1"/>
      <c r="D95" s="1"/>
      <c r="E95" s="1"/>
      <c r="F95" s="1"/>
      <c r="G95" s="1"/>
      <c r="H95" s="1"/>
      <c r="I95" s="1"/>
    </row>
    <row r="96" spans="2:9" ht="15.75">
      <c r="B96" s="1"/>
      <c r="C96" s="1"/>
      <c r="D96" s="1"/>
      <c r="E96" s="1"/>
      <c r="F96" s="1"/>
      <c r="G96" s="1"/>
      <c r="H96" s="1"/>
      <c r="I96" s="1"/>
    </row>
    <row r="97" spans="2:9" ht="15.75">
      <c r="B97" s="1"/>
      <c r="C97" s="1"/>
      <c r="D97" s="1"/>
      <c r="E97" s="1"/>
      <c r="F97" s="1"/>
      <c r="G97" s="1"/>
      <c r="H97" s="1"/>
      <c r="I97" s="1"/>
    </row>
    <row r="98" spans="2:9" ht="15.75">
      <c r="B98" s="1"/>
      <c r="C98" s="1"/>
      <c r="D98" s="1"/>
      <c r="E98" s="1"/>
      <c r="F98" s="1"/>
      <c r="G98" s="1"/>
      <c r="H98" s="1"/>
      <c r="I98" s="1"/>
    </row>
    <row r="99" spans="2:9" ht="15.75">
      <c r="B99" s="1"/>
      <c r="C99" s="1"/>
      <c r="D99" s="1"/>
      <c r="E99" s="1"/>
      <c r="F99" s="1"/>
      <c r="G99" s="1"/>
      <c r="H99" s="1"/>
      <c r="I99" s="1"/>
    </row>
    <row r="100" spans="2:9" ht="15.75">
      <c r="B100" s="1"/>
      <c r="C100" s="1"/>
      <c r="D100" s="1"/>
      <c r="E100" s="1"/>
      <c r="F100" s="1"/>
      <c r="G100" s="1"/>
      <c r="H100" s="1"/>
      <c r="I100" s="1"/>
    </row>
    <row r="101" spans="2:9" ht="15.75">
      <c r="B101" s="1"/>
      <c r="C101" s="1"/>
      <c r="D101" s="1"/>
      <c r="E101" s="1"/>
      <c r="F101" s="1"/>
      <c r="G101" s="1"/>
      <c r="H101" s="1"/>
      <c r="I101" s="1"/>
    </row>
    <row r="102" spans="2:9" ht="15.75">
      <c r="B102" s="1"/>
      <c r="C102" s="1"/>
      <c r="D102" s="1"/>
      <c r="E102" s="1"/>
      <c r="F102" s="1"/>
      <c r="G102" s="1"/>
      <c r="H102" s="1"/>
      <c r="I102" s="1"/>
    </row>
    <row r="103" spans="2:9" ht="15.75">
      <c r="B103" s="1"/>
      <c r="C103" s="1"/>
      <c r="D103" s="1"/>
      <c r="E103" s="1"/>
      <c r="F103" s="1"/>
      <c r="G103" s="1"/>
      <c r="H103" s="1"/>
      <c r="I103" s="1"/>
    </row>
    <row r="104" spans="2:9" ht="15.75">
      <c r="B104" s="1"/>
      <c r="C104" s="1"/>
      <c r="D104" s="1"/>
      <c r="E104" s="1"/>
      <c r="F104" s="1"/>
      <c r="G104" s="1"/>
      <c r="H104" s="1"/>
      <c r="I104" s="1"/>
    </row>
    <row r="105" spans="2:9" ht="15.75">
      <c r="B105" s="1"/>
      <c r="C105" s="1"/>
      <c r="D105" s="1"/>
      <c r="E105" s="1"/>
      <c r="F105" s="1"/>
      <c r="G105" s="1"/>
      <c r="H105" s="1"/>
      <c r="I105" s="1"/>
    </row>
    <row r="106" spans="2:9" ht="15.75">
      <c r="B106" s="1"/>
      <c r="C106" s="1"/>
      <c r="D106" s="1"/>
      <c r="E106" s="1"/>
      <c r="F106" s="1"/>
      <c r="G106" s="1"/>
      <c r="H106" s="1"/>
      <c r="I106" s="1"/>
    </row>
    <row r="107" spans="2:9" ht="15.75">
      <c r="B107" s="1"/>
      <c r="C107" s="1"/>
      <c r="D107" s="1"/>
      <c r="E107" s="1"/>
      <c r="F107" s="1"/>
      <c r="G107" s="1"/>
      <c r="H107" s="1"/>
      <c r="I107" s="1"/>
    </row>
    <row r="108" spans="2:9" ht="15.75">
      <c r="B108" s="1"/>
      <c r="C108" s="1"/>
      <c r="D108" s="1"/>
      <c r="E108" s="1"/>
      <c r="F108" s="1"/>
      <c r="G108" s="1"/>
      <c r="H108" s="1"/>
      <c r="I108" s="1"/>
    </row>
    <row r="109" spans="2:9" ht="15.75">
      <c r="B109" s="1"/>
      <c r="C109" s="1"/>
      <c r="D109" s="1"/>
      <c r="E109" s="1"/>
      <c r="F109" s="1"/>
      <c r="G109" s="1"/>
      <c r="H109" s="1"/>
      <c r="I109" s="1"/>
    </row>
    <row r="110" spans="2:9" ht="15.75">
      <c r="B110" s="1"/>
      <c r="C110" s="1"/>
      <c r="D110" s="1"/>
      <c r="E110" s="1"/>
      <c r="F110" s="1"/>
      <c r="G110" s="1"/>
      <c r="H110" s="1"/>
      <c r="I110" s="1"/>
    </row>
    <row r="111" spans="2:9" ht="15.75">
      <c r="B111" s="1"/>
      <c r="C111" s="1"/>
      <c r="D111" s="1"/>
      <c r="E111" s="1"/>
      <c r="F111" s="1"/>
      <c r="G111" s="1"/>
      <c r="H111" s="1"/>
      <c r="I111" s="1"/>
    </row>
    <row r="112" spans="2:9" ht="15.75">
      <c r="B112" s="1"/>
      <c r="C112" s="1"/>
      <c r="D112" s="1"/>
      <c r="E112" s="1"/>
      <c r="F112" s="1"/>
      <c r="G112" s="1"/>
      <c r="H112" s="1"/>
      <c r="I112" s="1"/>
    </row>
    <row r="113" spans="2:9" ht="15.75">
      <c r="B113" s="1"/>
      <c r="C113" s="1"/>
      <c r="D113" s="1"/>
      <c r="E113" s="1"/>
      <c r="F113" s="1"/>
      <c r="G113" s="1"/>
      <c r="H113" s="1"/>
      <c r="I113" s="1"/>
    </row>
    <row r="114" spans="2:9" ht="15.75">
      <c r="B114" s="1"/>
      <c r="C114" s="1"/>
      <c r="D114" s="1"/>
      <c r="E114" s="1"/>
      <c r="F114" s="1"/>
      <c r="G114" s="1"/>
      <c r="H114" s="1"/>
      <c r="I114" s="1"/>
    </row>
    <row r="115" spans="2:9" ht="15.75">
      <c r="B115" s="1"/>
      <c r="C115" s="1"/>
      <c r="D115" s="1"/>
      <c r="E115" s="1"/>
      <c r="F115" s="1"/>
      <c r="G115" s="1"/>
      <c r="H115" s="1"/>
      <c r="I115" s="1"/>
    </row>
    <row r="116" spans="2:9" ht="15.75">
      <c r="B116" s="1"/>
      <c r="C116" s="1"/>
      <c r="D116" s="1"/>
      <c r="E116" s="1"/>
      <c r="F116" s="1"/>
      <c r="G116" s="1"/>
      <c r="H116" s="1"/>
      <c r="I116" s="1"/>
    </row>
    <row r="117" spans="2:9" ht="15.75">
      <c r="B117" s="1"/>
      <c r="C117" s="1"/>
      <c r="D117" s="1"/>
      <c r="E117" s="1"/>
      <c r="F117" s="1"/>
      <c r="G117" s="1"/>
      <c r="H117" s="1"/>
      <c r="I117" s="1"/>
    </row>
    <row r="118" spans="2:9" ht="15.75">
      <c r="B118" s="1"/>
      <c r="C118" s="1"/>
      <c r="D118" s="1"/>
      <c r="E118" s="1"/>
      <c r="F118" s="1"/>
      <c r="G118" s="1"/>
      <c r="H118" s="1"/>
      <c r="I118" s="1"/>
    </row>
    <row r="119" spans="2:9" ht="15.75">
      <c r="B119" s="1"/>
      <c r="C119" s="1"/>
      <c r="D119" s="1"/>
      <c r="E119" s="1"/>
      <c r="F119" s="1"/>
      <c r="G119" s="1"/>
      <c r="H119" s="1"/>
      <c r="I119" s="1"/>
    </row>
    <row r="120" spans="2:9" ht="15.75">
      <c r="B120" s="1"/>
      <c r="C120" s="1"/>
      <c r="D120" s="1"/>
      <c r="E120" s="1"/>
      <c r="F120" s="1"/>
      <c r="G120" s="1"/>
      <c r="H120" s="1"/>
      <c r="I120" s="1"/>
    </row>
    <row r="121" spans="2:9" ht="15.75">
      <c r="B121" s="1"/>
      <c r="C121" s="1"/>
      <c r="D121" s="1"/>
      <c r="E121" s="1"/>
      <c r="F121" s="1"/>
      <c r="G121" s="1"/>
      <c r="H121" s="1"/>
      <c r="I121" s="1"/>
    </row>
    <row r="122" spans="2:9" ht="15.75">
      <c r="B122" s="1"/>
      <c r="C122" s="1"/>
      <c r="D122" s="1"/>
      <c r="E122" s="1"/>
      <c r="F122" s="1"/>
      <c r="G122" s="1"/>
      <c r="H122" s="1"/>
      <c r="I122" s="1"/>
    </row>
    <row r="123" spans="2:9" ht="15.75">
      <c r="B123" s="1"/>
      <c r="C123" s="1"/>
      <c r="D123" s="1"/>
      <c r="E123" s="1"/>
      <c r="F123" s="1"/>
      <c r="G123" s="1"/>
      <c r="H123" s="1"/>
      <c r="I123" s="1"/>
    </row>
    <row r="124" spans="2:9" ht="15.75">
      <c r="B124" s="1"/>
      <c r="C124" s="1"/>
      <c r="D124" s="1"/>
      <c r="E124" s="1"/>
      <c r="F124" s="1"/>
      <c r="G124" s="1"/>
      <c r="H124" s="1"/>
      <c r="I124" s="1"/>
    </row>
    <row r="125" spans="2:9" ht="15.75">
      <c r="B125" s="1"/>
      <c r="C125" s="1"/>
      <c r="D125" s="1"/>
      <c r="E125" s="1"/>
      <c r="F125" s="1"/>
      <c r="G125" s="1"/>
      <c r="H125" s="1"/>
      <c r="I125" s="1"/>
    </row>
    <row r="126" spans="2:9" ht="15.75">
      <c r="B126" s="1"/>
      <c r="C126" s="1"/>
      <c r="D126" s="1"/>
      <c r="E126" s="1"/>
      <c r="F126" s="1"/>
      <c r="G126" s="1"/>
      <c r="H126" s="1"/>
      <c r="I126" s="1"/>
    </row>
    <row r="127" spans="2:9" ht="15.75">
      <c r="B127" s="1"/>
      <c r="C127" s="1"/>
      <c r="D127" s="1"/>
      <c r="E127" s="1"/>
      <c r="F127" s="1"/>
      <c r="G127" s="1"/>
      <c r="H127" s="1"/>
      <c r="I127" s="1"/>
    </row>
    <row r="128" spans="2:9" ht="15.75">
      <c r="B128" s="1"/>
      <c r="C128" s="1"/>
      <c r="D128" s="1"/>
      <c r="E128" s="1"/>
      <c r="F128" s="1"/>
      <c r="G128" s="1"/>
      <c r="H128" s="1"/>
      <c r="I128" s="1"/>
    </row>
    <row r="129" spans="2:9" ht="15.75">
      <c r="B129" s="1"/>
      <c r="C129" s="1"/>
      <c r="D129" s="1"/>
      <c r="E129" s="1"/>
      <c r="F129" s="1"/>
      <c r="G129" s="1"/>
      <c r="H129" s="1"/>
      <c r="I129" s="1"/>
    </row>
    <row r="130" spans="2:9" ht="15.75">
      <c r="B130" s="1"/>
      <c r="C130" s="1"/>
      <c r="D130" s="1"/>
      <c r="E130" s="1"/>
      <c r="F130" s="1"/>
      <c r="G130" s="1"/>
      <c r="H130" s="1"/>
      <c r="I130" s="1"/>
    </row>
    <row r="131" spans="2:9" ht="15.75">
      <c r="B131" s="1"/>
      <c r="C131" s="1"/>
      <c r="D131" s="1"/>
      <c r="E131" s="1"/>
      <c r="F131" s="1"/>
      <c r="G131" s="1"/>
      <c r="H131" s="1"/>
      <c r="I131" s="1"/>
    </row>
    <row r="132" spans="2:9" ht="15.75">
      <c r="B132" s="1"/>
      <c r="C132" s="1"/>
      <c r="D132" s="1"/>
      <c r="E132" s="1"/>
      <c r="F132" s="1"/>
      <c r="G132" s="1"/>
      <c r="H132" s="1"/>
      <c r="I132" s="1"/>
    </row>
    <row r="133" spans="2:9" ht="15.75">
      <c r="B133" s="1"/>
      <c r="C133" s="1"/>
      <c r="D133" s="1"/>
      <c r="E133" s="1"/>
      <c r="F133" s="1"/>
      <c r="G133" s="1"/>
      <c r="H133" s="1"/>
      <c r="I133" s="1"/>
    </row>
    <row r="134" spans="2:9" ht="15.75">
      <c r="B134" s="1"/>
      <c r="C134" s="1"/>
      <c r="D134" s="1"/>
      <c r="E134" s="1"/>
      <c r="F134" s="1"/>
      <c r="G134" s="1"/>
      <c r="H134" s="1"/>
      <c r="I134" s="1"/>
    </row>
    <row r="135" spans="2:9" ht="15.75">
      <c r="B135" s="1"/>
      <c r="C135" s="1"/>
      <c r="D135" s="1"/>
      <c r="E135" s="1"/>
      <c r="F135" s="1"/>
      <c r="G135" s="1"/>
      <c r="H135" s="1"/>
      <c r="I135" s="1"/>
    </row>
    <row r="136" spans="2:9" ht="15.75">
      <c r="B136" s="1"/>
      <c r="C136" s="1"/>
      <c r="D136" s="1"/>
      <c r="E136" s="1"/>
      <c r="F136" s="1"/>
      <c r="G136" s="1"/>
      <c r="H136" s="1"/>
      <c r="I136" s="1"/>
    </row>
    <row r="137" spans="2:9" ht="15.75">
      <c r="B137" s="1"/>
      <c r="C137" s="1"/>
      <c r="D137" s="1"/>
      <c r="E137" s="1"/>
      <c r="F137" s="1"/>
      <c r="G137" s="1"/>
      <c r="H137" s="1"/>
      <c r="I137" s="1"/>
    </row>
    <row r="138" spans="2:9" ht="15.75">
      <c r="B138" s="1"/>
      <c r="C138" s="1"/>
      <c r="D138" s="1"/>
      <c r="E138" s="1"/>
      <c r="F138" s="1"/>
      <c r="G138" s="1"/>
      <c r="H138" s="1"/>
      <c r="I138" s="1"/>
    </row>
    <row r="139" spans="2:9" ht="15.75">
      <c r="B139" s="1"/>
      <c r="C139" s="1"/>
      <c r="D139" s="1"/>
      <c r="E139" s="1"/>
      <c r="F139" s="1"/>
      <c r="G139" s="1"/>
      <c r="H139" s="1"/>
      <c r="I139" s="1"/>
    </row>
    <row r="140" spans="2:9" ht="15.75">
      <c r="B140" s="1"/>
      <c r="C140" s="1"/>
      <c r="D140" s="1"/>
      <c r="E140" s="1"/>
      <c r="F140" s="1"/>
      <c r="G140" s="1"/>
      <c r="H140" s="1"/>
      <c r="I140" s="1"/>
    </row>
    <row r="141" spans="2:9" ht="15.75">
      <c r="B141" s="1"/>
      <c r="C141" s="1"/>
      <c r="D141" s="1"/>
      <c r="E141" s="1"/>
      <c r="F141" s="1"/>
      <c r="G141" s="1"/>
      <c r="H141" s="1"/>
      <c r="I141" s="1"/>
    </row>
    <row r="142" spans="2:9" ht="15.75">
      <c r="B142" s="1"/>
      <c r="C142" s="1"/>
      <c r="D142" s="1"/>
      <c r="E142" s="1"/>
      <c r="F142" s="1"/>
      <c r="G142" s="1"/>
      <c r="H142" s="1"/>
      <c r="I142" s="1"/>
    </row>
    <row r="143" spans="2:9" ht="15.75">
      <c r="B143" s="1"/>
      <c r="C143" s="1"/>
      <c r="D143" s="1"/>
      <c r="E143" s="1"/>
      <c r="F143" s="1"/>
      <c r="G143" s="1"/>
      <c r="H143" s="1"/>
      <c r="I143" s="1"/>
    </row>
    <row r="144" spans="2:9" ht="15.75">
      <c r="B144" s="1"/>
      <c r="C144" s="1"/>
      <c r="D144" s="1"/>
      <c r="E144" s="1"/>
      <c r="F144" s="1"/>
      <c r="G144" s="1"/>
      <c r="H144" s="1"/>
      <c r="I144" s="1"/>
    </row>
    <row r="145" spans="2:9" ht="15.75">
      <c r="B145" s="1"/>
      <c r="C145" s="1"/>
      <c r="D145" s="1"/>
      <c r="E145" s="1"/>
      <c r="F145" s="1"/>
      <c r="G145" s="1"/>
      <c r="H145" s="1"/>
      <c r="I145" s="1"/>
    </row>
    <row r="146" spans="2:9" ht="15.75">
      <c r="B146" s="1"/>
      <c r="C146" s="1"/>
      <c r="D146" s="1"/>
      <c r="E146" s="1"/>
      <c r="F146" s="1"/>
      <c r="G146" s="1"/>
      <c r="H146" s="1"/>
      <c r="I146" s="1"/>
    </row>
    <row r="147" spans="2:9" ht="15.75">
      <c r="B147" s="1"/>
      <c r="C147" s="1"/>
      <c r="D147" s="1"/>
      <c r="E147" s="1"/>
      <c r="F147" s="1"/>
      <c r="G147" s="1"/>
      <c r="H147" s="1"/>
      <c r="I147" s="1"/>
    </row>
    <row r="148" spans="2:9" ht="15.75">
      <c r="B148" s="1"/>
      <c r="C148" s="1"/>
      <c r="D148" s="1"/>
      <c r="E148" s="1"/>
      <c r="F148" s="1"/>
      <c r="G148" s="1"/>
      <c r="H148" s="1"/>
      <c r="I148" s="1"/>
    </row>
    <row r="149" spans="2:9" ht="15.75">
      <c r="B149" s="1"/>
      <c r="C149" s="1"/>
      <c r="D149" s="1"/>
      <c r="E149" s="1"/>
      <c r="F149" s="1"/>
      <c r="G149" s="1"/>
      <c r="H149" s="1"/>
      <c r="I149" s="1"/>
    </row>
    <row r="150" spans="2:9" ht="15.75">
      <c r="B150" s="1"/>
      <c r="C150" s="1"/>
      <c r="D150" s="1"/>
      <c r="E150" s="1"/>
      <c r="F150" s="1"/>
      <c r="G150" s="1"/>
      <c r="H150" s="1"/>
      <c r="I150" s="1"/>
    </row>
    <row r="151" spans="2:9" ht="15.75">
      <c r="B151" s="1"/>
      <c r="C151" s="1"/>
      <c r="D151" s="1"/>
      <c r="E151" s="1"/>
      <c r="F151" s="1"/>
      <c r="G151" s="1"/>
      <c r="H151" s="1"/>
      <c r="I151" s="1"/>
    </row>
    <row r="152" spans="2:9" ht="15.75">
      <c r="B152" s="1"/>
      <c r="C152" s="1"/>
      <c r="D152" s="1"/>
      <c r="E152" s="1"/>
      <c r="F152" s="1"/>
      <c r="G152" s="1"/>
      <c r="H152" s="1"/>
      <c r="I152" s="1"/>
    </row>
    <row r="153" spans="2:9" ht="15.75">
      <c r="B153" s="1"/>
      <c r="C153" s="1"/>
      <c r="D153" s="1"/>
      <c r="E153" s="1"/>
      <c r="F153" s="1"/>
      <c r="G153" s="1"/>
      <c r="H153" s="1"/>
      <c r="I153" s="1"/>
    </row>
    <row r="154" spans="2:9" ht="15.75">
      <c r="B154" s="1"/>
      <c r="C154" s="1"/>
      <c r="D154" s="1"/>
      <c r="E154" s="1"/>
      <c r="F154" s="1"/>
      <c r="G154" s="1"/>
      <c r="H154" s="1"/>
      <c r="I154" s="1"/>
    </row>
    <row r="155" spans="2:9" ht="15.75">
      <c r="B155" s="1"/>
      <c r="C155" s="1"/>
      <c r="D155" s="1"/>
      <c r="E155" s="1"/>
      <c r="F155" s="1"/>
      <c r="G155" s="1"/>
      <c r="H155" s="1"/>
      <c r="I155" s="1"/>
    </row>
    <row r="156" spans="2:9" ht="15.75">
      <c r="B156" s="1"/>
      <c r="C156" s="1"/>
      <c r="D156" s="1"/>
      <c r="E156" s="1"/>
      <c r="F156" s="1"/>
      <c r="G156" s="1"/>
      <c r="H156" s="1"/>
      <c r="I156" s="1"/>
    </row>
    <row r="157" spans="2:9" ht="15.75">
      <c r="B157" s="1"/>
      <c r="C157" s="1"/>
      <c r="D157" s="1"/>
      <c r="E157" s="1"/>
      <c r="F157" s="1"/>
      <c r="G157" s="1"/>
      <c r="H157" s="1"/>
      <c r="I157" s="1"/>
    </row>
    <row r="158" spans="2:9" ht="15.75">
      <c r="B158" s="1"/>
      <c r="C158" s="1"/>
      <c r="D158" s="1"/>
      <c r="E158" s="1"/>
      <c r="F158" s="1"/>
      <c r="G158" s="1"/>
      <c r="H158" s="1"/>
      <c r="I158" s="1"/>
    </row>
    <row r="159" spans="2:9" ht="15.75">
      <c r="B159" s="1"/>
      <c r="C159" s="1"/>
      <c r="D159" s="1"/>
      <c r="E159" s="1"/>
      <c r="F159" s="1"/>
      <c r="G159" s="1"/>
      <c r="H159" s="1"/>
      <c r="I159" s="1"/>
    </row>
    <row r="160" spans="2:9" ht="15.75">
      <c r="B160" s="1"/>
      <c r="C160" s="1"/>
      <c r="D160" s="1"/>
      <c r="E160" s="1"/>
      <c r="F160" s="1"/>
      <c r="G160" s="1"/>
      <c r="H160" s="1"/>
      <c r="I160" s="1"/>
    </row>
    <row r="161" spans="2:9" ht="15.75">
      <c r="B161" s="1"/>
      <c r="C161" s="1"/>
      <c r="D161" s="1"/>
      <c r="E161" s="1"/>
      <c r="F161" s="1"/>
      <c r="G161" s="1"/>
      <c r="H161" s="1"/>
      <c r="I161" s="1"/>
    </row>
    <row r="162" spans="2:9" ht="15.75">
      <c r="B162" s="1"/>
      <c r="C162" s="1"/>
      <c r="D162" s="1"/>
      <c r="E162" s="1"/>
      <c r="F162" s="1"/>
      <c r="G162" s="1"/>
      <c r="H162" s="1"/>
      <c r="I162" s="1"/>
    </row>
    <row r="163" spans="2:9" ht="15.75">
      <c r="B163" s="1"/>
      <c r="C163" s="1"/>
      <c r="D163" s="1"/>
      <c r="E163" s="1"/>
      <c r="F163" s="1"/>
      <c r="G163" s="1"/>
      <c r="H163" s="1"/>
      <c r="I163" s="1"/>
    </row>
    <row r="164" spans="2:9" ht="15.75">
      <c r="B164" s="1"/>
      <c r="C164" s="1"/>
      <c r="D164" s="1"/>
      <c r="E164" s="1"/>
      <c r="F164" s="1"/>
      <c r="G164" s="1"/>
      <c r="H164" s="1"/>
      <c r="I164" s="1"/>
    </row>
    <row r="165" spans="2:9" ht="15.75">
      <c r="B165" s="1"/>
      <c r="C165" s="1"/>
      <c r="D165" s="1"/>
      <c r="E165" s="1"/>
      <c r="F165" s="1"/>
      <c r="G165" s="1"/>
      <c r="H165" s="1"/>
      <c r="I165" s="1"/>
    </row>
    <row r="166" spans="2:9" ht="15.75">
      <c r="B166" s="1"/>
      <c r="C166" s="1"/>
      <c r="D166" s="1"/>
      <c r="E166" s="1"/>
      <c r="F166" s="1"/>
      <c r="G166" s="1"/>
      <c r="H166" s="1"/>
      <c r="I166" s="1"/>
    </row>
    <row r="167" spans="2:9" ht="15.75">
      <c r="B167" s="1"/>
      <c r="C167" s="1"/>
      <c r="D167" s="1"/>
      <c r="E167" s="1"/>
      <c r="F167" s="1"/>
      <c r="G167" s="1"/>
      <c r="H167" s="1"/>
      <c r="I167" s="1"/>
    </row>
    <row r="168" spans="2:9" ht="15.75">
      <c r="B168" s="1"/>
      <c r="C168" s="1"/>
      <c r="D168" s="1"/>
      <c r="E168" s="1"/>
      <c r="F168" s="1"/>
      <c r="G168" s="1"/>
      <c r="H168" s="1"/>
      <c r="I168" s="1"/>
    </row>
    <row r="169" spans="2:9" ht="15.75">
      <c r="B169" s="1"/>
      <c r="C169" s="1"/>
      <c r="D169" s="1"/>
      <c r="E169" s="1"/>
      <c r="F169" s="1"/>
      <c r="G169" s="1"/>
      <c r="H169" s="1"/>
      <c r="I169" s="1"/>
    </row>
    <row r="170" spans="2:9" ht="15.75">
      <c r="B170" s="1"/>
      <c r="C170" s="1"/>
      <c r="D170" s="1"/>
      <c r="E170" s="1"/>
      <c r="F170" s="1"/>
      <c r="G170" s="1"/>
      <c r="H170" s="1"/>
      <c r="I170" s="1"/>
    </row>
    <row r="171" spans="2:9" ht="15.75">
      <c r="B171" s="1"/>
      <c r="C171" s="1"/>
      <c r="D171" s="1"/>
      <c r="E171" s="1"/>
      <c r="F171" s="1"/>
      <c r="G171" s="1"/>
      <c r="H171" s="1"/>
      <c r="I171" s="1"/>
    </row>
    <row r="172" spans="2:9" ht="15.75">
      <c r="B172" s="1"/>
      <c r="C172" s="1"/>
      <c r="D172" s="1"/>
      <c r="E172" s="1"/>
      <c r="F172" s="1"/>
      <c r="G172" s="1"/>
      <c r="H172" s="1"/>
      <c r="I172" s="1"/>
    </row>
    <row r="173" spans="2:9" ht="15.75">
      <c r="B173" s="1"/>
      <c r="C173" s="1"/>
      <c r="D173" s="1"/>
      <c r="E173" s="1"/>
      <c r="F173" s="1"/>
      <c r="G173" s="1"/>
      <c r="H173" s="1"/>
      <c r="I173" s="1"/>
    </row>
    <row r="174" spans="2:9" ht="15.75">
      <c r="B174" s="1"/>
      <c r="C174" s="1"/>
      <c r="D174" s="1"/>
      <c r="E174" s="1"/>
      <c r="F174" s="1"/>
      <c r="G174" s="1"/>
      <c r="H174" s="1"/>
      <c r="I174" s="1"/>
    </row>
    <row r="175" spans="2:9" ht="15.75">
      <c r="B175" s="1"/>
      <c r="C175" s="1"/>
      <c r="D175" s="1"/>
      <c r="E175" s="1"/>
      <c r="F175" s="1"/>
      <c r="G175" s="1"/>
      <c r="H175" s="1"/>
      <c r="I175" s="1"/>
    </row>
    <row r="176" spans="2:9" ht="15.75">
      <c r="B176" s="1"/>
      <c r="C176" s="1"/>
      <c r="D176" s="1"/>
      <c r="E176" s="1"/>
      <c r="F176" s="1"/>
      <c r="G176" s="1"/>
      <c r="H176" s="1"/>
      <c r="I176" s="1"/>
    </row>
    <row r="177" spans="2:9" ht="15.75">
      <c r="B177" s="1"/>
      <c r="C177" s="1"/>
      <c r="D177" s="1"/>
      <c r="E177" s="1"/>
      <c r="F177" s="1"/>
      <c r="G177" s="1"/>
      <c r="H177" s="1"/>
      <c r="I177" s="1"/>
    </row>
    <row r="178" spans="2:9" ht="15.75">
      <c r="B178" s="1"/>
      <c r="C178" s="1"/>
      <c r="D178" s="1"/>
      <c r="E178" s="1"/>
      <c r="F178" s="1"/>
      <c r="G178" s="1"/>
      <c r="H178" s="1"/>
      <c r="I178" s="1"/>
    </row>
    <row r="179" spans="2:9" ht="15.75">
      <c r="B179" s="1"/>
      <c r="C179" s="1"/>
      <c r="D179" s="1"/>
      <c r="E179" s="1"/>
      <c r="F179" s="1"/>
      <c r="G179" s="1"/>
      <c r="H179" s="1"/>
      <c r="I179" s="1"/>
    </row>
    <row r="180" spans="2:9" ht="15.75">
      <c r="B180" s="1"/>
      <c r="C180" s="1"/>
      <c r="D180" s="1"/>
      <c r="E180" s="1"/>
      <c r="F180" s="1"/>
      <c r="G180" s="1"/>
      <c r="H180" s="1"/>
      <c r="I180" s="1"/>
    </row>
    <row r="181" spans="2:9" ht="15.75">
      <c r="B181" s="1"/>
      <c r="C181" s="1"/>
      <c r="D181" s="1"/>
      <c r="E181" s="1"/>
      <c r="F181" s="1"/>
      <c r="G181" s="1"/>
      <c r="H181" s="1"/>
      <c r="I181" s="1"/>
    </row>
    <row r="182" spans="2:9" ht="15.75">
      <c r="B182" s="1"/>
      <c r="C182" s="1"/>
      <c r="D182" s="1"/>
      <c r="E182" s="1"/>
      <c r="F182" s="1"/>
      <c r="G182" s="1"/>
      <c r="H182" s="1"/>
      <c r="I182" s="1"/>
    </row>
    <row r="183" spans="2:9" ht="15.75">
      <c r="B183" s="1"/>
      <c r="C183" s="1"/>
      <c r="D183" s="1"/>
      <c r="E183" s="1"/>
      <c r="F183" s="1"/>
      <c r="G183" s="1"/>
      <c r="H183" s="1"/>
      <c r="I183" s="1"/>
    </row>
    <row r="184" spans="2:9" ht="15.75">
      <c r="B184" s="1"/>
      <c r="C184" s="1"/>
      <c r="D184" s="1"/>
      <c r="E184" s="1"/>
      <c r="F184" s="1"/>
      <c r="G184" s="1"/>
      <c r="H184" s="1"/>
      <c r="I184" s="1"/>
    </row>
    <row r="185" spans="2:9" ht="15.75">
      <c r="B185" s="1"/>
      <c r="C185" s="1"/>
      <c r="D185" s="1"/>
      <c r="E185" s="1"/>
      <c r="F185" s="1"/>
      <c r="G185" s="1"/>
      <c r="H185" s="1"/>
      <c r="I185" s="1"/>
    </row>
    <row r="186" spans="2:9" ht="15.75">
      <c r="B186" s="1"/>
      <c r="C186" s="1"/>
      <c r="D186" s="1"/>
      <c r="E186" s="1"/>
      <c r="F186" s="1"/>
      <c r="G186" s="1"/>
      <c r="H186" s="1"/>
      <c r="I186" s="1"/>
    </row>
    <row r="187" spans="2:9" ht="15.75">
      <c r="B187" s="1"/>
      <c r="C187" s="1"/>
      <c r="D187" s="1"/>
      <c r="E187" s="1"/>
      <c r="F187" s="1"/>
      <c r="G187" s="1"/>
      <c r="H187" s="1"/>
      <c r="I187" s="1"/>
    </row>
    <row r="188" spans="2:9" ht="15.75">
      <c r="B188" s="1"/>
      <c r="C188" s="1"/>
      <c r="D188" s="1"/>
      <c r="E188" s="1"/>
      <c r="F188" s="1"/>
      <c r="G188" s="1"/>
      <c r="H188" s="1"/>
      <c r="I188" s="1"/>
    </row>
    <row r="189" spans="2:9" ht="15.75">
      <c r="B189" s="1"/>
      <c r="C189" s="1"/>
      <c r="D189" s="1"/>
      <c r="E189" s="1"/>
      <c r="F189" s="1"/>
      <c r="G189" s="1"/>
      <c r="H189" s="1"/>
      <c r="I189" s="1"/>
    </row>
    <row r="190" spans="2:9" ht="15.75">
      <c r="B190" s="1"/>
      <c r="C190" s="1"/>
      <c r="D190" s="1"/>
      <c r="E190" s="1"/>
      <c r="F190" s="1"/>
      <c r="G190" s="1"/>
      <c r="H190" s="1"/>
      <c r="I190" s="1"/>
    </row>
    <row r="191" spans="2:9" ht="15.75">
      <c r="B191" s="1"/>
      <c r="C191" s="1"/>
      <c r="D191" s="1"/>
      <c r="E191" s="1"/>
      <c r="F191" s="1"/>
      <c r="G191" s="1"/>
      <c r="H191" s="1"/>
      <c r="I191" s="1"/>
    </row>
    <row r="192" spans="2:9" ht="15.75">
      <c r="B192" s="1"/>
      <c r="C192" s="1"/>
      <c r="D192" s="1"/>
      <c r="E192" s="1"/>
      <c r="F192" s="1"/>
      <c r="G192" s="1"/>
      <c r="H192" s="1"/>
      <c r="I192" s="1"/>
    </row>
    <row r="193" spans="2:9" ht="15.75">
      <c r="B193" s="1"/>
      <c r="C193" s="1"/>
      <c r="D193" s="1"/>
      <c r="E193" s="1"/>
      <c r="F193" s="1"/>
      <c r="G193" s="1"/>
      <c r="H193" s="1"/>
      <c r="I193" s="1"/>
    </row>
    <row r="194" spans="2:9" ht="15.75">
      <c r="B194" s="1"/>
      <c r="C194" s="1"/>
      <c r="D194" s="1"/>
      <c r="E194" s="1"/>
      <c r="F194" s="1"/>
      <c r="G194" s="1"/>
      <c r="H194" s="1"/>
      <c r="I194" s="1"/>
    </row>
    <row r="195" spans="2:9" ht="15.75">
      <c r="B195" s="1"/>
      <c r="C195" s="1"/>
      <c r="D195" s="1"/>
      <c r="E195" s="1"/>
      <c r="F195" s="1"/>
      <c r="G195" s="1"/>
      <c r="H195" s="1"/>
      <c r="I195" s="1"/>
    </row>
    <row r="196" spans="2:9" ht="15.75">
      <c r="B196" s="1"/>
      <c r="C196" s="1"/>
      <c r="D196" s="1"/>
      <c r="E196" s="1"/>
      <c r="F196" s="1"/>
      <c r="G196" s="1"/>
      <c r="H196" s="1"/>
      <c r="I196" s="1"/>
    </row>
    <row r="197" spans="2:9" ht="15.75">
      <c r="B197" s="1"/>
      <c r="C197" s="1"/>
      <c r="D197" s="1"/>
      <c r="E197" s="1"/>
      <c r="F197" s="1"/>
      <c r="G197" s="1"/>
      <c r="H197" s="1"/>
      <c r="I197" s="1"/>
    </row>
    <row r="198" spans="2:9" ht="15.75">
      <c r="B198" s="1"/>
      <c r="C198" s="1"/>
      <c r="D198" s="1"/>
      <c r="E198" s="1"/>
      <c r="F198" s="1"/>
      <c r="G198" s="1"/>
      <c r="H198" s="1"/>
      <c r="I198" s="1"/>
    </row>
    <row r="199" spans="2:9" ht="15.75">
      <c r="B199" s="1"/>
      <c r="C199" s="1"/>
      <c r="D199" s="1"/>
      <c r="E199" s="1"/>
      <c r="F199" s="1"/>
      <c r="G199" s="1"/>
      <c r="H199" s="1"/>
      <c r="I199" s="1"/>
    </row>
    <row r="200" spans="2:9" ht="15.75">
      <c r="B200" s="1"/>
      <c r="C200" s="1"/>
      <c r="D200" s="1"/>
      <c r="E200" s="1"/>
      <c r="F200" s="1"/>
      <c r="G200" s="1"/>
      <c r="H200" s="1"/>
      <c r="I200" s="1"/>
    </row>
    <row r="201" spans="2:9" ht="15.75">
      <c r="B201" s="1"/>
      <c r="C201" s="1"/>
      <c r="D201" s="1"/>
      <c r="E201" s="1"/>
      <c r="F201" s="1"/>
      <c r="G201" s="1"/>
      <c r="H201" s="1"/>
      <c r="I201" s="1"/>
    </row>
    <row r="202" spans="2:9" ht="15.75">
      <c r="B202" s="1"/>
      <c r="C202" s="1"/>
      <c r="D202" s="1"/>
      <c r="E202" s="1"/>
      <c r="F202" s="1"/>
      <c r="G202" s="1"/>
      <c r="H202" s="1"/>
      <c r="I202" s="1"/>
    </row>
    <row r="203" spans="2:9" ht="15.75">
      <c r="B203" s="1"/>
      <c r="C203" s="1"/>
      <c r="D203" s="1"/>
      <c r="E203" s="1"/>
      <c r="F203" s="1"/>
      <c r="G203" s="1"/>
      <c r="H203" s="1"/>
      <c r="I203" s="1"/>
    </row>
    <row r="204" spans="2:9" ht="15.75">
      <c r="B204" s="1"/>
      <c r="C204" s="1"/>
      <c r="D204" s="1"/>
      <c r="E204" s="1"/>
      <c r="F204" s="1"/>
      <c r="G204" s="1"/>
      <c r="H204" s="1"/>
      <c r="I204" s="1"/>
    </row>
    <row r="205" spans="2:9" ht="15.75">
      <c r="B205" s="1"/>
      <c r="C205" s="1"/>
      <c r="D205" s="1"/>
      <c r="E205" s="1"/>
      <c r="F205" s="1"/>
      <c r="G205" s="1"/>
      <c r="H205" s="1"/>
      <c r="I205" s="1"/>
    </row>
    <row r="206" spans="2:9" ht="15.75">
      <c r="B206" s="1"/>
      <c r="C206" s="1"/>
      <c r="D206" s="1"/>
      <c r="E206" s="1"/>
      <c r="F206" s="1"/>
      <c r="G206" s="1"/>
      <c r="H206" s="1"/>
      <c r="I206" s="1"/>
    </row>
    <row r="207" spans="2:9" ht="15.75">
      <c r="B207" s="1"/>
      <c r="C207" s="1"/>
      <c r="D207" s="1"/>
      <c r="E207" s="1"/>
      <c r="F207" s="1"/>
      <c r="G207" s="1"/>
      <c r="H207" s="1"/>
      <c r="I207" s="1"/>
    </row>
    <row r="208" spans="2:9" ht="15.75">
      <c r="B208" s="1"/>
      <c r="C208" s="1"/>
      <c r="D208" s="1"/>
      <c r="E208" s="1"/>
      <c r="F208" s="1"/>
      <c r="G208" s="1"/>
      <c r="H208" s="1"/>
      <c r="I208" s="1"/>
    </row>
    <row r="209" spans="2:9" ht="15.75">
      <c r="B209" s="1"/>
      <c r="C209" s="1"/>
      <c r="D209" s="1"/>
      <c r="E209" s="1"/>
      <c r="F209" s="1"/>
      <c r="G209" s="1"/>
      <c r="H209" s="1"/>
      <c r="I209" s="1"/>
    </row>
    <row r="210" spans="2:9" ht="15.75">
      <c r="B210" s="1"/>
      <c r="C210" s="1"/>
      <c r="D210" s="1"/>
      <c r="E210" s="1"/>
      <c r="F210" s="1"/>
      <c r="G210" s="1"/>
      <c r="H210" s="1"/>
      <c r="I210" s="1"/>
    </row>
    <row r="211" spans="2:9" ht="15.75">
      <c r="B211" s="1"/>
      <c r="C211" s="1"/>
      <c r="D211" s="1"/>
      <c r="E211" s="1"/>
      <c r="F211" s="1"/>
      <c r="G211" s="1"/>
      <c r="H211" s="1"/>
      <c r="I211" s="1"/>
    </row>
    <row r="212" spans="2:9" ht="15.75">
      <c r="B212" s="1"/>
      <c r="C212" s="1"/>
      <c r="D212" s="1"/>
      <c r="E212" s="1"/>
      <c r="F212" s="1"/>
      <c r="G212" s="1"/>
      <c r="H212" s="1"/>
      <c r="I212" s="1"/>
    </row>
    <row r="213" spans="2:9" ht="15.75">
      <c r="B213" s="1"/>
      <c r="C213" s="1"/>
      <c r="D213" s="1"/>
      <c r="E213" s="1"/>
      <c r="F213" s="1"/>
      <c r="G213" s="1"/>
      <c r="H213" s="1"/>
      <c r="I213" s="1"/>
    </row>
    <row r="214" spans="2:9" ht="15.75">
      <c r="B214" s="1"/>
      <c r="C214" s="1"/>
      <c r="D214" s="1"/>
      <c r="E214" s="1"/>
      <c r="F214" s="1"/>
      <c r="G214" s="1"/>
      <c r="H214" s="1"/>
      <c r="I214" s="1"/>
    </row>
    <row r="215" spans="2:9" ht="15.75">
      <c r="B215" s="1"/>
      <c r="C215" s="1"/>
      <c r="D215" s="1"/>
      <c r="E215" s="1"/>
      <c r="F215" s="1"/>
      <c r="G215" s="1"/>
      <c r="H215" s="1"/>
      <c r="I215" s="1"/>
    </row>
    <row r="216" spans="2:9" ht="15.75">
      <c r="B216" s="1"/>
      <c r="C216" s="1"/>
      <c r="D216" s="1"/>
      <c r="E216" s="1"/>
      <c r="F216" s="1"/>
      <c r="G216" s="1"/>
      <c r="H216" s="1"/>
      <c r="I216" s="1"/>
    </row>
    <row r="217" spans="2:9" ht="15.75">
      <c r="B217" s="1"/>
      <c r="C217" s="1"/>
      <c r="D217" s="1"/>
      <c r="E217" s="1"/>
      <c r="F217" s="1"/>
      <c r="G217" s="1"/>
      <c r="H217" s="1"/>
      <c r="I217" s="1"/>
    </row>
    <row r="218" spans="2:9" ht="15.75">
      <c r="B218" s="1"/>
      <c r="C218" s="1"/>
      <c r="D218" s="1"/>
      <c r="E218" s="1"/>
      <c r="F218" s="1"/>
      <c r="G218" s="1"/>
      <c r="H218" s="1"/>
      <c r="I218" s="1"/>
    </row>
    <row r="219" spans="2:9" ht="15.75">
      <c r="B219" s="1"/>
      <c r="C219" s="1"/>
      <c r="D219" s="1"/>
      <c r="E219" s="1"/>
      <c r="F219" s="1"/>
      <c r="G219" s="1"/>
      <c r="H219" s="1"/>
      <c r="I219" s="1"/>
    </row>
    <row r="220" spans="2:9" ht="15.75">
      <c r="B220" s="1"/>
      <c r="C220" s="1"/>
      <c r="D220" s="1"/>
      <c r="E220" s="1"/>
      <c r="F220" s="1"/>
      <c r="G220" s="1"/>
      <c r="H220" s="1"/>
      <c r="I220" s="1"/>
    </row>
    <row r="221" spans="2:9" ht="15.75">
      <c r="B221" s="1"/>
      <c r="C221" s="1"/>
      <c r="D221" s="1"/>
      <c r="E221" s="1"/>
      <c r="F221" s="1"/>
      <c r="G221" s="1"/>
      <c r="H221" s="1"/>
      <c r="I221" s="1"/>
    </row>
    <row r="222" spans="2:9" ht="15.75">
      <c r="B222" s="1"/>
      <c r="C222" s="1"/>
      <c r="D222" s="1"/>
      <c r="E222" s="1"/>
      <c r="F222" s="1"/>
      <c r="G222" s="1"/>
      <c r="H222" s="1"/>
      <c r="I222" s="1"/>
    </row>
    <row r="223" spans="2:9" ht="15.75">
      <c r="B223" s="1"/>
      <c r="C223" s="1"/>
      <c r="D223" s="1"/>
      <c r="E223" s="1"/>
      <c r="F223" s="1"/>
      <c r="G223" s="1"/>
      <c r="H223" s="1"/>
      <c r="I223" s="1"/>
    </row>
    <row r="224" spans="2:9" ht="15.75">
      <c r="B224" s="1"/>
      <c r="C224" s="1"/>
      <c r="D224" s="1"/>
      <c r="E224" s="1"/>
      <c r="F224" s="1"/>
      <c r="G224" s="1"/>
      <c r="H224" s="1"/>
      <c r="I224" s="1"/>
    </row>
    <row r="225" spans="2:9" ht="15.75">
      <c r="B225" s="1"/>
      <c r="C225" s="1"/>
      <c r="D225" s="1"/>
      <c r="E225" s="1"/>
      <c r="F225" s="1"/>
      <c r="G225" s="1"/>
      <c r="H225" s="1"/>
      <c r="I225" s="1"/>
    </row>
    <row r="226" spans="2:9" ht="15.75">
      <c r="B226" s="1"/>
      <c r="C226" s="1"/>
      <c r="D226" s="1"/>
      <c r="E226" s="1"/>
      <c r="F226" s="1"/>
      <c r="G226" s="1"/>
      <c r="H226" s="1"/>
      <c r="I226" s="1"/>
    </row>
    <row r="227" spans="2:9" ht="15.75">
      <c r="B227" s="1"/>
      <c r="C227" s="1"/>
      <c r="D227" s="1"/>
      <c r="E227" s="1"/>
      <c r="F227" s="1"/>
      <c r="G227" s="1"/>
      <c r="H227" s="1"/>
      <c r="I227" s="1"/>
    </row>
    <row r="228" spans="2:9" ht="15.75">
      <c r="B228" s="1"/>
      <c r="C228" s="1"/>
      <c r="D228" s="1"/>
      <c r="E228" s="1"/>
      <c r="F228" s="1"/>
      <c r="G228" s="1"/>
      <c r="H228" s="1"/>
      <c r="I228" s="1"/>
    </row>
    <row r="229" spans="2:9" ht="15.75">
      <c r="B229" s="1"/>
      <c r="C229" s="1"/>
      <c r="D229" s="1"/>
      <c r="E229" s="1"/>
      <c r="F229" s="1"/>
      <c r="G229" s="1"/>
      <c r="H229" s="1"/>
      <c r="I229" s="1"/>
    </row>
    <row r="230" spans="2:9" ht="15.75">
      <c r="B230" s="1"/>
      <c r="C230" s="1"/>
      <c r="D230" s="1"/>
      <c r="E230" s="1"/>
      <c r="F230" s="1"/>
      <c r="G230" s="1"/>
      <c r="H230" s="1"/>
      <c r="I230" s="1"/>
    </row>
    <row r="231" spans="2:9" ht="15.75">
      <c r="B231" s="1"/>
      <c r="C231" s="1"/>
      <c r="D231" s="1"/>
      <c r="E231" s="1"/>
      <c r="F231" s="1"/>
      <c r="G231" s="1"/>
      <c r="H231" s="1"/>
      <c r="I231" s="1"/>
    </row>
    <row r="232" spans="2:9" ht="15.75">
      <c r="B232" s="1"/>
      <c r="C232" s="1"/>
      <c r="D232" s="1"/>
      <c r="E232" s="1"/>
      <c r="F232" s="1"/>
      <c r="G232" s="1"/>
      <c r="H232" s="1"/>
      <c r="I232" s="1"/>
    </row>
    <row r="233" spans="2:9" ht="15.75">
      <c r="B233" s="1"/>
      <c r="C233" s="1"/>
      <c r="D233" s="1"/>
      <c r="E233" s="1"/>
      <c r="F233" s="1"/>
      <c r="G233" s="1"/>
      <c r="H233" s="1"/>
      <c r="I233" s="1"/>
    </row>
    <row r="234" spans="2:9" ht="15.75">
      <c r="B234" s="1"/>
      <c r="C234" s="1"/>
      <c r="D234" s="1"/>
      <c r="E234" s="1"/>
      <c r="F234" s="1"/>
      <c r="G234" s="1"/>
      <c r="H234" s="1"/>
      <c r="I234" s="1"/>
    </row>
    <row r="235" spans="2:9" ht="15.75">
      <c r="B235" s="1"/>
      <c r="C235" s="1"/>
      <c r="D235" s="1"/>
      <c r="E235" s="1"/>
      <c r="F235" s="1"/>
      <c r="G235" s="1"/>
      <c r="H235" s="1"/>
      <c r="I235" s="1"/>
    </row>
    <row r="236" spans="2:9" ht="15.75">
      <c r="B236" s="1"/>
      <c r="C236" s="1"/>
      <c r="D236" s="1"/>
      <c r="E236" s="1"/>
      <c r="F236" s="1"/>
      <c r="G236" s="1"/>
      <c r="H236" s="1"/>
      <c r="I236" s="1"/>
    </row>
    <row r="237" spans="2:9" ht="15.75">
      <c r="B237" s="1"/>
      <c r="C237" s="1"/>
      <c r="D237" s="1"/>
      <c r="E237" s="1"/>
      <c r="F237" s="1"/>
      <c r="G237" s="1"/>
      <c r="H237" s="1"/>
      <c r="I237" s="1"/>
    </row>
    <row r="238" spans="2:9" ht="15.75">
      <c r="B238" s="1"/>
      <c r="C238" s="1"/>
      <c r="D238" s="1"/>
      <c r="E238" s="1"/>
      <c r="F238" s="1"/>
      <c r="G238" s="1"/>
      <c r="H238" s="1"/>
      <c r="I238" s="1"/>
    </row>
    <row r="239" spans="2:9" ht="15.75">
      <c r="B239" s="1"/>
      <c r="C239" s="1"/>
      <c r="D239" s="1"/>
      <c r="E239" s="1"/>
      <c r="F239" s="1"/>
      <c r="G239" s="1"/>
      <c r="H239" s="1"/>
      <c r="I239" s="1"/>
    </row>
    <row r="240" spans="2:9" ht="15.75">
      <c r="B240" s="1"/>
      <c r="C240" s="1"/>
      <c r="D240" s="1"/>
      <c r="E240" s="1"/>
      <c r="F240" s="1"/>
      <c r="G240" s="1"/>
      <c r="H240" s="1"/>
      <c r="I240" s="1"/>
    </row>
    <row r="241" spans="2:9" ht="15.75">
      <c r="B241" s="1"/>
      <c r="C241" s="1"/>
      <c r="D241" s="1"/>
      <c r="E241" s="1"/>
      <c r="F241" s="1"/>
      <c r="G241" s="1"/>
      <c r="H241" s="1"/>
      <c r="I241" s="1"/>
    </row>
    <row r="242" spans="2:9" ht="15.75">
      <c r="B242" s="1"/>
      <c r="C242" s="1"/>
      <c r="D242" s="1"/>
      <c r="E242" s="1"/>
      <c r="F242" s="1"/>
      <c r="G242" s="1"/>
      <c r="H242" s="1"/>
      <c r="I242" s="1"/>
    </row>
    <row r="243" spans="2:9" ht="15.75">
      <c r="B243" s="1"/>
      <c r="C243" s="1"/>
      <c r="D243" s="1"/>
      <c r="E243" s="1"/>
      <c r="F243" s="1"/>
      <c r="G243" s="1"/>
      <c r="H243" s="1"/>
      <c r="I243" s="1"/>
    </row>
    <row r="244" spans="2:9" ht="15.75">
      <c r="B244" s="1"/>
      <c r="C244" s="1"/>
      <c r="D244" s="1"/>
      <c r="E244" s="1"/>
      <c r="F244" s="1"/>
      <c r="G244" s="1"/>
      <c r="H244" s="1"/>
      <c r="I244" s="1"/>
    </row>
    <row r="245" spans="2:9" ht="15.75">
      <c r="B245" s="1"/>
      <c r="C245" s="1"/>
      <c r="D245" s="1"/>
      <c r="E245" s="1"/>
      <c r="F245" s="1"/>
      <c r="G245" s="1"/>
      <c r="H245" s="1"/>
      <c r="I245" s="1"/>
    </row>
    <row r="246" spans="2:9" ht="15.75">
      <c r="B246" s="1"/>
      <c r="C246" s="1"/>
      <c r="D246" s="1"/>
      <c r="E246" s="1"/>
      <c r="F246" s="1"/>
      <c r="G246" s="1"/>
      <c r="H246" s="1"/>
      <c r="I246" s="1"/>
    </row>
    <row r="247" spans="2:9" ht="15.75">
      <c r="B247" s="1"/>
      <c r="C247" s="1"/>
      <c r="D247" s="1"/>
      <c r="E247" s="1"/>
      <c r="F247" s="1"/>
      <c r="G247" s="1"/>
      <c r="H247" s="1"/>
      <c r="I247" s="1"/>
    </row>
    <row r="248" spans="2:9" ht="15.75">
      <c r="B248" s="1"/>
      <c r="C248" s="1"/>
      <c r="D248" s="1"/>
      <c r="E248" s="1"/>
      <c r="F248" s="1"/>
      <c r="G248" s="1"/>
      <c r="H248" s="1"/>
      <c r="I248" s="1"/>
    </row>
    <row r="249" spans="2:9" ht="15.75">
      <c r="B249" s="1"/>
      <c r="C249" s="1"/>
      <c r="D249" s="1"/>
      <c r="E249" s="1"/>
      <c r="F249" s="1"/>
      <c r="G249" s="1"/>
      <c r="H249" s="1"/>
      <c r="I249" s="1"/>
    </row>
    <row r="250" spans="2:9" ht="15.75">
      <c r="B250" s="1"/>
      <c r="C250" s="1"/>
      <c r="D250" s="1"/>
      <c r="E250" s="1"/>
      <c r="F250" s="1"/>
      <c r="G250" s="1"/>
      <c r="H250" s="1"/>
      <c r="I250" s="1"/>
    </row>
    <row r="251" spans="2:9" ht="15.75">
      <c r="B251" s="1"/>
      <c r="C251" s="1"/>
      <c r="D251" s="1"/>
      <c r="E251" s="1"/>
      <c r="F251" s="1"/>
      <c r="G251" s="1"/>
      <c r="H251" s="1"/>
      <c r="I251" s="1"/>
    </row>
    <row r="252" spans="2:9" ht="15.75">
      <c r="B252" s="1"/>
      <c r="C252" s="1"/>
      <c r="D252" s="1"/>
      <c r="E252" s="1"/>
      <c r="F252" s="1"/>
      <c r="G252" s="1"/>
      <c r="H252" s="1"/>
      <c r="I252" s="1"/>
    </row>
    <row r="253" spans="2:9" ht="15.75">
      <c r="B253" s="1"/>
      <c r="C253" s="1"/>
      <c r="D253" s="1"/>
      <c r="E253" s="1"/>
      <c r="F253" s="1"/>
      <c r="G253" s="1"/>
      <c r="H253" s="1"/>
      <c r="I253" s="1"/>
    </row>
    <row r="254" spans="2:9" ht="15.75">
      <c r="B254" s="1"/>
      <c r="C254" s="1"/>
      <c r="D254" s="1"/>
      <c r="E254" s="1"/>
      <c r="F254" s="1"/>
      <c r="G254" s="1"/>
      <c r="H254" s="1"/>
      <c r="I254" s="1"/>
    </row>
    <row r="255" spans="2:9" ht="15.75">
      <c r="B255" s="1"/>
      <c r="C255" s="1"/>
      <c r="D255" s="1"/>
      <c r="E255" s="1"/>
      <c r="F255" s="1"/>
      <c r="G255" s="1"/>
      <c r="H255" s="1"/>
      <c r="I255" s="1"/>
    </row>
    <row r="256" spans="2:9" ht="15.75">
      <c r="B256" s="1"/>
      <c r="C256" s="1"/>
      <c r="D256" s="1"/>
      <c r="E256" s="1"/>
      <c r="F256" s="1"/>
      <c r="G256" s="1"/>
      <c r="H256" s="1"/>
      <c r="I256" s="1"/>
    </row>
    <row r="257" spans="2:9" ht="15.75">
      <c r="B257" s="1"/>
      <c r="C257" s="1"/>
      <c r="D257" s="1"/>
      <c r="E257" s="1"/>
      <c r="F257" s="1"/>
      <c r="G257" s="1"/>
      <c r="H257" s="1"/>
      <c r="I257" s="1"/>
    </row>
    <row r="258" spans="2:9" ht="15.75">
      <c r="B258" s="1"/>
      <c r="C258" s="1"/>
      <c r="D258" s="1"/>
      <c r="E258" s="1"/>
      <c r="F258" s="1"/>
      <c r="G258" s="1"/>
      <c r="H258" s="1"/>
      <c r="I258" s="1"/>
    </row>
    <row r="259" spans="2:9" ht="15.75">
      <c r="B259" s="1"/>
      <c r="C259" s="1"/>
      <c r="D259" s="1"/>
      <c r="E259" s="1"/>
      <c r="F259" s="1"/>
      <c r="G259" s="1"/>
      <c r="H259" s="1"/>
      <c r="I259" s="1"/>
    </row>
    <row r="260" spans="2:9" ht="15.75">
      <c r="B260" s="1"/>
      <c r="C260" s="1"/>
      <c r="D260" s="1"/>
      <c r="E260" s="1"/>
      <c r="F260" s="1"/>
      <c r="G260" s="1"/>
      <c r="H260" s="1"/>
      <c r="I260" s="1"/>
    </row>
    <row r="261" spans="2:9" ht="15.75">
      <c r="B261" s="1"/>
      <c r="C261" s="1"/>
      <c r="D261" s="1"/>
      <c r="E261" s="1"/>
      <c r="F261" s="1"/>
      <c r="G261" s="1"/>
      <c r="H261" s="1"/>
      <c r="I261" s="1"/>
    </row>
    <row r="262" spans="2:9" ht="15.75">
      <c r="B262" s="1"/>
      <c r="C262" s="1"/>
      <c r="D262" s="1"/>
      <c r="E262" s="1"/>
      <c r="F262" s="1"/>
      <c r="G262" s="1"/>
      <c r="H262" s="1"/>
      <c r="I262" s="1"/>
    </row>
    <row r="263" spans="2:9" ht="15.75">
      <c r="B263" s="1"/>
      <c r="C263" s="1"/>
      <c r="D263" s="1"/>
      <c r="E263" s="1"/>
      <c r="F263" s="1"/>
      <c r="G263" s="1"/>
      <c r="H263" s="1"/>
      <c r="I263" s="1"/>
    </row>
    <row r="264" spans="2:9" ht="15.75">
      <c r="B264" s="1"/>
      <c r="C264" s="1"/>
      <c r="D264" s="1"/>
      <c r="E264" s="1"/>
      <c r="F264" s="1"/>
      <c r="G264" s="1"/>
      <c r="H264" s="1"/>
      <c r="I264" s="1"/>
    </row>
    <row r="265" spans="2:9" ht="15.75">
      <c r="B265" s="1"/>
      <c r="C265" s="1"/>
      <c r="D265" s="1"/>
      <c r="E265" s="1"/>
      <c r="F265" s="1"/>
      <c r="G265" s="1"/>
      <c r="H265" s="1"/>
      <c r="I265" s="1"/>
    </row>
    <row r="266" spans="2:9" ht="15.75">
      <c r="B266" s="1"/>
      <c r="C266" s="1"/>
      <c r="D266" s="1"/>
      <c r="E266" s="1"/>
      <c r="F266" s="1"/>
      <c r="G266" s="1"/>
      <c r="H266" s="1"/>
      <c r="I266" s="1"/>
    </row>
    <row r="267" spans="2:9" ht="15.75">
      <c r="B267" s="1"/>
      <c r="C267" s="1"/>
      <c r="D267" s="1"/>
      <c r="E267" s="1"/>
      <c r="F267" s="1"/>
      <c r="G267" s="1"/>
      <c r="H267" s="1"/>
      <c r="I267" s="1"/>
    </row>
    <row r="268" spans="2:9" ht="15.75">
      <c r="B268" s="1"/>
      <c r="C268" s="1"/>
      <c r="D268" s="1"/>
      <c r="E268" s="1"/>
      <c r="F268" s="1"/>
      <c r="G268" s="1"/>
      <c r="H268" s="1"/>
      <c r="I268" s="1"/>
    </row>
    <row r="269" spans="2:9" ht="15.75">
      <c r="B269" s="1"/>
      <c r="C269" s="1"/>
      <c r="D269" s="1"/>
      <c r="E269" s="1"/>
      <c r="F269" s="1"/>
      <c r="G269" s="1"/>
      <c r="H269" s="1"/>
      <c r="I269" s="1"/>
    </row>
    <row r="270" spans="2:9" ht="15.75">
      <c r="B270" s="1"/>
      <c r="C270" s="1"/>
      <c r="D270" s="1"/>
      <c r="E270" s="1"/>
      <c r="F270" s="1"/>
      <c r="G270" s="1"/>
      <c r="H270" s="1"/>
      <c r="I270" s="1"/>
    </row>
    <row r="271" spans="2:9" ht="15.75">
      <c r="B271" s="1"/>
      <c r="C271" s="1"/>
      <c r="D271" s="1"/>
      <c r="E271" s="1"/>
      <c r="F271" s="1"/>
      <c r="G271" s="1"/>
      <c r="H271" s="1"/>
      <c r="I271" s="1"/>
    </row>
    <row r="272" spans="2:9" ht="15.75">
      <c r="B272" s="1"/>
      <c r="C272" s="1"/>
      <c r="D272" s="1"/>
      <c r="E272" s="1"/>
      <c r="F272" s="1"/>
      <c r="G272" s="1"/>
      <c r="H272" s="1"/>
      <c r="I272" s="1"/>
    </row>
    <row r="273" spans="2:9" ht="15.75">
      <c r="B273" s="1"/>
      <c r="C273" s="1"/>
      <c r="D273" s="1"/>
      <c r="E273" s="1"/>
      <c r="F273" s="1"/>
      <c r="G273" s="1"/>
      <c r="H273" s="1"/>
      <c r="I273" s="1"/>
    </row>
    <row r="274" spans="2:9" ht="15.75">
      <c r="B274" s="1"/>
      <c r="C274" s="1"/>
      <c r="D274" s="1"/>
      <c r="E274" s="1"/>
      <c r="F274" s="1"/>
      <c r="G274" s="1"/>
      <c r="H274" s="1"/>
      <c r="I274" s="1"/>
    </row>
    <row r="275" spans="2:9" ht="15.75">
      <c r="B275" s="1"/>
      <c r="C275" s="1"/>
      <c r="D275" s="1"/>
      <c r="E275" s="1"/>
      <c r="F275" s="1"/>
      <c r="G275" s="1"/>
      <c r="H275" s="1"/>
      <c r="I275" s="1"/>
    </row>
    <row r="276" spans="2:9" ht="15.75">
      <c r="B276" s="1"/>
      <c r="C276" s="1"/>
      <c r="D276" s="1"/>
      <c r="E276" s="1"/>
      <c r="F276" s="1"/>
      <c r="G276" s="1"/>
      <c r="H276" s="1"/>
      <c r="I276" s="1"/>
    </row>
    <row r="277" spans="2:9" ht="15.75">
      <c r="B277" s="1"/>
      <c r="C277" s="1"/>
      <c r="D277" s="1"/>
      <c r="E277" s="1"/>
      <c r="F277" s="1"/>
      <c r="G277" s="1"/>
      <c r="H277" s="1"/>
      <c r="I277" s="1"/>
    </row>
    <row r="278" spans="2:9" ht="15.75">
      <c r="B278" s="1"/>
      <c r="C278" s="1"/>
      <c r="D278" s="1"/>
      <c r="E278" s="1"/>
      <c r="F278" s="1"/>
      <c r="G278" s="1"/>
      <c r="H278" s="1"/>
      <c r="I278" s="1"/>
    </row>
    <row r="279" spans="2:9" ht="15.75">
      <c r="B279" s="1"/>
      <c r="C279" s="1"/>
      <c r="D279" s="1"/>
      <c r="E279" s="1"/>
      <c r="F279" s="1"/>
      <c r="G279" s="1"/>
      <c r="H279" s="1"/>
      <c r="I279" s="1"/>
    </row>
    <row r="280" spans="2:9" ht="15.75">
      <c r="B280" s="1"/>
      <c r="C280" s="1"/>
      <c r="D280" s="1"/>
      <c r="E280" s="1"/>
      <c r="F280" s="1"/>
      <c r="G280" s="1"/>
      <c r="H280" s="1"/>
      <c r="I280" s="1"/>
    </row>
    <row r="281" spans="2:9" ht="15.75">
      <c r="B281" s="1"/>
      <c r="C281" s="1"/>
      <c r="D281" s="1"/>
      <c r="E281" s="1"/>
      <c r="F281" s="1"/>
      <c r="G281" s="1"/>
      <c r="H281" s="1"/>
      <c r="I281" s="1"/>
    </row>
    <row r="282" spans="2:9" ht="15.75">
      <c r="B282" s="1"/>
      <c r="C282" s="1"/>
      <c r="D282" s="1"/>
      <c r="E282" s="1"/>
      <c r="F282" s="1"/>
      <c r="G282" s="1"/>
      <c r="H282" s="1"/>
      <c r="I282" s="1"/>
    </row>
    <row r="283" spans="2:9" ht="15.75">
      <c r="B283" s="1"/>
      <c r="C283" s="1"/>
      <c r="D283" s="1"/>
      <c r="E283" s="1"/>
      <c r="F283" s="1"/>
      <c r="G283" s="1"/>
      <c r="H283" s="1"/>
      <c r="I283" s="1"/>
    </row>
    <row r="284" spans="2:9" ht="15.75">
      <c r="B284" s="1"/>
      <c r="C284" s="1"/>
      <c r="D284" s="1"/>
      <c r="E284" s="1"/>
      <c r="F284" s="1"/>
      <c r="G284" s="1"/>
      <c r="H284" s="1"/>
      <c r="I284" s="1"/>
    </row>
    <row r="285" spans="2:9" ht="15.75">
      <c r="B285" s="1"/>
      <c r="C285" s="1"/>
      <c r="D285" s="1"/>
      <c r="E285" s="1"/>
      <c r="F285" s="1"/>
      <c r="G285" s="1"/>
      <c r="H285" s="1"/>
      <c r="I285" s="1"/>
    </row>
    <row r="286" spans="2:9" ht="15.75">
      <c r="B286" s="1"/>
      <c r="C286" s="1"/>
      <c r="D286" s="1"/>
      <c r="E286" s="1"/>
      <c r="F286" s="1"/>
      <c r="G286" s="1"/>
      <c r="H286" s="1"/>
      <c r="I286" s="1"/>
    </row>
    <row r="287" spans="2:9" ht="15.75">
      <c r="B287" s="1"/>
      <c r="C287" s="1"/>
      <c r="D287" s="1"/>
      <c r="E287" s="1"/>
      <c r="F287" s="1"/>
      <c r="G287" s="1"/>
      <c r="H287" s="1"/>
      <c r="I287" s="1"/>
    </row>
    <row r="288" spans="2:9" ht="15.75">
      <c r="B288" s="1"/>
      <c r="C288" s="1"/>
      <c r="D288" s="1"/>
      <c r="E288" s="1"/>
      <c r="F288" s="1"/>
      <c r="G288" s="1"/>
      <c r="H288" s="1"/>
      <c r="I288" s="1"/>
    </row>
    <row r="289" spans="2:9" ht="15.75">
      <c r="B289" s="1"/>
      <c r="C289" s="1"/>
      <c r="D289" s="1"/>
      <c r="E289" s="1"/>
      <c r="F289" s="1"/>
      <c r="G289" s="1"/>
      <c r="H289" s="1"/>
      <c r="I289" s="1"/>
    </row>
    <row r="290" spans="2:9" ht="15.75">
      <c r="B290" s="1"/>
      <c r="C290" s="1"/>
      <c r="D290" s="1"/>
      <c r="E290" s="1"/>
      <c r="F290" s="1"/>
      <c r="G290" s="1"/>
      <c r="H290" s="1"/>
      <c r="I290" s="1"/>
    </row>
    <row r="291" spans="2:9" ht="15.75">
      <c r="B291" s="1"/>
      <c r="C291" s="1"/>
      <c r="D291" s="1"/>
      <c r="E291" s="1"/>
      <c r="F291" s="1"/>
      <c r="G291" s="1"/>
      <c r="H291" s="1"/>
      <c r="I291" s="1"/>
    </row>
    <row r="292" spans="2:9" ht="15.75">
      <c r="B292" s="1"/>
      <c r="C292" s="1"/>
      <c r="D292" s="1"/>
      <c r="E292" s="1"/>
      <c r="F292" s="1"/>
      <c r="G292" s="1"/>
      <c r="H292" s="1"/>
      <c r="I292" s="1"/>
    </row>
    <row r="293" spans="2:9" ht="15.75">
      <c r="B293" s="1"/>
      <c r="C293" s="1"/>
      <c r="D293" s="1"/>
      <c r="E293" s="1"/>
      <c r="F293" s="1"/>
      <c r="G293" s="1"/>
      <c r="H293" s="1"/>
      <c r="I293" s="1"/>
    </row>
    <row r="294" spans="2:9" ht="15.75">
      <c r="B294" s="1"/>
      <c r="C294" s="1"/>
      <c r="D294" s="1"/>
      <c r="E294" s="1"/>
      <c r="F294" s="1"/>
      <c r="G294" s="1"/>
      <c r="H294" s="1"/>
      <c r="I294" s="1"/>
    </row>
    <row r="295" spans="2:9" ht="15.75">
      <c r="B295" s="1"/>
      <c r="C295" s="1"/>
      <c r="D295" s="1"/>
      <c r="E295" s="1"/>
      <c r="F295" s="1"/>
      <c r="G295" s="1"/>
      <c r="H295" s="1"/>
      <c r="I295" s="1"/>
    </row>
    <row r="296" spans="2:9" ht="15.75">
      <c r="B296" s="1"/>
      <c r="C296" s="1"/>
      <c r="D296" s="1"/>
      <c r="E296" s="1"/>
      <c r="F296" s="1"/>
      <c r="G296" s="1"/>
      <c r="H296" s="1"/>
      <c r="I296" s="1"/>
    </row>
    <row r="297" spans="2:9" ht="15.75">
      <c r="B297" s="1"/>
      <c r="C297" s="1"/>
      <c r="D297" s="1"/>
      <c r="E297" s="1"/>
      <c r="F297" s="1"/>
      <c r="G297" s="1"/>
      <c r="H297" s="1"/>
      <c r="I297" s="1"/>
    </row>
    <row r="298" spans="2:9" ht="15.75">
      <c r="B298" s="1"/>
      <c r="C298" s="1"/>
      <c r="D298" s="1"/>
      <c r="E298" s="1"/>
      <c r="F298" s="1"/>
      <c r="G298" s="1"/>
      <c r="H298" s="1"/>
      <c r="I298" s="1"/>
    </row>
    <row r="299" spans="2:9" ht="15.75">
      <c r="B299" s="1"/>
      <c r="C299" s="1"/>
      <c r="D299" s="1"/>
      <c r="E299" s="1"/>
      <c r="F299" s="1"/>
      <c r="G299" s="1"/>
      <c r="H299" s="1"/>
      <c r="I299" s="1"/>
    </row>
    <row r="300" spans="2:9" ht="15.75">
      <c r="B300" s="1"/>
      <c r="C300" s="1"/>
      <c r="D300" s="1"/>
      <c r="E300" s="1"/>
      <c r="F300" s="1"/>
      <c r="G300" s="1"/>
      <c r="H300" s="1"/>
      <c r="I300" s="1"/>
    </row>
    <row r="301" spans="2:9" ht="15.75">
      <c r="B301" s="1"/>
      <c r="C301" s="1"/>
      <c r="D301" s="1"/>
      <c r="E301" s="1"/>
      <c r="F301" s="1"/>
      <c r="G301" s="1"/>
      <c r="H301" s="1"/>
      <c r="I301" s="1"/>
    </row>
    <row r="302" spans="2:9" ht="15.75">
      <c r="B302" s="1"/>
      <c r="C302" s="1"/>
      <c r="D302" s="1"/>
      <c r="E302" s="1"/>
      <c r="F302" s="1"/>
      <c r="G302" s="1"/>
      <c r="H302" s="1"/>
      <c r="I302" s="1"/>
    </row>
    <row r="303" spans="2:9" ht="15.75">
      <c r="B303" s="1"/>
      <c r="C303" s="1"/>
      <c r="D303" s="1"/>
      <c r="E303" s="1"/>
      <c r="F303" s="1"/>
      <c r="G303" s="1"/>
      <c r="H303" s="1"/>
      <c r="I303" s="1"/>
    </row>
    <row r="304" spans="2:9" ht="15.75">
      <c r="B304" s="1"/>
      <c r="C304" s="1"/>
      <c r="D304" s="1"/>
      <c r="E304" s="1"/>
      <c r="F304" s="1"/>
      <c r="G304" s="1"/>
      <c r="H304" s="1"/>
      <c r="I304" s="1"/>
    </row>
    <row r="305" spans="2:9" ht="15.75">
      <c r="B305" s="1"/>
      <c r="C305" s="1"/>
      <c r="D305" s="1"/>
      <c r="E305" s="1"/>
      <c r="F305" s="1"/>
      <c r="G305" s="1"/>
      <c r="H305" s="1"/>
      <c r="I305" s="1"/>
    </row>
    <row r="306" spans="2:9" ht="15.75">
      <c r="B306" s="1"/>
      <c r="C306" s="1"/>
      <c r="D306" s="1"/>
      <c r="E306" s="1"/>
      <c r="F306" s="1"/>
      <c r="G306" s="1"/>
      <c r="H306" s="1"/>
      <c r="I306" s="1"/>
    </row>
    <row r="307" spans="2:9" ht="15.75">
      <c r="B307" s="1"/>
      <c r="C307" s="1"/>
      <c r="D307" s="1"/>
      <c r="E307" s="1"/>
      <c r="F307" s="1"/>
      <c r="G307" s="1"/>
      <c r="H307" s="1"/>
      <c r="I307" s="1"/>
    </row>
    <row r="308" spans="2:9" ht="15.75">
      <c r="B308" s="1"/>
      <c r="C308" s="1"/>
      <c r="D308" s="1"/>
      <c r="E308" s="1"/>
      <c r="F308" s="1"/>
      <c r="G308" s="1"/>
      <c r="H308" s="1"/>
      <c r="I308" s="1"/>
    </row>
    <row r="309" spans="2:9" ht="15.75">
      <c r="B309" s="1"/>
      <c r="C309" s="1"/>
      <c r="D309" s="1"/>
      <c r="E309" s="1"/>
      <c r="F309" s="1"/>
      <c r="G309" s="1"/>
      <c r="H309" s="1"/>
      <c r="I309" s="1"/>
    </row>
    <row r="310" spans="2:9" ht="15.75">
      <c r="B310" s="1"/>
      <c r="C310" s="1"/>
      <c r="D310" s="1"/>
      <c r="E310" s="1"/>
      <c r="F310" s="1"/>
      <c r="G310" s="1"/>
      <c r="H310" s="1"/>
      <c r="I310" s="1"/>
    </row>
    <row r="311" spans="2:9" ht="15.75">
      <c r="B311" s="1"/>
      <c r="C311" s="1"/>
      <c r="D311" s="1"/>
      <c r="E311" s="1"/>
      <c r="F311" s="1"/>
      <c r="G311" s="1"/>
      <c r="H311" s="1"/>
      <c r="I311" s="1"/>
    </row>
    <row r="312" spans="2:9" ht="15.75">
      <c r="B312" s="1"/>
      <c r="C312" s="1"/>
      <c r="D312" s="1"/>
      <c r="E312" s="1"/>
      <c r="F312" s="1"/>
      <c r="G312" s="1"/>
      <c r="H312" s="1"/>
      <c r="I312" s="1"/>
    </row>
    <row r="313" spans="2:9" ht="15.75">
      <c r="B313" s="1"/>
      <c r="C313" s="1"/>
      <c r="D313" s="1"/>
      <c r="E313" s="1"/>
      <c r="F313" s="1"/>
      <c r="G313" s="1"/>
      <c r="H313" s="1"/>
      <c r="I313" s="1"/>
    </row>
    <row r="314" spans="2:9" ht="15.75">
      <c r="B314" s="1"/>
      <c r="C314" s="1"/>
      <c r="D314" s="1"/>
      <c r="E314" s="1"/>
      <c r="F314" s="1"/>
      <c r="G314" s="1"/>
      <c r="H314" s="1"/>
      <c r="I314" s="1"/>
    </row>
    <row r="315" spans="2:9" ht="15.75">
      <c r="B315" s="1"/>
      <c r="C315" s="1"/>
      <c r="D315" s="1"/>
      <c r="E315" s="1"/>
      <c r="F315" s="1"/>
      <c r="G315" s="1"/>
      <c r="H315" s="1"/>
      <c r="I315" s="1"/>
    </row>
    <row r="316" spans="2:9" ht="15.75">
      <c r="B316" s="1"/>
      <c r="C316" s="1"/>
      <c r="D316" s="1"/>
      <c r="E316" s="1"/>
      <c r="F316" s="1"/>
      <c r="G316" s="1"/>
      <c r="H316" s="1"/>
      <c r="I316" s="1"/>
    </row>
    <row r="317" spans="2:9" ht="15.75">
      <c r="B317" s="1"/>
      <c r="C317" s="1"/>
      <c r="D317" s="1"/>
      <c r="E317" s="1"/>
      <c r="F317" s="1"/>
      <c r="G317" s="1"/>
      <c r="H317" s="1"/>
      <c r="I317" s="1"/>
    </row>
    <row r="318" spans="2:9" ht="15.75">
      <c r="B318" s="1"/>
      <c r="C318" s="1"/>
      <c r="D318" s="1"/>
      <c r="E318" s="1"/>
      <c r="F318" s="1"/>
      <c r="G318" s="1"/>
      <c r="H318" s="1"/>
      <c r="I318" s="1"/>
    </row>
    <row r="319" spans="2:9" ht="15.75">
      <c r="B319" s="1"/>
      <c r="C319" s="1"/>
      <c r="D319" s="1"/>
      <c r="E319" s="1"/>
      <c r="F319" s="1"/>
      <c r="G319" s="1"/>
      <c r="H319" s="1"/>
      <c r="I319" s="1"/>
    </row>
    <row r="320" spans="2:9" ht="15.75">
      <c r="B320" s="1"/>
      <c r="C320" s="1"/>
      <c r="D320" s="1"/>
      <c r="E320" s="1"/>
      <c r="F320" s="1"/>
      <c r="G320" s="1"/>
      <c r="H320" s="1"/>
      <c r="I320" s="1"/>
    </row>
    <row r="321" spans="2:9" ht="15.75">
      <c r="B321" s="1"/>
      <c r="C321" s="1"/>
      <c r="D321" s="1"/>
      <c r="E321" s="1"/>
      <c r="F321" s="1"/>
      <c r="G321" s="1"/>
      <c r="H321" s="1"/>
      <c r="I321" s="1"/>
    </row>
    <row r="322" spans="2:9" ht="15.75">
      <c r="B322" s="1"/>
      <c r="C322" s="1"/>
      <c r="D322" s="1"/>
      <c r="E322" s="1"/>
      <c r="F322" s="1"/>
      <c r="G322" s="1"/>
      <c r="H322" s="1"/>
      <c r="I322" s="1"/>
    </row>
    <row r="323" spans="2:9" ht="15.75">
      <c r="B323" s="1"/>
      <c r="C323" s="1"/>
      <c r="D323" s="1"/>
      <c r="E323" s="1"/>
      <c r="F323" s="1"/>
      <c r="G323" s="1"/>
      <c r="H323" s="1"/>
      <c r="I323" s="1"/>
    </row>
    <row r="324" spans="2:9" ht="15.75">
      <c r="B324" s="1"/>
      <c r="C324" s="1"/>
      <c r="D324" s="1"/>
      <c r="E324" s="1"/>
      <c r="F324" s="1"/>
      <c r="G324" s="1"/>
      <c r="H324" s="1"/>
      <c r="I324" s="1"/>
    </row>
    <row r="325" spans="2:9" ht="15.75">
      <c r="B325" s="1"/>
      <c r="C325" s="1"/>
      <c r="D325" s="1"/>
      <c r="E325" s="1"/>
      <c r="F325" s="1"/>
      <c r="G325" s="1"/>
      <c r="H325" s="1"/>
      <c r="I325" s="1"/>
    </row>
    <row r="326" spans="2:9" ht="15.75">
      <c r="B326" s="1"/>
      <c r="C326" s="1"/>
      <c r="D326" s="1"/>
      <c r="E326" s="1"/>
      <c r="F326" s="1"/>
      <c r="G326" s="1"/>
      <c r="H326" s="1"/>
      <c r="I326" s="1"/>
    </row>
    <row r="327" spans="2:9" ht="15.75">
      <c r="B327" s="1"/>
      <c r="C327" s="1"/>
      <c r="D327" s="1"/>
      <c r="E327" s="1"/>
      <c r="F327" s="1"/>
      <c r="G327" s="1"/>
      <c r="H327" s="1"/>
      <c r="I327" s="1"/>
    </row>
    <row r="328" spans="2:9" ht="15.75">
      <c r="B328" s="1"/>
      <c r="C328" s="1"/>
      <c r="D328" s="1"/>
      <c r="E328" s="1"/>
      <c r="F328" s="1"/>
      <c r="G328" s="1"/>
      <c r="H328" s="1"/>
      <c r="I328" s="1"/>
    </row>
    <row r="329" spans="2:9" ht="15.75">
      <c r="B329" s="1"/>
      <c r="C329" s="1"/>
      <c r="D329" s="1"/>
      <c r="E329" s="1"/>
      <c r="F329" s="1"/>
      <c r="G329" s="1"/>
      <c r="H329" s="1"/>
      <c r="I329" s="1"/>
    </row>
    <row r="330" spans="2:9" ht="15.75">
      <c r="B330" s="1"/>
      <c r="C330" s="1"/>
      <c r="D330" s="1"/>
      <c r="E330" s="1"/>
      <c r="F330" s="1"/>
      <c r="G330" s="1"/>
      <c r="H330" s="1"/>
      <c r="I330" s="1"/>
    </row>
    <row r="331" spans="2:9" ht="15.75">
      <c r="B331" s="1"/>
      <c r="C331" s="1"/>
      <c r="D331" s="1"/>
      <c r="E331" s="1"/>
      <c r="F331" s="1"/>
      <c r="G331" s="1"/>
      <c r="H331" s="1"/>
      <c r="I331" s="1"/>
    </row>
    <row r="332" spans="2:9" ht="15.75">
      <c r="B332" s="1"/>
      <c r="C332" s="1"/>
      <c r="D332" s="1"/>
      <c r="E332" s="1"/>
      <c r="F332" s="1"/>
      <c r="G332" s="1"/>
      <c r="H332" s="1"/>
      <c r="I332" s="1"/>
    </row>
    <row r="333" spans="2:9" ht="15.75">
      <c r="B333" s="1"/>
      <c r="C333" s="1"/>
      <c r="D333" s="1"/>
      <c r="E333" s="1"/>
      <c r="F333" s="1"/>
      <c r="G333" s="1"/>
      <c r="H333" s="1"/>
      <c r="I333" s="1"/>
    </row>
    <row r="334" spans="2:9" ht="15.75">
      <c r="B334" s="1"/>
      <c r="C334" s="1"/>
      <c r="D334" s="1"/>
      <c r="E334" s="1"/>
      <c r="F334" s="1"/>
      <c r="G334" s="1"/>
      <c r="H334" s="1"/>
      <c r="I334" s="1"/>
    </row>
    <row r="335" spans="2:9" ht="15.75">
      <c r="B335" s="1"/>
      <c r="C335" s="1"/>
      <c r="D335" s="1"/>
      <c r="E335" s="1"/>
      <c r="F335" s="1"/>
      <c r="G335" s="1"/>
      <c r="H335" s="1"/>
      <c r="I335" s="1"/>
    </row>
    <row r="336" spans="2:9" ht="15.75">
      <c r="B336" s="1"/>
      <c r="C336" s="1"/>
      <c r="D336" s="1"/>
      <c r="E336" s="1"/>
      <c r="F336" s="1"/>
      <c r="G336" s="1"/>
      <c r="H336" s="1"/>
      <c r="I336" s="1"/>
    </row>
    <row r="337" spans="2:9" ht="15.75">
      <c r="B337" s="1"/>
      <c r="C337" s="1"/>
      <c r="D337" s="1"/>
      <c r="E337" s="1"/>
      <c r="F337" s="1"/>
      <c r="G337" s="1"/>
      <c r="H337" s="1"/>
      <c r="I337" s="1"/>
    </row>
    <row r="338" spans="2:9" ht="15.75">
      <c r="B338" s="1"/>
      <c r="C338" s="1"/>
      <c r="D338" s="1"/>
      <c r="E338" s="1"/>
      <c r="F338" s="1"/>
      <c r="G338" s="1"/>
      <c r="H338" s="1"/>
      <c r="I338" s="1"/>
    </row>
    <row r="339" spans="2:9" ht="15.75">
      <c r="B339" s="1"/>
      <c r="C339" s="1"/>
      <c r="D339" s="1"/>
      <c r="E339" s="1"/>
      <c r="F339" s="1"/>
      <c r="G339" s="1"/>
      <c r="H339" s="1"/>
      <c r="I339" s="1"/>
    </row>
    <row r="340" spans="2:9" ht="15.75">
      <c r="B340" s="1"/>
      <c r="C340" s="1"/>
      <c r="D340" s="1"/>
      <c r="E340" s="1"/>
      <c r="F340" s="1"/>
      <c r="G340" s="1"/>
      <c r="H340" s="1"/>
      <c r="I340" s="1"/>
    </row>
    <row r="341" spans="2:9" ht="15.75">
      <c r="B341" s="1"/>
      <c r="C341" s="1"/>
      <c r="D341" s="1"/>
      <c r="E341" s="1"/>
      <c r="F341" s="1"/>
      <c r="G341" s="1"/>
      <c r="H341" s="1"/>
      <c r="I341" s="1"/>
    </row>
    <row r="342" spans="2:9" ht="15.75">
      <c r="B342" s="1"/>
      <c r="C342" s="1"/>
      <c r="D342" s="1"/>
      <c r="E342" s="1"/>
      <c r="F342" s="1"/>
      <c r="G342" s="1"/>
      <c r="H342" s="1"/>
      <c r="I342" s="1"/>
    </row>
    <row r="343" spans="2:9" ht="15.75">
      <c r="B343" s="1"/>
      <c r="C343" s="1"/>
      <c r="D343" s="1"/>
      <c r="E343" s="1"/>
      <c r="F343" s="1"/>
      <c r="G343" s="1"/>
      <c r="H343" s="1"/>
      <c r="I343" s="1"/>
    </row>
    <row r="344" spans="2:9" ht="15.75">
      <c r="B344" s="1"/>
      <c r="C344" s="1"/>
      <c r="D344" s="1"/>
      <c r="E344" s="1"/>
      <c r="F344" s="1"/>
      <c r="G344" s="1"/>
      <c r="H344" s="1"/>
      <c r="I344" s="1"/>
    </row>
    <row r="345" spans="2:9" ht="15.75">
      <c r="B345" s="1"/>
      <c r="C345" s="1"/>
      <c r="D345" s="1"/>
      <c r="E345" s="1"/>
      <c r="F345" s="1"/>
      <c r="G345" s="1"/>
      <c r="H345" s="1"/>
      <c r="I345" s="1"/>
    </row>
    <row r="346" spans="2:9" ht="15.75">
      <c r="B346" s="1"/>
      <c r="C346" s="1"/>
      <c r="D346" s="1"/>
      <c r="E346" s="1"/>
      <c r="F346" s="1"/>
      <c r="G346" s="1"/>
      <c r="H346" s="1"/>
      <c r="I346" s="1"/>
    </row>
    <row r="347" spans="2:9" ht="15.75">
      <c r="B347" s="1"/>
      <c r="C347" s="1"/>
      <c r="D347" s="1"/>
      <c r="E347" s="1"/>
      <c r="F347" s="1"/>
      <c r="G347" s="1"/>
      <c r="H347" s="1"/>
      <c r="I347" s="1"/>
    </row>
    <row r="348" spans="2:9" ht="15.75">
      <c r="B348" s="1"/>
      <c r="C348" s="1"/>
      <c r="D348" s="1"/>
      <c r="E348" s="1"/>
      <c r="F348" s="1"/>
      <c r="G348" s="1"/>
      <c r="H348" s="1"/>
      <c r="I348" s="1"/>
    </row>
    <row r="349" spans="2:9" ht="15.75">
      <c r="B349" s="1"/>
      <c r="C349" s="1"/>
      <c r="D349" s="1"/>
      <c r="E349" s="1"/>
      <c r="F349" s="1"/>
      <c r="G349" s="1"/>
      <c r="H349" s="1"/>
      <c r="I349" s="1"/>
    </row>
    <row r="350" spans="2:9" ht="15.75">
      <c r="B350" s="1"/>
      <c r="C350" s="1"/>
      <c r="D350" s="1"/>
      <c r="E350" s="1"/>
      <c r="F350" s="1"/>
      <c r="G350" s="1"/>
      <c r="H350" s="1"/>
      <c r="I350" s="1"/>
    </row>
    <row r="351" spans="2:9" ht="15.75">
      <c r="B351" s="1"/>
      <c r="C351" s="1"/>
      <c r="D351" s="1"/>
      <c r="E351" s="1"/>
      <c r="F351" s="1"/>
      <c r="G351" s="1"/>
      <c r="H351" s="1"/>
      <c r="I351" s="1"/>
    </row>
    <row r="352" spans="2:9" ht="15.75">
      <c r="B352" s="1"/>
      <c r="C352" s="1"/>
      <c r="D352" s="1"/>
      <c r="E352" s="1"/>
      <c r="F352" s="1"/>
      <c r="G352" s="1"/>
      <c r="H352" s="1"/>
      <c r="I352" s="1"/>
    </row>
    <row r="353" spans="2:9" ht="15.75">
      <c r="B353" s="1"/>
      <c r="C353" s="1"/>
      <c r="D353" s="1"/>
      <c r="E353" s="1"/>
      <c r="F353" s="1"/>
      <c r="G353" s="1"/>
      <c r="H353" s="1"/>
      <c r="I353" s="1"/>
    </row>
    <row r="354" spans="2:9" ht="15.75">
      <c r="B354" s="1"/>
      <c r="C354" s="1"/>
      <c r="D354" s="1"/>
      <c r="E354" s="1"/>
      <c r="F354" s="1"/>
      <c r="G354" s="1"/>
      <c r="H354" s="1"/>
      <c r="I354" s="1"/>
    </row>
    <row r="355" spans="2:9" ht="15.75">
      <c r="B355" s="1"/>
      <c r="C355" s="1"/>
      <c r="D355" s="1"/>
      <c r="E355" s="1"/>
      <c r="F355" s="1"/>
      <c r="G355" s="1"/>
      <c r="H355" s="1"/>
      <c r="I355" s="1"/>
    </row>
    <row r="356" spans="2:9" ht="15.75">
      <c r="B356" s="1"/>
      <c r="C356" s="1"/>
      <c r="D356" s="1"/>
      <c r="E356" s="1"/>
      <c r="F356" s="1"/>
      <c r="G356" s="1"/>
      <c r="H356" s="1"/>
      <c r="I356" s="1"/>
    </row>
    <row r="357" spans="2:9" ht="15.75">
      <c r="B357" s="1"/>
      <c r="C357" s="1"/>
      <c r="D357" s="1"/>
      <c r="E357" s="1"/>
      <c r="F357" s="1"/>
      <c r="G357" s="1"/>
      <c r="H357" s="1"/>
      <c r="I357" s="1"/>
    </row>
    <row r="358" spans="2:9" ht="15.75">
      <c r="B358" s="1"/>
      <c r="C358" s="1"/>
      <c r="D358" s="1"/>
      <c r="E358" s="1"/>
      <c r="F358" s="1"/>
      <c r="G358" s="1"/>
      <c r="H358" s="1"/>
      <c r="I358" s="1"/>
    </row>
  </sheetData>
  <mergeCells count="35">
    <mergeCell ref="G7:I7"/>
    <mergeCell ref="B10:I10"/>
    <mergeCell ref="C25:C26"/>
    <mergeCell ref="D25:D26"/>
    <mergeCell ref="C27:C28"/>
    <mergeCell ref="B31:B32"/>
    <mergeCell ref="B33:B34"/>
    <mergeCell ref="B46:I46"/>
    <mergeCell ref="B92:I92"/>
    <mergeCell ref="D31:D32"/>
    <mergeCell ref="B86:I86"/>
    <mergeCell ref="C31:C32"/>
    <mergeCell ref="B53:I53"/>
    <mergeCell ref="B66:I66"/>
    <mergeCell ref="B58:I58"/>
    <mergeCell ref="B37:I37"/>
    <mergeCell ref="C33:C34"/>
    <mergeCell ref="D33:D34"/>
    <mergeCell ref="B89:I89"/>
    <mergeCell ref="B29:B30"/>
    <mergeCell ref="C29:C30"/>
    <mergeCell ref="D29:D30"/>
    <mergeCell ref="G1:I1"/>
    <mergeCell ref="G2:I2"/>
    <mergeCell ref="G3:I3"/>
    <mergeCell ref="D27:D28"/>
    <mergeCell ref="B25:B26"/>
    <mergeCell ref="B27:B28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7" orientation="landscape" horizontalDpi="180" verticalDpi="180" r:id="rId1"/>
  <headerFooter>
    <oddHeader>&amp;C&amp;P</oddHeader>
  </headerFooter>
  <rowBreaks count="2" manualBreakCount="2">
    <brk id="17" max="8" man="1"/>
    <brk id="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B1:G294"/>
  <sheetViews>
    <sheetView zoomScaleNormal="100" workbookViewId="0">
      <selection activeCell="E9" sqref="E9"/>
    </sheetView>
  </sheetViews>
  <sheetFormatPr defaultRowHeight="15"/>
  <cols>
    <col min="1" max="1" width="19.5703125" customWidth="1"/>
    <col min="2" max="2" width="28.5703125" customWidth="1"/>
    <col min="3" max="5" width="18.42578125" customWidth="1"/>
    <col min="6" max="6" width="20.28515625" customWidth="1"/>
  </cols>
  <sheetData>
    <row r="1" spans="2:7">
      <c r="E1" s="77" t="s">
        <v>141</v>
      </c>
      <c r="F1" s="77"/>
      <c r="G1" s="77"/>
    </row>
    <row r="2" spans="2:7">
      <c r="E2" s="77" t="s">
        <v>139</v>
      </c>
      <c r="F2" s="77"/>
      <c r="G2" s="77"/>
    </row>
    <row r="3" spans="2:7">
      <c r="E3" s="77" t="s">
        <v>153</v>
      </c>
      <c r="F3" s="77"/>
      <c r="G3" s="77"/>
    </row>
    <row r="4" spans="2:7" ht="52.5" customHeight="1">
      <c r="B4" s="89" t="s">
        <v>69</v>
      </c>
      <c r="C4" s="89"/>
      <c r="D4" s="89"/>
      <c r="E4" s="89"/>
      <c r="F4" s="89"/>
    </row>
    <row r="5" spans="2:7" ht="15.75">
      <c r="B5" s="1"/>
      <c r="C5" s="1"/>
      <c r="D5" s="1"/>
      <c r="E5" s="1" t="s">
        <v>126</v>
      </c>
      <c r="F5" s="1"/>
    </row>
    <row r="6" spans="2:7" ht="33" customHeight="1">
      <c r="B6" s="83" t="s">
        <v>37</v>
      </c>
      <c r="C6" s="83" t="s">
        <v>36</v>
      </c>
      <c r="D6" s="83"/>
      <c r="E6" s="83"/>
      <c r="F6" s="81" t="s">
        <v>50</v>
      </c>
    </row>
    <row r="7" spans="2:7" ht="33" customHeight="1">
      <c r="B7" s="83"/>
      <c r="C7" s="81" t="s">
        <v>143</v>
      </c>
      <c r="D7" s="81" t="s">
        <v>144</v>
      </c>
      <c r="E7" s="81" t="s">
        <v>145</v>
      </c>
      <c r="F7" s="90"/>
    </row>
    <row r="8" spans="2:7" ht="30" customHeight="1">
      <c r="B8" s="83"/>
      <c r="C8" s="82"/>
      <c r="D8" s="82"/>
      <c r="E8" s="82"/>
      <c r="F8" s="82"/>
    </row>
    <row r="9" spans="2:7" ht="41.25" customHeight="1">
      <c r="B9" s="10" t="s">
        <v>51</v>
      </c>
      <c r="C9" s="6">
        <f>C10+C11+C12</f>
        <v>347991.46100000001</v>
      </c>
      <c r="D9" s="6">
        <f t="shared" ref="D9:E9" si="0">D10+D11+D12</f>
        <v>282242.96299999999</v>
      </c>
      <c r="E9" s="6">
        <f t="shared" si="0"/>
        <v>341218.91399999999</v>
      </c>
      <c r="F9" s="6">
        <f>C9+D9+E9</f>
        <v>971453.33799999999</v>
      </c>
    </row>
    <row r="10" spans="2:7" ht="41.25" customHeight="1">
      <c r="B10" s="10" t="s">
        <v>52</v>
      </c>
      <c r="C10" s="6">
        <f>'Додаток 2'!G93</f>
        <v>347991.46100000001</v>
      </c>
      <c r="D10" s="6">
        <f>'Додаток 2'!H93</f>
        <v>282242.96299999999</v>
      </c>
      <c r="E10" s="6">
        <f>'Додаток 2'!I93</f>
        <v>341218.91399999999</v>
      </c>
      <c r="F10" s="6">
        <f>C10+D10+E10</f>
        <v>971453.33799999999</v>
      </c>
    </row>
    <row r="11" spans="2:7" ht="41.25" customHeight="1">
      <c r="B11" s="10" t="s">
        <v>53</v>
      </c>
      <c r="C11" s="6">
        <v>0</v>
      </c>
      <c r="D11" s="6">
        <v>0</v>
      </c>
      <c r="E11" s="6">
        <v>0</v>
      </c>
      <c r="F11" s="6">
        <f>C11+D11+E11</f>
        <v>0</v>
      </c>
    </row>
    <row r="12" spans="2:7" ht="41.25" customHeight="1">
      <c r="B12" s="10" t="s">
        <v>54</v>
      </c>
      <c r="C12" s="6">
        <v>0</v>
      </c>
      <c r="D12" s="6">
        <v>0</v>
      </c>
      <c r="E12" s="6">
        <v>0</v>
      </c>
      <c r="F12" s="6">
        <f>C12+D12+E12</f>
        <v>0</v>
      </c>
    </row>
    <row r="13" spans="2:7" ht="15.75">
      <c r="B13" s="1"/>
      <c r="C13" s="1"/>
      <c r="D13" s="1"/>
      <c r="E13" s="1"/>
      <c r="F13" s="1"/>
    </row>
    <row r="14" spans="2:7" ht="15.75">
      <c r="B14" s="88" t="s">
        <v>150</v>
      </c>
      <c r="C14" s="88"/>
      <c r="D14" s="88"/>
      <c r="E14" s="88"/>
      <c r="F14" s="88"/>
    </row>
    <row r="15" spans="2:7" ht="15.75">
      <c r="B15" s="1"/>
      <c r="C15" s="1"/>
      <c r="D15" s="1"/>
      <c r="E15" s="1"/>
      <c r="F15" s="1"/>
    </row>
    <row r="16" spans="2:7" ht="15.75">
      <c r="B16" s="1"/>
      <c r="C16" s="1"/>
      <c r="D16" s="1"/>
      <c r="E16" s="1"/>
      <c r="F16" s="1"/>
    </row>
    <row r="17" spans="2:6" ht="15.75">
      <c r="B17" s="1"/>
      <c r="C17" s="1"/>
      <c r="D17" s="1"/>
      <c r="E17" s="1"/>
      <c r="F17" s="1"/>
    </row>
    <row r="18" spans="2:6" ht="15.75">
      <c r="B18" s="1"/>
      <c r="C18" s="1"/>
      <c r="D18" s="1"/>
      <c r="E18" s="1"/>
      <c r="F18" s="1"/>
    </row>
    <row r="19" spans="2:6" ht="15.75">
      <c r="B19" s="1"/>
      <c r="C19" s="1"/>
      <c r="D19" s="1"/>
      <c r="E19" s="1"/>
      <c r="F19" s="1"/>
    </row>
    <row r="20" spans="2:6" ht="15.75">
      <c r="B20" s="1"/>
      <c r="C20" s="1"/>
      <c r="D20" s="1"/>
      <c r="E20" s="1"/>
      <c r="F20" s="1"/>
    </row>
    <row r="21" spans="2:6" ht="15.75">
      <c r="B21" s="1"/>
      <c r="C21" s="1"/>
      <c r="D21" s="1"/>
      <c r="E21" s="1"/>
      <c r="F21" s="1"/>
    </row>
    <row r="22" spans="2:6" ht="15.75">
      <c r="B22" s="1"/>
      <c r="C22" s="1"/>
      <c r="D22" s="1"/>
      <c r="E22" s="1"/>
      <c r="F22" s="1"/>
    </row>
    <row r="23" spans="2:6" ht="15.75">
      <c r="B23" s="1"/>
      <c r="C23" s="1"/>
      <c r="D23" s="1"/>
      <c r="E23" s="1"/>
      <c r="F23" s="1"/>
    </row>
    <row r="24" spans="2:6" ht="15.75">
      <c r="B24" s="1"/>
      <c r="C24" s="1"/>
      <c r="D24" s="1"/>
      <c r="E24" s="1"/>
      <c r="F24" s="1"/>
    </row>
    <row r="25" spans="2:6" ht="15.75">
      <c r="B25" s="1"/>
      <c r="C25" s="1"/>
      <c r="D25" s="1"/>
      <c r="E25" s="1"/>
      <c r="F25" s="1"/>
    </row>
    <row r="26" spans="2:6" ht="15.75">
      <c r="B26" s="1"/>
      <c r="C26" s="1"/>
      <c r="D26" s="1"/>
      <c r="E26" s="1"/>
      <c r="F26" s="1"/>
    </row>
    <row r="27" spans="2:6" ht="15.75">
      <c r="B27" s="1"/>
      <c r="C27" s="1"/>
      <c r="D27" s="1"/>
      <c r="E27" s="1"/>
      <c r="F27" s="1"/>
    </row>
    <row r="28" spans="2:6" ht="15.75">
      <c r="B28" s="1"/>
      <c r="C28" s="1"/>
      <c r="D28" s="1"/>
      <c r="E28" s="1"/>
      <c r="F28" s="1"/>
    </row>
    <row r="29" spans="2:6" ht="15.75">
      <c r="B29" s="1"/>
      <c r="C29" s="1"/>
      <c r="D29" s="1"/>
      <c r="E29" s="1"/>
      <c r="F29" s="1"/>
    </row>
    <row r="30" spans="2:6" ht="15.75">
      <c r="B30" s="1"/>
      <c r="C30" s="1"/>
      <c r="D30" s="1"/>
      <c r="E30" s="1"/>
      <c r="F30" s="1"/>
    </row>
    <row r="31" spans="2:6" ht="15.75">
      <c r="B31" s="1"/>
      <c r="C31" s="1"/>
      <c r="D31" s="1"/>
      <c r="E31" s="1"/>
      <c r="F31" s="1"/>
    </row>
    <row r="32" spans="2:6" ht="15.75">
      <c r="B32" s="1"/>
      <c r="C32" s="1"/>
      <c r="D32" s="1"/>
      <c r="E32" s="1"/>
      <c r="F32" s="1"/>
    </row>
    <row r="33" spans="2:6" ht="15.75">
      <c r="B33" s="1"/>
      <c r="C33" s="1"/>
      <c r="D33" s="1"/>
      <c r="E33" s="1"/>
      <c r="F33" s="1"/>
    </row>
    <row r="34" spans="2:6" ht="15.75">
      <c r="B34" s="1"/>
      <c r="C34" s="1"/>
      <c r="D34" s="1"/>
      <c r="E34" s="1"/>
      <c r="F34" s="1"/>
    </row>
    <row r="35" spans="2:6" ht="15.75">
      <c r="B35" s="1"/>
      <c r="C35" s="1"/>
      <c r="D35" s="1"/>
      <c r="E35" s="1"/>
      <c r="F35" s="1"/>
    </row>
    <row r="36" spans="2:6" ht="15.75">
      <c r="B36" s="1"/>
      <c r="C36" s="1"/>
      <c r="D36" s="1"/>
      <c r="E36" s="1"/>
      <c r="F36" s="1"/>
    </row>
    <row r="37" spans="2:6" ht="15.75">
      <c r="B37" s="1"/>
      <c r="C37" s="1"/>
      <c r="D37" s="1"/>
      <c r="E37" s="1"/>
      <c r="F37" s="1"/>
    </row>
    <row r="38" spans="2:6" ht="15.75">
      <c r="B38" s="1"/>
      <c r="C38" s="1"/>
      <c r="D38" s="1"/>
      <c r="E38" s="1"/>
      <c r="F38" s="1"/>
    </row>
    <row r="39" spans="2:6" ht="15.75">
      <c r="B39" s="1"/>
      <c r="C39" s="1"/>
      <c r="D39" s="1"/>
      <c r="E39" s="1"/>
      <c r="F39" s="1"/>
    </row>
    <row r="40" spans="2:6" ht="15.75">
      <c r="B40" s="1"/>
      <c r="C40" s="1"/>
      <c r="D40" s="1"/>
      <c r="E40" s="1"/>
      <c r="F40" s="1"/>
    </row>
    <row r="41" spans="2:6" ht="15.75">
      <c r="B41" s="1"/>
      <c r="C41" s="1"/>
      <c r="D41" s="1"/>
      <c r="E41" s="1"/>
      <c r="F41" s="1"/>
    </row>
    <row r="42" spans="2:6" ht="15.75">
      <c r="B42" s="1"/>
      <c r="C42" s="1"/>
      <c r="D42" s="1"/>
      <c r="E42" s="1"/>
      <c r="F42" s="1"/>
    </row>
    <row r="43" spans="2:6" ht="15.75">
      <c r="B43" s="1"/>
      <c r="C43" s="1"/>
      <c r="D43" s="1"/>
      <c r="E43" s="1"/>
      <c r="F43" s="1"/>
    </row>
    <row r="44" spans="2:6" ht="15.75">
      <c r="B44" s="1"/>
      <c r="C44" s="1"/>
      <c r="D44" s="1"/>
      <c r="E44" s="1"/>
      <c r="F44" s="1"/>
    </row>
    <row r="45" spans="2:6" ht="15.75">
      <c r="B45" s="1"/>
      <c r="C45" s="1"/>
      <c r="D45" s="1"/>
      <c r="E45" s="1"/>
      <c r="F45" s="1"/>
    </row>
    <row r="46" spans="2:6" ht="15.75">
      <c r="B46" s="1"/>
      <c r="C46" s="1"/>
      <c r="D46" s="1"/>
      <c r="E46" s="1"/>
      <c r="F46" s="1"/>
    </row>
    <row r="47" spans="2:6" ht="15.75">
      <c r="B47" s="1"/>
      <c r="C47" s="1"/>
      <c r="D47" s="1"/>
      <c r="E47" s="1"/>
      <c r="F47" s="1"/>
    </row>
    <row r="48" spans="2:6" ht="15.75">
      <c r="B48" s="1"/>
      <c r="C48" s="1"/>
      <c r="D48" s="1"/>
      <c r="E48" s="1"/>
      <c r="F48" s="1"/>
    </row>
    <row r="49" spans="2:6" ht="15.75">
      <c r="B49" s="1"/>
      <c r="C49" s="1"/>
      <c r="D49" s="1"/>
      <c r="E49" s="1"/>
      <c r="F49" s="1"/>
    </row>
    <row r="50" spans="2:6" ht="15.75">
      <c r="B50" s="1"/>
      <c r="C50" s="1"/>
      <c r="D50" s="1"/>
      <c r="E50" s="1"/>
      <c r="F50" s="1"/>
    </row>
    <row r="51" spans="2:6" ht="15.75">
      <c r="B51" s="1"/>
      <c r="C51" s="1"/>
      <c r="D51" s="1"/>
      <c r="E51" s="1"/>
      <c r="F51" s="1"/>
    </row>
    <row r="52" spans="2:6" ht="15.75">
      <c r="B52" s="1"/>
      <c r="C52" s="1"/>
      <c r="D52" s="1"/>
      <c r="E52" s="1"/>
      <c r="F52" s="1"/>
    </row>
    <row r="53" spans="2:6" ht="15.75">
      <c r="B53" s="1"/>
      <c r="C53" s="1"/>
      <c r="D53" s="1"/>
      <c r="E53" s="1"/>
      <c r="F53" s="1"/>
    </row>
    <row r="54" spans="2:6" ht="15.75">
      <c r="B54" s="1"/>
      <c r="C54" s="1"/>
      <c r="D54" s="1"/>
      <c r="E54" s="1"/>
      <c r="F54" s="1"/>
    </row>
    <row r="55" spans="2:6" ht="15.75">
      <c r="B55" s="1"/>
      <c r="C55" s="1"/>
      <c r="D55" s="1"/>
      <c r="E55" s="1"/>
      <c r="F55" s="1"/>
    </row>
    <row r="56" spans="2:6" ht="15.75">
      <c r="B56" s="1"/>
      <c r="C56" s="1"/>
      <c r="D56" s="1"/>
      <c r="E56" s="1"/>
      <c r="F56" s="1"/>
    </row>
    <row r="57" spans="2:6" ht="15.75">
      <c r="B57" s="1"/>
      <c r="C57" s="1"/>
      <c r="D57" s="1"/>
      <c r="E57" s="1"/>
      <c r="F57" s="1"/>
    </row>
    <row r="58" spans="2:6" ht="15.75">
      <c r="B58" s="1"/>
      <c r="C58" s="1"/>
      <c r="D58" s="1"/>
      <c r="E58" s="1"/>
      <c r="F58" s="1"/>
    </row>
    <row r="59" spans="2:6" ht="15.75">
      <c r="B59" s="1"/>
      <c r="C59" s="1"/>
      <c r="D59" s="1"/>
      <c r="E59" s="1"/>
      <c r="F59" s="1"/>
    </row>
    <row r="60" spans="2:6" ht="15.75">
      <c r="B60" s="1"/>
      <c r="C60" s="1"/>
      <c r="D60" s="1"/>
      <c r="E60" s="1"/>
      <c r="F60" s="1"/>
    </row>
    <row r="61" spans="2:6" ht="15.75">
      <c r="B61" s="1"/>
      <c r="C61" s="1"/>
      <c r="D61" s="1"/>
      <c r="E61" s="1"/>
      <c r="F61" s="1"/>
    </row>
    <row r="62" spans="2:6" ht="15.75">
      <c r="B62" s="1"/>
      <c r="C62" s="1"/>
      <c r="D62" s="1"/>
      <c r="E62" s="1"/>
      <c r="F62" s="1"/>
    </row>
    <row r="63" spans="2:6" ht="15.75">
      <c r="B63" s="1"/>
      <c r="C63" s="1"/>
      <c r="D63" s="1"/>
      <c r="E63" s="1"/>
      <c r="F63" s="1"/>
    </row>
    <row r="64" spans="2:6" ht="15.75">
      <c r="B64" s="1"/>
      <c r="C64" s="1"/>
      <c r="D64" s="1"/>
      <c r="E64" s="1"/>
      <c r="F64" s="1"/>
    </row>
    <row r="65" spans="2:6" ht="15.75">
      <c r="B65" s="1"/>
      <c r="C65" s="1"/>
      <c r="D65" s="1"/>
      <c r="E65" s="1"/>
      <c r="F65" s="1"/>
    </row>
    <row r="66" spans="2:6" ht="15.75">
      <c r="B66" s="1"/>
      <c r="C66" s="1"/>
      <c r="D66" s="1"/>
      <c r="E66" s="1"/>
      <c r="F66" s="1"/>
    </row>
    <row r="67" spans="2:6" ht="15.75">
      <c r="B67" s="1"/>
      <c r="C67" s="1"/>
      <c r="D67" s="1"/>
      <c r="E67" s="1"/>
      <c r="F67" s="1"/>
    </row>
    <row r="68" spans="2:6" ht="15.75">
      <c r="B68" s="1"/>
      <c r="C68" s="1"/>
      <c r="D68" s="1"/>
      <c r="E68" s="1"/>
      <c r="F68" s="1"/>
    </row>
    <row r="69" spans="2:6" ht="15.75">
      <c r="B69" s="1"/>
      <c r="C69" s="1"/>
      <c r="D69" s="1"/>
      <c r="E69" s="1"/>
      <c r="F69" s="1"/>
    </row>
    <row r="70" spans="2:6" ht="15.75">
      <c r="B70" s="1"/>
      <c r="C70" s="1"/>
      <c r="D70" s="1"/>
      <c r="E70" s="1"/>
      <c r="F70" s="1"/>
    </row>
    <row r="71" spans="2:6" ht="15.75">
      <c r="B71" s="1"/>
      <c r="C71" s="1"/>
      <c r="D71" s="1"/>
      <c r="E71" s="1"/>
      <c r="F71" s="1"/>
    </row>
    <row r="72" spans="2:6" ht="15.75">
      <c r="B72" s="1"/>
      <c r="C72" s="1"/>
      <c r="D72" s="1"/>
      <c r="E72" s="1"/>
      <c r="F72" s="1"/>
    </row>
    <row r="73" spans="2:6" ht="15.75">
      <c r="B73" s="1"/>
      <c r="C73" s="1"/>
      <c r="D73" s="1"/>
      <c r="E73" s="1"/>
      <c r="F73" s="1"/>
    </row>
    <row r="74" spans="2:6" ht="15.75">
      <c r="B74" s="1"/>
      <c r="C74" s="1"/>
      <c r="D74" s="1"/>
      <c r="E74" s="1"/>
      <c r="F74" s="1"/>
    </row>
    <row r="75" spans="2:6" ht="15.75">
      <c r="B75" s="1"/>
      <c r="C75" s="1"/>
      <c r="D75" s="1"/>
      <c r="E75" s="1"/>
      <c r="F75" s="1"/>
    </row>
    <row r="76" spans="2:6" ht="15.75">
      <c r="B76" s="1"/>
      <c r="C76" s="1"/>
      <c r="D76" s="1"/>
      <c r="E76" s="1"/>
      <c r="F76" s="1"/>
    </row>
    <row r="77" spans="2:6" ht="15.75">
      <c r="B77" s="1"/>
      <c r="C77" s="1"/>
      <c r="D77" s="1"/>
      <c r="E77" s="1"/>
      <c r="F77" s="1"/>
    </row>
    <row r="78" spans="2:6" ht="15.75">
      <c r="B78" s="1"/>
      <c r="C78" s="1"/>
      <c r="D78" s="1"/>
      <c r="E78" s="1"/>
      <c r="F78" s="1"/>
    </row>
    <row r="79" spans="2:6" ht="15.75">
      <c r="B79" s="1"/>
      <c r="C79" s="1"/>
      <c r="D79" s="1"/>
      <c r="E79" s="1"/>
      <c r="F79" s="1"/>
    </row>
    <row r="80" spans="2:6" ht="15.75">
      <c r="B80" s="1"/>
      <c r="C80" s="1"/>
      <c r="D80" s="1"/>
      <c r="E80" s="1"/>
      <c r="F80" s="1"/>
    </row>
    <row r="81" spans="2:6" ht="15.75">
      <c r="B81" s="1"/>
      <c r="C81" s="1"/>
      <c r="D81" s="1"/>
      <c r="E81" s="1"/>
      <c r="F81" s="1"/>
    </row>
    <row r="82" spans="2:6" ht="15.75">
      <c r="B82" s="1"/>
      <c r="C82" s="1"/>
      <c r="D82" s="1"/>
      <c r="E82" s="1"/>
      <c r="F82" s="1"/>
    </row>
    <row r="83" spans="2:6" ht="15.75">
      <c r="B83" s="1"/>
      <c r="C83" s="1"/>
      <c r="D83" s="1"/>
      <c r="E83" s="1"/>
      <c r="F83" s="1"/>
    </row>
    <row r="84" spans="2:6" ht="15.75">
      <c r="B84" s="1"/>
      <c r="C84" s="1"/>
      <c r="D84" s="1"/>
      <c r="E84" s="1"/>
      <c r="F84" s="1"/>
    </row>
    <row r="85" spans="2:6" ht="15.75">
      <c r="B85" s="1"/>
      <c r="C85" s="1"/>
      <c r="D85" s="1"/>
      <c r="E85" s="1"/>
      <c r="F85" s="1"/>
    </row>
    <row r="86" spans="2:6" ht="15.75">
      <c r="B86" s="1"/>
      <c r="C86" s="1"/>
      <c r="D86" s="1"/>
      <c r="E86" s="1"/>
      <c r="F86" s="1"/>
    </row>
    <row r="87" spans="2:6" ht="15.75">
      <c r="B87" s="1"/>
      <c r="C87" s="1"/>
      <c r="D87" s="1"/>
      <c r="E87" s="1"/>
      <c r="F87" s="1"/>
    </row>
    <row r="88" spans="2:6" ht="15.75">
      <c r="B88" s="1"/>
      <c r="C88" s="1"/>
      <c r="D88" s="1"/>
      <c r="E88" s="1"/>
      <c r="F88" s="1"/>
    </row>
    <row r="89" spans="2:6" ht="15.75">
      <c r="B89" s="1"/>
      <c r="C89" s="1"/>
      <c r="D89" s="1"/>
      <c r="E89" s="1"/>
      <c r="F89" s="1"/>
    </row>
    <row r="90" spans="2:6" ht="15.75">
      <c r="B90" s="1"/>
      <c r="C90" s="1"/>
      <c r="D90" s="1"/>
      <c r="E90" s="1"/>
      <c r="F90" s="1"/>
    </row>
    <row r="91" spans="2:6" ht="15.75">
      <c r="B91" s="1"/>
      <c r="C91" s="1"/>
      <c r="D91" s="1"/>
      <c r="E91" s="1"/>
      <c r="F91" s="1"/>
    </row>
    <row r="92" spans="2:6" ht="15.75">
      <c r="B92" s="1"/>
      <c r="C92" s="1"/>
      <c r="D92" s="1"/>
      <c r="E92" s="1"/>
      <c r="F92" s="1"/>
    </row>
    <row r="93" spans="2:6" ht="15.75">
      <c r="B93" s="1"/>
      <c r="C93" s="1"/>
      <c r="D93" s="1"/>
      <c r="E93" s="1"/>
      <c r="F93" s="1"/>
    </row>
    <row r="94" spans="2:6" ht="15.75">
      <c r="B94" s="1"/>
      <c r="C94" s="1"/>
      <c r="D94" s="1"/>
      <c r="E94" s="1"/>
      <c r="F94" s="1"/>
    </row>
    <row r="95" spans="2:6" ht="15.75">
      <c r="B95" s="1"/>
      <c r="C95" s="1"/>
      <c r="D95" s="1"/>
      <c r="E95" s="1"/>
      <c r="F95" s="1"/>
    </row>
    <row r="96" spans="2:6" ht="15.75">
      <c r="B96" s="1"/>
      <c r="C96" s="1"/>
      <c r="D96" s="1"/>
      <c r="E96" s="1"/>
      <c r="F96" s="1"/>
    </row>
    <row r="97" spans="2:6" ht="15.75">
      <c r="B97" s="1"/>
      <c r="C97" s="1"/>
      <c r="D97" s="1"/>
      <c r="E97" s="1"/>
      <c r="F97" s="1"/>
    </row>
    <row r="98" spans="2:6" ht="15.75">
      <c r="B98" s="1"/>
      <c r="C98" s="1"/>
      <c r="D98" s="1"/>
      <c r="E98" s="1"/>
      <c r="F98" s="1"/>
    </row>
    <row r="99" spans="2:6" ht="15.75">
      <c r="B99" s="1"/>
      <c r="C99" s="1"/>
      <c r="D99" s="1"/>
      <c r="E99" s="1"/>
      <c r="F99" s="1"/>
    </row>
    <row r="100" spans="2:6" ht="15.75">
      <c r="B100" s="1"/>
      <c r="C100" s="1"/>
      <c r="D100" s="1"/>
      <c r="E100" s="1"/>
      <c r="F100" s="1"/>
    </row>
    <row r="101" spans="2:6" ht="15.75">
      <c r="B101" s="1"/>
      <c r="C101" s="1"/>
      <c r="D101" s="1"/>
      <c r="E101" s="1"/>
      <c r="F101" s="1"/>
    </row>
    <row r="102" spans="2:6" ht="15.75">
      <c r="B102" s="1"/>
      <c r="C102" s="1"/>
      <c r="D102" s="1"/>
      <c r="E102" s="1"/>
      <c r="F102" s="1"/>
    </row>
    <row r="103" spans="2:6" ht="15.75">
      <c r="B103" s="1"/>
      <c r="C103" s="1"/>
      <c r="D103" s="1"/>
      <c r="E103" s="1"/>
      <c r="F103" s="1"/>
    </row>
    <row r="104" spans="2:6" ht="15.75">
      <c r="B104" s="1"/>
      <c r="C104" s="1"/>
      <c r="D104" s="1"/>
      <c r="E104" s="1"/>
      <c r="F104" s="1"/>
    </row>
    <row r="105" spans="2:6" ht="15.75">
      <c r="B105" s="1"/>
      <c r="C105" s="1"/>
      <c r="D105" s="1"/>
      <c r="E105" s="1"/>
      <c r="F105" s="1"/>
    </row>
    <row r="106" spans="2:6" ht="15.75">
      <c r="B106" s="1"/>
      <c r="C106" s="1"/>
      <c r="D106" s="1"/>
      <c r="E106" s="1"/>
      <c r="F106" s="1"/>
    </row>
    <row r="107" spans="2:6" ht="15.75">
      <c r="B107" s="1"/>
      <c r="C107" s="1"/>
      <c r="D107" s="1"/>
      <c r="E107" s="1"/>
      <c r="F107" s="1"/>
    </row>
    <row r="108" spans="2:6" ht="15.75">
      <c r="B108" s="1"/>
      <c r="C108" s="1"/>
      <c r="D108" s="1"/>
      <c r="E108" s="1"/>
      <c r="F108" s="1"/>
    </row>
    <row r="109" spans="2:6" ht="15.75">
      <c r="B109" s="1"/>
      <c r="C109" s="1"/>
      <c r="D109" s="1"/>
      <c r="E109" s="1"/>
      <c r="F109" s="1"/>
    </row>
    <row r="110" spans="2:6" ht="15.75">
      <c r="B110" s="1"/>
      <c r="C110" s="1"/>
      <c r="D110" s="1"/>
      <c r="E110" s="1"/>
      <c r="F110" s="1"/>
    </row>
    <row r="111" spans="2:6" ht="15.75">
      <c r="B111" s="1"/>
      <c r="C111" s="1"/>
      <c r="D111" s="1"/>
      <c r="E111" s="1"/>
      <c r="F111" s="1"/>
    </row>
    <row r="112" spans="2:6" ht="15.75">
      <c r="B112" s="1"/>
      <c r="C112" s="1"/>
      <c r="D112" s="1"/>
      <c r="E112" s="1"/>
      <c r="F112" s="1"/>
    </row>
    <row r="113" spans="2:6" ht="15.75">
      <c r="B113" s="1"/>
      <c r="C113" s="1"/>
      <c r="D113" s="1"/>
      <c r="E113" s="1"/>
      <c r="F113" s="1"/>
    </row>
    <row r="114" spans="2:6" ht="15.75">
      <c r="B114" s="1"/>
      <c r="C114" s="1"/>
      <c r="D114" s="1"/>
      <c r="E114" s="1"/>
      <c r="F114" s="1"/>
    </row>
    <row r="115" spans="2:6" ht="15.75">
      <c r="B115" s="1"/>
      <c r="C115" s="1"/>
      <c r="D115" s="1"/>
      <c r="E115" s="1"/>
      <c r="F115" s="1"/>
    </row>
    <row r="116" spans="2:6" ht="15.75">
      <c r="B116" s="1"/>
      <c r="C116" s="1"/>
      <c r="D116" s="1"/>
      <c r="E116" s="1"/>
      <c r="F116" s="1"/>
    </row>
    <row r="117" spans="2:6" ht="15.75">
      <c r="B117" s="1"/>
      <c r="C117" s="1"/>
      <c r="D117" s="1"/>
      <c r="E117" s="1"/>
      <c r="F117" s="1"/>
    </row>
    <row r="118" spans="2:6" ht="15.75">
      <c r="B118" s="1"/>
      <c r="C118" s="1"/>
      <c r="D118" s="1"/>
      <c r="E118" s="1"/>
      <c r="F118" s="1"/>
    </row>
    <row r="119" spans="2:6" ht="15.75">
      <c r="B119" s="1"/>
      <c r="C119" s="1"/>
      <c r="D119" s="1"/>
      <c r="E119" s="1"/>
      <c r="F119" s="1"/>
    </row>
    <row r="120" spans="2:6" ht="15.75">
      <c r="B120" s="1"/>
      <c r="C120" s="1"/>
      <c r="D120" s="1"/>
      <c r="E120" s="1"/>
      <c r="F120" s="1"/>
    </row>
    <row r="121" spans="2:6" ht="15.75">
      <c r="B121" s="1"/>
      <c r="C121" s="1"/>
      <c r="D121" s="1"/>
      <c r="E121" s="1"/>
      <c r="F121" s="1"/>
    </row>
    <row r="122" spans="2:6" ht="15.75">
      <c r="B122" s="1"/>
      <c r="C122" s="1"/>
      <c r="D122" s="1"/>
      <c r="E122" s="1"/>
      <c r="F122" s="1"/>
    </row>
    <row r="123" spans="2:6" ht="15.75">
      <c r="B123" s="1"/>
      <c r="C123" s="1"/>
      <c r="D123" s="1"/>
      <c r="E123" s="1"/>
      <c r="F123" s="1"/>
    </row>
    <row r="124" spans="2:6" ht="15.75">
      <c r="B124" s="1"/>
      <c r="C124" s="1"/>
      <c r="D124" s="1"/>
      <c r="E124" s="1"/>
      <c r="F124" s="1"/>
    </row>
    <row r="125" spans="2:6" ht="15.75">
      <c r="B125" s="1"/>
      <c r="C125" s="1"/>
      <c r="D125" s="1"/>
      <c r="E125" s="1"/>
      <c r="F125" s="1"/>
    </row>
    <row r="126" spans="2:6" ht="15.75">
      <c r="B126" s="1"/>
      <c r="C126" s="1"/>
      <c r="D126" s="1"/>
      <c r="E126" s="1"/>
      <c r="F126" s="1"/>
    </row>
    <row r="127" spans="2:6" ht="15.75">
      <c r="B127" s="1"/>
      <c r="C127" s="1"/>
      <c r="D127" s="1"/>
      <c r="E127" s="1"/>
      <c r="F127" s="1"/>
    </row>
    <row r="128" spans="2:6" ht="15.75">
      <c r="B128" s="1"/>
      <c r="C128" s="1"/>
      <c r="D128" s="1"/>
      <c r="E128" s="1"/>
      <c r="F128" s="1"/>
    </row>
    <row r="129" spans="2:6" ht="15.75">
      <c r="B129" s="1"/>
      <c r="C129" s="1"/>
      <c r="D129" s="1"/>
      <c r="E129" s="1"/>
      <c r="F129" s="1"/>
    </row>
    <row r="130" spans="2:6" ht="15.75">
      <c r="B130" s="1"/>
      <c r="C130" s="1"/>
      <c r="D130" s="1"/>
      <c r="E130" s="1"/>
      <c r="F130" s="1"/>
    </row>
    <row r="131" spans="2:6" ht="15.75">
      <c r="B131" s="1"/>
      <c r="C131" s="1"/>
      <c r="D131" s="1"/>
      <c r="E131" s="1"/>
      <c r="F131" s="1"/>
    </row>
    <row r="132" spans="2:6" ht="15.75">
      <c r="B132" s="1"/>
      <c r="C132" s="1"/>
      <c r="D132" s="1"/>
      <c r="E132" s="1"/>
      <c r="F132" s="1"/>
    </row>
    <row r="133" spans="2:6" ht="15.75">
      <c r="B133" s="1"/>
      <c r="C133" s="1"/>
      <c r="D133" s="1"/>
      <c r="E133" s="1"/>
      <c r="F133" s="1"/>
    </row>
    <row r="134" spans="2:6" ht="15.75">
      <c r="B134" s="1"/>
      <c r="C134" s="1"/>
      <c r="D134" s="1"/>
      <c r="E134" s="1"/>
      <c r="F134" s="1"/>
    </row>
    <row r="135" spans="2:6" ht="15.75">
      <c r="B135" s="1"/>
      <c r="C135" s="1"/>
      <c r="D135" s="1"/>
      <c r="E135" s="1"/>
      <c r="F135" s="1"/>
    </row>
    <row r="136" spans="2:6" ht="15.75">
      <c r="B136" s="1"/>
      <c r="C136" s="1"/>
      <c r="D136" s="1"/>
      <c r="E136" s="1"/>
      <c r="F136" s="1"/>
    </row>
    <row r="137" spans="2:6" ht="15.75">
      <c r="B137" s="1"/>
      <c r="C137" s="1"/>
      <c r="D137" s="1"/>
      <c r="E137" s="1"/>
      <c r="F137" s="1"/>
    </row>
    <row r="138" spans="2:6" ht="15.75">
      <c r="B138" s="1"/>
      <c r="C138" s="1"/>
      <c r="D138" s="1"/>
      <c r="E138" s="1"/>
      <c r="F138" s="1"/>
    </row>
    <row r="139" spans="2:6" ht="15.75">
      <c r="B139" s="1"/>
      <c r="C139" s="1"/>
      <c r="D139" s="1"/>
      <c r="E139" s="1"/>
      <c r="F139" s="1"/>
    </row>
    <row r="140" spans="2:6" ht="15.75">
      <c r="B140" s="1"/>
      <c r="C140" s="1"/>
      <c r="D140" s="1"/>
      <c r="E140" s="1"/>
      <c r="F140" s="1"/>
    </row>
    <row r="141" spans="2:6" ht="15.75">
      <c r="B141" s="1"/>
      <c r="C141" s="1"/>
      <c r="D141" s="1"/>
      <c r="E141" s="1"/>
      <c r="F141" s="1"/>
    </row>
    <row r="142" spans="2:6" ht="15.75">
      <c r="B142" s="1"/>
      <c r="C142" s="1"/>
      <c r="D142" s="1"/>
      <c r="E142" s="1"/>
      <c r="F142" s="1"/>
    </row>
    <row r="143" spans="2:6" ht="15.75">
      <c r="B143" s="1"/>
      <c r="C143" s="1"/>
      <c r="D143" s="1"/>
      <c r="E143" s="1"/>
      <c r="F143" s="1"/>
    </row>
    <row r="144" spans="2:6" ht="15.75">
      <c r="B144" s="1"/>
      <c r="C144" s="1"/>
      <c r="D144" s="1"/>
      <c r="E144" s="1"/>
      <c r="F144" s="1"/>
    </row>
    <row r="145" spans="2:6" ht="15.75">
      <c r="B145" s="1"/>
      <c r="C145" s="1"/>
      <c r="D145" s="1"/>
      <c r="E145" s="1"/>
      <c r="F145" s="1"/>
    </row>
    <row r="146" spans="2:6" ht="15.75">
      <c r="B146" s="1"/>
      <c r="C146" s="1"/>
      <c r="D146" s="1"/>
      <c r="E146" s="1"/>
      <c r="F146" s="1"/>
    </row>
    <row r="147" spans="2:6" ht="15.75">
      <c r="B147" s="1"/>
      <c r="C147" s="1"/>
      <c r="D147" s="1"/>
      <c r="E147" s="1"/>
      <c r="F147" s="1"/>
    </row>
    <row r="148" spans="2:6" ht="15.75">
      <c r="B148" s="1"/>
      <c r="C148" s="1"/>
      <c r="D148" s="1"/>
      <c r="E148" s="1"/>
      <c r="F148" s="1"/>
    </row>
    <row r="149" spans="2:6" ht="15.75">
      <c r="B149" s="1"/>
      <c r="C149" s="1"/>
      <c r="D149" s="1"/>
      <c r="E149" s="1"/>
      <c r="F149" s="1"/>
    </row>
    <row r="150" spans="2:6" ht="15.75">
      <c r="B150" s="1"/>
      <c r="C150" s="1"/>
      <c r="D150" s="1"/>
      <c r="E150" s="1"/>
      <c r="F150" s="1"/>
    </row>
    <row r="151" spans="2:6" ht="15.75">
      <c r="B151" s="1"/>
      <c r="C151" s="1"/>
      <c r="D151" s="1"/>
      <c r="E151" s="1"/>
      <c r="F151" s="1"/>
    </row>
    <row r="152" spans="2:6" ht="15.75">
      <c r="B152" s="1"/>
      <c r="C152" s="1"/>
      <c r="D152" s="1"/>
      <c r="E152" s="1"/>
      <c r="F152" s="1"/>
    </row>
    <row r="153" spans="2:6" ht="15.75">
      <c r="B153" s="1"/>
      <c r="C153" s="1"/>
      <c r="D153" s="1"/>
      <c r="E153" s="1"/>
      <c r="F153" s="1"/>
    </row>
    <row r="154" spans="2:6" ht="15.75">
      <c r="B154" s="1"/>
      <c r="C154" s="1"/>
      <c r="D154" s="1"/>
      <c r="E154" s="1"/>
      <c r="F154" s="1"/>
    </row>
    <row r="155" spans="2:6" ht="15.75">
      <c r="B155" s="1"/>
      <c r="C155" s="1"/>
      <c r="D155" s="1"/>
      <c r="E155" s="1"/>
      <c r="F155" s="1"/>
    </row>
    <row r="156" spans="2:6" ht="15.75">
      <c r="B156" s="1"/>
      <c r="C156" s="1"/>
      <c r="D156" s="1"/>
      <c r="E156" s="1"/>
      <c r="F156" s="1"/>
    </row>
    <row r="157" spans="2:6" ht="15.75">
      <c r="B157" s="1"/>
      <c r="C157" s="1"/>
      <c r="D157" s="1"/>
      <c r="E157" s="1"/>
      <c r="F157" s="1"/>
    </row>
    <row r="158" spans="2:6" ht="15.75">
      <c r="B158" s="1"/>
      <c r="C158" s="1"/>
      <c r="D158" s="1"/>
      <c r="E158" s="1"/>
      <c r="F158" s="1"/>
    </row>
    <row r="159" spans="2:6" ht="15.75">
      <c r="B159" s="1"/>
      <c r="C159" s="1"/>
      <c r="D159" s="1"/>
      <c r="E159" s="1"/>
      <c r="F159" s="1"/>
    </row>
    <row r="160" spans="2:6" ht="15.75">
      <c r="B160" s="1"/>
      <c r="C160" s="1"/>
      <c r="D160" s="1"/>
      <c r="E160" s="1"/>
      <c r="F160" s="1"/>
    </row>
    <row r="161" spans="2:6" ht="15.75">
      <c r="B161" s="1"/>
      <c r="C161" s="1"/>
      <c r="D161" s="1"/>
      <c r="E161" s="1"/>
      <c r="F161" s="1"/>
    </row>
    <row r="162" spans="2:6" ht="15.75">
      <c r="B162" s="1"/>
      <c r="C162" s="1"/>
      <c r="D162" s="1"/>
      <c r="E162" s="1"/>
      <c r="F162" s="1"/>
    </row>
    <row r="163" spans="2:6" ht="15.75">
      <c r="B163" s="1"/>
      <c r="C163" s="1"/>
      <c r="D163" s="1"/>
      <c r="E163" s="1"/>
      <c r="F163" s="1"/>
    </row>
    <row r="164" spans="2:6" ht="15.75">
      <c r="B164" s="1"/>
      <c r="C164" s="1"/>
      <c r="D164" s="1"/>
      <c r="E164" s="1"/>
      <c r="F164" s="1"/>
    </row>
    <row r="165" spans="2:6" ht="15.75">
      <c r="B165" s="1"/>
      <c r="C165" s="1"/>
      <c r="D165" s="1"/>
      <c r="E165" s="1"/>
      <c r="F165" s="1"/>
    </row>
    <row r="166" spans="2:6" ht="15.75">
      <c r="B166" s="1"/>
      <c r="C166" s="1"/>
      <c r="D166" s="1"/>
      <c r="E166" s="1"/>
      <c r="F166" s="1"/>
    </row>
    <row r="167" spans="2:6" ht="15.75">
      <c r="B167" s="1"/>
      <c r="C167" s="1"/>
      <c r="D167" s="1"/>
      <c r="E167" s="1"/>
      <c r="F167" s="1"/>
    </row>
    <row r="168" spans="2:6" ht="15.75">
      <c r="B168" s="1"/>
      <c r="C168" s="1"/>
      <c r="D168" s="1"/>
      <c r="E168" s="1"/>
      <c r="F168" s="1"/>
    </row>
    <row r="169" spans="2:6" ht="15.75">
      <c r="B169" s="1"/>
      <c r="C169" s="1"/>
      <c r="D169" s="1"/>
      <c r="E169" s="1"/>
      <c r="F169" s="1"/>
    </row>
    <row r="170" spans="2:6" ht="15.75">
      <c r="B170" s="1"/>
      <c r="C170" s="1"/>
      <c r="D170" s="1"/>
      <c r="E170" s="1"/>
      <c r="F170" s="1"/>
    </row>
    <row r="171" spans="2:6" ht="15.75">
      <c r="B171" s="1"/>
      <c r="C171" s="1"/>
      <c r="D171" s="1"/>
      <c r="E171" s="1"/>
      <c r="F171" s="1"/>
    </row>
    <row r="172" spans="2:6" ht="15.75">
      <c r="B172" s="1"/>
      <c r="C172" s="1"/>
      <c r="D172" s="1"/>
      <c r="E172" s="1"/>
      <c r="F172" s="1"/>
    </row>
    <row r="173" spans="2:6" ht="15.75">
      <c r="B173" s="1"/>
      <c r="C173" s="1"/>
      <c r="D173" s="1"/>
      <c r="E173" s="1"/>
      <c r="F173" s="1"/>
    </row>
    <row r="174" spans="2:6" ht="15.75">
      <c r="B174" s="1"/>
      <c r="C174" s="1"/>
      <c r="D174" s="1"/>
      <c r="E174" s="1"/>
      <c r="F174" s="1"/>
    </row>
    <row r="175" spans="2:6" ht="15.75">
      <c r="B175" s="1"/>
      <c r="C175" s="1"/>
      <c r="D175" s="1"/>
      <c r="E175" s="1"/>
      <c r="F175" s="1"/>
    </row>
    <row r="176" spans="2:6" ht="15.75">
      <c r="B176" s="1"/>
      <c r="C176" s="1"/>
      <c r="D176" s="1"/>
      <c r="E176" s="1"/>
      <c r="F176" s="1"/>
    </row>
    <row r="177" spans="2:6" ht="15.75">
      <c r="B177" s="1"/>
      <c r="C177" s="1"/>
      <c r="D177" s="1"/>
      <c r="E177" s="1"/>
      <c r="F177" s="1"/>
    </row>
    <row r="178" spans="2:6" ht="15.75">
      <c r="B178" s="1"/>
      <c r="C178" s="1"/>
      <c r="D178" s="1"/>
      <c r="E178" s="1"/>
      <c r="F178" s="1"/>
    </row>
    <row r="179" spans="2:6" ht="15.75">
      <c r="B179" s="1"/>
      <c r="C179" s="1"/>
      <c r="D179" s="1"/>
      <c r="E179" s="1"/>
      <c r="F179" s="1"/>
    </row>
    <row r="180" spans="2:6" ht="15.75">
      <c r="B180" s="1"/>
      <c r="C180" s="1"/>
      <c r="D180" s="1"/>
      <c r="E180" s="1"/>
      <c r="F180" s="1"/>
    </row>
    <row r="181" spans="2:6" ht="15.75">
      <c r="B181" s="1"/>
      <c r="C181" s="1"/>
      <c r="D181" s="1"/>
      <c r="E181" s="1"/>
      <c r="F181" s="1"/>
    </row>
    <row r="182" spans="2:6" ht="15.75">
      <c r="B182" s="1"/>
      <c r="C182" s="1"/>
      <c r="D182" s="1"/>
      <c r="E182" s="1"/>
      <c r="F182" s="1"/>
    </row>
    <row r="183" spans="2:6" ht="15.75">
      <c r="B183" s="1"/>
      <c r="C183" s="1"/>
      <c r="D183" s="1"/>
      <c r="E183" s="1"/>
      <c r="F183" s="1"/>
    </row>
    <row r="184" spans="2:6" ht="15.75">
      <c r="B184" s="1"/>
      <c r="C184" s="1"/>
      <c r="D184" s="1"/>
      <c r="E184" s="1"/>
      <c r="F184" s="1"/>
    </row>
    <row r="185" spans="2:6" ht="15.75">
      <c r="B185" s="1"/>
      <c r="C185" s="1"/>
      <c r="D185" s="1"/>
      <c r="E185" s="1"/>
      <c r="F185" s="1"/>
    </row>
    <row r="186" spans="2:6" ht="15.75">
      <c r="B186" s="1"/>
      <c r="C186" s="1"/>
      <c r="D186" s="1"/>
      <c r="E186" s="1"/>
      <c r="F186" s="1"/>
    </row>
    <row r="187" spans="2:6" ht="15.75">
      <c r="B187" s="1"/>
      <c r="C187" s="1"/>
      <c r="D187" s="1"/>
      <c r="E187" s="1"/>
      <c r="F187" s="1"/>
    </row>
    <row r="188" spans="2:6" ht="15.75">
      <c r="B188" s="1"/>
      <c r="C188" s="1"/>
      <c r="D188" s="1"/>
      <c r="E188" s="1"/>
      <c r="F188" s="1"/>
    </row>
    <row r="189" spans="2:6" ht="15.75">
      <c r="B189" s="1"/>
      <c r="C189" s="1"/>
      <c r="D189" s="1"/>
      <c r="E189" s="1"/>
      <c r="F189" s="1"/>
    </row>
    <row r="190" spans="2:6" ht="15.75">
      <c r="B190" s="1"/>
      <c r="C190" s="1"/>
      <c r="D190" s="1"/>
      <c r="E190" s="1"/>
      <c r="F190" s="1"/>
    </row>
    <row r="191" spans="2:6" ht="15.75">
      <c r="B191" s="1"/>
      <c r="C191" s="1"/>
      <c r="D191" s="1"/>
      <c r="E191" s="1"/>
      <c r="F191" s="1"/>
    </row>
    <row r="192" spans="2:6" ht="15.75">
      <c r="B192" s="1"/>
      <c r="C192" s="1"/>
      <c r="D192" s="1"/>
      <c r="E192" s="1"/>
      <c r="F192" s="1"/>
    </row>
    <row r="193" spans="2:6" ht="15.75">
      <c r="B193" s="1"/>
      <c r="C193" s="1"/>
      <c r="D193" s="1"/>
      <c r="E193" s="1"/>
      <c r="F193" s="1"/>
    </row>
    <row r="194" spans="2:6" ht="15.75">
      <c r="B194" s="1"/>
      <c r="C194" s="1"/>
      <c r="D194" s="1"/>
      <c r="E194" s="1"/>
      <c r="F194" s="1"/>
    </row>
    <row r="195" spans="2:6" ht="15.75">
      <c r="B195" s="1"/>
      <c r="C195" s="1"/>
      <c r="D195" s="1"/>
      <c r="E195" s="1"/>
      <c r="F195" s="1"/>
    </row>
    <row r="196" spans="2:6" ht="15.75">
      <c r="B196" s="1"/>
      <c r="C196" s="1"/>
      <c r="D196" s="1"/>
      <c r="E196" s="1"/>
      <c r="F196" s="1"/>
    </row>
    <row r="197" spans="2:6" ht="15.75">
      <c r="B197" s="1"/>
      <c r="C197" s="1"/>
      <c r="D197" s="1"/>
      <c r="E197" s="1"/>
      <c r="F197" s="1"/>
    </row>
    <row r="198" spans="2:6" ht="15.75">
      <c r="B198" s="1"/>
      <c r="C198" s="1"/>
      <c r="D198" s="1"/>
      <c r="E198" s="1"/>
      <c r="F198" s="1"/>
    </row>
    <row r="199" spans="2:6" ht="15.75">
      <c r="B199" s="1"/>
      <c r="C199" s="1"/>
      <c r="D199" s="1"/>
      <c r="E199" s="1"/>
      <c r="F199" s="1"/>
    </row>
    <row r="200" spans="2:6" ht="15.75">
      <c r="B200" s="1"/>
      <c r="C200" s="1"/>
      <c r="D200" s="1"/>
      <c r="E200" s="1"/>
      <c r="F200" s="1"/>
    </row>
    <row r="201" spans="2:6" ht="15.75">
      <c r="B201" s="1"/>
      <c r="C201" s="1"/>
      <c r="D201" s="1"/>
      <c r="E201" s="1"/>
      <c r="F201" s="1"/>
    </row>
    <row r="202" spans="2:6" ht="15.75">
      <c r="B202" s="1"/>
      <c r="C202" s="1"/>
      <c r="D202" s="1"/>
      <c r="E202" s="1"/>
      <c r="F202" s="1"/>
    </row>
    <row r="203" spans="2:6" ht="15.75">
      <c r="B203" s="1"/>
      <c r="C203" s="1"/>
      <c r="D203" s="1"/>
      <c r="E203" s="1"/>
      <c r="F203" s="1"/>
    </row>
    <row r="204" spans="2:6" ht="15.75">
      <c r="B204" s="1"/>
      <c r="C204" s="1"/>
      <c r="D204" s="1"/>
      <c r="E204" s="1"/>
      <c r="F204" s="1"/>
    </row>
    <row r="205" spans="2:6" ht="15.75">
      <c r="B205" s="1"/>
      <c r="C205" s="1"/>
      <c r="D205" s="1"/>
      <c r="E205" s="1"/>
      <c r="F205" s="1"/>
    </row>
    <row r="206" spans="2:6" ht="15.75">
      <c r="B206" s="1"/>
      <c r="C206" s="1"/>
      <c r="D206" s="1"/>
      <c r="E206" s="1"/>
      <c r="F206" s="1"/>
    </row>
    <row r="207" spans="2:6" ht="15.75">
      <c r="B207" s="1"/>
      <c r="C207" s="1"/>
      <c r="D207" s="1"/>
      <c r="E207" s="1"/>
      <c r="F207" s="1"/>
    </row>
    <row r="208" spans="2:6" ht="15.75">
      <c r="B208" s="1"/>
      <c r="C208" s="1"/>
      <c r="D208" s="1"/>
      <c r="E208" s="1"/>
      <c r="F208" s="1"/>
    </row>
    <row r="209" spans="2:6" ht="15.75">
      <c r="B209" s="1"/>
      <c r="C209" s="1"/>
      <c r="D209" s="1"/>
      <c r="E209" s="1"/>
      <c r="F209" s="1"/>
    </row>
    <row r="210" spans="2:6" ht="15.75">
      <c r="B210" s="1"/>
      <c r="C210" s="1"/>
      <c r="D210" s="1"/>
      <c r="E210" s="1"/>
      <c r="F210" s="1"/>
    </row>
    <row r="211" spans="2:6" ht="15.75">
      <c r="B211" s="1"/>
      <c r="C211" s="1"/>
      <c r="D211" s="1"/>
      <c r="E211" s="1"/>
      <c r="F211" s="1"/>
    </row>
    <row r="212" spans="2:6" ht="15.75">
      <c r="B212" s="1"/>
      <c r="C212" s="1"/>
      <c r="D212" s="1"/>
      <c r="E212" s="1"/>
      <c r="F212" s="1"/>
    </row>
    <row r="213" spans="2:6" ht="15.75">
      <c r="B213" s="1"/>
      <c r="C213" s="1"/>
      <c r="D213" s="1"/>
      <c r="E213" s="1"/>
      <c r="F213" s="1"/>
    </row>
    <row r="214" spans="2:6" ht="15.75">
      <c r="B214" s="1"/>
      <c r="C214" s="1"/>
      <c r="D214" s="1"/>
      <c r="E214" s="1"/>
      <c r="F214" s="1"/>
    </row>
    <row r="215" spans="2:6" ht="15.75">
      <c r="B215" s="1"/>
      <c r="C215" s="1"/>
      <c r="D215" s="1"/>
      <c r="E215" s="1"/>
      <c r="F215" s="1"/>
    </row>
    <row r="216" spans="2:6" ht="15.75">
      <c r="B216" s="1"/>
      <c r="C216" s="1"/>
      <c r="D216" s="1"/>
      <c r="E216" s="1"/>
      <c r="F216" s="1"/>
    </row>
    <row r="217" spans="2:6" ht="15.75">
      <c r="B217" s="1"/>
      <c r="C217" s="1"/>
      <c r="D217" s="1"/>
      <c r="E217" s="1"/>
      <c r="F217" s="1"/>
    </row>
    <row r="218" spans="2:6" ht="15.75">
      <c r="B218" s="1"/>
      <c r="C218" s="1"/>
      <c r="D218" s="1"/>
      <c r="E218" s="1"/>
      <c r="F218" s="1"/>
    </row>
    <row r="219" spans="2:6" ht="15.75">
      <c r="B219" s="1"/>
      <c r="C219" s="1"/>
      <c r="D219" s="1"/>
      <c r="E219" s="1"/>
      <c r="F219" s="1"/>
    </row>
    <row r="220" spans="2:6" ht="15.75">
      <c r="B220" s="1"/>
      <c r="C220" s="1"/>
      <c r="D220" s="1"/>
      <c r="E220" s="1"/>
      <c r="F220" s="1"/>
    </row>
    <row r="221" spans="2:6" ht="15.75">
      <c r="B221" s="1"/>
      <c r="C221" s="1"/>
      <c r="D221" s="1"/>
      <c r="E221" s="1"/>
      <c r="F221" s="1"/>
    </row>
    <row r="222" spans="2:6" ht="15.75">
      <c r="B222" s="1"/>
      <c r="C222" s="1"/>
      <c r="D222" s="1"/>
      <c r="E222" s="1"/>
      <c r="F222" s="1"/>
    </row>
    <row r="223" spans="2:6" ht="15.75">
      <c r="B223" s="1"/>
      <c r="C223" s="1"/>
      <c r="D223" s="1"/>
      <c r="E223" s="1"/>
      <c r="F223" s="1"/>
    </row>
    <row r="224" spans="2:6" ht="15.75">
      <c r="B224" s="1"/>
      <c r="C224" s="1"/>
      <c r="D224" s="1"/>
      <c r="E224" s="1"/>
      <c r="F224" s="1"/>
    </row>
    <row r="225" spans="2:6" ht="15.75">
      <c r="B225" s="1"/>
      <c r="C225" s="1"/>
      <c r="D225" s="1"/>
      <c r="E225" s="1"/>
      <c r="F225" s="1"/>
    </row>
    <row r="226" spans="2:6" ht="15.75">
      <c r="B226" s="1"/>
      <c r="C226" s="1"/>
      <c r="D226" s="1"/>
      <c r="E226" s="1"/>
      <c r="F226" s="1"/>
    </row>
    <row r="227" spans="2:6" ht="15.75">
      <c r="B227" s="1"/>
      <c r="C227" s="1"/>
      <c r="D227" s="1"/>
      <c r="E227" s="1"/>
      <c r="F227" s="1"/>
    </row>
    <row r="228" spans="2:6" ht="15.75">
      <c r="B228" s="1"/>
      <c r="C228" s="1"/>
      <c r="D228" s="1"/>
      <c r="E228" s="1"/>
      <c r="F228" s="1"/>
    </row>
    <row r="229" spans="2:6" ht="15.75">
      <c r="B229" s="1"/>
      <c r="C229" s="1"/>
      <c r="D229" s="1"/>
      <c r="E229" s="1"/>
      <c r="F229" s="1"/>
    </row>
    <row r="230" spans="2:6" ht="15.75">
      <c r="B230" s="1"/>
      <c r="C230" s="1"/>
      <c r="D230" s="1"/>
      <c r="E230" s="1"/>
      <c r="F230" s="1"/>
    </row>
    <row r="231" spans="2:6" ht="15.75">
      <c r="B231" s="1"/>
      <c r="C231" s="1"/>
      <c r="D231" s="1"/>
      <c r="E231" s="1"/>
      <c r="F231" s="1"/>
    </row>
    <row r="232" spans="2:6" ht="15.75">
      <c r="B232" s="1"/>
      <c r="C232" s="1"/>
      <c r="D232" s="1"/>
      <c r="E232" s="1"/>
      <c r="F232" s="1"/>
    </row>
    <row r="233" spans="2:6" ht="15.75">
      <c r="B233" s="1"/>
      <c r="C233" s="1"/>
      <c r="D233" s="1"/>
      <c r="E233" s="1"/>
      <c r="F233" s="1"/>
    </row>
    <row r="234" spans="2:6" ht="15.75">
      <c r="B234" s="1"/>
      <c r="C234" s="1"/>
      <c r="D234" s="1"/>
      <c r="E234" s="1"/>
      <c r="F234" s="1"/>
    </row>
    <row r="235" spans="2:6" ht="15.75">
      <c r="B235" s="1"/>
      <c r="C235" s="1"/>
      <c r="D235" s="1"/>
      <c r="E235" s="1"/>
      <c r="F235" s="1"/>
    </row>
    <row r="236" spans="2:6" ht="15.75">
      <c r="B236" s="1"/>
      <c r="C236" s="1"/>
      <c r="D236" s="1"/>
      <c r="E236" s="1"/>
      <c r="F236" s="1"/>
    </row>
    <row r="237" spans="2:6" ht="15.75">
      <c r="B237" s="1"/>
      <c r="C237" s="1"/>
      <c r="D237" s="1"/>
      <c r="E237" s="1"/>
      <c r="F237" s="1"/>
    </row>
    <row r="238" spans="2:6" ht="15.75">
      <c r="B238" s="1"/>
      <c r="C238" s="1"/>
      <c r="D238" s="1"/>
      <c r="E238" s="1"/>
      <c r="F238" s="1"/>
    </row>
    <row r="239" spans="2:6" ht="15.75">
      <c r="B239" s="1"/>
      <c r="C239" s="1"/>
      <c r="D239" s="1"/>
      <c r="E239" s="1"/>
      <c r="F239" s="1"/>
    </row>
    <row r="240" spans="2:6" ht="15.75">
      <c r="B240" s="1"/>
      <c r="C240" s="1"/>
      <c r="D240" s="1"/>
      <c r="E240" s="1"/>
      <c r="F240" s="1"/>
    </row>
    <row r="241" spans="2:6" ht="15.75">
      <c r="B241" s="1"/>
      <c r="C241" s="1"/>
      <c r="D241" s="1"/>
      <c r="E241" s="1"/>
      <c r="F241" s="1"/>
    </row>
    <row r="242" spans="2:6" ht="15.75">
      <c r="B242" s="1"/>
      <c r="C242" s="1"/>
      <c r="D242" s="1"/>
      <c r="E242" s="1"/>
      <c r="F242" s="1"/>
    </row>
    <row r="243" spans="2:6" ht="15.75">
      <c r="B243" s="1"/>
      <c r="C243" s="1"/>
      <c r="D243" s="1"/>
      <c r="E243" s="1"/>
      <c r="F243" s="1"/>
    </row>
    <row r="244" spans="2:6" ht="15.75">
      <c r="B244" s="1"/>
      <c r="C244" s="1"/>
      <c r="D244" s="1"/>
      <c r="E244" s="1"/>
      <c r="F244" s="1"/>
    </row>
    <row r="245" spans="2:6" ht="15.75">
      <c r="B245" s="1"/>
      <c r="C245" s="1"/>
      <c r="D245" s="1"/>
      <c r="E245" s="1"/>
      <c r="F245" s="1"/>
    </row>
    <row r="246" spans="2:6" ht="15.75">
      <c r="B246" s="1"/>
      <c r="C246" s="1"/>
      <c r="D246" s="1"/>
      <c r="E246" s="1"/>
      <c r="F246" s="1"/>
    </row>
    <row r="247" spans="2:6" ht="15.75">
      <c r="B247" s="1"/>
      <c r="C247" s="1"/>
      <c r="D247" s="1"/>
      <c r="E247" s="1"/>
      <c r="F247" s="1"/>
    </row>
    <row r="248" spans="2:6" ht="15.75">
      <c r="B248" s="1"/>
      <c r="C248" s="1"/>
      <c r="D248" s="1"/>
      <c r="E248" s="1"/>
      <c r="F248" s="1"/>
    </row>
    <row r="249" spans="2:6" ht="15.75">
      <c r="B249" s="1"/>
      <c r="C249" s="1"/>
      <c r="D249" s="1"/>
      <c r="E249" s="1"/>
      <c r="F249" s="1"/>
    </row>
    <row r="250" spans="2:6" ht="15.75">
      <c r="B250" s="1"/>
      <c r="C250" s="1"/>
      <c r="D250" s="1"/>
      <c r="E250" s="1"/>
      <c r="F250" s="1"/>
    </row>
    <row r="251" spans="2:6" ht="15.75">
      <c r="B251" s="1"/>
      <c r="C251" s="1"/>
      <c r="D251" s="1"/>
      <c r="E251" s="1"/>
      <c r="F251" s="1"/>
    </row>
    <row r="252" spans="2:6" ht="15.75">
      <c r="B252" s="1"/>
      <c r="C252" s="1"/>
      <c r="D252" s="1"/>
      <c r="E252" s="1"/>
      <c r="F252" s="1"/>
    </row>
    <row r="253" spans="2:6" ht="15.75">
      <c r="B253" s="1"/>
      <c r="C253" s="1"/>
      <c r="D253" s="1"/>
      <c r="E253" s="1"/>
      <c r="F253" s="1"/>
    </row>
    <row r="254" spans="2:6" ht="15.75">
      <c r="B254" s="1"/>
      <c r="C254" s="1"/>
      <c r="D254" s="1"/>
      <c r="E254" s="1"/>
      <c r="F254" s="1"/>
    </row>
    <row r="255" spans="2:6" ht="15.75">
      <c r="B255" s="1"/>
      <c r="C255" s="1"/>
      <c r="D255" s="1"/>
      <c r="E255" s="1"/>
      <c r="F255" s="1"/>
    </row>
    <row r="256" spans="2:6" ht="15.75">
      <c r="B256" s="1"/>
      <c r="C256" s="1"/>
      <c r="D256" s="1"/>
      <c r="E256" s="1"/>
      <c r="F256" s="1"/>
    </row>
    <row r="257" spans="2:6" ht="15.75">
      <c r="B257" s="1"/>
      <c r="C257" s="1"/>
      <c r="D257" s="1"/>
      <c r="E257" s="1"/>
      <c r="F257" s="1"/>
    </row>
    <row r="258" spans="2:6" ht="15.75">
      <c r="B258" s="1"/>
      <c r="C258" s="1"/>
      <c r="D258" s="1"/>
      <c r="E258" s="1"/>
      <c r="F258" s="1"/>
    </row>
    <row r="259" spans="2:6" ht="15.75">
      <c r="B259" s="1"/>
      <c r="C259" s="1"/>
      <c r="D259" s="1"/>
      <c r="E259" s="1"/>
      <c r="F259" s="1"/>
    </row>
    <row r="260" spans="2:6" ht="15.75">
      <c r="B260" s="1"/>
      <c r="C260" s="1"/>
      <c r="D260" s="1"/>
      <c r="E260" s="1"/>
      <c r="F260" s="1"/>
    </row>
    <row r="261" spans="2:6" ht="15.75">
      <c r="B261" s="1"/>
      <c r="C261" s="1"/>
      <c r="D261" s="1"/>
      <c r="E261" s="1"/>
      <c r="F261" s="1"/>
    </row>
    <row r="262" spans="2:6" ht="15.75">
      <c r="B262" s="1"/>
      <c r="C262" s="1"/>
      <c r="D262" s="1"/>
      <c r="E262" s="1"/>
      <c r="F262" s="1"/>
    </row>
    <row r="263" spans="2:6" ht="15.75">
      <c r="B263" s="1"/>
      <c r="C263" s="1"/>
      <c r="D263" s="1"/>
      <c r="E263" s="1"/>
      <c r="F263" s="1"/>
    </row>
    <row r="264" spans="2:6" ht="15.75">
      <c r="B264" s="1"/>
      <c r="C264" s="1"/>
      <c r="D264" s="1"/>
      <c r="E264" s="1"/>
      <c r="F264" s="1"/>
    </row>
    <row r="265" spans="2:6" ht="15.75">
      <c r="B265" s="1"/>
      <c r="C265" s="1"/>
      <c r="D265" s="1"/>
      <c r="E265" s="1"/>
      <c r="F265" s="1"/>
    </row>
    <row r="266" spans="2:6" ht="15.75">
      <c r="B266" s="1"/>
      <c r="C266" s="1"/>
      <c r="D266" s="1"/>
      <c r="E266" s="1"/>
      <c r="F266" s="1"/>
    </row>
    <row r="267" spans="2:6" ht="15.75">
      <c r="B267" s="1"/>
      <c r="C267" s="1"/>
      <c r="D267" s="1"/>
      <c r="E267" s="1"/>
      <c r="F267" s="1"/>
    </row>
    <row r="268" spans="2:6" ht="15.75">
      <c r="B268" s="1"/>
      <c r="C268" s="1"/>
      <c r="D268" s="1"/>
      <c r="E268" s="1"/>
      <c r="F268" s="1"/>
    </row>
    <row r="269" spans="2:6" ht="15.75">
      <c r="B269" s="1"/>
      <c r="C269" s="1"/>
      <c r="D269" s="1"/>
      <c r="E269" s="1"/>
      <c r="F269" s="1"/>
    </row>
    <row r="270" spans="2:6" ht="15.75">
      <c r="B270" s="1"/>
      <c r="C270" s="1"/>
      <c r="D270" s="1"/>
      <c r="E270" s="1"/>
      <c r="F270" s="1"/>
    </row>
    <row r="271" spans="2:6" ht="15.75">
      <c r="B271" s="1"/>
      <c r="C271" s="1"/>
      <c r="D271" s="1"/>
      <c r="E271" s="1"/>
      <c r="F271" s="1"/>
    </row>
    <row r="272" spans="2:6" ht="15.75">
      <c r="B272" s="1"/>
      <c r="C272" s="1"/>
      <c r="D272" s="1"/>
      <c r="E272" s="1"/>
      <c r="F272" s="1"/>
    </row>
    <row r="273" spans="2:6" ht="15.75">
      <c r="B273" s="1"/>
      <c r="C273" s="1"/>
      <c r="D273" s="1"/>
      <c r="E273" s="1"/>
      <c r="F273" s="1"/>
    </row>
    <row r="274" spans="2:6" ht="15.75">
      <c r="B274" s="1"/>
      <c r="C274" s="1"/>
      <c r="D274" s="1"/>
      <c r="E274" s="1"/>
      <c r="F274" s="1"/>
    </row>
    <row r="275" spans="2:6" ht="15.75">
      <c r="B275" s="1"/>
      <c r="C275" s="1"/>
      <c r="D275" s="1"/>
      <c r="E275" s="1"/>
      <c r="F275" s="1"/>
    </row>
    <row r="276" spans="2:6" ht="15.75">
      <c r="B276" s="1"/>
      <c r="C276" s="1"/>
      <c r="D276" s="1"/>
      <c r="E276" s="1"/>
      <c r="F276" s="1"/>
    </row>
    <row r="277" spans="2:6" ht="15.75">
      <c r="B277" s="1"/>
      <c r="C277" s="1"/>
      <c r="D277" s="1"/>
      <c r="E277" s="1"/>
      <c r="F277" s="1"/>
    </row>
    <row r="278" spans="2:6" ht="15.75">
      <c r="B278" s="1"/>
      <c r="C278" s="1"/>
      <c r="D278" s="1"/>
      <c r="E278" s="1"/>
      <c r="F278" s="1"/>
    </row>
    <row r="279" spans="2:6" ht="15.75">
      <c r="B279" s="1"/>
      <c r="C279" s="1"/>
      <c r="D279" s="1"/>
      <c r="E279" s="1"/>
      <c r="F279" s="1"/>
    </row>
    <row r="280" spans="2:6" ht="15.75">
      <c r="B280" s="1"/>
      <c r="C280" s="1"/>
      <c r="D280" s="1"/>
      <c r="E280" s="1"/>
      <c r="F280" s="1"/>
    </row>
    <row r="281" spans="2:6" ht="15.75">
      <c r="B281" s="1"/>
      <c r="C281" s="1"/>
      <c r="D281" s="1"/>
      <c r="E281" s="1"/>
      <c r="F281" s="1"/>
    </row>
    <row r="282" spans="2:6" ht="15.75">
      <c r="B282" s="1"/>
      <c r="C282" s="1"/>
      <c r="D282" s="1"/>
      <c r="E282" s="1"/>
      <c r="F282" s="1"/>
    </row>
    <row r="283" spans="2:6" ht="15.75">
      <c r="B283" s="1"/>
      <c r="C283" s="1"/>
      <c r="D283" s="1"/>
      <c r="E283" s="1"/>
      <c r="F283" s="1"/>
    </row>
    <row r="284" spans="2:6" ht="15.75">
      <c r="B284" s="1"/>
      <c r="C284" s="1"/>
      <c r="D284" s="1"/>
      <c r="E284" s="1"/>
      <c r="F284" s="1"/>
    </row>
    <row r="285" spans="2:6" ht="15.75">
      <c r="B285" s="1"/>
      <c r="C285" s="1"/>
      <c r="D285" s="1"/>
      <c r="E285" s="1"/>
      <c r="F285" s="1"/>
    </row>
    <row r="286" spans="2:6" ht="15.75">
      <c r="B286" s="1"/>
      <c r="C286" s="1"/>
      <c r="D286" s="1"/>
      <c r="E286" s="1"/>
      <c r="F286" s="1"/>
    </row>
    <row r="287" spans="2:6" ht="15.75">
      <c r="B287" s="1"/>
      <c r="C287" s="1"/>
      <c r="D287" s="1"/>
      <c r="E287" s="1"/>
      <c r="F287" s="1"/>
    </row>
    <row r="288" spans="2:6" ht="15.75">
      <c r="B288" s="1"/>
      <c r="C288" s="1"/>
      <c r="D288" s="1"/>
      <c r="E288" s="1"/>
      <c r="F288" s="1"/>
    </row>
    <row r="289" spans="2:6" ht="15.75">
      <c r="B289" s="1"/>
      <c r="C289" s="1"/>
      <c r="D289" s="1"/>
      <c r="E289" s="1"/>
      <c r="F289" s="1"/>
    </row>
    <row r="290" spans="2:6" ht="15.75">
      <c r="B290" s="1"/>
      <c r="C290" s="1"/>
      <c r="D290" s="1"/>
      <c r="E290" s="1"/>
      <c r="F290" s="1"/>
    </row>
    <row r="291" spans="2:6" ht="15.75">
      <c r="B291" s="1"/>
      <c r="C291" s="1"/>
      <c r="D291" s="1"/>
      <c r="E291" s="1"/>
      <c r="F291" s="1"/>
    </row>
    <row r="292" spans="2:6" ht="15.75">
      <c r="B292" s="1"/>
      <c r="C292" s="1"/>
      <c r="D292" s="1"/>
      <c r="E292" s="1"/>
      <c r="F292" s="1"/>
    </row>
    <row r="293" spans="2:6" ht="15.75">
      <c r="B293" s="1"/>
      <c r="C293" s="1"/>
      <c r="D293" s="1"/>
      <c r="E293" s="1"/>
      <c r="F293" s="1"/>
    </row>
    <row r="294" spans="2:6" ht="15.75">
      <c r="B294" s="1"/>
      <c r="C294" s="1"/>
      <c r="D294" s="1"/>
      <c r="E294" s="1"/>
      <c r="F294" s="1"/>
    </row>
  </sheetData>
  <mergeCells count="11">
    <mergeCell ref="B14:F14"/>
    <mergeCell ref="C6:E6"/>
    <mergeCell ref="C7:C8"/>
    <mergeCell ref="D7:D8"/>
    <mergeCell ref="E7:E8"/>
    <mergeCell ref="E1:G1"/>
    <mergeCell ref="E2:G2"/>
    <mergeCell ref="E3:G3"/>
    <mergeCell ref="B4:F4"/>
    <mergeCell ref="B6:B8"/>
    <mergeCell ref="F6:F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373"/>
  <sheetViews>
    <sheetView view="pageBreakPreview" zoomScale="120" zoomScaleNormal="100" zoomScaleSheetLayoutView="120" workbookViewId="0">
      <selection activeCell="F75" sqref="F75:F82"/>
    </sheetView>
  </sheetViews>
  <sheetFormatPr defaultRowHeight="15"/>
  <cols>
    <col min="1" max="1" width="2.7109375" customWidth="1"/>
    <col min="2" max="2" width="6.28515625" customWidth="1"/>
    <col min="3" max="3" width="12.42578125" customWidth="1"/>
    <col min="4" max="4" width="21.5703125" customWidth="1"/>
    <col min="5" max="5" width="13.42578125" customWidth="1"/>
    <col min="6" max="6" width="13.28515625" customWidth="1"/>
    <col min="7" max="7" width="13.5703125" customWidth="1"/>
    <col min="8" max="10" width="13.42578125" customWidth="1"/>
    <col min="11" max="11" width="15.7109375" customWidth="1"/>
  </cols>
  <sheetData>
    <row r="1" spans="2:11">
      <c r="I1" s="77" t="s">
        <v>142</v>
      </c>
      <c r="J1" s="77"/>
      <c r="K1" s="77"/>
    </row>
    <row r="2" spans="2:11">
      <c r="I2" s="77" t="s">
        <v>139</v>
      </c>
      <c r="J2" s="77"/>
      <c r="K2" s="77"/>
    </row>
    <row r="3" spans="2:11">
      <c r="I3" s="77" t="s">
        <v>153</v>
      </c>
      <c r="J3" s="77"/>
      <c r="K3" s="77"/>
    </row>
    <row r="4" spans="2:11" ht="37.5" customHeight="1">
      <c r="B4" s="89" t="s">
        <v>70</v>
      </c>
      <c r="C4" s="89"/>
      <c r="D4" s="89"/>
      <c r="E4" s="89"/>
      <c r="F4" s="89"/>
      <c r="G4" s="89"/>
      <c r="H4" s="89"/>
      <c r="I4" s="89"/>
      <c r="J4" s="89"/>
      <c r="K4" s="89"/>
    </row>
    <row r="5" spans="2:11" ht="15.75">
      <c r="B5" s="1"/>
      <c r="C5" s="1"/>
      <c r="D5" s="1"/>
      <c r="E5" s="1"/>
      <c r="F5" s="1"/>
      <c r="G5" s="1"/>
      <c r="H5" s="1"/>
      <c r="I5" s="1"/>
      <c r="J5" s="1" t="s">
        <v>127</v>
      </c>
    </row>
    <row r="6" spans="2:11" ht="33" customHeight="1">
      <c r="B6" s="83" t="s">
        <v>3</v>
      </c>
      <c r="C6" s="81" t="s">
        <v>4</v>
      </c>
      <c r="D6" s="83" t="s">
        <v>6</v>
      </c>
      <c r="E6" s="83" t="s">
        <v>22</v>
      </c>
      <c r="F6" s="83" t="s">
        <v>24</v>
      </c>
      <c r="G6" s="78" t="s">
        <v>55</v>
      </c>
      <c r="H6" s="79"/>
      <c r="I6" s="79"/>
      <c r="J6" s="80"/>
      <c r="K6" s="83" t="s">
        <v>5</v>
      </c>
    </row>
    <row r="7" spans="2:11" ht="33" customHeight="1">
      <c r="B7" s="83"/>
      <c r="C7" s="90"/>
      <c r="D7" s="83"/>
      <c r="E7" s="83"/>
      <c r="F7" s="83"/>
      <c r="G7" s="81" t="s">
        <v>38</v>
      </c>
      <c r="H7" s="78" t="s">
        <v>56</v>
      </c>
      <c r="I7" s="79"/>
      <c r="J7" s="80"/>
      <c r="K7" s="83"/>
    </row>
    <row r="8" spans="2:11" ht="42.75" customHeight="1">
      <c r="B8" s="83"/>
      <c r="C8" s="82"/>
      <c r="D8" s="83"/>
      <c r="E8" s="83"/>
      <c r="F8" s="83"/>
      <c r="G8" s="82"/>
      <c r="H8" s="2">
        <v>2020</v>
      </c>
      <c r="I8" s="2">
        <v>2021</v>
      </c>
      <c r="J8" s="2">
        <v>2022</v>
      </c>
      <c r="K8" s="83"/>
    </row>
    <row r="9" spans="2:11" ht="21" customHeight="1">
      <c r="B9" s="78" t="s">
        <v>13</v>
      </c>
      <c r="C9" s="79"/>
      <c r="D9" s="79"/>
      <c r="E9" s="79"/>
      <c r="F9" s="79"/>
      <c r="G9" s="79"/>
      <c r="H9" s="79"/>
      <c r="I9" s="79"/>
      <c r="J9" s="79"/>
      <c r="K9" s="80"/>
    </row>
    <row r="10" spans="2:11" ht="36" customHeight="1">
      <c r="B10" s="22">
        <v>1</v>
      </c>
      <c r="C10" s="83" t="s">
        <v>12</v>
      </c>
      <c r="D10" s="24" t="s">
        <v>80</v>
      </c>
      <c r="E10" s="83" t="s">
        <v>23</v>
      </c>
      <c r="F10" s="83" t="s">
        <v>25</v>
      </c>
      <c r="G10" s="6">
        <f>H10+I10+J10</f>
        <v>220.5</v>
      </c>
      <c r="H10" s="27">
        <v>160</v>
      </c>
      <c r="I10" s="27">
        <v>16.5</v>
      </c>
      <c r="J10" s="27">
        <v>44</v>
      </c>
      <c r="K10" s="83" t="s">
        <v>26</v>
      </c>
    </row>
    <row r="11" spans="2:11" ht="101.25" customHeight="1">
      <c r="B11" s="22">
        <v>2</v>
      </c>
      <c r="C11" s="83"/>
      <c r="D11" s="24" t="s">
        <v>81</v>
      </c>
      <c r="E11" s="83"/>
      <c r="F11" s="83"/>
      <c r="G11" s="6">
        <f t="shared" ref="G11:G30" si="0">H11+I11+J11</f>
        <v>326.7</v>
      </c>
      <c r="H11" s="27">
        <v>254.6</v>
      </c>
      <c r="I11" s="27">
        <v>20.100000000000001</v>
      </c>
      <c r="J11" s="27">
        <v>52</v>
      </c>
      <c r="K11" s="83"/>
    </row>
    <row r="12" spans="2:11" ht="51.75" customHeight="1">
      <c r="B12" s="22">
        <v>3</v>
      </c>
      <c r="C12" s="83"/>
      <c r="D12" s="24" t="s">
        <v>82</v>
      </c>
      <c r="E12" s="83"/>
      <c r="F12" s="83"/>
      <c r="G12" s="6">
        <f t="shared" si="0"/>
        <v>79.599999999999994</v>
      </c>
      <c r="H12" s="27">
        <v>57.6</v>
      </c>
      <c r="I12" s="27">
        <v>6</v>
      </c>
      <c r="J12" s="27">
        <v>16</v>
      </c>
      <c r="K12" s="83"/>
    </row>
    <row r="13" spans="2:11" ht="38.25" customHeight="1">
      <c r="B13" s="22">
        <v>4</v>
      </c>
      <c r="C13" s="83"/>
      <c r="D13" s="24" t="s">
        <v>7</v>
      </c>
      <c r="E13" s="83"/>
      <c r="F13" s="83"/>
      <c r="G13" s="6">
        <f t="shared" si="0"/>
        <v>22700</v>
      </c>
      <c r="H13" s="27">
        <v>20000</v>
      </c>
      <c r="I13" s="27">
        <v>900</v>
      </c>
      <c r="J13" s="27">
        <v>1800</v>
      </c>
      <c r="K13" s="83"/>
    </row>
    <row r="14" spans="2:11" ht="36.75" customHeight="1">
      <c r="B14" s="22">
        <v>5</v>
      </c>
      <c r="C14" s="83"/>
      <c r="D14" s="24" t="s">
        <v>8</v>
      </c>
      <c r="E14" s="83"/>
      <c r="F14" s="83"/>
      <c r="G14" s="6">
        <f t="shared" si="0"/>
        <v>4930</v>
      </c>
      <c r="H14" s="27">
        <v>2170</v>
      </c>
      <c r="I14" s="27">
        <v>660</v>
      </c>
      <c r="J14" s="27">
        <v>2100</v>
      </c>
      <c r="K14" s="83"/>
    </row>
    <row r="15" spans="2:11" ht="112.5" customHeight="1">
      <c r="B15" s="73">
        <v>6</v>
      </c>
      <c r="C15" s="83" t="s">
        <v>12</v>
      </c>
      <c r="D15" s="74" t="s">
        <v>83</v>
      </c>
      <c r="E15" s="83" t="s">
        <v>23</v>
      </c>
      <c r="F15" s="83" t="s">
        <v>25</v>
      </c>
      <c r="G15" s="6">
        <f t="shared" si="0"/>
        <v>298.5</v>
      </c>
      <c r="H15" s="27">
        <v>260</v>
      </c>
      <c r="I15" s="27">
        <v>16.5</v>
      </c>
      <c r="J15" s="27">
        <v>22</v>
      </c>
      <c r="K15" s="83" t="s">
        <v>26</v>
      </c>
    </row>
    <row r="16" spans="2:11" ht="182.25" customHeight="1">
      <c r="B16" s="73">
        <v>7</v>
      </c>
      <c r="C16" s="83"/>
      <c r="D16" s="74" t="s">
        <v>84</v>
      </c>
      <c r="E16" s="83"/>
      <c r="F16" s="83"/>
      <c r="G16" s="6">
        <f t="shared" si="0"/>
        <v>450.90000000000003</v>
      </c>
      <c r="H16" s="27">
        <v>404.8</v>
      </c>
      <c r="I16" s="27">
        <v>20.100000000000001</v>
      </c>
      <c r="J16" s="27">
        <v>26</v>
      </c>
      <c r="K16" s="83"/>
    </row>
    <row r="17" spans="2:11" ht="118.5" customHeight="1">
      <c r="B17" s="73">
        <v>8</v>
      </c>
      <c r="C17" s="83"/>
      <c r="D17" s="74" t="s">
        <v>85</v>
      </c>
      <c r="E17" s="83"/>
      <c r="F17" s="83"/>
      <c r="G17" s="6">
        <f t="shared" si="0"/>
        <v>107.6</v>
      </c>
      <c r="H17" s="27">
        <v>93.6</v>
      </c>
      <c r="I17" s="27">
        <v>6</v>
      </c>
      <c r="J17" s="27">
        <v>8</v>
      </c>
      <c r="K17" s="83"/>
    </row>
    <row r="18" spans="2:11" ht="113.25" customHeight="1">
      <c r="B18" s="73">
        <v>9</v>
      </c>
      <c r="C18" s="83"/>
      <c r="D18" s="74" t="s">
        <v>21</v>
      </c>
      <c r="E18" s="83"/>
      <c r="F18" s="83"/>
      <c r="G18" s="6">
        <f t="shared" si="0"/>
        <v>32200</v>
      </c>
      <c r="H18" s="27">
        <v>30400</v>
      </c>
      <c r="I18" s="27">
        <v>900</v>
      </c>
      <c r="J18" s="27">
        <v>900</v>
      </c>
      <c r="K18" s="83"/>
    </row>
    <row r="19" spans="2:11" ht="95.25" customHeight="1">
      <c r="B19" s="73">
        <v>10</v>
      </c>
      <c r="C19" s="30"/>
      <c r="D19" s="74" t="s">
        <v>20</v>
      </c>
      <c r="E19" s="83" t="s">
        <v>23</v>
      </c>
      <c r="F19" s="83" t="s">
        <v>25</v>
      </c>
      <c r="G19" s="6">
        <f t="shared" si="0"/>
        <v>6050</v>
      </c>
      <c r="H19" s="27">
        <v>4340</v>
      </c>
      <c r="I19" s="27">
        <v>660</v>
      </c>
      <c r="J19" s="27">
        <v>1050</v>
      </c>
      <c r="K19" s="83" t="s">
        <v>26</v>
      </c>
    </row>
    <row r="20" spans="2:11" ht="95.25" customHeight="1">
      <c r="B20" s="73">
        <v>11</v>
      </c>
      <c r="C20" s="83" t="s">
        <v>118</v>
      </c>
      <c r="D20" s="74" t="s">
        <v>86</v>
      </c>
      <c r="E20" s="83"/>
      <c r="F20" s="83"/>
      <c r="G20" s="6">
        <f t="shared" si="0"/>
        <v>1335</v>
      </c>
      <c r="H20" s="6">
        <v>390</v>
      </c>
      <c r="I20" s="6">
        <v>455</v>
      </c>
      <c r="J20" s="6">
        <v>490</v>
      </c>
      <c r="K20" s="83"/>
    </row>
    <row r="21" spans="2:11" ht="114" customHeight="1">
      <c r="B21" s="73">
        <v>12</v>
      </c>
      <c r="C21" s="83"/>
      <c r="D21" s="74" t="s">
        <v>87</v>
      </c>
      <c r="E21" s="83"/>
      <c r="F21" s="83"/>
      <c r="G21" s="6">
        <f t="shared" si="0"/>
        <v>1690</v>
      </c>
      <c r="H21" s="6">
        <v>500</v>
      </c>
      <c r="I21" s="6">
        <v>580</v>
      </c>
      <c r="J21" s="6">
        <v>610</v>
      </c>
      <c r="K21" s="83"/>
    </row>
    <row r="22" spans="2:11" ht="95.25" customHeight="1">
      <c r="B22" s="73">
        <v>13</v>
      </c>
      <c r="C22" s="83"/>
      <c r="D22" s="74" t="s">
        <v>88</v>
      </c>
      <c r="E22" s="83"/>
      <c r="F22" s="83"/>
      <c r="G22" s="6">
        <f t="shared" si="0"/>
        <v>430</v>
      </c>
      <c r="H22" s="6">
        <v>120</v>
      </c>
      <c r="I22" s="6">
        <v>150</v>
      </c>
      <c r="J22" s="6">
        <v>160</v>
      </c>
      <c r="K22" s="83"/>
    </row>
    <row r="23" spans="2:11" ht="156.75" customHeight="1">
      <c r="B23" s="73">
        <v>14</v>
      </c>
      <c r="C23" s="83"/>
      <c r="D23" s="74" t="s">
        <v>94</v>
      </c>
      <c r="E23" s="83"/>
      <c r="F23" s="83"/>
      <c r="G23" s="6">
        <f t="shared" si="0"/>
        <v>281.10000000000002</v>
      </c>
      <c r="H23" s="6">
        <v>89</v>
      </c>
      <c r="I23" s="6">
        <v>93.6</v>
      </c>
      <c r="J23" s="6">
        <v>98.5</v>
      </c>
      <c r="K23" s="83"/>
    </row>
    <row r="24" spans="2:11" ht="50.25" customHeight="1">
      <c r="B24" s="73">
        <v>15</v>
      </c>
      <c r="C24" s="83" t="s">
        <v>9</v>
      </c>
      <c r="D24" s="74" t="s">
        <v>10</v>
      </c>
      <c r="E24" s="83" t="s">
        <v>23</v>
      </c>
      <c r="F24" s="83" t="s">
        <v>25</v>
      </c>
      <c r="G24" s="6">
        <f t="shared" si="0"/>
        <v>32050.985999999997</v>
      </c>
      <c r="H24" s="6">
        <v>9517.86</v>
      </c>
      <c r="I24" s="6">
        <v>10758.066000000001</v>
      </c>
      <c r="J24" s="6">
        <v>11775.06</v>
      </c>
      <c r="K24" s="83" t="s">
        <v>26</v>
      </c>
    </row>
    <row r="25" spans="2:11" ht="48.75" customHeight="1">
      <c r="B25" s="73">
        <v>16</v>
      </c>
      <c r="C25" s="83"/>
      <c r="D25" s="74" t="s">
        <v>11</v>
      </c>
      <c r="E25" s="83"/>
      <c r="F25" s="83"/>
      <c r="G25" s="6">
        <f t="shared" si="0"/>
        <v>35371.578000000001</v>
      </c>
      <c r="H25" s="6">
        <v>10771.86</v>
      </c>
      <c r="I25" s="6">
        <v>11885.412</v>
      </c>
      <c r="J25" s="6">
        <v>12714.306</v>
      </c>
      <c r="K25" s="83"/>
    </row>
    <row r="26" spans="2:11" ht="51.75" customHeight="1">
      <c r="B26" s="73">
        <v>17</v>
      </c>
      <c r="C26" s="83"/>
      <c r="D26" s="74" t="s">
        <v>89</v>
      </c>
      <c r="E26" s="83"/>
      <c r="F26" s="83"/>
      <c r="G26" s="6">
        <f t="shared" si="0"/>
        <v>24076.125</v>
      </c>
      <c r="H26" s="6">
        <v>7550.9129999999996</v>
      </c>
      <c r="I26" s="6">
        <v>8097.0780000000004</v>
      </c>
      <c r="J26" s="6">
        <v>8428.134</v>
      </c>
      <c r="K26" s="83"/>
    </row>
    <row r="27" spans="2:11" ht="57.75" customHeight="1">
      <c r="B27" s="73">
        <v>18</v>
      </c>
      <c r="C27" s="83"/>
      <c r="D27" s="74" t="s">
        <v>64</v>
      </c>
      <c r="E27" s="83"/>
      <c r="F27" s="83"/>
      <c r="G27" s="6">
        <f t="shared" si="0"/>
        <v>21659.395</v>
      </c>
      <c r="H27" s="6">
        <v>6972.5469999999996</v>
      </c>
      <c r="I27" s="6">
        <v>7259.4059999999999</v>
      </c>
      <c r="J27" s="6">
        <v>7427.442</v>
      </c>
      <c r="K27" s="83"/>
    </row>
    <row r="28" spans="2:11" ht="105" customHeight="1">
      <c r="B28" s="73">
        <v>19</v>
      </c>
      <c r="C28" s="83"/>
      <c r="D28" s="74" t="s">
        <v>57</v>
      </c>
      <c r="E28" s="83"/>
      <c r="F28" s="83"/>
      <c r="G28" s="6">
        <f t="shared" si="0"/>
        <v>5137.6379999999999</v>
      </c>
      <c r="H28" s="6">
        <v>1566.2460000000001</v>
      </c>
      <c r="I28" s="6">
        <v>1692.9</v>
      </c>
      <c r="J28" s="6">
        <v>1878.492</v>
      </c>
      <c r="K28" s="83"/>
    </row>
    <row r="29" spans="2:11" ht="168" customHeight="1">
      <c r="B29" s="73">
        <v>20</v>
      </c>
      <c r="C29" s="83"/>
      <c r="D29" s="74" t="s">
        <v>136</v>
      </c>
      <c r="E29" s="83"/>
      <c r="F29" s="83"/>
      <c r="G29" s="6">
        <f t="shared" si="0"/>
        <v>28317.4</v>
      </c>
      <c r="H29" s="6">
        <v>28317.4</v>
      </c>
      <c r="I29" s="6">
        <v>0</v>
      </c>
      <c r="J29" s="6">
        <v>0</v>
      </c>
      <c r="K29" s="72" t="s">
        <v>26</v>
      </c>
    </row>
    <row r="30" spans="2:11" ht="168" customHeight="1">
      <c r="B30" s="73">
        <v>21</v>
      </c>
      <c r="C30" s="73" t="s">
        <v>15</v>
      </c>
      <c r="D30" s="74" t="s">
        <v>152</v>
      </c>
      <c r="E30" s="73" t="s">
        <v>23</v>
      </c>
      <c r="F30" s="73" t="s">
        <v>25</v>
      </c>
      <c r="G30" s="6">
        <f t="shared" si="0"/>
        <v>13263.03</v>
      </c>
      <c r="H30" s="6">
        <v>13263.03</v>
      </c>
      <c r="I30" s="6">
        <v>0</v>
      </c>
      <c r="J30" s="6">
        <v>0</v>
      </c>
      <c r="K30" s="64"/>
    </row>
    <row r="31" spans="2:11" ht="15.75">
      <c r="B31" s="84" t="s">
        <v>38</v>
      </c>
      <c r="C31" s="85"/>
      <c r="D31" s="85"/>
      <c r="E31" s="85"/>
      <c r="F31" s="86"/>
      <c r="G31" s="6">
        <f>SUM(G10:G30)</f>
        <v>230976.052</v>
      </c>
      <c r="H31" s="6">
        <f>SUM(H10:H30)</f>
        <v>137199.45600000001</v>
      </c>
      <c r="I31" s="6">
        <f>SUM(I10:I30)</f>
        <v>44176.662000000004</v>
      </c>
      <c r="J31" s="6">
        <f>SUM(J10:J30)</f>
        <v>49599.934000000001</v>
      </c>
      <c r="K31" s="64"/>
    </row>
    <row r="32" spans="2:11" ht="21.75" customHeight="1">
      <c r="B32" s="78" t="s">
        <v>14</v>
      </c>
      <c r="C32" s="79"/>
      <c r="D32" s="79"/>
      <c r="E32" s="79"/>
      <c r="F32" s="79"/>
      <c r="G32" s="79"/>
      <c r="H32" s="79"/>
      <c r="I32" s="79"/>
      <c r="J32" s="79"/>
      <c r="K32" s="80"/>
    </row>
    <row r="33" spans="2:11" ht="116.25" customHeight="1">
      <c r="B33" s="22">
        <v>22</v>
      </c>
      <c r="C33" s="83" t="s">
        <v>118</v>
      </c>
      <c r="D33" s="24" t="s">
        <v>92</v>
      </c>
      <c r="E33" s="83" t="s">
        <v>23</v>
      </c>
      <c r="F33" s="83" t="s">
        <v>25</v>
      </c>
      <c r="G33" s="6">
        <f>H33+I33+J33</f>
        <v>965.09799999999996</v>
      </c>
      <c r="H33" s="6">
        <v>290.09800000000001</v>
      </c>
      <c r="I33" s="6">
        <v>320</v>
      </c>
      <c r="J33" s="6">
        <v>355</v>
      </c>
      <c r="K33" s="83" t="s">
        <v>26</v>
      </c>
    </row>
    <row r="34" spans="2:11" ht="116.25" customHeight="1">
      <c r="B34" s="22">
        <v>23</v>
      </c>
      <c r="C34" s="83"/>
      <c r="D34" s="24" t="s">
        <v>91</v>
      </c>
      <c r="E34" s="83"/>
      <c r="F34" s="83"/>
      <c r="G34" s="6">
        <f t="shared" ref="G34:G40" si="1">H34+I34+J34</f>
        <v>895.16200000000003</v>
      </c>
      <c r="H34" s="6">
        <f>42.405+161.721</f>
        <v>204.126</v>
      </c>
      <c r="I34" s="6">
        <f>69.84+170.769</f>
        <v>240.60900000000001</v>
      </c>
      <c r="J34" s="6">
        <v>450.42700000000002</v>
      </c>
      <c r="K34" s="83"/>
    </row>
    <row r="35" spans="2:11" ht="116.25" customHeight="1">
      <c r="B35" s="22">
        <v>24</v>
      </c>
      <c r="C35" s="81" t="s">
        <v>118</v>
      </c>
      <c r="D35" s="24" t="s">
        <v>90</v>
      </c>
      <c r="E35" s="75"/>
      <c r="F35" s="83" t="s">
        <v>25</v>
      </c>
      <c r="G35" s="6">
        <f t="shared" si="1"/>
        <v>360.47699999999998</v>
      </c>
      <c r="H35" s="6">
        <v>71.043000000000006</v>
      </c>
      <c r="I35" s="6">
        <v>131.56100000000001</v>
      </c>
      <c r="J35" s="6">
        <v>157.87299999999999</v>
      </c>
      <c r="K35" s="83"/>
    </row>
    <row r="36" spans="2:11" ht="193.5" customHeight="1">
      <c r="B36" s="22">
        <v>25</v>
      </c>
      <c r="C36" s="82"/>
      <c r="D36" s="24" t="s">
        <v>93</v>
      </c>
      <c r="E36" s="90" t="s">
        <v>23</v>
      </c>
      <c r="F36" s="83"/>
      <c r="G36" s="6">
        <f t="shared" si="1"/>
        <v>960</v>
      </c>
      <c r="H36" s="7">
        <v>300</v>
      </c>
      <c r="I36" s="7">
        <v>320</v>
      </c>
      <c r="J36" s="7">
        <v>340</v>
      </c>
      <c r="K36" s="83" t="s">
        <v>26</v>
      </c>
    </row>
    <row r="37" spans="2:11" ht="54" customHeight="1">
      <c r="B37" s="22">
        <v>26</v>
      </c>
      <c r="C37" s="39" t="s">
        <v>9</v>
      </c>
      <c r="D37" s="24" t="s">
        <v>59</v>
      </c>
      <c r="E37" s="90"/>
      <c r="F37" s="83"/>
      <c r="G37" s="6">
        <f t="shared" si="1"/>
        <v>6779.1239999999998</v>
      </c>
      <c r="H37" s="7">
        <v>1554.96</v>
      </c>
      <c r="I37" s="7">
        <v>2208.2939999999999</v>
      </c>
      <c r="J37" s="7">
        <v>3015.87</v>
      </c>
      <c r="K37" s="83"/>
    </row>
    <row r="38" spans="2:11" ht="63.75" customHeight="1">
      <c r="B38" s="22">
        <v>27</v>
      </c>
      <c r="C38" s="83" t="s">
        <v>15</v>
      </c>
      <c r="D38" s="24" t="s">
        <v>60</v>
      </c>
      <c r="E38" s="90"/>
      <c r="F38" s="83"/>
      <c r="G38" s="6">
        <f t="shared" si="1"/>
        <v>44017.411999999997</v>
      </c>
      <c r="H38" s="6">
        <v>13632.409</v>
      </c>
      <c r="I38" s="6">
        <f>1317.258+12990</f>
        <v>14307.258</v>
      </c>
      <c r="J38" s="6">
        <f>4107.745+11970</f>
        <v>16077.744999999999</v>
      </c>
      <c r="K38" s="83"/>
    </row>
    <row r="39" spans="2:11" ht="48" customHeight="1">
      <c r="B39" s="22">
        <v>28</v>
      </c>
      <c r="C39" s="83"/>
      <c r="D39" s="24" t="s">
        <v>61</v>
      </c>
      <c r="E39" s="82"/>
      <c r="F39" s="83"/>
      <c r="G39" s="6">
        <f t="shared" si="1"/>
        <v>12132.45</v>
      </c>
      <c r="H39" s="6">
        <v>3448.5</v>
      </c>
      <c r="I39" s="6">
        <v>3893.67</v>
      </c>
      <c r="J39" s="6">
        <v>4790.28</v>
      </c>
      <c r="K39" s="83"/>
    </row>
    <row r="40" spans="2:11" ht="134.25" customHeight="1">
      <c r="B40" s="32">
        <v>29</v>
      </c>
      <c r="C40" s="32" t="s">
        <v>15</v>
      </c>
      <c r="D40" s="33" t="s">
        <v>65</v>
      </c>
      <c r="E40" s="40" t="s">
        <v>23</v>
      </c>
      <c r="F40" s="40" t="s">
        <v>25</v>
      </c>
      <c r="G40" s="6">
        <f t="shared" si="1"/>
        <v>3818.4300000000003</v>
      </c>
      <c r="H40" s="6">
        <v>1090.98</v>
      </c>
      <c r="I40" s="6">
        <v>1222.6500000000001</v>
      </c>
      <c r="J40" s="6">
        <v>1504.8</v>
      </c>
      <c r="K40" s="83"/>
    </row>
    <row r="41" spans="2:11" ht="15.75">
      <c r="B41" s="84" t="s">
        <v>38</v>
      </c>
      <c r="C41" s="85"/>
      <c r="D41" s="85"/>
      <c r="E41" s="85"/>
      <c r="F41" s="85"/>
      <c r="G41" s="6">
        <f>SUM(G33:G40)</f>
        <v>69928.152999999991</v>
      </c>
      <c r="H41" s="6">
        <f>SUM(H33:H40)</f>
        <v>20592.115999999998</v>
      </c>
      <c r="I41" s="6">
        <f t="shared" ref="I41:J41" si="2">SUM(I33:I40)</f>
        <v>22644.042000000001</v>
      </c>
      <c r="J41" s="6">
        <f t="shared" si="2"/>
        <v>26691.994999999999</v>
      </c>
      <c r="K41" s="5"/>
    </row>
    <row r="42" spans="2:11" ht="20.25" customHeight="1">
      <c r="B42" s="78" t="s">
        <v>16</v>
      </c>
      <c r="C42" s="79"/>
      <c r="D42" s="79"/>
      <c r="E42" s="79"/>
      <c r="F42" s="79"/>
      <c r="G42" s="79"/>
      <c r="H42" s="79"/>
      <c r="I42" s="79"/>
      <c r="J42" s="79"/>
      <c r="K42" s="80"/>
    </row>
    <row r="43" spans="2:11" ht="153.75" customHeight="1">
      <c r="B43" s="13">
        <v>30</v>
      </c>
      <c r="C43" s="81" t="s">
        <v>118</v>
      </c>
      <c r="D43" s="33" t="s">
        <v>129</v>
      </c>
      <c r="E43" s="97" t="s">
        <v>40</v>
      </c>
      <c r="F43" s="83" t="s">
        <v>25</v>
      </c>
      <c r="G43" s="6">
        <f>H43+I43+J43</f>
        <v>735</v>
      </c>
      <c r="H43" s="6">
        <v>200</v>
      </c>
      <c r="I43" s="6">
        <v>230</v>
      </c>
      <c r="J43" s="6">
        <v>305</v>
      </c>
      <c r="K43" s="81" t="s">
        <v>43</v>
      </c>
    </row>
    <row r="44" spans="2:11" ht="94.5" customHeight="1">
      <c r="B44" s="13">
        <v>31</v>
      </c>
      <c r="C44" s="90"/>
      <c r="D44" s="33" t="s">
        <v>130</v>
      </c>
      <c r="E44" s="98"/>
      <c r="F44" s="83"/>
      <c r="G44" s="6">
        <f t="shared" ref="G44:G47" si="3">H44+I44+J44</f>
        <v>2057.5</v>
      </c>
      <c r="H44" s="6">
        <v>520</v>
      </c>
      <c r="I44" s="6">
        <v>611</v>
      </c>
      <c r="J44" s="6">
        <v>926.5</v>
      </c>
      <c r="K44" s="90"/>
    </row>
    <row r="45" spans="2:11" ht="81" customHeight="1">
      <c r="B45" s="13">
        <v>32</v>
      </c>
      <c r="C45" s="31" t="s">
        <v>119</v>
      </c>
      <c r="D45" s="33" t="s">
        <v>131</v>
      </c>
      <c r="E45" s="98"/>
      <c r="F45" s="83"/>
      <c r="G45" s="6">
        <f t="shared" si="3"/>
        <v>103600</v>
      </c>
      <c r="H45" s="9">
        <v>28000</v>
      </c>
      <c r="I45" s="9">
        <v>32500</v>
      </c>
      <c r="J45" s="9">
        <v>43100</v>
      </c>
      <c r="K45" s="90"/>
    </row>
    <row r="46" spans="2:11" ht="49.5" customHeight="1">
      <c r="B46" s="13">
        <v>33</v>
      </c>
      <c r="C46" s="81" t="s">
        <v>9</v>
      </c>
      <c r="D46" s="33" t="s">
        <v>97</v>
      </c>
      <c r="E46" s="98"/>
      <c r="F46" s="83"/>
      <c r="G46" s="6">
        <f t="shared" si="3"/>
        <v>211700</v>
      </c>
      <c r="H46" s="9">
        <v>55800</v>
      </c>
      <c r="I46" s="9">
        <v>67800</v>
      </c>
      <c r="J46" s="9">
        <v>88100</v>
      </c>
      <c r="K46" s="81" t="s">
        <v>43</v>
      </c>
    </row>
    <row r="47" spans="2:11" ht="55.5" customHeight="1">
      <c r="B47" s="36">
        <v>34</v>
      </c>
      <c r="C47" s="90"/>
      <c r="D47" s="37" t="s">
        <v>98</v>
      </c>
      <c r="E47" s="98"/>
      <c r="F47" s="83"/>
      <c r="G47" s="6">
        <f t="shared" si="3"/>
        <v>45000</v>
      </c>
      <c r="H47" s="9">
        <v>10000</v>
      </c>
      <c r="I47" s="9">
        <v>15000</v>
      </c>
      <c r="J47" s="9">
        <v>20000</v>
      </c>
      <c r="K47" s="90"/>
    </row>
    <row r="48" spans="2:11" ht="112.5" customHeight="1">
      <c r="B48" s="65">
        <v>35</v>
      </c>
      <c r="C48" s="82"/>
      <c r="D48" s="66" t="s">
        <v>160</v>
      </c>
      <c r="E48" s="99"/>
      <c r="F48" s="83"/>
      <c r="G48" s="6">
        <f>H48+I48+J48</f>
        <v>5500</v>
      </c>
      <c r="H48" s="9">
        <v>5500</v>
      </c>
      <c r="I48" s="9">
        <v>0</v>
      </c>
      <c r="J48" s="9">
        <v>0</v>
      </c>
      <c r="K48" s="82"/>
    </row>
    <row r="49" spans="2:11" ht="15.75">
      <c r="B49" s="84" t="s">
        <v>38</v>
      </c>
      <c r="C49" s="85"/>
      <c r="D49" s="85"/>
      <c r="E49" s="85"/>
      <c r="F49" s="86"/>
      <c r="G49" s="6">
        <f>SUM(G43:G48)</f>
        <v>368592.5</v>
      </c>
      <c r="H49" s="6">
        <f>SUM(H43:H48)</f>
        <v>100020</v>
      </c>
      <c r="I49" s="6">
        <f>SUM(I43:I48)</f>
        <v>116141</v>
      </c>
      <c r="J49" s="6">
        <f>SUM(J43:J48)</f>
        <v>152431.5</v>
      </c>
      <c r="K49" s="3"/>
    </row>
    <row r="50" spans="2:11" ht="23.25" customHeight="1">
      <c r="B50" s="78" t="s">
        <v>48</v>
      </c>
      <c r="C50" s="79"/>
      <c r="D50" s="79"/>
      <c r="E50" s="79"/>
      <c r="F50" s="79"/>
      <c r="G50" s="79"/>
      <c r="H50" s="79"/>
      <c r="I50" s="79"/>
      <c r="J50" s="79"/>
      <c r="K50" s="80"/>
    </row>
    <row r="51" spans="2:11" ht="151.5" customHeight="1">
      <c r="B51" s="22">
        <v>36</v>
      </c>
      <c r="C51" s="83" t="s">
        <v>118</v>
      </c>
      <c r="D51" s="24" t="s">
        <v>95</v>
      </c>
      <c r="E51" s="83" t="s">
        <v>23</v>
      </c>
      <c r="F51" s="81" t="s">
        <v>25</v>
      </c>
      <c r="G51" s="27">
        <f>H51+I51+J51</f>
        <v>203.5</v>
      </c>
      <c r="H51" s="6">
        <v>59</v>
      </c>
      <c r="I51" s="6">
        <v>69.5</v>
      </c>
      <c r="J51" s="6">
        <v>75</v>
      </c>
      <c r="K51" s="83" t="s">
        <v>120</v>
      </c>
    </row>
    <row r="52" spans="2:11" ht="107.25" customHeight="1">
      <c r="B52" s="22">
        <v>37</v>
      </c>
      <c r="C52" s="83"/>
      <c r="D52" s="24" t="s">
        <v>96</v>
      </c>
      <c r="E52" s="83"/>
      <c r="F52" s="90"/>
      <c r="G52" s="27">
        <f t="shared" ref="G52:G54" si="4">H52+I52+J52</f>
        <v>155</v>
      </c>
      <c r="H52" s="6">
        <v>41</v>
      </c>
      <c r="I52" s="6">
        <v>55</v>
      </c>
      <c r="J52" s="6">
        <v>59</v>
      </c>
      <c r="K52" s="83"/>
    </row>
    <row r="53" spans="2:11" ht="77.25" customHeight="1">
      <c r="B53" s="22">
        <v>38</v>
      </c>
      <c r="C53" s="22" t="s">
        <v>119</v>
      </c>
      <c r="D53" s="24" t="s">
        <v>79</v>
      </c>
      <c r="E53" s="83"/>
      <c r="F53" s="90"/>
      <c r="G53" s="27">
        <f t="shared" si="4"/>
        <v>6612.3419999999996</v>
      </c>
      <c r="H53" s="6">
        <v>1094.742</v>
      </c>
      <c r="I53" s="6">
        <v>1680.36</v>
      </c>
      <c r="J53" s="6">
        <v>3837.24</v>
      </c>
      <c r="K53" s="83"/>
    </row>
    <row r="54" spans="2:11" ht="57.75" customHeight="1">
      <c r="B54" s="22">
        <v>39</v>
      </c>
      <c r="C54" s="25" t="s">
        <v>9</v>
      </c>
      <c r="D54" s="24" t="s">
        <v>97</v>
      </c>
      <c r="E54" s="83"/>
      <c r="F54" s="82"/>
      <c r="G54" s="27">
        <f t="shared" si="4"/>
        <v>4928.22</v>
      </c>
      <c r="H54" s="6">
        <v>564.29999999999995</v>
      </c>
      <c r="I54" s="6">
        <v>927.96</v>
      </c>
      <c r="J54" s="6">
        <v>3435.96</v>
      </c>
      <c r="K54" s="47" t="s">
        <v>120</v>
      </c>
    </row>
    <row r="55" spans="2:11" ht="24" customHeight="1">
      <c r="B55" s="84" t="s">
        <v>38</v>
      </c>
      <c r="C55" s="85"/>
      <c r="D55" s="85"/>
      <c r="E55" s="85"/>
      <c r="F55" s="86"/>
      <c r="G55" s="6">
        <f>SUM(G51:G54)</f>
        <v>11899.062</v>
      </c>
      <c r="H55" s="6">
        <f t="shared" ref="H55:J55" si="5">SUM(H51:H54)</f>
        <v>1759.0419999999999</v>
      </c>
      <c r="I55" s="6">
        <f t="shared" si="5"/>
        <v>2732.8199999999997</v>
      </c>
      <c r="J55" s="6">
        <f t="shared" si="5"/>
        <v>7407.2</v>
      </c>
      <c r="K55" s="10"/>
    </row>
    <row r="56" spans="2:11" ht="20.25" customHeight="1">
      <c r="B56" s="78" t="s">
        <v>17</v>
      </c>
      <c r="C56" s="79"/>
      <c r="D56" s="79"/>
      <c r="E56" s="79"/>
      <c r="F56" s="79"/>
      <c r="G56" s="79"/>
      <c r="H56" s="79"/>
      <c r="I56" s="79"/>
      <c r="J56" s="79"/>
      <c r="K56" s="80"/>
    </row>
    <row r="57" spans="2:11" ht="110.25" customHeight="1">
      <c r="B57" s="36">
        <v>40</v>
      </c>
      <c r="C57" s="83" t="s">
        <v>118</v>
      </c>
      <c r="D57" s="37" t="s">
        <v>102</v>
      </c>
      <c r="E57" s="83" t="s">
        <v>23</v>
      </c>
      <c r="F57" s="83" t="s">
        <v>25</v>
      </c>
      <c r="G57" s="27">
        <f>H57+I57+J57</f>
        <v>161</v>
      </c>
      <c r="H57" s="6">
        <v>45</v>
      </c>
      <c r="I57" s="6">
        <v>51</v>
      </c>
      <c r="J57" s="6">
        <v>65</v>
      </c>
      <c r="K57" s="83" t="s">
        <v>27</v>
      </c>
    </row>
    <row r="58" spans="2:11" ht="115.5" customHeight="1">
      <c r="B58" s="36">
        <v>41</v>
      </c>
      <c r="C58" s="83"/>
      <c r="D58" s="37" t="s">
        <v>103</v>
      </c>
      <c r="E58" s="83"/>
      <c r="F58" s="83"/>
      <c r="G58" s="27">
        <f t="shared" ref="G58:G63" si="6">H58+I58+J58</f>
        <v>270</v>
      </c>
      <c r="H58" s="6">
        <v>70</v>
      </c>
      <c r="I58" s="6">
        <v>95</v>
      </c>
      <c r="J58" s="6">
        <v>105</v>
      </c>
      <c r="K58" s="83"/>
    </row>
    <row r="59" spans="2:11" ht="176.25" customHeight="1">
      <c r="B59" s="36">
        <v>42</v>
      </c>
      <c r="C59" s="83"/>
      <c r="D59" s="37" t="s">
        <v>104</v>
      </c>
      <c r="E59" s="83"/>
      <c r="F59" s="83"/>
      <c r="G59" s="27">
        <f t="shared" si="6"/>
        <v>309.5</v>
      </c>
      <c r="H59" s="6">
        <v>85</v>
      </c>
      <c r="I59" s="6">
        <v>96.5</v>
      </c>
      <c r="J59" s="6">
        <v>128</v>
      </c>
      <c r="K59" s="36" t="s">
        <v>44</v>
      </c>
    </row>
    <row r="60" spans="2:11" ht="155.25" customHeight="1">
      <c r="B60" s="36">
        <v>43</v>
      </c>
      <c r="C60" s="30" t="s">
        <v>19</v>
      </c>
      <c r="D60" s="37" t="s">
        <v>18</v>
      </c>
      <c r="E60" s="83"/>
      <c r="F60" s="83"/>
      <c r="G60" s="27">
        <f t="shared" si="6"/>
        <v>4491.8620000000001</v>
      </c>
      <c r="H60" s="6">
        <v>4491.8620000000001</v>
      </c>
      <c r="I60" s="6"/>
      <c r="J60" s="6"/>
      <c r="K60" s="36" t="s">
        <v>27</v>
      </c>
    </row>
    <row r="61" spans="2:11" ht="61.5" customHeight="1">
      <c r="B61" s="36">
        <v>44</v>
      </c>
      <c r="C61" s="30" t="s">
        <v>19</v>
      </c>
      <c r="D61" s="37" t="s">
        <v>66</v>
      </c>
      <c r="E61" s="83" t="s">
        <v>23</v>
      </c>
      <c r="F61" s="83" t="s">
        <v>25</v>
      </c>
      <c r="G61" s="27">
        <f t="shared" si="6"/>
        <v>5672.2280000000001</v>
      </c>
      <c r="H61" s="6">
        <v>1722.116</v>
      </c>
      <c r="I61" s="6">
        <v>1852.797</v>
      </c>
      <c r="J61" s="6">
        <v>2097.3150000000001</v>
      </c>
      <c r="K61" s="83" t="s">
        <v>27</v>
      </c>
    </row>
    <row r="62" spans="2:11" ht="61.5" customHeight="1">
      <c r="B62" s="36">
        <v>45</v>
      </c>
      <c r="C62" s="30" t="s">
        <v>15</v>
      </c>
      <c r="D62" s="37" t="s">
        <v>132</v>
      </c>
      <c r="E62" s="83"/>
      <c r="F62" s="83"/>
      <c r="G62" s="27">
        <f t="shared" si="6"/>
        <v>5635.9779999999992</v>
      </c>
      <c r="H62" s="6">
        <v>1442.1</v>
      </c>
      <c r="I62" s="6">
        <v>1997.6220000000001</v>
      </c>
      <c r="J62" s="6">
        <v>2196.2559999999999</v>
      </c>
      <c r="K62" s="83"/>
    </row>
    <row r="63" spans="2:11" ht="129" customHeight="1">
      <c r="B63" s="36">
        <v>46</v>
      </c>
      <c r="C63" s="36" t="s">
        <v>9</v>
      </c>
      <c r="D63" s="37" t="s">
        <v>105</v>
      </c>
      <c r="E63" s="83"/>
      <c r="F63" s="83"/>
      <c r="G63" s="27">
        <f t="shared" si="6"/>
        <v>6365.3040000000001</v>
      </c>
      <c r="H63" s="6">
        <v>1511.07</v>
      </c>
      <c r="I63" s="6">
        <v>1730.52</v>
      </c>
      <c r="J63" s="6">
        <v>3123.7139999999999</v>
      </c>
      <c r="K63" s="36" t="s">
        <v>44</v>
      </c>
    </row>
    <row r="64" spans="2:11" ht="15.75">
      <c r="B64" s="84" t="s">
        <v>38</v>
      </c>
      <c r="C64" s="85"/>
      <c r="D64" s="85"/>
      <c r="E64" s="85"/>
      <c r="F64" s="86"/>
      <c r="G64" s="6">
        <f>SUM(G57:G63)</f>
        <v>22905.871999999999</v>
      </c>
      <c r="H64" s="6">
        <f t="shared" ref="H64:J64" si="7">SUM(H57:H63)</f>
        <v>9367.1479999999992</v>
      </c>
      <c r="I64" s="6">
        <f t="shared" si="7"/>
        <v>5823.4390000000003</v>
      </c>
      <c r="J64" s="6">
        <f t="shared" si="7"/>
        <v>7715.2849999999999</v>
      </c>
      <c r="K64" s="3"/>
    </row>
    <row r="65" spans="2:11" ht="15.75">
      <c r="B65" s="78" t="s">
        <v>71</v>
      </c>
      <c r="C65" s="79"/>
      <c r="D65" s="79"/>
      <c r="E65" s="79"/>
      <c r="F65" s="79"/>
      <c r="G65" s="79"/>
      <c r="H65" s="79"/>
      <c r="I65" s="79"/>
      <c r="J65" s="79"/>
      <c r="K65" s="80"/>
    </row>
    <row r="66" spans="2:11" ht="189">
      <c r="B66" s="32">
        <v>47</v>
      </c>
      <c r="C66" s="34" t="s">
        <v>118</v>
      </c>
      <c r="D66" s="33" t="s">
        <v>106</v>
      </c>
      <c r="E66" s="32" t="s">
        <v>23</v>
      </c>
      <c r="F66" s="32" t="s">
        <v>25</v>
      </c>
      <c r="G66" s="6">
        <f>H66+I66+J66</f>
        <v>1045</v>
      </c>
      <c r="H66" s="6">
        <v>300</v>
      </c>
      <c r="I66" s="6">
        <v>350</v>
      </c>
      <c r="J66" s="6">
        <v>395</v>
      </c>
      <c r="K66" s="32" t="s">
        <v>123</v>
      </c>
    </row>
    <row r="67" spans="2:11" ht="189">
      <c r="B67" s="31">
        <v>48</v>
      </c>
      <c r="C67" s="83" t="s">
        <v>118</v>
      </c>
      <c r="D67" s="33" t="s">
        <v>107</v>
      </c>
      <c r="E67" s="83" t="s">
        <v>23</v>
      </c>
      <c r="F67" s="83" t="s">
        <v>25</v>
      </c>
      <c r="G67" s="6">
        <f t="shared" ref="G67:G84" si="8">H67+I67+J67</f>
        <v>983</v>
      </c>
      <c r="H67" s="6">
        <v>280</v>
      </c>
      <c r="I67" s="6">
        <v>325</v>
      </c>
      <c r="J67" s="6">
        <v>378</v>
      </c>
      <c r="K67" s="83" t="s">
        <v>123</v>
      </c>
    </row>
    <row r="68" spans="2:11" ht="126">
      <c r="B68" s="31">
        <v>49</v>
      </c>
      <c r="C68" s="83"/>
      <c r="D68" s="33" t="s">
        <v>108</v>
      </c>
      <c r="E68" s="83"/>
      <c r="F68" s="83"/>
      <c r="G68" s="6">
        <f t="shared" si="8"/>
        <v>1153</v>
      </c>
      <c r="H68" s="6">
        <v>348</v>
      </c>
      <c r="I68" s="6">
        <v>375</v>
      </c>
      <c r="J68" s="6">
        <v>430</v>
      </c>
      <c r="K68" s="83"/>
    </row>
    <row r="69" spans="2:11" ht="173.25">
      <c r="B69" s="31">
        <v>50</v>
      </c>
      <c r="C69" s="83"/>
      <c r="D69" s="33" t="s">
        <v>109</v>
      </c>
      <c r="E69" s="83"/>
      <c r="F69" s="83"/>
      <c r="G69" s="6">
        <f t="shared" si="8"/>
        <v>360</v>
      </c>
      <c r="H69" s="6">
        <v>95</v>
      </c>
      <c r="I69" s="6">
        <v>120</v>
      </c>
      <c r="J69" s="6">
        <v>145</v>
      </c>
      <c r="K69" s="83"/>
    </row>
    <row r="70" spans="2:11" ht="141.75">
      <c r="B70" s="32">
        <v>51</v>
      </c>
      <c r="C70" s="81" t="s">
        <v>118</v>
      </c>
      <c r="D70" s="33" t="s">
        <v>110</v>
      </c>
      <c r="E70" s="81" t="s">
        <v>23</v>
      </c>
      <c r="F70" s="81" t="s">
        <v>25</v>
      </c>
      <c r="G70" s="6">
        <f t="shared" si="8"/>
        <v>585</v>
      </c>
      <c r="H70" s="6">
        <v>150</v>
      </c>
      <c r="I70" s="6">
        <v>195</v>
      </c>
      <c r="J70" s="6">
        <v>240</v>
      </c>
      <c r="K70" s="81" t="s">
        <v>123</v>
      </c>
    </row>
    <row r="71" spans="2:11" ht="126">
      <c r="B71" s="32">
        <v>52</v>
      </c>
      <c r="C71" s="90"/>
      <c r="D71" s="33" t="s">
        <v>111</v>
      </c>
      <c r="E71" s="90"/>
      <c r="F71" s="90"/>
      <c r="G71" s="6">
        <f t="shared" si="8"/>
        <v>515</v>
      </c>
      <c r="H71" s="6">
        <v>135</v>
      </c>
      <c r="I71" s="6">
        <v>170</v>
      </c>
      <c r="J71" s="6">
        <v>210</v>
      </c>
      <c r="K71" s="90"/>
    </row>
    <row r="72" spans="2:11" ht="141.75">
      <c r="B72" s="32">
        <v>53</v>
      </c>
      <c r="C72" s="90"/>
      <c r="D72" s="33" t="s">
        <v>115</v>
      </c>
      <c r="E72" s="90"/>
      <c r="F72" s="90"/>
      <c r="G72" s="6">
        <f t="shared" si="8"/>
        <v>588</v>
      </c>
      <c r="H72" s="6">
        <v>168</v>
      </c>
      <c r="I72" s="6">
        <v>195</v>
      </c>
      <c r="J72" s="6">
        <v>225</v>
      </c>
      <c r="K72" s="83" t="s">
        <v>123</v>
      </c>
    </row>
    <row r="73" spans="2:11" ht="126">
      <c r="B73" s="32">
        <v>54</v>
      </c>
      <c r="C73" s="90"/>
      <c r="D73" s="33" t="s">
        <v>114</v>
      </c>
      <c r="E73" s="90"/>
      <c r="F73" s="90"/>
      <c r="G73" s="6">
        <f t="shared" si="8"/>
        <v>528</v>
      </c>
      <c r="H73" s="6">
        <v>140</v>
      </c>
      <c r="I73" s="6">
        <v>188</v>
      </c>
      <c r="J73" s="6">
        <v>200</v>
      </c>
      <c r="K73" s="83"/>
    </row>
    <row r="74" spans="2:11" ht="113.25" customHeight="1">
      <c r="B74" s="40">
        <v>55</v>
      </c>
      <c r="C74" s="82"/>
      <c r="D74" s="55" t="s">
        <v>146</v>
      </c>
      <c r="E74" s="82"/>
      <c r="F74" s="82"/>
      <c r="G74" s="6">
        <f t="shared" si="8"/>
        <v>4100</v>
      </c>
      <c r="H74" s="6">
        <v>4100</v>
      </c>
      <c r="I74" s="6"/>
      <c r="J74" s="6"/>
      <c r="K74" s="64"/>
    </row>
    <row r="75" spans="2:11" ht="126">
      <c r="B75" s="40">
        <v>56</v>
      </c>
      <c r="C75" s="83" t="s">
        <v>15</v>
      </c>
      <c r="D75" s="41" t="s">
        <v>75</v>
      </c>
      <c r="E75" s="83" t="s">
        <v>23</v>
      </c>
      <c r="F75" s="83" t="s">
        <v>25</v>
      </c>
      <c r="G75" s="6">
        <f t="shared" si="8"/>
        <v>64257.5</v>
      </c>
      <c r="H75" s="6">
        <v>19870.5</v>
      </c>
      <c r="I75" s="6">
        <v>20987</v>
      </c>
      <c r="J75" s="6">
        <v>23400</v>
      </c>
      <c r="K75" s="83" t="s">
        <v>123</v>
      </c>
    </row>
    <row r="76" spans="2:11" ht="126">
      <c r="B76" s="40">
        <v>57</v>
      </c>
      <c r="C76" s="83"/>
      <c r="D76" s="41" t="s">
        <v>76</v>
      </c>
      <c r="E76" s="83"/>
      <c r="F76" s="83"/>
      <c r="G76" s="6">
        <f t="shared" si="8"/>
        <v>50520</v>
      </c>
      <c r="H76" s="6">
        <v>15700</v>
      </c>
      <c r="I76" s="6">
        <v>16930</v>
      </c>
      <c r="J76" s="6">
        <v>17890</v>
      </c>
      <c r="K76" s="83"/>
    </row>
    <row r="77" spans="2:11" ht="63">
      <c r="B77" s="40">
        <v>58</v>
      </c>
      <c r="C77" s="83"/>
      <c r="D77" s="41" t="s">
        <v>73</v>
      </c>
      <c r="E77" s="83"/>
      <c r="F77" s="83"/>
      <c r="G77" s="6">
        <f t="shared" si="8"/>
        <v>12100</v>
      </c>
      <c r="H77" s="6">
        <v>3400</v>
      </c>
      <c r="I77" s="6">
        <v>4200</v>
      </c>
      <c r="J77" s="6">
        <v>4500</v>
      </c>
      <c r="K77" s="83"/>
    </row>
    <row r="78" spans="2:11" ht="47.25">
      <c r="B78" s="40">
        <v>59</v>
      </c>
      <c r="C78" s="40" t="s">
        <v>9</v>
      </c>
      <c r="D78" s="41" t="s">
        <v>72</v>
      </c>
      <c r="E78" s="83"/>
      <c r="F78" s="83"/>
      <c r="G78" s="6">
        <f t="shared" si="8"/>
        <v>4500</v>
      </c>
      <c r="H78" s="6">
        <v>1000</v>
      </c>
      <c r="I78" s="6">
        <v>1500</v>
      </c>
      <c r="J78" s="6">
        <v>2000</v>
      </c>
      <c r="K78" s="83"/>
    </row>
    <row r="79" spans="2:11" ht="78.75" customHeight="1">
      <c r="B79" s="40">
        <v>60</v>
      </c>
      <c r="C79" s="83" t="s">
        <v>9</v>
      </c>
      <c r="D79" s="41" t="s">
        <v>74</v>
      </c>
      <c r="E79" s="83"/>
      <c r="F79" s="83"/>
      <c r="G79" s="6">
        <f t="shared" si="8"/>
        <v>25820</v>
      </c>
      <c r="H79" s="6">
        <v>7690</v>
      </c>
      <c r="I79" s="6">
        <v>8610</v>
      </c>
      <c r="J79" s="6">
        <v>9520</v>
      </c>
      <c r="K79" s="83"/>
    </row>
    <row r="80" spans="2:11" ht="63">
      <c r="B80" s="40">
        <v>61</v>
      </c>
      <c r="C80" s="83"/>
      <c r="D80" s="48" t="s">
        <v>77</v>
      </c>
      <c r="E80" s="83"/>
      <c r="F80" s="83"/>
      <c r="G80" s="6">
        <f t="shared" si="8"/>
        <v>19600</v>
      </c>
      <c r="H80" s="6">
        <v>5300</v>
      </c>
      <c r="I80" s="6">
        <v>6700</v>
      </c>
      <c r="J80" s="6">
        <v>7600</v>
      </c>
      <c r="K80" s="83"/>
    </row>
    <row r="81" spans="2:11" ht="78.75">
      <c r="B81" s="40">
        <v>62</v>
      </c>
      <c r="C81" s="83"/>
      <c r="D81" s="41" t="s">
        <v>112</v>
      </c>
      <c r="E81" s="83"/>
      <c r="F81" s="83"/>
      <c r="G81" s="6">
        <f t="shared" si="8"/>
        <v>2450</v>
      </c>
      <c r="H81" s="6">
        <v>700</v>
      </c>
      <c r="I81" s="6">
        <v>850</v>
      </c>
      <c r="J81" s="6">
        <v>900</v>
      </c>
      <c r="K81" s="83"/>
    </row>
    <row r="82" spans="2:11" ht="63" customHeight="1">
      <c r="B82" s="40">
        <v>63</v>
      </c>
      <c r="C82" s="42" t="s">
        <v>9</v>
      </c>
      <c r="D82" s="41" t="s">
        <v>113</v>
      </c>
      <c r="E82" s="83"/>
      <c r="F82" s="83"/>
      <c r="G82" s="6">
        <f t="shared" si="8"/>
        <v>1320</v>
      </c>
      <c r="H82" s="6">
        <v>400</v>
      </c>
      <c r="I82" s="6">
        <v>430</v>
      </c>
      <c r="J82" s="6">
        <v>490</v>
      </c>
      <c r="K82" s="83" t="s">
        <v>124</v>
      </c>
    </row>
    <row r="83" spans="2:11" ht="110.25" customHeight="1">
      <c r="B83" s="40">
        <v>64</v>
      </c>
      <c r="C83" s="83" t="s">
        <v>9</v>
      </c>
      <c r="D83" s="41" t="s">
        <v>116</v>
      </c>
      <c r="E83" s="83" t="s">
        <v>23</v>
      </c>
      <c r="F83" s="83" t="s">
        <v>25</v>
      </c>
      <c r="G83" s="6">
        <f t="shared" si="8"/>
        <v>5900</v>
      </c>
      <c r="H83" s="6">
        <v>1500</v>
      </c>
      <c r="I83" s="6">
        <v>1900</v>
      </c>
      <c r="J83" s="6">
        <v>2500</v>
      </c>
      <c r="K83" s="83"/>
    </row>
    <row r="84" spans="2:11" ht="63">
      <c r="B84" s="40">
        <v>65</v>
      </c>
      <c r="C84" s="83"/>
      <c r="D84" s="41" t="s">
        <v>117</v>
      </c>
      <c r="E84" s="83"/>
      <c r="F84" s="83"/>
      <c r="G84" s="6">
        <f t="shared" si="8"/>
        <v>5350</v>
      </c>
      <c r="H84" s="6">
        <v>1300</v>
      </c>
      <c r="I84" s="6">
        <v>1700</v>
      </c>
      <c r="J84" s="6">
        <v>2350</v>
      </c>
      <c r="K84" s="83"/>
    </row>
    <row r="85" spans="2:11" ht="15.75">
      <c r="B85" s="84" t="s">
        <v>38</v>
      </c>
      <c r="C85" s="85"/>
      <c r="D85" s="85"/>
      <c r="E85" s="85"/>
      <c r="F85" s="86"/>
      <c r="G85" s="6">
        <f>SUM(G66:G84)</f>
        <v>201674.5</v>
      </c>
      <c r="H85" s="6">
        <f t="shared" ref="H85:J85" si="9">SUM(H66:H84)</f>
        <v>62576.5</v>
      </c>
      <c r="I85" s="6">
        <f t="shared" si="9"/>
        <v>65725</v>
      </c>
      <c r="J85" s="6">
        <f t="shared" si="9"/>
        <v>73373</v>
      </c>
      <c r="K85" s="19"/>
    </row>
    <row r="86" spans="2:11" ht="15.75">
      <c r="B86" s="78" t="s">
        <v>133</v>
      </c>
      <c r="C86" s="79"/>
      <c r="D86" s="79"/>
      <c r="E86" s="79"/>
      <c r="F86" s="79"/>
      <c r="G86" s="79"/>
      <c r="H86" s="79"/>
      <c r="I86" s="79"/>
      <c r="J86" s="79"/>
      <c r="K86" s="80"/>
    </row>
    <row r="87" spans="2:11" ht="141.75">
      <c r="B87" s="73">
        <v>66</v>
      </c>
      <c r="C87" s="74" t="s">
        <v>118</v>
      </c>
      <c r="D87" s="74" t="s">
        <v>134</v>
      </c>
      <c r="E87" s="73" t="s">
        <v>23</v>
      </c>
      <c r="F87" s="73" t="s">
        <v>25</v>
      </c>
      <c r="G87" s="6">
        <f>SUM(H87:J87)</f>
        <v>1477.1990000000001</v>
      </c>
      <c r="H87" s="6">
        <v>1477.1990000000001</v>
      </c>
      <c r="I87" s="6">
        <v>0</v>
      </c>
      <c r="J87" s="6">
        <v>0</v>
      </c>
      <c r="K87" s="73" t="s">
        <v>133</v>
      </c>
    </row>
    <row r="88" spans="2:11" ht="78.75">
      <c r="B88" s="73">
        <v>67</v>
      </c>
      <c r="C88" s="74" t="s">
        <v>15</v>
      </c>
      <c r="D88" s="74" t="s">
        <v>135</v>
      </c>
      <c r="E88" s="30"/>
      <c r="F88" s="73"/>
      <c r="G88" s="6">
        <f>SUM(H88:J88)</f>
        <v>50000</v>
      </c>
      <c r="H88" s="6">
        <v>10000</v>
      </c>
      <c r="I88" s="6">
        <v>20000</v>
      </c>
      <c r="J88" s="6">
        <v>20000</v>
      </c>
      <c r="K88" s="30"/>
    </row>
    <row r="89" spans="2:11" ht="15.75">
      <c r="B89" s="84" t="s">
        <v>38</v>
      </c>
      <c r="C89" s="85"/>
      <c r="D89" s="85"/>
      <c r="E89" s="85"/>
      <c r="F89" s="86"/>
      <c r="G89" s="6">
        <f>G87+G88</f>
        <v>51477.199000000001</v>
      </c>
      <c r="H89" s="6">
        <f t="shared" ref="H89:J89" si="10">H87+H88</f>
        <v>11477.199000000001</v>
      </c>
      <c r="I89" s="6">
        <f t="shared" si="10"/>
        <v>20000</v>
      </c>
      <c r="J89" s="6">
        <f t="shared" si="10"/>
        <v>20000</v>
      </c>
      <c r="K89" s="34"/>
    </row>
    <row r="90" spans="2:11" ht="15.75">
      <c r="B90" s="78" t="s">
        <v>148</v>
      </c>
      <c r="C90" s="79"/>
      <c r="D90" s="79"/>
      <c r="E90" s="79"/>
      <c r="F90" s="79"/>
      <c r="G90" s="79"/>
      <c r="H90" s="79"/>
      <c r="I90" s="79"/>
      <c r="J90" s="79"/>
      <c r="K90" s="80"/>
    </row>
    <row r="91" spans="2:11" ht="141.75">
      <c r="B91" s="60">
        <v>68</v>
      </c>
      <c r="C91" s="53" t="s">
        <v>9</v>
      </c>
      <c r="D91" s="55" t="s">
        <v>147</v>
      </c>
      <c r="E91" s="51" t="s">
        <v>23</v>
      </c>
      <c r="F91" s="51" t="s">
        <v>25</v>
      </c>
      <c r="G91" s="6">
        <f>H91+I91+J91</f>
        <v>14000</v>
      </c>
      <c r="H91" s="6">
        <v>5000</v>
      </c>
      <c r="I91" s="6">
        <v>5000</v>
      </c>
      <c r="J91" s="6">
        <v>4000</v>
      </c>
      <c r="K91" s="51" t="s">
        <v>149</v>
      </c>
    </row>
    <row r="92" spans="2:11" ht="15.75">
      <c r="B92" s="84" t="s">
        <v>38</v>
      </c>
      <c r="C92" s="85"/>
      <c r="D92" s="85"/>
      <c r="E92" s="85"/>
      <c r="F92" s="86"/>
      <c r="G92" s="6">
        <f>G31+G41+G49+G55+G64+G85+G89+G91</f>
        <v>971453.33799999999</v>
      </c>
      <c r="H92" s="6">
        <f>H31+H41+H49+H55+H64+H85+H89+H91</f>
        <v>347991.46100000001</v>
      </c>
      <c r="I92" s="6">
        <f>I31+I41+I49+I55+I64+I85+I89+I91</f>
        <v>282242.96299999999</v>
      </c>
      <c r="J92" s="6">
        <f>J31+J41+J49+J55+J64+J85+J89+J91</f>
        <v>341218.91399999999</v>
      </c>
      <c r="K92" s="5"/>
    </row>
    <row r="93" spans="2:11" ht="15.75">
      <c r="B93" s="1"/>
      <c r="C93" s="1"/>
      <c r="D93" s="1"/>
      <c r="E93" s="1"/>
      <c r="F93" s="1"/>
      <c r="G93" s="1"/>
      <c r="H93" s="1"/>
      <c r="I93" s="1"/>
      <c r="J93" s="1"/>
    </row>
    <row r="94" spans="2:11" ht="15.75">
      <c r="B94" s="88" t="s">
        <v>150</v>
      </c>
      <c r="C94" s="88"/>
      <c r="D94" s="88"/>
      <c r="E94" s="88"/>
      <c r="F94" s="88"/>
      <c r="G94" s="88"/>
      <c r="H94" s="88"/>
      <c r="I94" s="88"/>
      <c r="J94" s="88"/>
      <c r="K94" s="88"/>
    </row>
    <row r="95" spans="2:11" ht="15.75">
      <c r="B95" s="1"/>
      <c r="C95" s="1"/>
      <c r="D95" s="1"/>
      <c r="E95" s="1"/>
      <c r="F95" s="1"/>
      <c r="G95" s="1"/>
      <c r="H95" s="1"/>
      <c r="I95" s="1"/>
      <c r="J95" s="1"/>
    </row>
    <row r="96" spans="2:11" ht="15.75">
      <c r="B96" s="1"/>
      <c r="C96" s="1"/>
      <c r="D96" s="1"/>
      <c r="E96" s="1"/>
      <c r="F96" s="1"/>
      <c r="G96" s="1"/>
      <c r="H96" s="1"/>
      <c r="I96" s="1"/>
      <c r="J96" s="1"/>
    </row>
    <row r="97" spans="2:10" ht="15.75">
      <c r="B97" s="1"/>
      <c r="C97" s="1"/>
      <c r="D97" s="1"/>
      <c r="E97" s="1"/>
      <c r="F97" s="1"/>
      <c r="G97" s="1"/>
      <c r="H97" s="1"/>
      <c r="I97" s="1"/>
      <c r="J97" s="1"/>
    </row>
    <row r="98" spans="2:10" ht="15.75">
      <c r="B98" s="1"/>
      <c r="C98" s="1"/>
      <c r="D98" s="1"/>
      <c r="E98" s="1"/>
      <c r="F98" s="1"/>
      <c r="G98" s="1"/>
      <c r="H98" s="1"/>
      <c r="I98" s="1"/>
      <c r="J98" s="1"/>
    </row>
    <row r="99" spans="2:10" ht="15.7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5.75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5.75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5.75">
      <c r="B304" s="1"/>
      <c r="C304" s="1"/>
      <c r="D304" s="1"/>
      <c r="E304" s="1"/>
      <c r="F304" s="1"/>
      <c r="G304" s="1"/>
      <c r="H304" s="1"/>
      <c r="I304" s="1"/>
      <c r="J304" s="1"/>
    </row>
    <row r="305" spans="2:10" ht="15.75">
      <c r="B305" s="1"/>
      <c r="C305" s="1"/>
      <c r="D305" s="1"/>
      <c r="E305" s="1"/>
      <c r="F305" s="1"/>
      <c r="G305" s="1"/>
      <c r="H305" s="1"/>
      <c r="I305" s="1"/>
      <c r="J305" s="1"/>
    </row>
    <row r="306" spans="2:10" ht="15.75">
      <c r="B306" s="1"/>
      <c r="C306" s="1"/>
      <c r="D306" s="1"/>
      <c r="E306" s="1"/>
      <c r="F306" s="1"/>
      <c r="G306" s="1"/>
      <c r="H306" s="1"/>
      <c r="I306" s="1"/>
      <c r="J306" s="1"/>
    </row>
    <row r="307" spans="2:10" ht="15.75">
      <c r="B307" s="1"/>
      <c r="C307" s="1"/>
      <c r="D307" s="1"/>
      <c r="E307" s="1"/>
      <c r="F307" s="1"/>
      <c r="G307" s="1"/>
      <c r="H307" s="1"/>
      <c r="I307" s="1"/>
      <c r="J307" s="1"/>
    </row>
    <row r="308" spans="2:10" ht="15.75">
      <c r="B308" s="1"/>
      <c r="C308" s="1"/>
      <c r="D308" s="1"/>
      <c r="E308" s="1"/>
      <c r="F308" s="1"/>
      <c r="G308" s="1"/>
      <c r="H308" s="1"/>
      <c r="I308" s="1"/>
      <c r="J308" s="1"/>
    </row>
    <row r="309" spans="2:10" ht="15.75">
      <c r="B309" s="1"/>
      <c r="C309" s="1"/>
      <c r="D309" s="1"/>
      <c r="E309" s="1"/>
      <c r="F309" s="1"/>
      <c r="G309" s="1"/>
      <c r="H309" s="1"/>
      <c r="I309" s="1"/>
      <c r="J309" s="1"/>
    </row>
    <row r="310" spans="2:10" ht="15.75">
      <c r="B310" s="1"/>
      <c r="C310" s="1"/>
      <c r="D310" s="1"/>
      <c r="E310" s="1"/>
      <c r="F310" s="1"/>
      <c r="G310" s="1"/>
      <c r="H310" s="1"/>
      <c r="I310" s="1"/>
      <c r="J310" s="1"/>
    </row>
    <row r="311" spans="2:10" ht="15.75">
      <c r="B311" s="1"/>
      <c r="C311" s="1"/>
      <c r="D311" s="1"/>
      <c r="E311" s="1"/>
      <c r="F311" s="1"/>
      <c r="G311" s="1"/>
      <c r="H311" s="1"/>
      <c r="I311" s="1"/>
      <c r="J311" s="1"/>
    </row>
    <row r="312" spans="2:10" ht="15.75">
      <c r="B312" s="1"/>
      <c r="C312" s="1"/>
      <c r="D312" s="1"/>
      <c r="E312" s="1"/>
      <c r="F312" s="1"/>
      <c r="G312" s="1"/>
      <c r="H312" s="1"/>
      <c r="I312" s="1"/>
      <c r="J312" s="1"/>
    </row>
    <row r="313" spans="2:10" ht="15.75">
      <c r="B313" s="1"/>
      <c r="C313" s="1"/>
      <c r="D313" s="1"/>
      <c r="E313" s="1"/>
      <c r="F313" s="1"/>
      <c r="G313" s="1"/>
      <c r="H313" s="1"/>
      <c r="I313" s="1"/>
      <c r="J313" s="1"/>
    </row>
    <row r="314" spans="2:10" ht="15.75">
      <c r="B314" s="1"/>
      <c r="C314" s="1"/>
      <c r="D314" s="1"/>
      <c r="E314" s="1"/>
      <c r="F314" s="1"/>
      <c r="G314" s="1"/>
      <c r="H314" s="1"/>
      <c r="I314" s="1"/>
      <c r="J314" s="1"/>
    </row>
    <row r="315" spans="2:10" ht="15.75">
      <c r="B315" s="1"/>
      <c r="C315" s="1"/>
      <c r="D315" s="1"/>
      <c r="E315" s="1"/>
      <c r="F315" s="1"/>
      <c r="G315" s="1"/>
      <c r="H315" s="1"/>
      <c r="I315" s="1"/>
      <c r="J315" s="1"/>
    </row>
    <row r="316" spans="2:10" ht="15.75">
      <c r="B316" s="1"/>
      <c r="C316" s="1"/>
      <c r="D316" s="1"/>
      <c r="E316" s="1"/>
      <c r="F316" s="1"/>
      <c r="G316" s="1"/>
      <c r="H316" s="1"/>
      <c r="I316" s="1"/>
      <c r="J316" s="1"/>
    </row>
    <row r="317" spans="2:10" ht="15.75">
      <c r="B317" s="1"/>
      <c r="C317" s="1"/>
      <c r="D317" s="1"/>
      <c r="E317" s="1"/>
      <c r="F317" s="1"/>
      <c r="G317" s="1"/>
      <c r="H317" s="1"/>
      <c r="I317" s="1"/>
      <c r="J317" s="1"/>
    </row>
    <row r="318" spans="2:10" ht="15.75">
      <c r="B318" s="1"/>
      <c r="C318" s="1"/>
      <c r="D318" s="1"/>
      <c r="E318" s="1"/>
      <c r="F318" s="1"/>
      <c r="G318" s="1"/>
      <c r="H318" s="1"/>
      <c r="I318" s="1"/>
      <c r="J318" s="1"/>
    </row>
    <row r="319" spans="2:10" ht="15.75">
      <c r="B319" s="1"/>
      <c r="C319" s="1"/>
      <c r="D319" s="1"/>
      <c r="E319" s="1"/>
      <c r="F319" s="1"/>
      <c r="G319" s="1"/>
      <c r="H319" s="1"/>
      <c r="I319" s="1"/>
      <c r="J319" s="1"/>
    </row>
    <row r="320" spans="2:10" ht="15.75">
      <c r="B320" s="1"/>
      <c r="C320" s="1"/>
      <c r="D320" s="1"/>
      <c r="E320" s="1"/>
      <c r="F320" s="1"/>
      <c r="G320" s="1"/>
      <c r="H320" s="1"/>
      <c r="I320" s="1"/>
      <c r="J320" s="1"/>
    </row>
    <row r="321" spans="2:10" ht="15.75">
      <c r="B321" s="1"/>
      <c r="C321" s="1"/>
      <c r="D321" s="1"/>
      <c r="E321" s="1"/>
      <c r="F321" s="1"/>
      <c r="G321" s="1"/>
      <c r="H321" s="1"/>
      <c r="I321" s="1"/>
      <c r="J321" s="1"/>
    </row>
    <row r="322" spans="2:10" ht="15.75">
      <c r="B322" s="1"/>
      <c r="C322" s="1"/>
      <c r="D322" s="1"/>
      <c r="E322" s="1"/>
      <c r="F322" s="1"/>
      <c r="G322" s="1"/>
      <c r="H322" s="1"/>
      <c r="I322" s="1"/>
      <c r="J322" s="1"/>
    </row>
    <row r="323" spans="2:10" ht="15.75">
      <c r="B323" s="1"/>
      <c r="C323" s="1"/>
      <c r="D323" s="1"/>
      <c r="E323" s="1"/>
      <c r="F323" s="1"/>
      <c r="G323" s="1"/>
      <c r="H323" s="1"/>
      <c r="I323" s="1"/>
      <c r="J323" s="1"/>
    </row>
    <row r="324" spans="2:10" ht="15.75">
      <c r="B324" s="1"/>
      <c r="C324" s="1"/>
      <c r="D324" s="1"/>
      <c r="E324" s="1"/>
      <c r="F324" s="1"/>
      <c r="G324" s="1"/>
      <c r="H324" s="1"/>
      <c r="I324" s="1"/>
      <c r="J324" s="1"/>
    </row>
    <row r="325" spans="2:10" ht="15.75">
      <c r="B325" s="1"/>
      <c r="C325" s="1"/>
      <c r="D325" s="1"/>
      <c r="E325" s="1"/>
      <c r="F325" s="1"/>
      <c r="G325" s="1"/>
      <c r="H325" s="1"/>
      <c r="I325" s="1"/>
      <c r="J325" s="1"/>
    </row>
    <row r="326" spans="2:10" ht="15.75">
      <c r="B326" s="1"/>
      <c r="C326" s="1"/>
      <c r="D326" s="1"/>
      <c r="E326" s="1"/>
      <c r="F326" s="1"/>
      <c r="G326" s="1"/>
      <c r="H326" s="1"/>
      <c r="I326" s="1"/>
      <c r="J326" s="1"/>
    </row>
    <row r="327" spans="2:10" ht="15.75">
      <c r="B327" s="1"/>
      <c r="C327" s="1"/>
      <c r="D327" s="1"/>
      <c r="E327" s="1"/>
      <c r="F327" s="1"/>
      <c r="G327" s="1"/>
      <c r="H327" s="1"/>
      <c r="I327" s="1"/>
      <c r="J327" s="1"/>
    </row>
    <row r="328" spans="2:10" ht="15.75">
      <c r="B328" s="1"/>
      <c r="C328" s="1"/>
      <c r="D328" s="1"/>
      <c r="E328" s="1"/>
      <c r="F328" s="1"/>
      <c r="G328" s="1"/>
      <c r="H328" s="1"/>
      <c r="I328" s="1"/>
      <c r="J328" s="1"/>
    </row>
    <row r="329" spans="2:10" ht="15.75">
      <c r="B329" s="1"/>
      <c r="C329" s="1"/>
      <c r="D329" s="1"/>
      <c r="E329" s="1"/>
      <c r="F329" s="1"/>
      <c r="G329" s="1"/>
      <c r="H329" s="1"/>
      <c r="I329" s="1"/>
      <c r="J329" s="1"/>
    </row>
    <row r="330" spans="2:10" ht="15.75">
      <c r="B330" s="1"/>
      <c r="C330" s="1"/>
      <c r="D330" s="1"/>
      <c r="E330" s="1"/>
      <c r="F330" s="1"/>
      <c r="G330" s="1"/>
      <c r="H330" s="1"/>
      <c r="I330" s="1"/>
      <c r="J330" s="1"/>
    </row>
    <row r="331" spans="2:10" ht="15.75">
      <c r="B331" s="1"/>
      <c r="C331" s="1"/>
      <c r="D331" s="1"/>
      <c r="E331" s="1"/>
      <c r="F331" s="1"/>
      <c r="G331" s="1"/>
      <c r="H331" s="1"/>
      <c r="I331" s="1"/>
      <c r="J331" s="1"/>
    </row>
    <row r="332" spans="2:10" ht="15.75">
      <c r="B332" s="1"/>
      <c r="C332" s="1"/>
      <c r="D332" s="1"/>
      <c r="E332" s="1"/>
      <c r="F332" s="1"/>
      <c r="G332" s="1"/>
      <c r="H332" s="1"/>
      <c r="I332" s="1"/>
      <c r="J332" s="1"/>
    </row>
    <row r="333" spans="2:10" ht="15.75">
      <c r="B333" s="1"/>
      <c r="C333" s="1"/>
      <c r="D333" s="1"/>
      <c r="E333" s="1"/>
      <c r="F333" s="1"/>
      <c r="G333" s="1"/>
      <c r="H333" s="1"/>
      <c r="I333" s="1"/>
      <c r="J333" s="1"/>
    </row>
    <row r="334" spans="2:10" ht="15.75">
      <c r="B334" s="1"/>
      <c r="C334" s="1"/>
      <c r="D334" s="1"/>
      <c r="E334" s="1"/>
      <c r="F334" s="1"/>
      <c r="G334" s="1"/>
      <c r="H334" s="1"/>
      <c r="I334" s="1"/>
      <c r="J334" s="1"/>
    </row>
    <row r="335" spans="2:10" ht="15.75">
      <c r="B335" s="1"/>
      <c r="C335" s="1"/>
      <c r="D335" s="1"/>
      <c r="E335" s="1"/>
      <c r="F335" s="1"/>
      <c r="G335" s="1"/>
      <c r="H335" s="1"/>
      <c r="I335" s="1"/>
      <c r="J335" s="1"/>
    </row>
    <row r="336" spans="2:10" ht="15.75">
      <c r="B336" s="1"/>
      <c r="C336" s="1"/>
      <c r="D336" s="1"/>
      <c r="E336" s="1"/>
      <c r="F336" s="1"/>
      <c r="G336" s="1"/>
      <c r="H336" s="1"/>
      <c r="I336" s="1"/>
      <c r="J336" s="1"/>
    </row>
    <row r="337" spans="2:10" ht="15.75">
      <c r="B337" s="1"/>
      <c r="C337" s="1"/>
      <c r="D337" s="1"/>
      <c r="E337" s="1"/>
      <c r="F337" s="1"/>
      <c r="G337" s="1"/>
      <c r="H337" s="1"/>
      <c r="I337" s="1"/>
      <c r="J337" s="1"/>
    </row>
    <row r="338" spans="2:10" ht="15.75">
      <c r="B338" s="1"/>
      <c r="C338" s="1"/>
      <c r="D338" s="1"/>
      <c r="E338" s="1"/>
      <c r="F338" s="1"/>
      <c r="G338" s="1"/>
      <c r="H338" s="1"/>
      <c r="I338" s="1"/>
      <c r="J338" s="1"/>
    </row>
    <row r="339" spans="2:10" ht="15.75">
      <c r="B339" s="1"/>
      <c r="C339" s="1"/>
      <c r="D339" s="1"/>
      <c r="E339" s="1"/>
      <c r="F339" s="1"/>
      <c r="G339" s="1"/>
      <c r="H339" s="1"/>
      <c r="I339" s="1"/>
      <c r="J339" s="1"/>
    </row>
    <row r="340" spans="2:10" ht="15.75">
      <c r="B340" s="1"/>
      <c r="C340" s="1"/>
      <c r="D340" s="1"/>
      <c r="E340" s="1"/>
      <c r="F340" s="1"/>
      <c r="G340" s="1"/>
      <c r="H340" s="1"/>
      <c r="I340" s="1"/>
      <c r="J340" s="1"/>
    </row>
    <row r="341" spans="2:10" ht="15.75">
      <c r="B341" s="1"/>
      <c r="C341" s="1"/>
      <c r="D341" s="1"/>
      <c r="E341" s="1"/>
      <c r="F341" s="1"/>
      <c r="G341" s="1"/>
      <c r="H341" s="1"/>
      <c r="I341" s="1"/>
      <c r="J341" s="1"/>
    </row>
    <row r="342" spans="2:10" ht="15.75">
      <c r="B342" s="1"/>
      <c r="C342" s="1"/>
      <c r="D342" s="1"/>
      <c r="E342" s="1"/>
      <c r="F342" s="1"/>
      <c r="G342" s="1"/>
      <c r="H342" s="1"/>
      <c r="I342" s="1"/>
      <c r="J342" s="1"/>
    </row>
    <row r="343" spans="2:10" ht="15.75">
      <c r="B343" s="1"/>
      <c r="C343" s="1"/>
      <c r="D343" s="1"/>
      <c r="E343" s="1"/>
      <c r="F343" s="1"/>
      <c r="G343" s="1"/>
      <c r="H343" s="1"/>
      <c r="I343" s="1"/>
      <c r="J343" s="1"/>
    </row>
    <row r="344" spans="2:10" ht="15.75">
      <c r="B344" s="1"/>
      <c r="C344" s="1"/>
      <c r="D344" s="1"/>
      <c r="E344" s="1"/>
      <c r="F344" s="1"/>
      <c r="G344" s="1"/>
      <c r="H344" s="1"/>
      <c r="I344" s="1"/>
      <c r="J344" s="1"/>
    </row>
    <row r="345" spans="2:10" ht="15.75">
      <c r="B345" s="1"/>
      <c r="C345" s="1"/>
      <c r="D345" s="1"/>
      <c r="E345" s="1"/>
      <c r="F345" s="1"/>
      <c r="G345" s="1"/>
      <c r="H345" s="1"/>
      <c r="I345" s="1"/>
      <c r="J345" s="1"/>
    </row>
    <row r="346" spans="2:10" ht="15.75">
      <c r="B346" s="1"/>
      <c r="C346" s="1"/>
      <c r="D346" s="1"/>
      <c r="E346" s="1"/>
      <c r="F346" s="1"/>
      <c r="G346" s="1"/>
      <c r="H346" s="1"/>
      <c r="I346" s="1"/>
      <c r="J346" s="1"/>
    </row>
    <row r="347" spans="2:10" ht="15.75">
      <c r="B347" s="1"/>
      <c r="C347" s="1"/>
      <c r="D347" s="1"/>
      <c r="E347" s="1"/>
      <c r="F347" s="1"/>
      <c r="G347" s="1"/>
      <c r="H347" s="1"/>
      <c r="I347" s="1"/>
      <c r="J347" s="1"/>
    </row>
    <row r="348" spans="2:10" ht="15.75">
      <c r="B348" s="1"/>
      <c r="C348" s="1"/>
      <c r="D348" s="1"/>
      <c r="E348" s="1"/>
      <c r="F348" s="1"/>
      <c r="G348" s="1"/>
      <c r="H348" s="1"/>
      <c r="I348" s="1"/>
      <c r="J348" s="1"/>
    </row>
    <row r="349" spans="2:10" ht="15.75">
      <c r="B349" s="1"/>
      <c r="C349" s="1"/>
      <c r="D349" s="1"/>
      <c r="E349" s="1"/>
      <c r="F349" s="1"/>
      <c r="G349" s="1"/>
      <c r="H349" s="1"/>
      <c r="I349" s="1"/>
      <c r="J349" s="1"/>
    </row>
    <row r="350" spans="2:10" ht="15.75">
      <c r="B350" s="1"/>
      <c r="C350" s="1"/>
      <c r="D350" s="1"/>
      <c r="E350" s="1"/>
      <c r="F350" s="1"/>
      <c r="G350" s="1"/>
      <c r="H350" s="1"/>
      <c r="I350" s="1"/>
      <c r="J350" s="1"/>
    </row>
    <row r="351" spans="2:10" ht="15.75">
      <c r="B351" s="1"/>
      <c r="C351" s="1"/>
      <c r="D351" s="1"/>
      <c r="E351" s="1"/>
      <c r="F351" s="1"/>
      <c r="G351" s="1"/>
      <c r="H351" s="1"/>
      <c r="I351" s="1"/>
      <c r="J351" s="1"/>
    </row>
    <row r="352" spans="2:10" ht="15.75">
      <c r="B352" s="1"/>
      <c r="C352" s="1"/>
      <c r="D352" s="1"/>
      <c r="E352" s="1"/>
      <c r="F352" s="1"/>
      <c r="G352" s="1"/>
      <c r="H352" s="1"/>
      <c r="I352" s="1"/>
      <c r="J352" s="1"/>
    </row>
    <row r="353" spans="2:10" ht="15.75">
      <c r="B353" s="1"/>
      <c r="C353" s="1"/>
      <c r="D353" s="1"/>
      <c r="E353" s="1"/>
      <c r="F353" s="1"/>
      <c r="G353" s="1"/>
      <c r="H353" s="1"/>
      <c r="I353" s="1"/>
      <c r="J353" s="1"/>
    </row>
    <row r="354" spans="2:10" ht="15.75">
      <c r="B354" s="1"/>
      <c r="C354" s="1"/>
      <c r="D354" s="1"/>
      <c r="E354" s="1"/>
      <c r="F354" s="1"/>
      <c r="G354" s="1"/>
      <c r="H354" s="1"/>
      <c r="I354" s="1"/>
      <c r="J354" s="1"/>
    </row>
    <row r="355" spans="2:10" ht="15.75">
      <c r="B355" s="1"/>
      <c r="C355" s="1"/>
      <c r="D355" s="1"/>
      <c r="E355" s="1"/>
      <c r="F355" s="1"/>
      <c r="G355" s="1"/>
      <c r="H355" s="1"/>
      <c r="I355" s="1"/>
      <c r="J355" s="1"/>
    </row>
    <row r="356" spans="2:10" ht="15.75">
      <c r="B356" s="1"/>
      <c r="C356" s="1"/>
      <c r="D356" s="1"/>
      <c r="E356" s="1"/>
      <c r="F356" s="1"/>
      <c r="G356" s="1"/>
      <c r="H356" s="1"/>
      <c r="I356" s="1"/>
      <c r="J356" s="1"/>
    </row>
    <row r="357" spans="2:10" ht="15.75">
      <c r="B357" s="1"/>
      <c r="C357" s="1"/>
      <c r="D357" s="1"/>
      <c r="E357" s="1"/>
      <c r="F357" s="1"/>
      <c r="G357" s="1"/>
      <c r="H357" s="1"/>
      <c r="I357" s="1"/>
      <c r="J357" s="1"/>
    </row>
    <row r="358" spans="2:10" ht="15.75">
      <c r="B358" s="1"/>
      <c r="C358" s="1"/>
      <c r="D358" s="1"/>
      <c r="E358" s="1"/>
      <c r="F358" s="1"/>
      <c r="G358" s="1"/>
      <c r="H358" s="1"/>
      <c r="I358" s="1"/>
      <c r="J358" s="1"/>
    </row>
    <row r="359" spans="2:10" ht="15.75">
      <c r="B359" s="1"/>
      <c r="C359" s="1"/>
      <c r="D359" s="1"/>
      <c r="E359" s="1"/>
      <c r="F359" s="1"/>
      <c r="G359" s="1"/>
      <c r="H359" s="1"/>
      <c r="I359" s="1"/>
      <c r="J359" s="1"/>
    </row>
    <row r="360" spans="2:10" ht="15.75">
      <c r="B360" s="1"/>
      <c r="C360" s="1"/>
      <c r="D360" s="1"/>
      <c r="E360" s="1"/>
      <c r="F360" s="1"/>
      <c r="G360" s="1"/>
      <c r="H360" s="1"/>
      <c r="I360" s="1"/>
      <c r="J360" s="1"/>
    </row>
    <row r="361" spans="2:10" ht="15.75">
      <c r="B361" s="1"/>
      <c r="C361" s="1"/>
      <c r="D361" s="1"/>
      <c r="E361" s="1"/>
      <c r="F361" s="1"/>
      <c r="G361" s="1"/>
      <c r="H361" s="1"/>
      <c r="I361" s="1"/>
      <c r="J361" s="1"/>
    </row>
    <row r="362" spans="2:10" ht="15.75">
      <c r="B362" s="1"/>
      <c r="C362" s="1"/>
      <c r="D362" s="1"/>
      <c r="E362" s="1"/>
      <c r="F362" s="1"/>
      <c r="G362" s="1"/>
      <c r="H362" s="1"/>
      <c r="I362" s="1"/>
      <c r="J362" s="1"/>
    </row>
    <row r="363" spans="2:10" ht="15.75">
      <c r="B363" s="1"/>
      <c r="C363" s="1"/>
      <c r="D363" s="1"/>
      <c r="E363" s="1"/>
      <c r="F363" s="1"/>
      <c r="G363" s="1"/>
      <c r="H363" s="1"/>
      <c r="I363" s="1"/>
      <c r="J363" s="1"/>
    </row>
    <row r="364" spans="2:10" ht="15.75">
      <c r="B364" s="1"/>
      <c r="C364" s="1"/>
      <c r="D364" s="1"/>
      <c r="E364" s="1"/>
      <c r="F364" s="1"/>
      <c r="G364" s="1"/>
      <c r="H364" s="1"/>
      <c r="I364" s="1"/>
      <c r="J364" s="1"/>
    </row>
    <row r="365" spans="2:10" ht="15.75">
      <c r="B365" s="1"/>
      <c r="C365" s="1"/>
      <c r="D365" s="1"/>
      <c r="E365" s="1"/>
      <c r="F365" s="1"/>
      <c r="G365" s="1"/>
      <c r="H365" s="1"/>
      <c r="I365" s="1"/>
      <c r="J365" s="1"/>
    </row>
    <row r="366" spans="2:10" ht="15.75">
      <c r="B366" s="1"/>
      <c r="C366" s="1"/>
      <c r="D366" s="1"/>
      <c r="E366" s="1"/>
      <c r="F366" s="1"/>
      <c r="G366" s="1"/>
      <c r="H366" s="1"/>
      <c r="I366" s="1"/>
      <c r="J366" s="1"/>
    </row>
    <row r="367" spans="2:10" ht="15.75">
      <c r="B367" s="1"/>
      <c r="C367" s="1"/>
      <c r="D367" s="1"/>
      <c r="E367" s="1"/>
      <c r="F367" s="1"/>
      <c r="G367" s="1"/>
      <c r="H367" s="1"/>
      <c r="I367" s="1"/>
      <c r="J367" s="1"/>
    </row>
    <row r="368" spans="2:10" ht="15.75">
      <c r="B368" s="1"/>
      <c r="C368" s="1"/>
      <c r="D368" s="1"/>
      <c r="E368" s="1"/>
      <c r="F368" s="1"/>
      <c r="G368" s="1"/>
      <c r="H368" s="1"/>
      <c r="I368" s="1"/>
      <c r="J368" s="1"/>
    </row>
    <row r="369" spans="2:10" ht="15.75">
      <c r="B369" s="1"/>
      <c r="C369" s="1"/>
      <c r="D369" s="1"/>
      <c r="E369" s="1"/>
      <c r="F369" s="1"/>
      <c r="G369" s="1"/>
      <c r="H369" s="1"/>
      <c r="I369" s="1"/>
      <c r="J369" s="1"/>
    </row>
    <row r="370" spans="2:10" ht="15.75">
      <c r="B370" s="1"/>
      <c r="C370" s="1"/>
      <c r="D370" s="1"/>
      <c r="E370" s="1"/>
      <c r="F370" s="1"/>
      <c r="G370" s="1"/>
      <c r="H370" s="1"/>
      <c r="I370" s="1"/>
      <c r="J370" s="1"/>
    </row>
    <row r="371" spans="2:10" ht="15.75">
      <c r="B371" s="1"/>
      <c r="C371" s="1"/>
      <c r="D371" s="1"/>
      <c r="E371" s="1"/>
      <c r="F371" s="1"/>
      <c r="G371" s="1"/>
      <c r="H371" s="1"/>
      <c r="I371" s="1"/>
      <c r="J371" s="1"/>
    </row>
    <row r="372" spans="2:10" ht="15.75">
      <c r="B372" s="1"/>
      <c r="C372" s="1"/>
      <c r="D372" s="1"/>
      <c r="E372" s="1"/>
      <c r="F372" s="1"/>
      <c r="G372" s="1"/>
      <c r="H372" s="1"/>
      <c r="I372" s="1"/>
      <c r="J372" s="1"/>
    </row>
    <row r="373" spans="2:10" ht="15.75">
      <c r="B373" s="1"/>
      <c r="C373" s="1"/>
      <c r="D373" s="1"/>
      <c r="E373" s="1"/>
      <c r="F373" s="1"/>
      <c r="G373" s="1"/>
      <c r="H373" s="1"/>
      <c r="I373" s="1"/>
      <c r="J373" s="1"/>
    </row>
  </sheetData>
  <mergeCells count="90">
    <mergeCell ref="B90:K90"/>
    <mergeCell ref="K51:K53"/>
    <mergeCell ref="F67:F69"/>
    <mergeCell ref="B42:K42"/>
    <mergeCell ref="C67:C69"/>
    <mergeCell ref="K43:K45"/>
    <mergeCell ref="B86:K86"/>
    <mergeCell ref="E61:E63"/>
    <mergeCell ref="F61:F63"/>
    <mergeCell ref="K67:K69"/>
    <mergeCell ref="K75:K81"/>
    <mergeCell ref="E83:E84"/>
    <mergeCell ref="F83:F84"/>
    <mergeCell ref="B85:F85"/>
    <mergeCell ref="C83:C84"/>
    <mergeCell ref="C70:C74"/>
    <mergeCell ref="B94:K94"/>
    <mergeCell ref="E10:E14"/>
    <mergeCell ref="E15:E18"/>
    <mergeCell ref="F10:F14"/>
    <mergeCell ref="F15:F18"/>
    <mergeCell ref="E19:E23"/>
    <mergeCell ref="F19:F23"/>
    <mergeCell ref="C10:C14"/>
    <mergeCell ref="C15:C18"/>
    <mergeCell ref="K10:K14"/>
    <mergeCell ref="K15:K18"/>
    <mergeCell ref="K19:K23"/>
    <mergeCell ref="B89:F89"/>
    <mergeCell ref="B41:F41"/>
    <mergeCell ref="C43:C44"/>
    <mergeCell ref="B49:F49"/>
    <mergeCell ref="C20:C23"/>
    <mergeCell ref="B92:F92"/>
    <mergeCell ref="B64:F64"/>
    <mergeCell ref="I1:K1"/>
    <mergeCell ref="I2:K2"/>
    <mergeCell ref="I3:K3"/>
    <mergeCell ref="B32:K32"/>
    <mergeCell ref="B4:K4"/>
    <mergeCell ref="C6:C8"/>
    <mergeCell ref="B9:K9"/>
    <mergeCell ref="K6:K8"/>
    <mergeCell ref="F6:F8"/>
    <mergeCell ref="E6:E8"/>
    <mergeCell ref="B6:B8"/>
    <mergeCell ref="H7:J7"/>
    <mergeCell ref="G7:G8"/>
    <mergeCell ref="G6:J6"/>
    <mergeCell ref="D6:D8"/>
    <mergeCell ref="K24:K28"/>
    <mergeCell ref="E67:E69"/>
    <mergeCell ref="B31:F31"/>
    <mergeCell ref="F35:F39"/>
    <mergeCell ref="C24:C29"/>
    <mergeCell ref="E24:E29"/>
    <mergeCell ref="F24:F29"/>
    <mergeCell ref="E33:E34"/>
    <mergeCell ref="F33:F34"/>
    <mergeCell ref="C33:C34"/>
    <mergeCell ref="C35:C36"/>
    <mergeCell ref="C38:C39"/>
    <mergeCell ref="B50:K50"/>
    <mergeCell ref="K46:K48"/>
    <mergeCell ref="K82:K84"/>
    <mergeCell ref="E36:E39"/>
    <mergeCell ref="K36:K40"/>
    <mergeCell ref="C79:C81"/>
    <mergeCell ref="F75:F82"/>
    <mergeCell ref="E75:E82"/>
    <mergeCell ref="E70:E74"/>
    <mergeCell ref="F70:F74"/>
    <mergeCell ref="C75:C77"/>
    <mergeCell ref="E51:E54"/>
    <mergeCell ref="C51:C52"/>
    <mergeCell ref="E43:E48"/>
    <mergeCell ref="F43:F48"/>
    <mergeCell ref="C46:C48"/>
    <mergeCell ref="K33:K35"/>
    <mergeCell ref="K72:K73"/>
    <mergeCell ref="K70:K71"/>
    <mergeCell ref="B56:K56"/>
    <mergeCell ref="B65:K65"/>
    <mergeCell ref="F51:F54"/>
    <mergeCell ref="B55:F55"/>
    <mergeCell ref="E57:E60"/>
    <mergeCell ref="F57:F60"/>
    <mergeCell ref="K61:K62"/>
    <mergeCell ref="C57:C59"/>
    <mergeCell ref="K57:K58"/>
  </mergeCells>
  <pageMargins left="0.75" right="0.11811023622047245" top="0.78740157480314965" bottom="0.15748031496062992" header="0.31496062992125984" footer="0.31496062992125984"/>
  <pageSetup paperSize="9" scale="93" orientation="landscape" horizontalDpi="180" verticalDpi="180" r:id="rId1"/>
  <headerFooter>
    <oddHeader>&amp;C&amp;P</oddHeader>
  </headerFooter>
  <rowBreaks count="8" manualBreakCount="8">
    <brk id="14" max="16383" man="1"/>
    <brk id="41" max="10" man="1"/>
    <brk id="49" max="10" man="1"/>
    <brk id="55" max="10" man="1"/>
    <brk id="60" max="10" man="1"/>
    <brk id="66" max="10" man="1"/>
    <brk id="69" max="10" man="1"/>
    <brk id="7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B1:G8"/>
  <sheetViews>
    <sheetView zoomScaleNormal="100" zoomScaleSheetLayoutView="120" workbookViewId="0">
      <selection activeCell="L7" sqref="L7"/>
    </sheetView>
  </sheetViews>
  <sheetFormatPr defaultRowHeight="15"/>
  <cols>
    <col min="1" max="1" width="4.42578125" customWidth="1"/>
    <col min="2" max="2" width="23.85546875" customWidth="1"/>
    <col min="3" max="3" width="9" customWidth="1"/>
    <col min="4" max="4" width="16.5703125" customWidth="1"/>
    <col min="5" max="5" width="9.28515625" customWidth="1"/>
    <col min="6" max="6" width="19.140625" customWidth="1"/>
    <col min="7" max="7" width="15.85546875" customWidth="1"/>
  </cols>
  <sheetData>
    <row r="1" spans="2:7" ht="28.5" customHeight="1"/>
    <row r="2" spans="2:7" ht="57" customHeight="1">
      <c r="B2" s="104" t="s">
        <v>154</v>
      </c>
      <c r="C2" s="104"/>
      <c r="D2" s="104"/>
      <c r="E2" s="104"/>
      <c r="F2" s="104"/>
      <c r="G2" s="104"/>
    </row>
    <row r="3" spans="2:7" ht="32.25" customHeight="1">
      <c r="B3" s="67"/>
      <c r="C3" s="67"/>
      <c r="D3" s="67"/>
      <c r="E3" s="67"/>
      <c r="F3" s="67"/>
      <c r="G3" s="67"/>
    </row>
    <row r="4" spans="2:7" ht="18.75">
      <c r="B4" s="67"/>
      <c r="C4" s="67"/>
      <c r="D4" s="67"/>
      <c r="E4" s="67"/>
      <c r="F4" s="67"/>
      <c r="G4" s="67"/>
    </row>
    <row r="5" spans="2:7" ht="102.75" customHeight="1">
      <c r="B5" s="105" t="s">
        <v>45</v>
      </c>
      <c r="C5" s="105" t="s">
        <v>158</v>
      </c>
      <c r="D5" s="71" t="s">
        <v>55</v>
      </c>
      <c r="E5" s="105" t="s">
        <v>158</v>
      </c>
      <c r="F5" s="71" t="s">
        <v>55</v>
      </c>
      <c r="G5" s="105" t="s">
        <v>155</v>
      </c>
    </row>
    <row r="6" spans="2:7" ht="60" customHeight="1">
      <c r="B6" s="106"/>
      <c r="C6" s="106"/>
      <c r="D6" s="68" t="s">
        <v>156</v>
      </c>
      <c r="E6" s="106"/>
      <c r="F6" s="68" t="s">
        <v>157</v>
      </c>
      <c r="G6" s="106"/>
    </row>
    <row r="7" spans="2:7" ht="164.25" customHeight="1">
      <c r="B7" s="69" t="s">
        <v>160</v>
      </c>
      <c r="C7" s="100" t="s">
        <v>159</v>
      </c>
      <c r="D7" s="100"/>
      <c r="E7" s="68">
        <v>35</v>
      </c>
      <c r="F7" s="70">
        <v>5500</v>
      </c>
      <c r="G7" s="100" t="s">
        <v>23</v>
      </c>
    </row>
    <row r="8" spans="2:7" ht="21.75" customHeight="1">
      <c r="B8" s="101" t="s">
        <v>38</v>
      </c>
      <c r="C8" s="102"/>
      <c r="D8" s="102"/>
      <c r="E8" s="103"/>
      <c r="F8" s="70">
        <f>SUM(F7:F7)</f>
        <v>5500</v>
      </c>
      <c r="G8" s="100"/>
    </row>
  </sheetData>
  <mergeCells count="8">
    <mergeCell ref="C7:D7"/>
    <mergeCell ref="G7:G8"/>
    <mergeCell ref="B8:E8"/>
    <mergeCell ref="B2:G2"/>
    <mergeCell ref="E5:E6"/>
    <mergeCell ref="G5:G6"/>
    <mergeCell ref="B5:B6"/>
    <mergeCell ref="C5:C6"/>
  </mergeCells>
  <pageMargins left="0.31496062992125984" right="0.31496062992125984" top="0.55118110236220474" bottom="0.55118110236220474" header="0.31496062992125984" footer="0.31496062992125984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Додаток 2</vt:lpstr>
      <vt:lpstr>Додаток 3</vt:lpstr>
      <vt:lpstr>Додаток 4</vt:lpstr>
      <vt:lpstr>Додаток 5</vt:lpstr>
      <vt:lpstr>Порівняльна</vt:lpstr>
      <vt:lpstr>'Додаток 2'!Область_печати</vt:lpstr>
      <vt:lpstr>'Додаток 3'!Область_печати</vt:lpstr>
      <vt:lpstr>'Додаток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2020-05-12T13:14:33Z</dcterms:modified>
</cp:coreProperties>
</file>