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и\рішення 2021\уточнення 17.12.2021\проект ради\на сайт\"/>
    </mc:Choice>
  </mc:AlternateContent>
  <bookViews>
    <workbookView xWindow="-15" yWindow="525" windowWidth="15375" windowHeight="6360" tabRatio="601"/>
  </bookViews>
  <sheets>
    <sheet name="дод1" sheetId="56" r:id="rId1"/>
    <sheet name="дод2" sheetId="50" r:id="rId2"/>
    <sheet name="дод3" sheetId="49" r:id="rId3"/>
    <sheet name="дод4" sheetId="57" r:id="rId4"/>
    <sheet name="дод5 " sheetId="58" r:id="rId5"/>
    <sheet name="дод6" sheetId="59" r:id="rId6"/>
  </sheets>
  <definedNames>
    <definedName name="_xlnm.Print_Titles" localSheetId="2">дод3!$8:$12</definedName>
    <definedName name="_xlnm.Print_Titles" localSheetId="4">'дод5 '!$11:$12</definedName>
    <definedName name="_xlnm.Print_Titles" localSheetId="5">дод6!$11:$13</definedName>
    <definedName name="_xlnm.Print_Area" localSheetId="0">дод1!$A$1:$F$117</definedName>
    <definedName name="_xlnm.Print_Area" localSheetId="1">дод2!$A$1:$F$39</definedName>
    <definedName name="_xlnm.Print_Area" localSheetId="2">дод3!$A$1:$R$164</definedName>
    <definedName name="_xlnm.Print_Area" localSheetId="3">дод4!$A$1:$D$51</definedName>
    <definedName name="_xlnm.Print_Area" localSheetId="4">'дод5 '!$A$1:$J$94</definedName>
    <definedName name="_xlnm.Print_Area" localSheetId="5">дод6!$A$1:$J$103</definedName>
  </definedNames>
  <calcPr calcId="162913"/>
</workbook>
</file>

<file path=xl/calcChain.xml><?xml version="1.0" encoding="utf-8"?>
<calcChain xmlns="http://schemas.openxmlformats.org/spreadsheetml/2006/main">
  <c r="J101" i="59" l="1"/>
  <c r="I101" i="59"/>
  <c r="H101" i="59"/>
  <c r="G101" i="59"/>
  <c r="E68" i="49"/>
  <c r="E67" i="49"/>
  <c r="Q66" i="49"/>
  <c r="Q65" i="49" s="1"/>
  <c r="P66" i="49"/>
  <c r="P65" i="49" s="1"/>
  <c r="O66" i="49"/>
  <c r="O65" i="49" s="1"/>
  <c r="N66" i="49"/>
  <c r="N65" i="49" s="1"/>
  <c r="M66" i="49"/>
  <c r="M65" i="49" s="1"/>
  <c r="L66" i="49"/>
  <c r="L65" i="49" s="1"/>
  <c r="K66" i="49"/>
  <c r="K65" i="49" s="1"/>
  <c r="I66" i="49"/>
  <c r="I65" i="49" s="1"/>
  <c r="H66" i="49"/>
  <c r="H65" i="49" s="1"/>
  <c r="G69" i="49"/>
  <c r="G66" i="49" s="1"/>
  <c r="G65" i="49" s="1"/>
  <c r="F69" i="49"/>
  <c r="F66" i="49" s="1"/>
  <c r="F65" i="49" s="1"/>
  <c r="D25" i="57" l="1"/>
  <c r="G77" i="59" l="1"/>
  <c r="G74" i="59"/>
  <c r="G100" i="59" l="1"/>
  <c r="G99" i="59"/>
  <c r="G98" i="59"/>
  <c r="G97" i="59"/>
  <c r="G96" i="59"/>
  <c r="J95" i="59"/>
  <c r="J94" i="59" s="1"/>
  <c r="I95" i="59"/>
  <c r="I94" i="59" s="1"/>
  <c r="H95" i="59"/>
  <c r="H94" i="59" s="1"/>
  <c r="G93" i="59"/>
  <c r="G92" i="59"/>
  <c r="J91" i="59"/>
  <c r="J90" i="59" s="1"/>
  <c r="I91" i="59"/>
  <c r="I90" i="59" s="1"/>
  <c r="H91" i="59"/>
  <c r="H90" i="59" s="1"/>
  <c r="G89" i="59"/>
  <c r="G88" i="59"/>
  <c r="G87" i="59"/>
  <c r="G86" i="59"/>
  <c r="G85" i="59"/>
  <c r="G84" i="59"/>
  <c r="G83" i="59"/>
  <c r="G82" i="59"/>
  <c r="G81" i="59"/>
  <c r="J80" i="59"/>
  <c r="J79" i="59" s="1"/>
  <c r="I80" i="59"/>
  <c r="I79" i="59" s="1"/>
  <c r="H80" i="59"/>
  <c r="H79" i="59" s="1"/>
  <c r="G78" i="59"/>
  <c r="G76" i="59"/>
  <c r="G75" i="59"/>
  <c r="G73" i="59"/>
  <c r="J72" i="59"/>
  <c r="J71" i="59" s="1"/>
  <c r="I72" i="59"/>
  <c r="I71" i="59" s="1"/>
  <c r="H72" i="59"/>
  <c r="G70" i="59"/>
  <c r="G69" i="59"/>
  <c r="G68" i="59"/>
  <c r="J67" i="59"/>
  <c r="I67" i="59"/>
  <c r="I66" i="59" s="1"/>
  <c r="H67" i="59"/>
  <c r="H66" i="59" s="1"/>
  <c r="J66" i="59"/>
  <c r="G65" i="59"/>
  <c r="G64" i="59"/>
  <c r="G63" i="59"/>
  <c r="G62" i="59"/>
  <c r="G61" i="59"/>
  <c r="G60" i="59"/>
  <c r="J59" i="59"/>
  <c r="J58" i="59" s="1"/>
  <c r="I59" i="59"/>
  <c r="I58" i="59" s="1"/>
  <c r="H59" i="59"/>
  <c r="H58" i="59" s="1"/>
  <c r="G56" i="59"/>
  <c r="G55" i="59"/>
  <c r="J54" i="59"/>
  <c r="J53" i="59" s="1"/>
  <c r="I54" i="59"/>
  <c r="I53" i="59" s="1"/>
  <c r="H54" i="59"/>
  <c r="G52" i="59"/>
  <c r="G51" i="59"/>
  <c r="G50" i="59"/>
  <c r="G49" i="59"/>
  <c r="G48" i="59"/>
  <c r="G47" i="59"/>
  <c r="G46" i="59"/>
  <c r="G45" i="59"/>
  <c r="G44" i="59"/>
  <c r="G43" i="59"/>
  <c r="G42" i="59"/>
  <c r="G41" i="59"/>
  <c r="G40" i="59"/>
  <c r="G39" i="59"/>
  <c r="G38" i="59"/>
  <c r="G37" i="59"/>
  <c r="G36" i="59"/>
  <c r="G35" i="59"/>
  <c r="G34" i="59"/>
  <c r="G33" i="59"/>
  <c r="G32" i="59"/>
  <c r="G31" i="59"/>
  <c r="G30" i="59"/>
  <c r="G29" i="59"/>
  <c r="G28" i="59"/>
  <c r="G27" i="59"/>
  <c r="G26" i="59"/>
  <c r="G25" i="59"/>
  <c r="G24" i="59"/>
  <c r="G23" i="59"/>
  <c r="G22" i="59"/>
  <c r="G21" i="59"/>
  <c r="G20" i="59"/>
  <c r="G19" i="59"/>
  <c r="G18" i="59"/>
  <c r="G17" i="59"/>
  <c r="G16" i="59"/>
  <c r="J15" i="59"/>
  <c r="I15" i="59"/>
  <c r="H15" i="59"/>
  <c r="I90" i="58"/>
  <c r="I89" i="58" s="1"/>
  <c r="I84" i="58"/>
  <c r="I83" i="58" s="1"/>
  <c r="I81" i="58"/>
  <c r="L81" i="58" s="1"/>
  <c r="I78" i="58"/>
  <c r="I77" i="58" s="1"/>
  <c r="I66" i="58"/>
  <c r="I65" i="58" s="1"/>
  <c r="I53" i="58"/>
  <c r="I52" i="58" s="1"/>
  <c r="I45" i="58"/>
  <c r="I44" i="58" s="1"/>
  <c r="I41" i="58"/>
  <c r="L41" i="58" s="1"/>
  <c r="I35" i="58"/>
  <c r="I34" i="58" s="1"/>
  <c r="I26" i="58"/>
  <c r="I25" i="58" s="1"/>
  <c r="I14" i="58"/>
  <c r="I13" i="58" s="1"/>
  <c r="K54" i="59" l="1"/>
  <c r="K72" i="59"/>
  <c r="G54" i="59"/>
  <c r="G53" i="59" s="1"/>
  <c r="L26" i="58"/>
  <c r="I40" i="58"/>
  <c r="L45" i="58"/>
  <c r="I80" i="58"/>
  <c r="J14" i="59"/>
  <c r="H71" i="59"/>
  <c r="G71" i="59" s="1"/>
  <c r="G72" i="59"/>
  <c r="G80" i="59"/>
  <c r="G95" i="59"/>
  <c r="G94" i="59" s="1"/>
  <c r="G91" i="59"/>
  <c r="G90" i="59" s="1"/>
  <c r="G79" i="59"/>
  <c r="G67" i="59"/>
  <c r="G66" i="59" s="1"/>
  <c r="K67" i="59"/>
  <c r="G59" i="59"/>
  <c r="G58" i="59" s="1"/>
  <c r="H14" i="59"/>
  <c r="G15" i="59"/>
  <c r="G14" i="59" s="1"/>
  <c r="K95" i="59"/>
  <c r="K59" i="59"/>
  <c r="K80" i="59"/>
  <c r="I14" i="59"/>
  <c r="H53" i="59"/>
  <c r="L14" i="58"/>
  <c r="L84" i="58"/>
  <c r="I92" i="58"/>
  <c r="L53" i="58"/>
  <c r="Q130" i="49"/>
  <c r="Q129" i="49" s="1"/>
  <c r="P130" i="49"/>
  <c r="P129" i="49" s="1"/>
  <c r="O130" i="49"/>
  <c r="O129" i="49" s="1"/>
  <c r="N130" i="49"/>
  <c r="N129" i="49" s="1"/>
  <c r="M130" i="49"/>
  <c r="M129" i="49" s="1"/>
  <c r="L130" i="49"/>
  <c r="L129" i="49" s="1"/>
  <c r="K130" i="49"/>
  <c r="K129" i="49" s="1"/>
  <c r="I130" i="49"/>
  <c r="I129" i="49" s="1"/>
  <c r="H130" i="49"/>
  <c r="H129" i="49" s="1"/>
  <c r="G130" i="49"/>
  <c r="G129" i="49" s="1"/>
  <c r="F130" i="49"/>
  <c r="F129" i="49" s="1"/>
  <c r="Q90" i="49"/>
  <c r="P90" i="49"/>
  <c r="O90" i="49"/>
  <c r="N90" i="49"/>
  <c r="M90" i="49"/>
  <c r="L90" i="49"/>
  <c r="K90" i="49"/>
  <c r="I90" i="49"/>
  <c r="H90" i="49"/>
  <c r="G90" i="49"/>
  <c r="F90" i="49"/>
  <c r="J94" i="49"/>
  <c r="E94" i="49"/>
  <c r="K101" i="59" l="1"/>
  <c r="K15" i="59"/>
  <c r="L92" i="58"/>
  <c r="R94" i="49"/>
  <c r="D17" i="57" l="1"/>
  <c r="D22" i="57"/>
  <c r="D30" i="57" s="1"/>
  <c r="D29" i="57" s="1"/>
  <c r="C114" i="56"/>
  <c r="C113" i="56"/>
  <c r="C111" i="56"/>
  <c r="C110" i="56"/>
  <c r="C109" i="56"/>
  <c r="C108" i="56"/>
  <c r="C107" i="56"/>
  <c r="C105" i="56"/>
  <c r="C104" i="56"/>
  <c r="C103" i="56"/>
  <c r="D102" i="56"/>
  <c r="C101" i="56"/>
  <c r="D100" i="56"/>
  <c r="C100" i="56" s="1"/>
  <c r="C99" i="56"/>
  <c r="C98" i="56"/>
  <c r="C97" i="56"/>
  <c r="C96" i="56"/>
  <c r="C95" i="56"/>
  <c r="C94" i="56"/>
  <c r="D93" i="56"/>
  <c r="C93" i="56" s="1"/>
  <c r="E89" i="56"/>
  <c r="C89" i="56" s="1"/>
  <c r="E88" i="56"/>
  <c r="C88" i="56" s="1"/>
  <c r="F87" i="56"/>
  <c r="E87" i="56" s="1"/>
  <c r="C87" i="56" s="1"/>
  <c r="C84" i="56"/>
  <c r="C83" i="56"/>
  <c r="C82" i="56"/>
  <c r="E81" i="56"/>
  <c r="C81" i="56" s="1"/>
  <c r="E79" i="56"/>
  <c r="C79" i="56" s="1"/>
  <c r="C78" i="56"/>
  <c r="C77" i="56"/>
  <c r="D76" i="56"/>
  <c r="C76" i="56" s="1"/>
  <c r="C74" i="56"/>
  <c r="C73" i="56"/>
  <c r="D72" i="56"/>
  <c r="C72" i="56" s="1"/>
  <c r="C71" i="56"/>
  <c r="D70" i="56"/>
  <c r="C70" i="56" s="1"/>
  <c r="C69" i="56"/>
  <c r="C68" i="56"/>
  <c r="C67" i="56"/>
  <c r="D66" i="56"/>
  <c r="C66" i="56" s="1"/>
  <c r="C64" i="56"/>
  <c r="C63" i="56"/>
  <c r="C62" i="56"/>
  <c r="D61" i="56"/>
  <c r="C61" i="56" s="1"/>
  <c r="C60" i="56"/>
  <c r="C59" i="56"/>
  <c r="D58" i="56"/>
  <c r="D57" i="56" s="1"/>
  <c r="C57" i="56" s="1"/>
  <c r="C55" i="56"/>
  <c r="C54" i="56"/>
  <c r="C53" i="56"/>
  <c r="C50" i="56"/>
  <c r="C49" i="56"/>
  <c r="C48" i="56"/>
  <c r="D47" i="56"/>
  <c r="C47" i="56" s="1"/>
  <c r="C46" i="56"/>
  <c r="C45" i="56"/>
  <c r="C43" i="56"/>
  <c r="C42" i="56"/>
  <c r="C41" i="56"/>
  <c r="C40" i="56"/>
  <c r="C39" i="56"/>
  <c r="C38" i="56"/>
  <c r="C37" i="56"/>
  <c r="C36" i="56"/>
  <c r="C35" i="56"/>
  <c r="D34" i="56"/>
  <c r="C34" i="56" s="1"/>
  <c r="C32" i="56"/>
  <c r="C31" i="56"/>
  <c r="C30" i="56" s="1"/>
  <c r="C29" i="56"/>
  <c r="C28" i="56" s="1"/>
  <c r="D27" i="56"/>
  <c r="C27" i="56" s="1"/>
  <c r="C26" i="56"/>
  <c r="D25" i="56"/>
  <c r="C25" i="56" s="1"/>
  <c r="C24" i="56"/>
  <c r="C23" i="56"/>
  <c r="D22" i="56"/>
  <c r="C22" i="56" s="1"/>
  <c r="D21" i="56"/>
  <c r="C21" i="56" s="1"/>
  <c r="C20" i="56"/>
  <c r="D19" i="56"/>
  <c r="C19" i="56" s="1"/>
  <c r="C18" i="56"/>
  <c r="C17" i="56"/>
  <c r="C16" i="56"/>
  <c r="C15" i="56"/>
  <c r="D14" i="56"/>
  <c r="D13" i="56" s="1"/>
  <c r="C13" i="56" s="1"/>
  <c r="C14" i="56" l="1"/>
  <c r="C58" i="56"/>
  <c r="D75" i="56"/>
  <c r="C75" i="56" s="1"/>
  <c r="D92" i="56"/>
  <c r="C92" i="56" s="1"/>
  <c r="E80" i="56"/>
  <c r="C80" i="56" s="1"/>
  <c r="C102" i="56"/>
  <c r="D33" i="56"/>
  <c r="C33" i="56" s="1"/>
  <c r="D65" i="56"/>
  <c r="C65" i="56" s="1"/>
  <c r="F86" i="56"/>
  <c r="E86" i="56" s="1"/>
  <c r="C86" i="56" s="1"/>
  <c r="D56" i="56" l="1"/>
  <c r="C56" i="56" s="1"/>
  <c r="D12" i="56"/>
  <c r="D91" i="56"/>
  <c r="C91" i="56" s="1"/>
  <c r="C12" i="56"/>
  <c r="C90" i="56" l="1"/>
  <c r="D90" i="56"/>
  <c r="D115" i="56" s="1"/>
  <c r="C115" i="56" s="1"/>
  <c r="J152" i="49"/>
  <c r="R152" i="49" s="1"/>
  <c r="E143" i="49"/>
  <c r="R143" i="49" s="1"/>
  <c r="Q137" i="49"/>
  <c r="P137" i="49"/>
  <c r="O137" i="49"/>
  <c r="N137" i="49"/>
  <c r="M137" i="49"/>
  <c r="L137" i="49"/>
  <c r="K137" i="49"/>
  <c r="I137" i="49"/>
  <c r="H137" i="49"/>
  <c r="G137" i="49"/>
  <c r="F137" i="49"/>
  <c r="J153" i="49"/>
  <c r="R153" i="49" s="1"/>
  <c r="J142" i="49" l="1"/>
  <c r="E142" i="49"/>
  <c r="J95" i="49"/>
  <c r="E95" i="49"/>
  <c r="F79" i="49"/>
  <c r="Q14" i="49"/>
  <c r="P14" i="49"/>
  <c r="O14" i="49"/>
  <c r="N14" i="49"/>
  <c r="M14" i="49"/>
  <c r="L14" i="49"/>
  <c r="K14" i="49"/>
  <c r="I14" i="49"/>
  <c r="H14" i="49"/>
  <c r="G14" i="49"/>
  <c r="F14" i="49"/>
  <c r="R142" i="49" l="1"/>
  <c r="R95" i="49"/>
  <c r="E43" i="49" l="1"/>
  <c r="E44" i="49"/>
  <c r="E45" i="49"/>
  <c r="E46" i="49"/>
  <c r="E47" i="49"/>
  <c r="E48" i="49"/>
  <c r="E49" i="49"/>
  <c r="R46" i="49" l="1"/>
  <c r="J43" i="49" l="1"/>
  <c r="R43" i="49" s="1"/>
  <c r="J44" i="49"/>
  <c r="R44" i="49" s="1"/>
  <c r="J45" i="49"/>
  <c r="R45" i="49" s="1"/>
  <c r="J47" i="49"/>
  <c r="J48" i="49"/>
  <c r="R48" i="49" s="1"/>
  <c r="J49" i="49"/>
  <c r="J50" i="49"/>
  <c r="J51" i="49"/>
  <c r="J52" i="49"/>
  <c r="J53" i="49"/>
  <c r="J54" i="49"/>
  <c r="J55" i="49"/>
  <c r="J56" i="49"/>
  <c r="J57" i="49"/>
  <c r="J58" i="49"/>
  <c r="J150" i="49"/>
  <c r="J149" i="49"/>
  <c r="J148" i="49"/>
  <c r="J147" i="49"/>
  <c r="J146" i="49"/>
  <c r="J145" i="49"/>
  <c r="J144" i="49"/>
  <c r="J141" i="49"/>
  <c r="J140" i="49"/>
  <c r="J139" i="49"/>
  <c r="E149" i="49"/>
  <c r="E138" i="49"/>
  <c r="E139" i="49"/>
  <c r="E140" i="49"/>
  <c r="E141" i="49"/>
  <c r="E144" i="49"/>
  <c r="E145" i="49"/>
  <c r="E146" i="49"/>
  <c r="E147" i="49"/>
  <c r="E148" i="49"/>
  <c r="E150" i="49"/>
  <c r="J132" i="49"/>
  <c r="R132" i="49" s="1"/>
  <c r="Q104" i="49"/>
  <c r="P104" i="49"/>
  <c r="O104" i="49"/>
  <c r="N104" i="49"/>
  <c r="M104" i="49"/>
  <c r="L104" i="49"/>
  <c r="K104" i="49"/>
  <c r="I104" i="49"/>
  <c r="H104" i="49"/>
  <c r="G104" i="49"/>
  <c r="F104" i="49"/>
  <c r="E112" i="49"/>
  <c r="J112" i="49"/>
  <c r="J108" i="49"/>
  <c r="E108" i="49"/>
  <c r="J107" i="49"/>
  <c r="J106" i="49"/>
  <c r="J105" i="49"/>
  <c r="J113" i="49"/>
  <c r="J111" i="49"/>
  <c r="J110" i="49"/>
  <c r="E107" i="49"/>
  <c r="E109" i="49"/>
  <c r="E110" i="49"/>
  <c r="E111" i="49"/>
  <c r="E113" i="49"/>
  <c r="E93" i="49"/>
  <c r="J93" i="49"/>
  <c r="J69" i="49"/>
  <c r="J70" i="49"/>
  <c r="J71" i="49"/>
  <c r="J72" i="49"/>
  <c r="J73" i="49"/>
  <c r="J74" i="49"/>
  <c r="J75" i="49"/>
  <c r="J76" i="49"/>
  <c r="J77" i="49"/>
  <c r="J78" i="49"/>
  <c r="J80" i="49"/>
  <c r="J81" i="49"/>
  <c r="J83" i="49"/>
  <c r="J84" i="49"/>
  <c r="J32" i="49"/>
  <c r="E50" i="49"/>
  <c r="E51" i="49"/>
  <c r="E52" i="49"/>
  <c r="E53" i="49"/>
  <c r="E54" i="49"/>
  <c r="R54" i="49" l="1"/>
  <c r="R149" i="49"/>
  <c r="R145" i="49"/>
  <c r="R147" i="49"/>
  <c r="R139" i="49"/>
  <c r="E137" i="49"/>
  <c r="R146" i="49"/>
  <c r="R148" i="49"/>
  <c r="R53" i="49"/>
  <c r="R150" i="49"/>
  <c r="R144" i="49"/>
  <c r="R140" i="49"/>
  <c r="R111" i="49"/>
  <c r="R47" i="49"/>
  <c r="R49" i="49"/>
  <c r="R141" i="49"/>
  <c r="R108" i="49"/>
  <c r="R110" i="49"/>
  <c r="R107" i="49"/>
  <c r="R112" i="49"/>
  <c r="R93" i="49"/>
  <c r="E84" i="49"/>
  <c r="R84" i="49" s="1"/>
  <c r="O82" i="49" l="1"/>
  <c r="J82" i="49" s="1"/>
  <c r="E106" i="49" l="1"/>
  <c r="R106" i="49" l="1"/>
  <c r="J151" i="49"/>
  <c r="E100" i="49"/>
  <c r="E99" i="49"/>
  <c r="E98" i="49"/>
  <c r="E97" i="49"/>
  <c r="E96" i="49"/>
  <c r="E92" i="49"/>
  <c r="J100" i="49"/>
  <c r="J99" i="49"/>
  <c r="J98" i="49"/>
  <c r="J97" i="49"/>
  <c r="J96" i="49"/>
  <c r="J92" i="49"/>
  <c r="J109" i="49"/>
  <c r="R113" i="49"/>
  <c r="R151" i="49" l="1"/>
  <c r="R109" i="49"/>
  <c r="J104" i="49"/>
  <c r="R98" i="49"/>
  <c r="R99" i="49"/>
  <c r="R100" i="49"/>
  <c r="R92" i="49"/>
  <c r="R96" i="49"/>
  <c r="R97" i="49"/>
  <c r="K82" i="49" l="1"/>
  <c r="O79" i="49"/>
  <c r="N79" i="49"/>
  <c r="M79" i="49"/>
  <c r="L79" i="49"/>
  <c r="K79" i="49"/>
  <c r="I79" i="49"/>
  <c r="H79" i="49"/>
  <c r="E81" i="49"/>
  <c r="R81" i="49" s="1"/>
  <c r="E80" i="49"/>
  <c r="R80" i="49" s="1"/>
  <c r="J79" i="49" l="1"/>
  <c r="E79" i="49"/>
  <c r="R79" i="49" l="1"/>
  <c r="C17" i="50" l="1"/>
  <c r="E105" i="49" l="1"/>
  <c r="E104" i="49" s="1"/>
  <c r="J135" i="49" l="1"/>
  <c r="E135" i="49"/>
  <c r="C34" i="50" l="1"/>
  <c r="C33" i="50"/>
  <c r="F32" i="50"/>
  <c r="F31" i="50" s="1"/>
  <c r="E32" i="50"/>
  <c r="E31" i="50" s="1"/>
  <c r="D32" i="50"/>
  <c r="C30" i="50"/>
  <c r="D29" i="50"/>
  <c r="C29" i="50" s="1"/>
  <c r="F28" i="50"/>
  <c r="E28" i="50"/>
  <c r="C27" i="50"/>
  <c r="D26" i="50"/>
  <c r="C26" i="50" s="1"/>
  <c r="F25" i="50"/>
  <c r="E25" i="50"/>
  <c r="C21" i="50"/>
  <c r="C20" i="50"/>
  <c r="F19" i="50"/>
  <c r="F18" i="50" s="1"/>
  <c r="E19" i="50"/>
  <c r="E18" i="50" s="1"/>
  <c r="D19" i="50"/>
  <c r="C16" i="50"/>
  <c r="F15" i="50"/>
  <c r="F14" i="50" s="1"/>
  <c r="E15" i="50"/>
  <c r="E14" i="50" s="1"/>
  <c r="D15" i="50"/>
  <c r="D14" i="50" s="1"/>
  <c r="E24" i="50" l="1"/>
  <c r="D25" i="50"/>
  <c r="D24" i="50" s="1"/>
  <c r="C24" i="50" s="1"/>
  <c r="C32" i="50"/>
  <c r="D31" i="50"/>
  <c r="D35" i="50" s="1"/>
  <c r="C19" i="50"/>
  <c r="C25" i="50"/>
  <c r="F22" i="50"/>
  <c r="E22" i="50"/>
  <c r="D18" i="50"/>
  <c r="C18" i="50" s="1"/>
  <c r="D28" i="50"/>
  <c r="C28" i="50" s="1"/>
  <c r="F24" i="50"/>
  <c r="F35" i="50" s="1"/>
  <c r="C15" i="50"/>
  <c r="E35" i="50"/>
  <c r="C14" i="50"/>
  <c r="C31" i="50" l="1"/>
  <c r="C35" i="50" s="1"/>
  <c r="C22" i="50"/>
  <c r="D22" i="50"/>
  <c r="E77" i="49" l="1"/>
  <c r="R77" i="49" s="1"/>
  <c r="E91" i="49" l="1"/>
  <c r="E90" i="49" s="1"/>
  <c r="J91" i="49"/>
  <c r="J90" i="49" s="1"/>
  <c r="R91" i="49" l="1"/>
  <c r="R178" i="49"/>
  <c r="R177" i="49"/>
  <c r="J176" i="49"/>
  <c r="E176" i="49"/>
  <c r="R176" i="49" s="1"/>
  <c r="R175" i="49"/>
  <c r="K174" i="49"/>
  <c r="K173" i="49"/>
  <c r="I173" i="49"/>
  <c r="H173" i="49"/>
  <c r="G173" i="49"/>
  <c r="F173" i="49"/>
  <c r="J138" i="49"/>
  <c r="J137" i="49" s="1"/>
  <c r="R102" i="49"/>
  <c r="P89" i="49"/>
  <c r="O89" i="49"/>
  <c r="N89" i="49"/>
  <c r="M89" i="49"/>
  <c r="L89" i="49"/>
  <c r="K89" i="49"/>
  <c r="J89" i="49"/>
  <c r="I89" i="49"/>
  <c r="H89" i="49"/>
  <c r="G89" i="49"/>
  <c r="F89" i="49"/>
  <c r="Q89" i="49"/>
  <c r="E89" i="49"/>
  <c r="R135" i="49"/>
  <c r="Q134" i="49"/>
  <c r="Q133" i="49" s="1"/>
  <c r="P134" i="49"/>
  <c r="P133" i="49" s="1"/>
  <c r="O134" i="49"/>
  <c r="O133" i="49" s="1"/>
  <c r="N134" i="49"/>
  <c r="N133" i="49" s="1"/>
  <c r="M134" i="49"/>
  <c r="M133" i="49" s="1"/>
  <c r="L134" i="49"/>
  <c r="L133" i="49" s="1"/>
  <c r="K134" i="49"/>
  <c r="K133" i="49" s="1"/>
  <c r="J134" i="49"/>
  <c r="J133" i="49" s="1"/>
  <c r="I134" i="49"/>
  <c r="I133" i="49" s="1"/>
  <c r="H134" i="49"/>
  <c r="H133" i="49" s="1"/>
  <c r="G134" i="49"/>
  <c r="G133" i="49" s="1"/>
  <c r="F134" i="49"/>
  <c r="F133" i="49" s="1"/>
  <c r="E134" i="49"/>
  <c r="E133" i="49" s="1"/>
  <c r="R105" i="49"/>
  <c r="R104" i="49" s="1"/>
  <c r="Q103" i="49"/>
  <c r="N103" i="49"/>
  <c r="M103" i="49"/>
  <c r="L103" i="49"/>
  <c r="K103" i="49"/>
  <c r="I103" i="49"/>
  <c r="H103" i="49"/>
  <c r="G103" i="49"/>
  <c r="F103" i="49"/>
  <c r="P103" i="49"/>
  <c r="O103" i="49"/>
  <c r="J131" i="49"/>
  <c r="J130" i="49" s="1"/>
  <c r="E131" i="49"/>
  <c r="E130" i="49" s="1"/>
  <c r="E129" i="49" s="1"/>
  <c r="J160" i="49"/>
  <c r="E160" i="49"/>
  <c r="J159" i="49"/>
  <c r="R159" i="49" s="1"/>
  <c r="J158" i="49"/>
  <c r="E158" i="49"/>
  <c r="J157" i="49"/>
  <c r="R157" i="49" s="1"/>
  <c r="J156" i="49"/>
  <c r="E156" i="49"/>
  <c r="Q155" i="49"/>
  <c r="Q154" i="49" s="1"/>
  <c r="P155" i="49"/>
  <c r="P154" i="49" s="1"/>
  <c r="O155" i="49"/>
  <c r="O154" i="49" s="1"/>
  <c r="N155" i="49"/>
  <c r="N154" i="49" s="1"/>
  <c r="M155" i="49"/>
  <c r="M154" i="49" s="1"/>
  <c r="L155" i="49"/>
  <c r="L154" i="49" s="1"/>
  <c r="K155" i="49"/>
  <c r="K154" i="49" s="1"/>
  <c r="I155" i="49"/>
  <c r="I154" i="49" s="1"/>
  <c r="H155" i="49"/>
  <c r="H154" i="49" s="1"/>
  <c r="G155" i="49"/>
  <c r="G154" i="49" s="1"/>
  <c r="F155" i="49"/>
  <c r="F154" i="49" s="1"/>
  <c r="J87" i="49"/>
  <c r="E87" i="49"/>
  <c r="J86" i="49"/>
  <c r="E86" i="49"/>
  <c r="Q88" i="49"/>
  <c r="Q161" i="49" s="1"/>
  <c r="J88" i="49"/>
  <c r="I88" i="49"/>
  <c r="J85" i="49"/>
  <c r="E85" i="49"/>
  <c r="E83" i="49"/>
  <c r="R83" i="49" s="1"/>
  <c r="E82" i="49"/>
  <c r="R82" i="49" s="1"/>
  <c r="E78" i="49"/>
  <c r="R78" i="49" s="1"/>
  <c r="E76" i="49"/>
  <c r="R76" i="49" s="1"/>
  <c r="E75" i="49"/>
  <c r="R75" i="49" s="1"/>
  <c r="E74" i="49"/>
  <c r="R74" i="49" s="1"/>
  <c r="E73" i="49"/>
  <c r="R73" i="49" s="1"/>
  <c r="E72" i="49"/>
  <c r="R72" i="49" s="1"/>
  <c r="E71" i="49"/>
  <c r="R71" i="49" s="1"/>
  <c r="E70" i="49"/>
  <c r="R70" i="49" s="1"/>
  <c r="E69" i="49"/>
  <c r="J68" i="49"/>
  <c r="J67" i="49"/>
  <c r="J128" i="49"/>
  <c r="E128" i="49"/>
  <c r="E127" i="49"/>
  <c r="R127" i="49" s="1"/>
  <c r="E126" i="49"/>
  <c r="R126" i="49" s="1"/>
  <c r="J125" i="49"/>
  <c r="E125" i="49"/>
  <c r="J124" i="49"/>
  <c r="E124" i="49"/>
  <c r="J123" i="49"/>
  <c r="E123" i="49"/>
  <c r="J122" i="49"/>
  <c r="E122" i="49"/>
  <c r="J121" i="49"/>
  <c r="E121" i="49"/>
  <c r="J120" i="49"/>
  <c r="E120" i="49"/>
  <c r="J119" i="49"/>
  <c r="E119" i="49"/>
  <c r="J118" i="49"/>
  <c r="E118" i="49"/>
  <c r="J117" i="49"/>
  <c r="E117" i="49"/>
  <c r="J116" i="49"/>
  <c r="E116" i="49"/>
  <c r="Q115" i="49"/>
  <c r="P115" i="49"/>
  <c r="P161" i="49" s="1"/>
  <c r="O115" i="49"/>
  <c r="O161" i="49" s="1"/>
  <c r="N115" i="49"/>
  <c r="N161" i="49" s="1"/>
  <c r="M115" i="49"/>
  <c r="M161" i="49" s="1"/>
  <c r="L115" i="49"/>
  <c r="L161" i="49" s="1"/>
  <c r="K115" i="49"/>
  <c r="K161" i="49" s="1"/>
  <c r="I115" i="49"/>
  <c r="H115" i="49"/>
  <c r="H161" i="49" s="1"/>
  <c r="G115" i="49"/>
  <c r="G161" i="49" s="1"/>
  <c r="F115" i="49"/>
  <c r="F161" i="49" s="1"/>
  <c r="J64" i="49"/>
  <c r="E64" i="49"/>
  <c r="J63" i="49"/>
  <c r="E63" i="49"/>
  <c r="J62" i="49"/>
  <c r="E62" i="49"/>
  <c r="J61" i="49"/>
  <c r="E61" i="49"/>
  <c r="J60" i="49"/>
  <c r="E60" i="49"/>
  <c r="J59" i="49"/>
  <c r="E59" i="49"/>
  <c r="E58" i="49"/>
  <c r="E57" i="49"/>
  <c r="E56" i="49"/>
  <c r="E55" i="49"/>
  <c r="R52" i="49"/>
  <c r="R51" i="49"/>
  <c r="R50" i="49"/>
  <c r="J42" i="49"/>
  <c r="E42" i="49"/>
  <c r="J41" i="49"/>
  <c r="E41" i="49"/>
  <c r="J40" i="49"/>
  <c r="E40" i="49"/>
  <c r="J39" i="49"/>
  <c r="E39" i="49"/>
  <c r="J38" i="49"/>
  <c r="E38" i="49"/>
  <c r="J37" i="49"/>
  <c r="E37" i="49"/>
  <c r="J36" i="49"/>
  <c r="E36" i="49"/>
  <c r="J35" i="49"/>
  <c r="E35" i="49"/>
  <c r="J34" i="49"/>
  <c r="E34" i="49"/>
  <c r="J33" i="49"/>
  <c r="E33" i="49"/>
  <c r="E32" i="49"/>
  <c r="J31" i="49"/>
  <c r="E31" i="49"/>
  <c r="J30" i="49"/>
  <c r="E30" i="49"/>
  <c r="J29" i="49"/>
  <c r="E29" i="49"/>
  <c r="J28" i="49"/>
  <c r="E28" i="49"/>
  <c r="J27" i="49"/>
  <c r="E27" i="49"/>
  <c r="J26" i="49"/>
  <c r="E26" i="49"/>
  <c r="J25" i="49"/>
  <c r="E25" i="49"/>
  <c r="J24" i="49"/>
  <c r="E24" i="49"/>
  <c r="J23" i="49"/>
  <c r="E23" i="49"/>
  <c r="J22" i="49"/>
  <c r="E22" i="49"/>
  <c r="J21" i="49"/>
  <c r="E21" i="49"/>
  <c r="J20" i="49"/>
  <c r="E20" i="49"/>
  <c r="J19" i="49"/>
  <c r="E19" i="49"/>
  <c r="J18" i="49"/>
  <c r="E18" i="49"/>
  <c r="J17" i="49"/>
  <c r="E17" i="49"/>
  <c r="J16" i="49"/>
  <c r="E16" i="49"/>
  <c r="J15" i="49"/>
  <c r="E15" i="49"/>
  <c r="G13" i="49"/>
  <c r="F13" i="49"/>
  <c r="J66" i="49" l="1"/>
  <c r="J65" i="49" s="1"/>
  <c r="R69" i="49"/>
  <c r="E66" i="49"/>
  <c r="T137" i="49"/>
  <c r="J129" i="49"/>
  <c r="T130" i="49"/>
  <c r="M114" i="49"/>
  <c r="K114" i="49"/>
  <c r="N114" i="49"/>
  <c r="L114" i="49"/>
  <c r="F114" i="49"/>
  <c r="O114" i="49"/>
  <c r="G114" i="49"/>
  <c r="P114" i="49"/>
  <c r="Q114" i="49"/>
  <c r="H114" i="49"/>
  <c r="I114" i="49"/>
  <c r="R90" i="49"/>
  <c r="I161" i="49"/>
  <c r="E88" i="49"/>
  <c r="E14" i="49"/>
  <c r="J14" i="49"/>
  <c r="R59" i="49"/>
  <c r="J136" i="49"/>
  <c r="G136" i="49"/>
  <c r="P136" i="49"/>
  <c r="H136" i="49"/>
  <c r="Q136" i="49"/>
  <c r="I136" i="49"/>
  <c r="K136" i="49"/>
  <c r="L136" i="49"/>
  <c r="M136" i="49"/>
  <c r="N136" i="49"/>
  <c r="F136" i="49"/>
  <c r="O136" i="49"/>
  <c r="I13" i="49"/>
  <c r="M13" i="49"/>
  <c r="K13" i="49"/>
  <c r="N13" i="49"/>
  <c r="H13" i="49"/>
  <c r="O13" i="49"/>
  <c r="R118" i="49"/>
  <c r="R120" i="49"/>
  <c r="R122" i="49"/>
  <c r="R124" i="49"/>
  <c r="R41" i="49"/>
  <c r="R62" i="49"/>
  <c r="K181" i="49"/>
  <c r="R67" i="49"/>
  <c r="T90" i="49"/>
  <c r="R40" i="49"/>
  <c r="R61" i="49"/>
  <c r="R85" i="49"/>
  <c r="J115" i="49"/>
  <c r="R117" i="49"/>
  <c r="R119" i="49"/>
  <c r="R16" i="49"/>
  <c r="R89" i="49"/>
  <c r="R19" i="49"/>
  <c r="R27" i="49"/>
  <c r="R28" i="49"/>
  <c r="R34" i="49"/>
  <c r="R55" i="49"/>
  <c r="R57" i="49"/>
  <c r="R121" i="49"/>
  <c r="R125" i="49"/>
  <c r="R128" i="49"/>
  <c r="R68" i="49"/>
  <c r="R86" i="49"/>
  <c r="R158" i="49"/>
  <c r="R160" i="49"/>
  <c r="R64" i="49"/>
  <c r="R56" i="49"/>
  <c r="R60" i="49"/>
  <c r="R33" i="49"/>
  <c r="R42" i="49"/>
  <c r="R63" i="49"/>
  <c r="R17" i="49"/>
  <c r="R31" i="49"/>
  <c r="R18" i="49"/>
  <c r="R25" i="49"/>
  <c r="R15" i="49"/>
  <c r="J173" i="49"/>
  <c r="R24" i="49"/>
  <c r="R26" i="49"/>
  <c r="R30" i="49"/>
  <c r="R32" i="49"/>
  <c r="R35" i="49"/>
  <c r="R21" i="49"/>
  <c r="R23" i="49"/>
  <c r="R29" i="49"/>
  <c r="R36" i="49"/>
  <c r="R38" i="49"/>
  <c r="R87" i="49"/>
  <c r="R88" i="49"/>
  <c r="E155" i="49"/>
  <c r="R133" i="49"/>
  <c r="J103" i="49"/>
  <c r="T89" i="49"/>
  <c r="R131" i="49"/>
  <c r="R130" i="49" s="1"/>
  <c r="R129" i="49" s="1"/>
  <c r="R39" i="49"/>
  <c r="R156" i="49"/>
  <c r="J155" i="49"/>
  <c r="R116" i="49"/>
  <c r="P13" i="49"/>
  <c r="R134" i="49"/>
  <c r="E115" i="49"/>
  <c r="T133" i="49"/>
  <c r="R138" i="49"/>
  <c r="R137" i="49" s="1"/>
  <c r="E174" i="49"/>
  <c r="E173" i="49"/>
  <c r="L13" i="49"/>
  <c r="Q13" i="49"/>
  <c r="R20" i="49"/>
  <c r="R22" i="49"/>
  <c r="R37" i="49"/>
  <c r="R58" i="49"/>
  <c r="J174" i="49"/>
  <c r="R123" i="49"/>
  <c r="E179" i="49"/>
  <c r="R179" i="49" s="1"/>
  <c r="T104" i="49"/>
  <c r="E103" i="49"/>
  <c r="T134" i="49"/>
  <c r="R66" i="49" l="1"/>
  <c r="R65" i="49" s="1"/>
  <c r="J161" i="49"/>
  <c r="E154" i="49"/>
  <c r="E161" i="49"/>
  <c r="J114" i="49"/>
  <c r="R14" i="49"/>
  <c r="E65" i="49"/>
  <c r="J13" i="49"/>
  <c r="R103" i="49"/>
  <c r="T155" i="49"/>
  <c r="J181" i="49"/>
  <c r="T103" i="49"/>
  <c r="T115" i="49"/>
  <c r="E114" i="49"/>
  <c r="J154" i="49"/>
  <c r="R154" i="49" s="1"/>
  <c r="R155" i="49"/>
  <c r="R174" i="49"/>
  <c r="R173" i="49"/>
  <c r="E181" i="49"/>
  <c r="R115" i="49"/>
  <c r="E136" i="49"/>
  <c r="T14" i="49"/>
  <c r="E13" i="49"/>
  <c r="T66" i="49"/>
  <c r="T161" i="49" l="1"/>
  <c r="R161" i="49"/>
  <c r="T65" i="49"/>
  <c r="T13" i="49"/>
  <c r="R13" i="49"/>
  <c r="R181" i="49"/>
  <c r="V161" i="49"/>
  <c r="U161" i="49"/>
  <c r="R136" i="49"/>
  <c r="R114" i="49"/>
  <c r="T114" i="49"/>
  <c r="T154" i="49"/>
</calcChain>
</file>

<file path=xl/comments1.xml><?xml version="1.0" encoding="utf-8"?>
<comments xmlns="http://schemas.openxmlformats.org/spreadsheetml/2006/main">
  <authors>
    <author>ALeh</author>
  </authors>
  <commentList>
    <comment ref="A8" authorId="0" shape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<sst xmlns="http://schemas.openxmlformats.org/spreadsheetml/2006/main" count="1461" uniqueCount="689">
  <si>
    <t>/гривень/</t>
  </si>
  <si>
    <t>Загальний фонд</t>
  </si>
  <si>
    <t>Спеціальний фонд</t>
  </si>
  <si>
    <t>0219770</t>
  </si>
  <si>
    <t>Усього</t>
  </si>
  <si>
    <t>(код бюджету)</t>
  </si>
  <si>
    <t>17532000000</t>
  </si>
  <si>
    <t>0219800</t>
  </si>
  <si>
    <t>Субвенція з місцевого бюджету державному бюджету на виконання програм соціально-економічного розвитку регіонів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</si>
  <si>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</si>
  <si>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</si>
  <si>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</si>
  <si>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</si>
  <si>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0200000</t>
  </si>
  <si>
    <t>Виконавчий комітет Вараської міської ради</t>
  </si>
  <si>
    <t>0210000</t>
  </si>
  <si>
    <t>0443</t>
  </si>
  <si>
    <t>0217370</t>
  </si>
  <si>
    <t>7370</t>
  </si>
  <si>
    <t>0490</t>
  </si>
  <si>
    <t>Реалізація інших заходів щодо соціально-економічного розвитку територій</t>
  </si>
  <si>
    <t>0212010</t>
  </si>
  <si>
    <t>2010</t>
  </si>
  <si>
    <t>0731</t>
  </si>
  <si>
    <t>Багатопрофільна стаціонарна медична допомога населенню</t>
  </si>
  <si>
    <t>0217350</t>
  </si>
  <si>
    <t>7350</t>
  </si>
  <si>
    <t>Розроблення схем планування та забудови територій (містобудівної документації)</t>
  </si>
  <si>
    <t>9770</t>
  </si>
  <si>
    <t>0180</t>
  </si>
  <si>
    <t xml:space="preserve">Інші субвенції з місцевого бюджету </t>
  </si>
  <si>
    <t>9800</t>
  </si>
  <si>
    <t>1500000</t>
  </si>
  <si>
    <t>Управління містобудування, архітектури та капітального будівництва виконавчого комітету Вараської міської ради</t>
  </si>
  <si>
    <t>1510000</t>
  </si>
  <si>
    <t>1515045</t>
  </si>
  <si>
    <t>5045</t>
  </si>
  <si>
    <t>0810</t>
  </si>
  <si>
    <t>Будівництво мультифункціональних майданчиків для занять ігровими видами спорту</t>
  </si>
  <si>
    <t>1517310</t>
  </si>
  <si>
    <t>7310</t>
  </si>
  <si>
    <t>Будівництво об'єктів житлово-комунального господарства</t>
  </si>
  <si>
    <t>1517330</t>
  </si>
  <si>
    <t>7330</t>
  </si>
  <si>
    <t>Будівництво  інших об'єктів комунальної власності</t>
  </si>
  <si>
    <t>1517350</t>
  </si>
  <si>
    <t>0600000</t>
  </si>
  <si>
    <t>Управління  освіти виконавчого комітету Вараської міської ради</t>
  </si>
  <si>
    <t>0610000</t>
  </si>
  <si>
    <t>0617321</t>
  </si>
  <si>
    <t>7321</t>
  </si>
  <si>
    <t>Будівництво освітніх установ та закладів</t>
  </si>
  <si>
    <t>0611021</t>
  </si>
  <si>
    <t>0921</t>
  </si>
  <si>
    <t>Надання загальної середньої освіти закладами загальної середньої освіти</t>
  </si>
  <si>
    <t>0800000</t>
  </si>
  <si>
    <t>Управління праці та соціального захисту населення виконавчого комітету Вараської міської ради</t>
  </si>
  <si>
    <t>0810000</t>
  </si>
  <si>
    <t>0816083</t>
  </si>
  <si>
    <t>6083</t>
  </si>
  <si>
    <t>0610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</si>
  <si>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</si>
  <si>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0810160</t>
  </si>
  <si>
    <t>0160</t>
  </si>
  <si>
    <t>0111</t>
  </si>
  <si>
    <t>0813104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</si>
  <si>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</si>
  <si>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 xml:space="preserve">в т.ч. за рахунок субвенції з  місцевого бюджету 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 </t>
  </si>
  <si>
    <t>1000000</t>
  </si>
  <si>
    <t>Відділ  культури та туризму  виконавчого комітету Вараської міської ради</t>
  </si>
  <si>
    <t>1010000</t>
  </si>
  <si>
    <t>1017324</t>
  </si>
  <si>
    <t>7324</t>
  </si>
  <si>
    <t>Будівництво установ та закладів культури</t>
  </si>
  <si>
    <t>1011080</t>
  </si>
  <si>
    <t>1080</t>
  </si>
  <si>
    <t>0960</t>
  </si>
  <si>
    <t>Надання спеціальної освіти мистецькими школами</t>
  </si>
  <si>
    <t>3700000</t>
  </si>
  <si>
    <t>Фінансове управління виконавчого комітету Вараської міської ради</t>
  </si>
  <si>
    <t>3710000</t>
  </si>
  <si>
    <t>1600000</t>
  </si>
  <si>
    <t>Відділ  архітектури та містобудування виконавчого комітету Вараської міської ради</t>
  </si>
  <si>
    <t>1610000</t>
  </si>
  <si>
    <t>Керівництво і управління у відповідній сфері у містах (місті Києві), селищах, селах, територіальних громадах</t>
  </si>
  <si>
    <t>Департамент житлово-комунального господарства, майна та будівництва  виконавчого комітету Вараської міської ради</t>
  </si>
  <si>
    <t>Відділ  Державного архітектурно-будівельного контролю  виконавчого комітету Вараської міської ради</t>
  </si>
  <si>
    <t>Департамент культури, туризму, молоді та спорту  виконавчого комітету Вараської міської ради</t>
  </si>
  <si>
    <t>Департамент соціального захисту та гідності  виконавчого комітету Вараської міської ради</t>
  </si>
  <si>
    <t>РАЗОМ</t>
  </si>
  <si>
    <t>видатки споживання</t>
  </si>
  <si>
    <t>з них</t>
  </si>
  <si>
    <t xml:space="preserve">видатки розвитку </t>
  </si>
  <si>
    <t>у тому числі бюджет розвитку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</si>
  <si>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</si>
  <si>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</si>
  <si>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</si>
  <si>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</si>
  <si>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</si>
  <si>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</si>
  <si>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2</t>
  </si>
  <si>
    <t>0210150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</si>
  <si>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</si>
  <si>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</si>
  <si>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</si>
  <si>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0210180</t>
  </si>
  <si>
    <t>0133</t>
  </si>
  <si>
    <t>Інша діяльність у сфері державного управління</t>
  </si>
  <si>
    <t>0210191</t>
  </si>
  <si>
    <t>0191</t>
  </si>
  <si>
    <t>Проведення місцевих виборів</t>
  </si>
  <si>
    <t>в т.ч. за рахунок субвенції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</si>
  <si>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</si>
  <si>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</si>
  <si>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</si>
  <si>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</si>
  <si>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в т.ч. за рахунок субвенції з місцевого бюджету на здійснення доплат медичним та іншим працівникам закладів охорони здоров'я за рахунок відповідної субвенції з державного бюджету</t>
  </si>
  <si>
    <t>0212142</t>
  </si>
  <si>
    <t>2142</t>
  </si>
  <si>
    <t>0763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</si>
  <si>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</si>
  <si>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</si>
  <si>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</si>
  <si>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</si>
  <si>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 xml:space="preserve">в т.ч. за рахунок 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</si>
  <si>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>0212145</t>
  </si>
  <si>
    <t>2145</t>
  </si>
  <si>
    <t>Централізовані заходи з лікування онкологічних хворих</t>
  </si>
  <si>
    <t>0212152</t>
  </si>
  <si>
    <t>2152</t>
  </si>
  <si>
    <t>Інші програми та заходи у сфері охорони здоров’я</t>
  </si>
  <si>
    <t>0213112</t>
  </si>
  <si>
    <t>3112</t>
  </si>
  <si>
    <t>1040</t>
  </si>
  <si>
    <t>Заходи державної політики з питань дітей та їх соціального захисту</t>
  </si>
  <si>
    <t>0213121</t>
  </si>
  <si>
    <t>3121</t>
  </si>
  <si>
    <t>Утримання та забезпечення діяльності центрів соціальних служб для сім’ї, дітей та молоді</t>
  </si>
  <si>
    <t>0213132</t>
  </si>
  <si>
    <t>3132</t>
  </si>
  <si>
    <t>Утримання клубів для підлітків за місцем проживання</t>
  </si>
  <si>
    <t>0213133</t>
  </si>
  <si>
    <t>3133</t>
  </si>
  <si>
    <t>Інші заходи та заклади молодіжної політики</t>
  </si>
  <si>
    <t>0213140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</si>
  <si>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</si>
  <si>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</si>
  <si>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0213242</t>
  </si>
  <si>
    <t>3242</t>
  </si>
  <si>
    <t>1090</t>
  </si>
  <si>
    <t>Інші заходи у сфері соціального захисту і соціального забезпечення</t>
  </si>
  <si>
    <t>0215011</t>
  </si>
  <si>
    <t>5011</t>
  </si>
  <si>
    <t>Проведення навчально-тренувальних зборів і змагань з олімпійських видів спорту</t>
  </si>
  <si>
    <t>0215012</t>
  </si>
  <si>
    <t>5012</t>
  </si>
  <si>
    <t>Проведення навчально-тренувальних зборів і змагань з неолімпійських видів спорту</t>
  </si>
  <si>
    <t>0215062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</si>
  <si>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</si>
  <si>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</si>
  <si>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0216011</t>
  </si>
  <si>
    <t>6011</t>
  </si>
  <si>
    <t>Експлуатація та технічне обслуговування житлового фонду</t>
  </si>
  <si>
    <t>0216012</t>
  </si>
  <si>
    <t>6012</t>
  </si>
  <si>
    <t>0620</t>
  </si>
  <si>
    <t>Забезпечення діяльності з виробництва, транспортування, постачання теплової енергії</t>
  </si>
  <si>
    <t>0216013</t>
  </si>
  <si>
    <t>6013</t>
  </si>
  <si>
    <t>Забезпечення діяльності водопровідно-каналізаційного господарства</t>
  </si>
  <si>
    <t>0216014</t>
  </si>
  <si>
    <t>6014</t>
  </si>
  <si>
    <t>Забезпечення збору та вивезення сміття і відходів</t>
  </si>
  <si>
    <t>0216020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</si>
  <si>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</si>
  <si>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</si>
  <si>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0216030</t>
  </si>
  <si>
    <t>6030</t>
  </si>
  <si>
    <t>Організація благоустрою населених пунктів</t>
  </si>
  <si>
    <t>0216082</t>
  </si>
  <si>
    <t>6082</t>
  </si>
  <si>
    <t>Придбання житла для окремих категорій населення відповідно до законодавства</t>
  </si>
  <si>
    <t>0217130</t>
  </si>
  <si>
    <t>7130</t>
  </si>
  <si>
    <t>0421</t>
  </si>
  <si>
    <t>Здійснення заходів із землеустрою</t>
  </si>
  <si>
    <t>0217310</t>
  </si>
  <si>
    <t>0217461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</si>
  <si>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</si>
  <si>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</si>
  <si>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</si>
  <si>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0217530</t>
  </si>
  <si>
    <t>7530</t>
  </si>
  <si>
    <t>0460</t>
  </si>
  <si>
    <t>Інші заходи у сфері зв'язку, телекомунікації та інформатики</t>
  </si>
  <si>
    <t>0217610</t>
  </si>
  <si>
    <t>7610</t>
  </si>
  <si>
    <t>0411</t>
  </si>
  <si>
    <t>Сприяння розвитку малого та середнього підприємництва</t>
  </si>
  <si>
    <t>0217640</t>
  </si>
  <si>
    <t>7640</t>
  </si>
  <si>
    <t>0470</t>
  </si>
  <si>
    <t>Заходи з енергозбереження</t>
  </si>
  <si>
    <t>0217670</t>
  </si>
  <si>
    <t>7670</t>
  </si>
  <si>
    <t>Внески до статутного капіталу суб’єктів господарювання</t>
  </si>
  <si>
    <t>0217680</t>
  </si>
  <si>
    <t>7680</t>
  </si>
  <si>
    <t>Членські внески до асоціацій органів місцевого самоврядування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</si>
  <si>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</si>
  <si>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</si>
  <si>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</si>
  <si>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</si>
  <si>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 xml:space="preserve"> субвенції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</si>
  <si>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0218340</t>
  </si>
  <si>
    <t>8340</t>
  </si>
  <si>
    <t>0540</t>
  </si>
  <si>
    <t>Природоохоронні заходи за рахунок цільових фондів</t>
  </si>
  <si>
    <t>1510160</t>
  </si>
  <si>
    <t>1511010</t>
  </si>
  <si>
    <t>1010</t>
  </si>
  <si>
    <t>0910</t>
  </si>
  <si>
    <t>Надання дошкільної освіти</t>
  </si>
  <si>
    <t>1516011</t>
  </si>
  <si>
    <t>1516015</t>
  </si>
  <si>
    <t>6015</t>
  </si>
  <si>
    <t xml:space="preserve">Забезпечення надійної та безперебійної експлуатації ліфтів </t>
  </si>
  <si>
    <t>1516016</t>
  </si>
  <si>
    <t>6016</t>
  </si>
  <si>
    <t>Впровадження засобів обліку витрат та регулювання споживання води та теплової енергії</t>
  </si>
  <si>
    <t>1516030</t>
  </si>
  <si>
    <t>1517321</t>
  </si>
  <si>
    <t>1517461</t>
  </si>
  <si>
    <t>1519770</t>
  </si>
  <si>
    <t>0610160</t>
  </si>
  <si>
    <t>0611010</t>
  </si>
  <si>
    <t>0611020</t>
  </si>
  <si>
    <t>Надання загальної середньої освіти за рахунок коштів місцевого бюджету</t>
  </si>
  <si>
    <t>0611070</t>
  </si>
  <si>
    <t>1070</t>
  </si>
  <si>
    <t>Надання позашкільної освіти закладами позашкільної освіти, заходи із позашкільної роботи з дітьми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</si>
  <si>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</si>
  <si>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</si>
  <si>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</si>
  <si>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</si>
  <si>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</si>
  <si>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</si>
  <si>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</si>
  <si>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</si>
  <si>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</si>
  <si>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</si>
  <si>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</si>
  <si>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</si>
  <si>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</si>
  <si>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</si>
  <si>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</si>
  <si>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</si>
  <si>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Надання реабілітаційних послуг особам з інвалідністю та дітям з інвалідністю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</si>
  <si>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</si>
  <si>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</si>
  <si>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0813192</t>
  </si>
  <si>
    <t>3192</t>
  </si>
  <si>
    <t>1030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</si>
  <si>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</si>
  <si>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0813242</t>
  </si>
  <si>
    <t>4030</t>
  </si>
  <si>
    <t>0824</t>
  </si>
  <si>
    <t>Забезпечення діяльності бібліотек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</si>
  <si>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</si>
  <si>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</si>
  <si>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</si>
  <si>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</si>
  <si>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</si>
  <si>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>0829</t>
  </si>
  <si>
    <t xml:space="preserve">Забезпечення діяльності інших закладів в галузі культури і мистецтва </t>
  </si>
  <si>
    <t>1014082</t>
  </si>
  <si>
    <t>4082</t>
  </si>
  <si>
    <t xml:space="preserve">Інші заходи в галузі культури і мистецтва </t>
  </si>
  <si>
    <t>3710160</t>
  </si>
  <si>
    <t>3718500</t>
  </si>
  <si>
    <t>8500</t>
  </si>
  <si>
    <t>Нерозподілені трансферти з державного бюджету</t>
  </si>
  <si>
    <t>3718600</t>
  </si>
  <si>
    <t>8600</t>
  </si>
  <si>
    <t>0170</t>
  </si>
  <si>
    <t>Обслуговування місцевого боргу</t>
  </si>
  <si>
    <t>3719110</t>
  </si>
  <si>
    <t>9110</t>
  </si>
  <si>
    <t>Реверсна дотація</t>
  </si>
  <si>
    <t>ВСЬОГО ВИДАТКІВ</t>
  </si>
  <si>
    <t>програми</t>
  </si>
  <si>
    <t>харчування</t>
  </si>
  <si>
    <t>парк</t>
  </si>
  <si>
    <t>заходи</t>
  </si>
  <si>
    <t>3410160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</si>
  <si>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</si>
  <si>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</si>
  <si>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</si>
  <si>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0611061</t>
  </si>
  <si>
    <t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 а також коштів, необхідних для забезпечення безпечного навчального процесу у закладах загальної середньої освіти)</t>
  </si>
  <si>
    <t>0611060</t>
  </si>
  <si>
    <t>1110160</t>
  </si>
  <si>
    <t>в т.ч.: за рахунок інших субвенцій з місцевого бюджету</t>
  </si>
  <si>
    <t>1100000</t>
  </si>
  <si>
    <t>1110000</t>
  </si>
  <si>
    <t>3400000</t>
  </si>
  <si>
    <t>3410000</t>
  </si>
  <si>
    <t>Зміни до фінансування  бюджету Вараської                                                                                міської територіальної громади на 2021 рік</t>
  </si>
  <si>
    <t xml:space="preserve">Код </t>
  </si>
  <si>
    <t>Найменування згідно з Класифікацією фінансування бюджету</t>
  </si>
  <si>
    <t>УСЬОГО</t>
  </si>
  <si>
    <t>усього</t>
  </si>
  <si>
    <t>Фінансування  за типом кредитора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</si>
  <si>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</si>
  <si>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</si>
  <si>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</si>
  <si>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</si>
  <si>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</si>
  <si>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</si>
  <si>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</si>
  <si>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</si>
  <si>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</si>
  <si>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</si>
  <si>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t>301200</t>
  </si>
  <si>
    <t>Погашено позик</t>
  </si>
  <si>
    <t>Загальне фінансування</t>
  </si>
  <si>
    <t>Фінансування  за типом боргового зобов'язання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</si>
  <si>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</si>
  <si>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</si>
  <si>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</si>
  <si>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</si>
  <si>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</si>
  <si>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</si>
  <si>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</si>
  <si>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</si>
  <si>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402000</t>
  </si>
  <si>
    <t>Погашення</t>
  </si>
  <si>
    <t>402200</t>
  </si>
  <si>
    <t>Зовнішні зобов'язання</t>
  </si>
  <si>
    <t>402202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</si>
  <si>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</si>
  <si>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</si>
  <si>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</si>
  <si>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</si>
  <si>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</si>
  <si>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</si>
  <si>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</si>
  <si>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Кошти, що передаються із загального фонду бюджету до бюджету розвитку (спеціального фонду)</t>
  </si>
  <si>
    <t>0217322</t>
  </si>
  <si>
    <t>7322</t>
  </si>
  <si>
    <t>Будівництво медичних установ та закладів</t>
  </si>
  <si>
    <t xml:space="preserve">(грн)   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</si>
  <si>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</si>
  <si>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</si>
  <si>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місцевих бюджетів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</si>
  <si>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</si>
  <si>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</si>
  <si>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Міська програма з відзначення до державних, професійних та місцевих  свят, ювілейних дат, заохочення за заслуги перед Вараською міською територіальною громадою на 2021-2025 роки</t>
  </si>
  <si>
    <t>Рішення міської ради від 15.12.2020 №35</t>
  </si>
  <si>
    <t>Комплексна програма "Здоров'я" на 2021 рік</t>
  </si>
  <si>
    <t>Рішення міської ради від 15.12.2020 №60</t>
  </si>
  <si>
    <t xml:space="preserve">Комплексна програма підтримки сім'ї, дітей та молоді Вараської міської територіальної громади на 2021-2025 роки </t>
  </si>
  <si>
    <t>Рішення міської ради від 15.12.2020 №29</t>
  </si>
  <si>
    <t>0213123</t>
  </si>
  <si>
    <t>3123</t>
  </si>
  <si>
    <t>Заходи державної політики з питань сім'ї</t>
  </si>
  <si>
    <t>Комплексна програма підтримки сім'ї, дітей та молоді міста на 2018-2020 роки</t>
  </si>
  <si>
    <t>Рішення міської ради від 23.01.2018 №1000</t>
  </si>
  <si>
    <t>Програма оздоровлення та відпочинку дітей Вараської міської територіальної громади на 2021-2025 роки</t>
  </si>
  <si>
    <t>Рішення міської ради від 15.12.2020 №30</t>
  </si>
  <si>
    <t>Програма розвитку фізичної культури і спорту Вараської міської територіальної громади на 2021-2025 роки</t>
  </si>
  <si>
    <t>Рішення міської ради від 15.12.2020 №33</t>
  </si>
  <si>
    <t>Програма цільової фінансової підтримки Кузнецовського міського комунального підприємства на період 2017 - 2027 роки</t>
  </si>
  <si>
    <t>Рішення міської ради від  29.09.2017 №856</t>
  </si>
  <si>
    <t>Комплексна програма благоустрою та розвитку комунального господарства Вараської міської територіальної громади на 2021-2023 роки</t>
  </si>
  <si>
    <t>Рішення міської ради від 15.12.2020  №41</t>
  </si>
  <si>
    <t>Програма охорони тваринного світу та регулювання чисельності безпритульних тварин у Вараській міській територіальній громаді на 2021-2025 роки</t>
  </si>
  <si>
    <t>Рішення міської ради від 15.12.2020  №36</t>
  </si>
  <si>
    <t>Програма забезпечення житлом учасників антитерористичної операції, операції об'єднаних сил, членів сімей загиблих (померлих) учасників АТО/ООС на 2021-2025 роки</t>
  </si>
  <si>
    <t>Рішення міської ради від 15.12.2020  №38</t>
  </si>
  <si>
    <t>Програма співфінансування ремонтів багатоквартирних житлових будинків у Вараській міській територіальній громаді на 2021-2025 роки</t>
  </si>
  <si>
    <t>Рішення міської ради від 27.11.2020  №22</t>
  </si>
  <si>
    <t>Комплексна програма "Розумна громада" на 2021-2024 роки</t>
  </si>
  <si>
    <t>Рішення міської ради від 15.12.2020 №61</t>
  </si>
  <si>
    <t>Міська програма "Безпечне місто" на 2019-2023 роки</t>
  </si>
  <si>
    <t>Рішення міської ради від 03.04.2019 №1381</t>
  </si>
  <si>
    <t>Програма реалізації природоохоронних заходів Вараської міської територіальної громади на 2021-2023 роки</t>
  </si>
  <si>
    <t>Рішення міської ради від 15.12.2020 №40</t>
  </si>
  <si>
    <t xml:space="preserve">Комплексна програма  розвитку цивільного захисту Вараської міської територіальної громади на 2021-2025 роки </t>
  </si>
  <si>
    <t>Рішення міської ради від 15.12.2020 №31</t>
  </si>
  <si>
    <t>Програма розвитку і реалізації питань нового будівництва, реконструкції, модернізації та капітального ремонту об'єктів житлового фонду та інфраструктури Вараської міської територіальної громади на 2020-2022 роки</t>
  </si>
  <si>
    <t>Рішення міської ради від 14.11.2019 №1561</t>
  </si>
  <si>
    <t>Програма з реконструкції мереж водопостачання та водовідведення з підвищенням енергоефективності Вараської міської територіальної громади на 2020-2023 роки</t>
  </si>
  <si>
    <t>1021</t>
  </si>
  <si>
    <t xml:space="preserve">Надання загальної середньої освіти закладами загальної середньої освіти </t>
  </si>
  <si>
    <t>Міська програма "Харчування учнів закладів загальної середньої освіти Вараської міської територіальної громади на 2020-2022 роки"</t>
  </si>
  <si>
    <t>Рішення міської ради від 30.10.2019 №1547</t>
  </si>
  <si>
    <t>0617640</t>
  </si>
  <si>
    <t>Програма з енергозбереження м.Вараш на 2016-2020 роки</t>
  </si>
  <si>
    <t>0813031</t>
  </si>
  <si>
    <t>3031</t>
  </si>
  <si>
    <t>Надання інших пільг окремим категоріям громадян відповідно до законодавства</t>
  </si>
  <si>
    <t xml:space="preserve">Програма соціальної допомоги та підтримки мешканців Вараської міської територіальної громади на 2021-2023 роки </t>
  </si>
  <si>
    <t>Рішення міської ради від 15.12.2020 №37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</si>
  <si>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</si>
  <si>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</si>
  <si>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</si>
  <si>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</si>
  <si>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</si>
  <si>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</si>
  <si>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Надання фінансової підтримки громадським об'єднанням ветеранів і осіб з інвалідністю,  діяльність яких має соціальну спрямованість</t>
  </si>
  <si>
    <t>Програма розвитку культури та туризму на 2021-2025 роки</t>
  </si>
  <si>
    <t>Рішення міської ради від 15.12.2020 №39</t>
  </si>
  <si>
    <t>Х</t>
  </si>
  <si>
    <t>1700000</t>
  </si>
  <si>
    <t>1710000</t>
  </si>
  <si>
    <t>1710160</t>
  </si>
  <si>
    <t>1200000</t>
  </si>
  <si>
    <t>1210000</t>
  </si>
  <si>
    <t>1210160</t>
  </si>
  <si>
    <t>0617363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</si>
  <si>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</si>
  <si>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</si>
  <si>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в т.ч. за рахунок субвенції з державного бюджету місцевим бюджетам на здійснення заходів щодо соціально-економічного розвитку окремих територій</t>
  </si>
  <si>
    <t>Програма розвитку земельних відносин Вараської міської територіальної громади на 2019-2021 роки</t>
  </si>
  <si>
    <t>Рішення міської ради від 14.11.2019 №1583</t>
  </si>
  <si>
    <t xml:space="preserve">                          </t>
  </si>
  <si>
    <t>Код</t>
  </si>
  <si>
    <t>Найменування                                                                            згідно з  класифікацією доходів бюджету</t>
  </si>
  <si>
    <t>в т.ч.                           бюджет розвитку</t>
  </si>
  <si>
    <t>3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</si>
  <si>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</si>
  <si>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</si>
  <si>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</si>
  <si>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</si>
  <si>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</si>
  <si>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</si>
  <si>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</si>
  <si>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</si>
  <si>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</si>
  <si>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Рентна плата та плата за використання інших природних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</si>
  <si>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</si>
  <si>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</si>
  <si>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</si>
  <si>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</si>
  <si>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</si>
  <si>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</si>
  <si>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суб'єктами господарювання роздрібної торгівлі підакцизних товарів</t>
  </si>
  <si>
    <t xml:space="preserve">Місцеві податки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</si>
  <si>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</si>
  <si>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</si>
  <si>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</si>
  <si>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</si>
  <si>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</si>
  <si>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</si>
  <si>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</si>
  <si>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</si>
  <si>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</si>
  <si>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</si>
  <si>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</si>
  <si>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</si>
  <si>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</si>
  <si>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</si>
  <si>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</si>
  <si>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</si>
  <si>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 xml:space="preserve">Інші податки та збори                                  </t>
  </si>
  <si>
    <t xml:space="preserve">Екологічний податок                                    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</si>
  <si>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</si>
  <si>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</si>
  <si>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</si>
  <si>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</si>
  <si>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 є державна або комунальна власність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</si>
  <si>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</si>
  <si>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Плата за розміщення тимчасово вільних коштів місцевих бюджетів</t>
  </si>
  <si>
    <t>Інші надходження</t>
  </si>
  <si>
    <t>Адміністративні штрафи 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</si>
  <si>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</si>
  <si>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</si>
  <si>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</si>
  <si>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</si>
  <si>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надання інших адміністративних послуг</t>
  </si>
  <si>
    <t>Адмiнiстративний збiр за державну реєстрацiю речових прав на нерухоме майно та їх обтяжень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</si>
  <si>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</si>
  <si>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</si>
  <si>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</si>
  <si>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</si>
  <si>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</si>
  <si>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</si>
  <si>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</si>
  <si>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>Надходження коштів пайової участі у розвитку інфраструктури населеного пункту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</si>
  <si>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</si>
  <si>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</si>
  <si>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</si>
  <si>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вiд додаткової (господарської) дiяльностi</t>
  </si>
  <si>
    <t>Надходження бюджетних установ вiд реалiзацiї в установленому порядку майна (крiм нерухомого майна)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</si>
  <si>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</si>
  <si>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</si>
  <si>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</si>
  <si>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</si>
  <si>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</si>
  <si>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</si>
  <si>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</si>
  <si>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</si>
  <si>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</si>
  <si>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</si>
  <si>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</si>
  <si>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</si>
  <si>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</si>
  <si>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</si>
  <si>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</si>
  <si>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</si>
  <si>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</si>
  <si>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</si>
  <si>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</si>
  <si>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</si>
  <si>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Разом доходів</t>
  </si>
  <si>
    <t>1. Показники міжбюджетних трансфертів з інших бюджетів</t>
  </si>
  <si>
    <t>(грн)</t>
  </si>
  <si>
    <t>Державний бюджет України</t>
  </si>
  <si>
    <t>Обласний бюджет Рівненської області</t>
  </si>
  <si>
    <t>х</t>
  </si>
  <si>
    <t>загальний фонд</t>
  </si>
  <si>
    <t>спеціальний фонд</t>
  </si>
  <si>
    <t>2. Показники міжбюджетних трансфертів іншим бюджетам</t>
  </si>
  <si>
    <t>Код  Програмної класифікації   видатків та кредитування місцевого бюджету/             Код бюджету</t>
  </si>
  <si>
    <t>Код  Типової програмної класифікації   видатків та кредитування місцевого бюджету</t>
  </si>
  <si>
    <t>Найменування трансферту/                                                                            Найменування бюджету - отримувача міжбюджетного трансферту</t>
  </si>
  <si>
    <t>Найменування об'єкта будівництва / 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</si>
  <si>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</si>
  <si>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</si>
  <si>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</si>
  <si>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розвитку,які спрямовуються на будівництво об'єкта у бюджетному періоді, гривень</t>
  </si>
  <si>
    <t>Рівень готовності об'єкта на кінець бюджетного періоду, %</t>
  </si>
  <si>
    <t>Керівництво і управління у відповідній сфері у містах (місті Києві), селищах, селах, об’єднаних територіальних громадах</t>
  </si>
  <si>
    <t>1217310</t>
  </si>
  <si>
    <t>Всього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</si>
  <si>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</si>
  <si>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</si>
  <si>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Виконання заходів, спрямованих на забезпечення якісної, сучасної та доступної загальної середньої освіти "Нова українська школа"</t>
  </si>
  <si>
    <t>1182</t>
  </si>
  <si>
    <t>1181</t>
  </si>
  <si>
    <t>0611181</t>
  </si>
  <si>
    <t>0611182</t>
  </si>
  <si>
    <t>0611180</t>
  </si>
  <si>
    <t>1111080</t>
  </si>
  <si>
    <t>1114030</t>
  </si>
  <si>
    <t>1114060</t>
  </si>
  <si>
    <t>1114081</t>
  </si>
  <si>
    <t>1114082</t>
  </si>
  <si>
    <t>1117324</t>
  </si>
  <si>
    <t>1217461</t>
  </si>
  <si>
    <t>Розвиток мережі центрів надання адміністративних послуг</t>
  </si>
  <si>
    <t>7390</t>
  </si>
  <si>
    <t>3417390</t>
  </si>
  <si>
    <t>1216014</t>
  </si>
  <si>
    <t>Рішення міської ради від 15.12.2020 №41</t>
  </si>
  <si>
    <t>3718710</t>
  </si>
  <si>
    <t>8710</t>
  </si>
  <si>
    <t>Резервний фонд місцевого бюджету</t>
  </si>
  <si>
    <t>0213124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</si>
  <si>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</si>
  <si>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</si>
  <si>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в т.ч. за рахунок субвенції з державного бюджету на 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</si>
  <si>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1060</t>
  </si>
  <si>
    <t xml:space="preserve">Надання пільгових довгострокових кредитів молодим сім’ям та одиноким молодим громадянам на будівництво/реконструкцію/придбання житла  </t>
  </si>
  <si>
    <t>0217363</t>
  </si>
  <si>
    <t>0217540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</si>
  <si>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</si>
  <si>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</si>
  <si>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в т.ч. за рахунок субвенції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</si>
  <si>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0218230</t>
  </si>
  <si>
    <t>8230</t>
  </si>
  <si>
    <t>Інші заходи громадського порядку та безпеки</t>
  </si>
  <si>
    <t>0615031</t>
  </si>
  <si>
    <t>5031</t>
  </si>
  <si>
    <t>Утримання та навчально-тренувальна робота комунальних дитячо-юнацьких спортивних шкіл</t>
  </si>
  <si>
    <t>0619770</t>
  </si>
  <si>
    <t>1216020</t>
  </si>
  <si>
    <t>1217321</t>
  </si>
  <si>
    <t>Будівництво  освітніх установ та закладів</t>
  </si>
  <si>
    <t>1113140</t>
  </si>
  <si>
    <t>1216090</t>
  </si>
  <si>
    <t>6090</t>
  </si>
  <si>
    <t>Інша діяльність у сфері житлово-комунального господарства</t>
  </si>
  <si>
    <t>0640</t>
  </si>
  <si>
    <t>1217325</t>
  </si>
  <si>
    <t>7325</t>
  </si>
  <si>
    <t xml:space="preserve">Будівництво споруд, установ та закладів фізичної культури і спорту
</t>
  </si>
  <si>
    <t>1617350</t>
  </si>
  <si>
    <t>3413031</t>
  </si>
  <si>
    <t>3413032</t>
  </si>
  <si>
    <t>3413033</t>
  </si>
  <si>
    <t>3413160</t>
  </si>
  <si>
    <t>3413192</t>
  </si>
  <si>
    <t>3413242</t>
  </si>
  <si>
    <t>3413222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</si>
  <si>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 України "Про статус ветеранів війни, гарантії їх соціального захисту", та які потребують поліпшення житлових умов</t>
  </si>
  <si>
    <t>3222</t>
  </si>
  <si>
    <t>3221</t>
  </si>
  <si>
    <t>Грошова компенсація за належні для отримання жилі приміщення для сімей осіб, визначених абзацами 5-8 пункту 1 статті 10 Закону України "Про статус ветеранів війни, гарантії їх соціального захисту", для осіб з інвалідністю I-II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11-14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</si>
  <si>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в т.ч. за рахунок субвенції з державного бюджету місцевим бюджетам</t>
  </si>
  <si>
    <t>в т.ч. за рахунок субвенції з обласного бюджету</t>
  </si>
  <si>
    <t>Зміни до міжбюджетних трансфертів на 2021 рік</t>
  </si>
  <si>
    <t>Найменування трансферту/                                                                            Найменування бюджету - надавача міжбюджетного трансферту</t>
  </si>
  <si>
    <t xml:space="preserve">                            I. Трансферти до загального фонду бюджету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</si>
  <si>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</si>
  <si>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</si>
  <si>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</si>
  <si>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</si>
  <si>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 xml:space="preserve">                            II. Трансферти до спеціального фонду бюджету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</si>
  <si>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</si>
  <si>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</si>
  <si>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</si>
  <si>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</si>
  <si>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</si>
  <si>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</si>
  <si>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Плата за оренду майна бюджетних установ, що здійснюється відповідно до Закону України "Про оренду державного та комунального майна"</t>
  </si>
  <si>
    <t>Медична субвенція з державного бюджету місцевим бюджетам</t>
  </si>
  <si>
    <t>Рентна плата за спеціальне використання лісових ресурсів </t>
  </si>
  <si>
    <t>Міська програма "Безпечна громада" на 2019-2023 роки</t>
  </si>
  <si>
    <t>Програма економічного і соціального розвитку Вараської міської  територіальної громади на 2021 рік</t>
  </si>
  <si>
    <t>Рішення міської ради від 23.12.2020 №85</t>
  </si>
  <si>
    <t>Комплексна програма розвитку цивільного захисту Вараської міської територіальної громади на 2021-2025 роки</t>
  </si>
  <si>
    <t>Рішення міської ради від 15.12.2020  №31</t>
  </si>
  <si>
    <t>Будівництво споруд, установ та закладів фізичної культури і спорту</t>
  </si>
  <si>
    <t>Рішення міської ради від 29.11.2019  №1614</t>
  </si>
  <si>
    <t>Співфінансування ремонтів житлових будинків</t>
  </si>
  <si>
    <t>Капітальний ремонт Старорафалівської гімназії Вараської міської ради в с.Стара Рафалівка на вул. Центральна, 13 Вараської міської територіальної громади (влаштування санвузла і тамбура)</t>
  </si>
  <si>
    <t>3413221</t>
  </si>
  <si>
    <t>Програма надання пільгових довготермінових кредитів на будівництво і придбання житла на 2021- 2023 роки</t>
  </si>
  <si>
    <t>Рішення міської ради від 25.06.2021 №529</t>
  </si>
  <si>
    <t>Програма розвитку та реалізації питань містобудування на території Вараської міської територіальної громади на 2021-2023 роки</t>
  </si>
  <si>
    <t>Рішення міської ради від 15.12.2020 №34</t>
  </si>
  <si>
    <r>
      <rPr>
        <b/>
        <sz val="14"/>
        <rFont val="Times New Roman"/>
        <family val="1"/>
        <charset val="204"/>
      </rPr>
      <t>УСЬОГО</t>
    </r>
    <r>
      <rPr>
        <sz val="14"/>
        <rFont val="Times New Roman"/>
        <family val="1"/>
        <charset val="204"/>
      </rPr>
      <t xml:space="preserve"> за розділами I, II, у тому числі:</t>
    </r>
  </si>
  <si>
    <t xml:space="preserve">                                             до рішення Вараської міської ради</t>
  </si>
  <si>
    <t xml:space="preserve">                                                  _________2021 року№____</t>
  </si>
  <si>
    <t>Код Класифікації    доходу бюджету/Код бюджету</t>
  </si>
  <si>
    <t>1113242</t>
  </si>
  <si>
    <t>3413035</t>
  </si>
  <si>
    <t>Компенсаційні виплати за пільговий проїзд окремих категорій громадян на залізничному транспорті</t>
  </si>
  <si>
    <t xml:space="preserve">Компенсаційні виплати на пільговий проїзд автомобільним транспортом окремим категоріям громадян </t>
  </si>
  <si>
    <t>3416083</t>
  </si>
  <si>
    <t>3413105</t>
  </si>
  <si>
    <t>Зміни до доходів бюджету Вараської міської  територіальної громади   на 2021 рік</t>
  </si>
  <si>
    <r>
      <t>Туристичний збір</t>
    </r>
    <r>
      <rPr>
        <sz val="14"/>
        <rFont val="Times New Roman"/>
        <family val="1"/>
        <charset val="204"/>
      </rPr>
      <t> </t>
    </r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</si>
  <si>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</si>
  <si>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 xml:space="preserve">                           II. Трансферти із спеціального фонду бюджету</t>
  </si>
  <si>
    <t xml:space="preserve">                           I. Трансферти із загального фонду бюджету</t>
  </si>
  <si>
    <r>
      <rPr>
        <b/>
        <sz val="14"/>
        <rFont val="Times New Roman"/>
        <family val="1"/>
        <charset val="204"/>
      </rPr>
      <t xml:space="preserve">УСЬОГО </t>
    </r>
    <r>
      <rPr>
        <sz val="14"/>
        <rFont val="Times New Roman"/>
        <family val="1"/>
        <charset val="204"/>
      </rPr>
      <t>за розділами I, II, у тому числі:</t>
    </r>
  </si>
  <si>
    <t xml:space="preserve"> (код бюджету)</t>
  </si>
  <si>
    <t xml:space="preserve">                                                          Додаток 4</t>
  </si>
  <si>
    <t>1113133</t>
  </si>
  <si>
    <t>1115011</t>
  </si>
  <si>
    <t>Відділ архітектури та містобудування виконавчого комітету Вараської міської ради</t>
  </si>
  <si>
    <t xml:space="preserve">Проектні роботи "Будівництво Сопачівського ліцею Вараської міської ради на 600 місць за адресою: с.Сопачів, вул. І.Гозуватого, 10 Володимирецького району Рівненської області" </t>
  </si>
  <si>
    <t>3104</t>
  </si>
  <si>
    <t>1020</t>
  </si>
  <si>
    <t>Капітальний ремонт (модернізація) пасажирських ліфтів житлових будинків м.Вараш</t>
  </si>
  <si>
    <t xml:space="preserve">Виготовлення проектно-кошторисної документації  "Прокладання теплової мережі від ТК-27 до вул.Лугова в м.Вараш, Рівненської області" з проходженням експертизи </t>
  </si>
  <si>
    <t>Капітальний ремонт каналізаційного колектора (від КК-17 до КК-19) в м. Вараш Рівненської області</t>
  </si>
  <si>
    <t>Виготовлення проектно-кошторисної документації "Будівництво самопливної каналізаційної мережі від колодязя №68 за адресою: м.Вараш проспект Шевченка Рівненської області з проведенням експертизи</t>
  </si>
  <si>
    <t>Реконструкція систем водопостачання та водовідведення міста Вараш з підвищенням енергоефективності та запровадження диспетчеризації з моніторингом енергоефективності (виготовлення проектно-кошторисної документації)</t>
  </si>
  <si>
    <t>Капітальний ремонт спортивного залу Вараської загальноосвітньої школи I-III ступенів №2 Вараської міської ради Рівненської області за адресою : Рівненська область, м.Вараш, мрн.Будівельників, 56</t>
  </si>
  <si>
    <t xml:space="preserve">Виготовлення проектно-кошторисної документації  "Спорткомплекс в місті Вараш, Вараського району, Рівненської області (коригування)" </t>
  </si>
  <si>
    <t>Нове будівництво мультифункціонального спортивного майданчика для занять ігровими видами спорту за адресою вул. Меслибницька, Північний мікрорайон, буд. 9, м. Вараш, Рівненська обл.</t>
  </si>
  <si>
    <t>Капітальний ремонт (модернізація) пасажирських ліфтів житлових будинків м. Вараш</t>
  </si>
  <si>
    <t>Реконструкція розподільчої теплової мережі системи теплопостачання від теплової камери ТК 9-8 до споживачів за адресою: м-ну Будівельників, м. Вараш, Рівненської області</t>
  </si>
  <si>
    <t>Капітальний ремонт напірного каналізаційного колектора (від КК-1 до кута № 7а) в м. Вараш Рівненської області</t>
  </si>
  <si>
    <t>Реконструкція систем водопостачання та водовідведення міста Вараш з підвищенням енергоіфективності та запровадження диспетчеризації з моніторингом енергоефективності (виготовлення проєктно-кошторисної документації)</t>
  </si>
  <si>
    <t>Капітальний ремонт зовнішнього освітлення пр. Т.Г. Шевченка, м. Вараш, Рівненської області</t>
  </si>
  <si>
    <t>Капітальний ремонт нежитлового приміщення за адресою м-н Перемоги, 21 м.Вараш, Рівненської області</t>
  </si>
  <si>
    <t>в т.ч. за рахунок субвенції з місцевого бюджету</t>
  </si>
  <si>
    <t>Програма «Громадський бюджет Вараської міської територіальної громади на 2021-2025 роки»</t>
  </si>
  <si>
    <t>Рішення міської ради від 04.06.2021 №430</t>
  </si>
  <si>
    <t>0380</t>
  </si>
  <si>
    <t>0810180</t>
  </si>
  <si>
    <t>Програма забезпечення виконання управлінням праці та соціального захисту населення виконавчого комітету Вараської міської ради рішень суду та пов'язаних із ними стягнень на 2021-2023 роки</t>
  </si>
  <si>
    <t>Рішення міської ради від 20.08.2021 №604</t>
  </si>
  <si>
    <t>Реконструкція об'єктів інфраструктури парку (громадського туалету з благоустроєм території) в м.Вараші Рівненської області (коригування проєктно-кошторисної документації)</t>
  </si>
  <si>
    <t>Капітальний ремонт покрівлі центру дозвілля департаменту КТМС ВК ВМР за адресою: м-н будівельників, 2а в м.Вараш Вараського р-ну Рівненської області (виготовлення проєктно-кошторисної документації)</t>
  </si>
  <si>
    <t xml:space="preserve"> Капітальний ремонт частини приміщення головного корпусу під відділення реабілітації комунального  некомерційного підприємства Вараської міської ради "Вараська багатопрофільна лікарня", Рівненська область, м.Вараш, вул.Енергетиків, 23 (виготовлення проектно-кошторисної документації)</t>
  </si>
  <si>
    <t xml:space="preserve"> Капітальний ремонт частини приміщення головного корпусу під травматологічний пункт комунального  некомерційного підприємства Вараської міської ради "Вараська багатопрофільна лікарня", Рівненська область, м.Вараш, вул.Енергетиків, 23 (виготовлення проектно-кошторисної документації)</t>
  </si>
  <si>
    <t>Капітальний ремонт будівлі  інфекційного відділення комунального  некомерційного підприємства Вараської міської ради "Вараська багатопрофільна лікарня",  Рівненська область, м.Вараш, вул.Енергетиків, 23 (роботи з інженерно-геологічних вишукувань)</t>
  </si>
  <si>
    <t>Капітальний ремонт будівлі  інфекційного відділення комунального  некомерційного підприємства Вараської міської ради "Вараська багатопрофільна лікарня",  Рівненська область, м.Вараш, вул.Енергетиків, 23 (роботи з інженерно-геодезичних вишукувань)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</si>
  <si>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</si>
  <si>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 xml:space="preserve"> "Автоматична система пожежної сигналізації та оповіщення людей про пожежу в закладі дошкільної освіти №11, м-н. Вараш, 33, м.Вараш Рівненської обл.(капітальний ремонт)"</t>
  </si>
  <si>
    <t>Міський голова                                              Олександр МЕНЗУЛ</t>
  </si>
  <si>
    <t xml:space="preserve">                 Міський голова                                              Олександр МЕНЗУЛ</t>
  </si>
  <si>
    <r>
      <t xml:space="preserve">    </t>
    </r>
    <r>
      <rPr>
        <sz val="16"/>
        <color indexed="8"/>
        <rFont val="Times New Roman"/>
        <family val="1"/>
        <charset val="204"/>
      </rPr>
      <t xml:space="preserve"> </t>
    </r>
    <r>
      <rPr>
        <sz val="20"/>
        <color indexed="8"/>
        <rFont val="Times New Roman"/>
        <family val="1"/>
        <charset val="204"/>
      </rPr>
      <t>Міський голова                                              Олександр МЕНЗУЛ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</si>
</sst>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Arial Cyr"/>
      <charset val="204"/>
    </font>
    <font>
      <sz val="2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0"/>
      <color rgb="FFFF0000"/>
      <name val="Arial Cyr"/>
      <charset val="204"/>
    </font>
    <font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ourier New"/>
      <family val="3"/>
      <charset val="204"/>
    </font>
    <font>
      <sz val="14"/>
      <color rgb="FFFF0000"/>
      <name val="Times New Roman Cyr"/>
      <family val="1"/>
      <charset val="204"/>
    </font>
    <font>
      <sz val="10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2"/>
      <name val="Times New Roman"/>
      <family val="1"/>
      <charset val="204"/>
    </font>
    <font>
      <sz val="14"/>
      <name val="Times New Roman"/>
      <family val="1"/>
    </font>
    <font>
      <sz val="11"/>
      <name val="Times New Roman"/>
      <family val="1"/>
    </font>
    <font>
      <i/>
      <sz val="10"/>
      <name val="Times New Roman"/>
      <family val="1"/>
      <charset val="204"/>
    </font>
    <font>
      <i/>
      <sz val="10"/>
      <name val="Times New Roman"/>
      <family val="1"/>
    </font>
    <font>
      <b/>
      <sz val="14"/>
      <name val="Times New Roman Cyr"/>
      <family val="1"/>
      <charset val="204"/>
    </font>
    <font>
      <u/>
      <sz val="10"/>
      <color indexed="12"/>
      <name val="Arial Cyr"/>
      <charset val="204"/>
    </font>
    <font>
      <sz val="10"/>
      <name val="Times New Roman"/>
      <family val="1"/>
    </font>
    <font>
      <sz val="14"/>
      <name val="Times New Roman Cyr"/>
      <family val="1"/>
      <charset val="204"/>
    </font>
    <font>
      <sz val="14"/>
      <color rgb="FFFF0000"/>
      <name val="Times New Roman"/>
      <family val="1"/>
    </font>
    <font>
      <i/>
      <sz val="14"/>
      <color rgb="FFFF0000"/>
      <name val="Times New Roman Cyr"/>
      <charset val="204"/>
    </font>
    <font>
      <sz val="14"/>
      <name val="Times New Roman CYR"/>
      <charset val="204"/>
    </font>
    <font>
      <b/>
      <sz val="14"/>
      <color rgb="FFFF0000"/>
      <name val="Times New Roman Cyr"/>
      <family val="1"/>
      <charset val="204"/>
    </font>
    <font>
      <sz val="14"/>
      <color rgb="FFFF0000"/>
      <name val="Times New Roman CYR"/>
      <charset val="204"/>
    </font>
    <font>
      <i/>
      <sz val="14"/>
      <color rgb="FFFF0000"/>
      <name val="Times New Roman"/>
      <family val="1"/>
    </font>
    <font>
      <b/>
      <sz val="14"/>
      <name val="Times New Roman CYR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"/>
      <family val="1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2"/>
      <name val="Arial Cyr"/>
      <charset val="204"/>
    </font>
    <font>
      <i/>
      <sz val="10"/>
      <name val="Times New Roman CYR"/>
      <charset val="204"/>
    </font>
    <font>
      <b/>
      <sz val="12"/>
      <color rgb="FFFF0000"/>
      <name val="Times New Roman CYR"/>
      <family val="1"/>
      <charset val="204"/>
    </font>
    <font>
      <b/>
      <sz val="14"/>
      <color rgb="FFFF0000"/>
      <name val="Times New Roman"/>
      <family val="1"/>
    </font>
    <font>
      <i/>
      <sz val="12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</font>
    <font>
      <b/>
      <i/>
      <sz val="12"/>
      <color rgb="FFFF0000"/>
      <name val="Times New Roman CYR"/>
      <family val="1"/>
      <charset val="204"/>
    </font>
    <font>
      <i/>
      <sz val="14"/>
      <color rgb="FFFF0000"/>
      <name val="Times New Roman Cyr"/>
      <family val="1"/>
      <charset val="204"/>
    </font>
    <font>
      <i/>
      <sz val="12"/>
      <color rgb="FFFF0000"/>
      <name val="Times New Roman"/>
      <family val="1"/>
    </font>
    <font>
      <i/>
      <sz val="12"/>
      <color rgb="FFFF0000"/>
      <name val="Times New Roman Cyr"/>
      <family val="1"/>
      <charset val="204"/>
    </font>
    <font>
      <sz val="12"/>
      <color rgb="FFFF0000"/>
      <name val="Times New Roman Cyr"/>
      <family val="1"/>
      <charset val="204"/>
    </font>
    <font>
      <i/>
      <sz val="10"/>
      <color rgb="FFFF0000"/>
      <name val="Arial Cyr"/>
      <charset val="204"/>
    </font>
    <font>
      <i/>
      <sz val="14"/>
      <color rgb="FFFF0000"/>
      <name val="Arial Cyr"/>
      <charset val="204"/>
    </font>
    <font>
      <b/>
      <sz val="14"/>
      <name val="Times New Roman"/>
      <family val="1"/>
    </font>
    <font>
      <i/>
      <sz val="12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name val="Arial"/>
      <family val="2"/>
      <charset val="204"/>
    </font>
    <font>
      <b/>
      <sz val="16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color rgb="FFFF0000"/>
      <name val="Helv"/>
      <charset val="204"/>
    </font>
    <font>
      <b/>
      <sz val="10"/>
      <name val="Arial Cyr"/>
      <charset val="204"/>
    </font>
    <font>
      <b/>
      <sz val="10"/>
      <name val="Helv"/>
      <charset val="204"/>
    </font>
    <font>
      <sz val="7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2"/>
      <color rgb="FFFF0000"/>
      <name val="Arial Cyr"/>
      <charset val="204"/>
    </font>
    <font>
      <sz val="13"/>
      <color rgb="FFFF0000"/>
      <name val="Arial Cyr"/>
      <charset val="204"/>
    </font>
    <font>
      <sz val="12"/>
      <color rgb="FFFF0000"/>
      <name val="Helv"/>
      <charset val="204"/>
    </font>
    <font>
      <i/>
      <sz val="10"/>
      <color rgb="FFFF0000"/>
      <name val="Helv"/>
      <charset val="204"/>
    </font>
    <font>
      <i/>
      <sz val="12"/>
      <name val="Helv"/>
      <charset val="204"/>
    </font>
    <font>
      <b/>
      <sz val="14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i/>
      <sz val="14"/>
      <name val="Times New Roman"/>
      <family val="1"/>
      <charset val="204"/>
    </font>
    <font>
      <i/>
      <sz val="14"/>
      <name val="Times New Roman Cyr"/>
      <family val="1"/>
      <charset val="204"/>
    </font>
    <font>
      <i/>
      <sz val="14"/>
      <name val="Times New Roman"/>
      <family val="1"/>
    </font>
    <font>
      <i/>
      <sz val="12"/>
      <name val="Times New Roman Cyr"/>
      <family val="1"/>
      <charset val="204"/>
    </font>
    <font>
      <i/>
      <sz val="10"/>
      <name val="Arial Cyr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sz val="16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10"/>
      <color rgb="FFC00000"/>
      <name val="Helv"/>
      <charset val="204"/>
    </font>
    <font>
      <b/>
      <sz val="8"/>
      <color indexed="8"/>
      <name val="Times New Roman"/>
      <family val="1"/>
      <charset val="204"/>
    </font>
    <font>
      <sz val="16"/>
      <name val="Arial Cyr"/>
      <charset val="204"/>
    </font>
    <font>
      <sz val="18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8"/>
      <name val="Arial Cyr"/>
      <charset val="204"/>
    </font>
    <font>
      <u/>
      <sz val="14"/>
      <name val="Arial Cyr"/>
      <charset val="204"/>
    </font>
    <font>
      <sz val="13.5"/>
      <name val="Times New Roman"/>
      <family val="1"/>
      <charset val="204"/>
    </font>
    <font>
      <sz val="13.5"/>
      <name val="Arial Cyr"/>
      <charset val="204"/>
    </font>
    <font>
      <sz val="15"/>
      <name val="Arial Cyr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sz val="12"/>
      <name val="Times New Roman"/>
      <family val="1"/>
    </font>
    <font>
      <sz val="12"/>
      <name val="Arial Cyr"/>
      <family val="2"/>
      <charset val="204"/>
    </font>
    <font>
      <i/>
      <sz val="12"/>
      <name val="Arial Cyr"/>
      <family val="2"/>
      <charset val="204"/>
    </font>
    <font>
      <sz val="14"/>
      <name val="Arial Cyr"/>
      <family val="2"/>
      <charset val="204"/>
    </font>
    <font>
      <sz val="14"/>
      <color rgb="FFFF0000"/>
      <name val="Arial Cyr"/>
      <family val="2"/>
      <charset val="204"/>
    </font>
    <font>
      <b/>
      <sz val="14"/>
      <color rgb="FFFF0000"/>
      <name val="Times New Roman Cyr"/>
      <charset val="204"/>
    </font>
    <font>
      <i/>
      <sz val="14"/>
      <name val="Times New Roman CYR"/>
      <charset val="204"/>
    </font>
    <font>
      <sz val="16"/>
      <name val="Arial Cyr"/>
      <family val="2"/>
      <charset val="204"/>
    </font>
    <font>
      <b/>
      <sz val="10"/>
      <name val="Times New Roman Cyr"/>
      <family val="1"/>
      <charset val="204"/>
    </font>
    <font>
      <sz val="14"/>
      <color theme="1"/>
      <name val="Times New Roman Cyr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Times New Roman"/>
      <family val="1"/>
    </font>
    <font>
      <b/>
      <sz val="14"/>
      <color theme="1"/>
      <name val="Times New Roman Cyr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</font>
    <font>
      <sz val="10"/>
      <color theme="1"/>
      <name val="Arial Cyr"/>
      <charset val="204"/>
    </font>
    <font>
      <b/>
      <sz val="12"/>
      <color theme="1"/>
      <name val="Times New Roman CYR"/>
      <family val="1"/>
      <charset val="204"/>
    </font>
    <font>
      <i/>
      <sz val="13.5"/>
      <name val="Times New Roman"/>
      <family val="1"/>
      <charset val="204"/>
    </font>
    <font>
      <i/>
      <sz val="11"/>
      <name val="Times New Roman"/>
      <family val="1"/>
    </font>
    <font>
      <i/>
      <sz val="12"/>
      <name val="Times New Roman CYR"/>
      <charset val="204"/>
    </font>
    <font>
      <sz val="13.5"/>
      <color rgb="FFFF0000"/>
      <name val="Times New Roman"/>
      <family val="1"/>
      <charset val="204"/>
    </font>
    <font>
      <i/>
      <sz val="13.5"/>
      <color rgb="FFFF0000"/>
      <name val="Times New Roman"/>
      <family val="1"/>
      <charset val="204"/>
    </font>
    <font>
      <b/>
      <i/>
      <sz val="12"/>
      <name val="Times New Roman CYR"/>
      <family val="1"/>
      <charset val="204"/>
    </font>
    <font>
      <i/>
      <sz val="13.5"/>
      <name val="Times New Roman Cyr"/>
      <family val="1"/>
      <charset val="204"/>
    </font>
    <font>
      <i/>
      <sz val="13.5"/>
      <name val="Times New Roman"/>
      <family val="1"/>
    </font>
    <font>
      <i/>
      <sz val="13.5"/>
      <name val="Arial Cyr"/>
      <charset val="204"/>
    </font>
    <font>
      <sz val="13.5"/>
      <name val="Times New Roman Cyr"/>
      <family val="1"/>
      <charset val="204"/>
    </font>
    <font>
      <b/>
      <sz val="13.5"/>
      <name val="Times New Roman CYR"/>
      <charset val="204"/>
    </font>
    <font>
      <i/>
      <sz val="11"/>
      <name val="Times New Roman CYR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sz val="14"/>
      <name val="Arial Cyr"/>
      <charset val="204"/>
    </font>
    <font>
      <u/>
      <sz val="14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i/>
      <sz val="12"/>
      <color rgb="FFFF0000"/>
      <name val="Helv"/>
      <charset val="204"/>
    </font>
    <font>
      <b/>
      <sz val="12"/>
      <color rgb="FFFF0000"/>
      <name val="Arial Cyr"/>
      <charset val="204"/>
    </font>
    <font>
      <b/>
      <sz val="10"/>
      <color rgb="FFFF0000"/>
      <name val="Arial Cyr"/>
      <charset val="204"/>
    </font>
    <font>
      <b/>
      <sz val="16"/>
      <name val="Times New Roman CYR"/>
      <family val="1"/>
      <charset val="204"/>
    </font>
    <font>
      <i/>
      <sz val="13"/>
      <name val="Times New Roman"/>
      <family val="1"/>
      <charset val="204"/>
    </font>
    <font>
      <i/>
      <sz val="14"/>
      <name val="Arial Cyr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3"/>
      <color rgb="FFFF0000"/>
      <name val="Times New Roman"/>
      <family val="1"/>
    </font>
    <font>
      <b/>
      <i/>
      <sz val="14"/>
      <color rgb="FFFF0000"/>
      <name val="Times New Roman Cyr"/>
      <family val="1"/>
      <charset val="204"/>
    </font>
    <font>
      <i/>
      <sz val="14"/>
      <color rgb="FFFF0000"/>
      <name val="Arial Cyr"/>
      <family val="2"/>
      <charset val="204"/>
    </font>
    <font>
      <i/>
      <sz val="10"/>
      <color rgb="FFFF0000"/>
      <name val="Times New Roman"/>
      <family val="1"/>
      <charset val="204"/>
    </font>
    <font>
      <i/>
      <sz val="12"/>
      <color rgb="FFFF0000"/>
      <name val="Arial Cyr"/>
      <family val="2"/>
      <charset val="204"/>
    </font>
    <font>
      <i/>
      <sz val="13"/>
      <name val="Times New Roman"/>
      <family val="1"/>
    </font>
    <font>
      <sz val="13.5"/>
      <color theme="1"/>
      <name val="Times New Roman"/>
      <family val="1"/>
    </font>
    <font>
      <sz val="13.5"/>
      <name val="Times New Roman"/>
      <family val="1"/>
    </font>
    <font>
      <sz val="12"/>
      <color rgb="FF00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</borders>
  <cellStyleXfs count="31">
    <xf numFmtId="0" fontId="0" fillId="0" borderId="0"/>
    <xf numFmtId="0" fontId="14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2" fillId="0" borderId="0"/>
    <xf numFmtId="0" fontId="2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36" fillId="0" borderId="0"/>
    <xf numFmtId="0" fontId="1" fillId="0" borderId="0"/>
  </cellStyleXfs>
  <cellXfs count="868">
    <xf numFmtId="0" fontId="0" fillId="0" borderId="0" xfId="0"/>
    <xf numFmtId="0" fontId="3" fillId="0" borderId="0" xfId="0" applyFont="1"/>
    <xf numFmtId="0" fontId="0" fillId="0" borderId="0" xfId="0" applyFont="1"/>
    <xf numFmtId="3" fontId="8" fillId="0" borderId="0" xfId="0" applyNumberFormat="1" applyFont="1"/>
    <xf numFmtId="0" fontId="5" fillId="0" borderId="0" xfId="0" applyFont="1"/>
    <xf numFmtId="49" fontId="24" fillId="2" borderId="1" xfId="0" applyNumberFormat="1" applyFont="1" applyFill="1" applyBorder="1" applyAlignment="1">
      <alignment horizontal="center" wrapText="1"/>
    </xf>
    <xf numFmtId="49" fontId="24" fillId="2" borderId="1" xfId="25" applyNumberFormat="1" applyFont="1" applyFill="1" applyBorder="1" applyAlignment="1" applyProtection="1">
      <alignment horizontal="left" wrapText="1"/>
      <protection locked="0"/>
    </xf>
    <xf numFmtId="49" fontId="5" fillId="0" borderId="1" xfId="0" applyNumberFormat="1" applyFont="1" applyFill="1" applyBorder="1" applyAlignment="1">
      <alignment horizontal="center" wrapText="1"/>
    </xf>
    <xf numFmtId="49" fontId="27" fillId="0" borderId="1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left" wrapText="1"/>
    </xf>
    <xf numFmtId="49" fontId="5" fillId="0" borderId="4" xfId="0" applyNumberFormat="1" applyFont="1" applyBorder="1" applyAlignment="1">
      <alignment horizontal="left" wrapText="1"/>
    </xf>
    <xf numFmtId="49" fontId="20" fillId="4" borderId="1" xfId="0" applyNumberFormat="1" applyFont="1" applyFill="1" applyBorder="1" applyAlignment="1">
      <alignment horizontal="center" wrapText="1"/>
    </xf>
    <xf numFmtId="49" fontId="20" fillId="4" borderId="1" xfId="0" applyNumberFormat="1" applyFont="1" applyFill="1" applyBorder="1" applyAlignment="1">
      <alignment horizontal="left" wrapText="1"/>
    </xf>
    <xf numFmtId="49" fontId="16" fillId="0" borderId="1" xfId="0" applyNumberFormat="1" applyFont="1" applyFill="1" applyBorder="1" applyAlignment="1">
      <alignment horizontal="center" wrapText="1"/>
    </xf>
    <xf numFmtId="49" fontId="12" fillId="0" borderId="4" xfId="0" applyNumberFormat="1" applyFont="1" applyBorder="1" applyAlignment="1">
      <alignment horizontal="left" wrapText="1"/>
    </xf>
    <xf numFmtId="49" fontId="20" fillId="0" borderId="1" xfId="26" applyNumberFormat="1" applyFont="1" applyFill="1" applyBorder="1" applyAlignment="1">
      <alignment horizontal="center" wrapText="1"/>
    </xf>
    <xf numFmtId="49" fontId="5" fillId="0" borderId="0" xfId="0" applyNumberFormat="1" applyFont="1" applyAlignment="1">
      <alignment horizontal="left" wrapText="1"/>
    </xf>
    <xf numFmtId="49" fontId="20" fillId="0" borderId="1" xfId="0" applyNumberFormat="1" applyFont="1" applyFill="1" applyBorder="1" applyAlignment="1">
      <alignment horizontal="center" wrapText="1"/>
    </xf>
    <xf numFmtId="49" fontId="20" fillId="0" borderId="1" xfId="0" applyNumberFormat="1" applyFont="1" applyFill="1" applyBorder="1" applyAlignment="1">
      <alignment horizontal="left" wrapText="1"/>
    </xf>
    <xf numFmtId="49" fontId="28" fillId="0" borderId="1" xfId="26" applyNumberFormat="1" applyFont="1" applyFill="1" applyBorder="1" applyAlignment="1">
      <alignment horizontal="center" wrapText="1"/>
    </xf>
    <xf numFmtId="49" fontId="28" fillId="0" borderId="1" xfId="26" applyNumberFormat="1" applyFont="1" applyFill="1" applyBorder="1" applyAlignment="1">
      <alignment horizontal="left" wrapText="1"/>
    </xf>
    <xf numFmtId="49" fontId="24" fillId="2" borderId="1" xfId="0" applyNumberFormat="1" applyFont="1" applyFill="1" applyBorder="1" applyAlignment="1" applyProtection="1">
      <alignment horizontal="left" wrapText="1"/>
      <protection locked="0"/>
    </xf>
    <xf numFmtId="49" fontId="27" fillId="0" borderId="1" xfId="0" applyNumberFormat="1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left" wrapText="1"/>
    </xf>
    <xf numFmtId="49" fontId="30" fillId="0" borderId="1" xfId="0" applyNumberFormat="1" applyFont="1" applyBorder="1" applyAlignment="1">
      <alignment horizontal="left" wrapText="1"/>
    </xf>
    <xf numFmtId="49" fontId="31" fillId="2" borderId="1" xfId="0" applyNumberFormat="1" applyFont="1" applyFill="1" applyBorder="1" applyAlignment="1">
      <alignment horizontal="center" wrapText="1"/>
    </xf>
    <xf numFmtId="49" fontId="31" fillId="2" borderId="1" xfId="0" applyNumberFormat="1" applyFont="1" applyFill="1" applyBorder="1" applyAlignment="1" applyProtection="1">
      <alignment horizontal="left" wrapText="1"/>
      <protection locked="0"/>
    </xf>
    <xf numFmtId="3" fontId="33" fillId="0" borderId="1" xfId="0" applyNumberFormat="1" applyFont="1" applyBorder="1" applyAlignment="1">
      <alignment horizontal="center" wrapText="1"/>
    </xf>
    <xf numFmtId="49" fontId="34" fillId="2" borderId="1" xfId="0" applyNumberFormat="1" applyFont="1" applyFill="1" applyBorder="1" applyAlignment="1" applyProtection="1">
      <alignment horizontal="left" wrapText="1"/>
      <protection locked="0"/>
    </xf>
    <xf numFmtId="49" fontId="28" fillId="0" borderId="1" xfId="0" applyNumberFormat="1" applyFont="1" applyBorder="1" applyAlignment="1" applyProtection="1">
      <alignment horizontal="left" wrapText="1"/>
      <protection locked="0"/>
    </xf>
    <xf numFmtId="49" fontId="2" fillId="0" borderId="0" xfId="0" applyNumberFormat="1" applyFont="1" applyBorder="1"/>
    <xf numFmtId="49" fontId="0" fillId="0" borderId="0" xfId="0" applyNumberFormat="1" applyBorder="1" applyAlignment="1" applyProtection="1">
      <alignment vertical="top"/>
      <protection locked="0"/>
    </xf>
    <xf numFmtId="0" fontId="26" fillId="0" borderId="0" xfId="0" applyFont="1"/>
    <xf numFmtId="0" fontId="37" fillId="0" borderId="0" xfId="0" applyFont="1"/>
    <xf numFmtId="0" fontId="38" fillId="0" borderId="0" xfId="0" applyFont="1"/>
    <xf numFmtId="49" fontId="0" fillId="0" borderId="0" xfId="0" applyNumberFormat="1" applyAlignment="1" applyProtection="1">
      <alignment vertical="top"/>
      <protection locked="0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26" fillId="0" borderId="0" xfId="0" applyFont="1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0" fillId="0" borderId="0" xfId="0" applyBorder="1"/>
    <xf numFmtId="0" fontId="21" fillId="0" borderId="0" xfId="0" applyFont="1" applyBorder="1" applyAlignment="1">
      <alignment horizontal="center"/>
    </xf>
    <xf numFmtId="0" fontId="37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41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3" fontId="24" fillId="2" borderId="1" xfId="0" applyNumberFormat="1" applyFont="1" applyFill="1" applyBorder="1" applyAlignment="1">
      <alignment horizontal="center" wrapText="1"/>
    </xf>
    <xf numFmtId="3" fontId="35" fillId="0" borderId="0" xfId="0" applyNumberFormat="1" applyFont="1" applyFill="1"/>
    <xf numFmtId="0" fontId="35" fillId="0" borderId="0" xfId="0" applyFont="1"/>
    <xf numFmtId="49" fontId="16" fillId="0" borderId="1" xfId="0" applyNumberFormat="1" applyFont="1" applyFill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wrapText="1"/>
    </xf>
    <xf numFmtId="3" fontId="32" fillId="0" borderId="1" xfId="0" applyNumberFormat="1" applyFont="1" applyFill="1" applyBorder="1" applyAlignment="1">
      <alignment horizontal="center" wrapText="1"/>
    </xf>
    <xf numFmtId="3" fontId="28" fillId="0" borderId="1" xfId="0" applyNumberFormat="1" applyFont="1" applyBorder="1" applyAlignment="1">
      <alignment horizontal="center" wrapText="1"/>
    </xf>
    <xf numFmtId="3" fontId="16" fillId="0" borderId="1" xfId="0" applyNumberFormat="1" applyFont="1" applyFill="1" applyBorder="1" applyAlignment="1">
      <alignment horizontal="center" wrapText="1"/>
    </xf>
    <xf numFmtId="0" fontId="42" fillId="0" borderId="0" xfId="0" applyFont="1"/>
    <xf numFmtId="0" fontId="42" fillId="0" borderId="0" xfId="0" applyFont="1" applyFill="1"/>
    <xf numFmtId="4" fontId="28" fillId="0" borderId="1" xfId="0" applyNumberFormat="1" applyFont="1" applyBorder="1" applyAlignment="1">
      <alignment horizontal="center" wrapText="1"/>
    </xf>
    <xf numFmtId="49" fontId="28" fillId="0" borderId="1" xfId="0" applyNumberFormat="1" applyFont="1" applyFill="1" applyBorder="1" applyAlignment="1">
      <alignment horizontal="center" wrapText="1"/>
    </xf>
    <xf numFmtId="49" fontId="28" fillId="0" borderId="1" xfId="27" applyNumberFormat="1" applyFont="1" applyFill="1" applyBorder="1" applyAlignment="1">
      <alignment horizontal="left" wrapText="1"/>
    </xf>
    <xf numFmtId="49" fontId="33" fillId="0" borderId="1" xfId="0" applyNumberFormat="1" applyFont="1" applyFill="1" applyBorder="1" applyAlignment="1">
      <alignment horizontal="center" wrapText="1"/>
    </xf>
    <xf numFmtId="49" fontId="44" fillId="0" borderId="1" xfId="27" applyNumberFormat="1" applyFont="1" applyFill="1" applyBorder="1" applyAlignment="1">
      <alignment horizontal="left" wrapText="1"/>
    </xf>
    <xf numFmtId="0" fontId="46" fillId="0" borderId="0" xfId="0" applyFont="1"/>
    <xf numFmtId="0" fontId="46" fillId="0" borderId="0" xfId="0" applyFont="1" applyFill="1"/>
    <xf numFmtId="0" fontId="35" fillId="0" borderId="0" xfId="0" applyFont="1" applyFill="1"/>
    <xf numFmtId="49" fontId="47" fillId="0" borderId="1" xfId="0" applyNumberFormat="1" applyFont="1" applyFill="1" applyBorder="1" applyAlignment="1">
      <alignment horizontal="center" wrapText="1"/>
    </xf>
    <xf numFmtId="49" fontId="48" fillId="0" borderId="1" xfId="0" applyNumberFormat="1" applyFont="1" applyFill="1" applyBorder="1" applyAlignment="1">
      <alignment horizontal="left" wrapText="1"/>
    </xf>
    <xf numFmtId="0" fontId="49" fillId="0" borderId="0" xfId="0" applyFont="1"/>
    <xf numFmtId="0" fontId="49" fillId="0" borderId="0" xfId="0" applyFont="1" applyFill="1"/>
    <xf numFmtId="49" fontId="12" fillId="0" borderId="0" xfId="0" applyNumberFormat="1" applyFont="1" applyAlignment="1">
      <alignment horizontal="left" wrapText="1"/>
    </xf>
    <xf numFmtId="0" fontId="50" fillId="0" borderId="0" xfId="0" applyFont="1" applyAlignment="1">
      <alignment horizontal="center"/>
    </xf>
    <xf numFmtId="0" fontId="50" fillId="0" borderId="0" xfId="0" applyFont="1" applyFill="1" applyAlignment="1">
      <alignment horizontal="center"/>
    </xf>
    <xf numFmtId="49" fontId="28" fillId="0" borderId="1" xfId="0" applyNumberFormat="1" applyFont="1" applyFill="1" applyBorder="1" applyAlignment="1">
      <alignment horizontal="left" wrapText="1"/>
    </xf>
    <xf numFmtId="3" fontId="12" fillId="0" borderId="1" xfId="0" applyNumberFormat="1" applyFont="1" applyBorder="1" applyAlignment="1">
      <alignment horizontal="center" wrapText="1"/>
    </xf>
    <xf numFmtId="49" fontId="16" fillId="0" borderId="1" xfId="0" applyNumberFormat="1" applyFont="1" applyFill="1" applyBorder="1" applyAlignment="1" applyProtection="1">
      <alignment horizontal="left" wrapText="1"/>
      <protection locked="0"/>
    </xf>
    <xf numFmtId="0" fontId="50" fillId="0" borderId="0" xfId="0" applyFont="1"/>
    <xf numFmtId="0" fontId="50" fillId="0" borderId="0" xfId="0" applyFont="1" applyFill="1"/>
    <xf numFmtId="0" fontId="50" fillId="0" borderId="0" xfId="0" applyFont="1" applyAlignment="1">
      <alignment horizontal="left"/>
    </xf>
    <xf numFmtId="0" fontId="50" fillId="0" borderId="0" xfId="0" applyFont="1" applyFill="1" applyAlignment="1">
      <alignment horizontal="left"/>
    </xf>
    <xf numFmtId="49" fontId="32" fillId="0" borderId="1" xfId="0" applyNumberFormat="1" applyFont="1" applyFill="1" applyBorder="1" applyAlignment="1">
      <alignment horizontal="center" wrapText="1"/>
    </xf>
    <xf numFmtId="49" fontId="20" fillId="0" borderId="1" xfId="26" applyNumberFormat="1" applyFont="1" applyFill="1" applyBorder="1" applyAlignment="1">
      <alignment horizontal="left" wrapText="1"/>
    </xf>
    <xf numFmtId="49" fontId="27" fillId="0" borderId="5" xfId="0" applyNumberFormat="1" applyFont="1" applyFill="1" applyBorder="1" applyAlignment="1">
      <alignment horizontal="center" wrapText="1"/>
    </xf>
    <xf numFmtId="49" fontId="28" fillId="4" borderId="1" xfId="0" applyNumberFormat="1" applyFont="1" applyFill="1" applyBorder="1" applyAlignment="1">
      <alignment horizontal="center" wrapText="1"/>
    </xf>
    <xf numFmtId="49" fontId="28" fillId="4" borderId="1" xfId="0" applyNumberFormat="1" applyFont="1" applyFill="1" applyBorder="1" applyAlignment="1">
      <alignment horizontal="left" wrapText="1"/>
    </xf>
    <xf numFmtId="0" fontId="11" fillId="0" borderId="0" xfId="0" applyFont="1"/>
    <xf numFmtId="49" fontId="44" fillId="4" borderId="1" xfId="0" applyNumberFormat="1" applyFont="1" applyFill="1" applyBorder="1" applyAlignment="1">
      <alignment horizontal="left" wrapText="1"/>
    </xf>
    <xf numFmtId="3" fontId="18" fillId="2" borderId="1" xfId="0" applyNumberFormat="1" applyFont="1" applyFill="1" applyBorder="1" applyAlignment="1">
      <alignment horizontal="center" wrapText="1"/>
    </xf>
    <xf numFmtId="49" fontId="27" fillId="0" borderId="5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49" fontId="33" fillId="0" borderId="1" xfId="0" applyNumberFormat="1" applyFont="1" applyBorder="1" applyAlignment="1" applyProtection="1">
      <alignment horizontal="left" wrapText="1"/>
      <protection locked="0"/>
    </xf>
    <xf numFmtId="0" fontId="51" fillId="0" borderId="0" xfId="0" applyFont="1"/>
    <xf numFmtId="0" fontId="52" fillId="0" borderId="0" xfId="0" applyFont="1"/>
    <xf numFmtId="0" fontId="5" fillId="0" borderId="1" xfId="0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 wrapText="1"/>
    </xf>
    <xf numFmtId="49" fontId="16" fillId="0" borderId="4" xfId="0" applyNumberFormat="1" applyFont="1" applyBorder="1" applyAlignment="1">
      <alignment horizontal="center" wrapText="1"/>
    </xf>
    <xf numFmtId="3" fontId="43" fillId="0" borderId="1" xfId="0" applyNumberFormat="1" applyFont="1" applyBorder="1" applyAlignment="1">
      <alignment horizontal="center" wrapText="1"/>
    </xf>
    <xf numFmtId="0" fontId="11" fillId="0" borderId="0" xfId="0" applyFont="1" applyBorder="1"/>
    <xf numFmtId="49" fontId="16" fillId="0" borderId="1" xfId="0" applyNumberFormat="1" applyFont="1" applyBorder="1" applyAlignment="1">
      <alignment horizontal="center" vertical="center" wrapText="1"/>
    </xf>
    <xf numFmtId="49" fontId="27" fillId="3" borderId="1" xfId="0" applyNumberFormat="1" applyFont="1" applyFill="1" applyBorder="1" applyAlignment="1" applyProtection="1">
      <alignment horizontal="center" wrapText="1"/>
      <protection locked="0"/>
    </xf>
    <xf numFmtId="49" fontId="24" fillId="3" borderId="1" xfId="25" applyNumberFormat="1" applyFont="1" applyFill="1" applyBorder="1" applyAlignment="1" applyProtection="1">
      <alignment horizontal="left" wrapText="1"/>
      <protection locked="0"/>
    </xf>
    <xf numFmtId="3" fontId="35" fillId="0" borderId="0" xfId="0" applyNumberFormat="1" applyFont="1"/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Alignment="1" applyProtection="1">
      <alignment vertical="top" wrapText="1"/>
      <protection locked="0"/>
    </xf>
    <xf numFmtId="0" fontId="26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8" fillId="0" borderId="0" xfId="0" applyFont="1" applyAlignment="1">
      <alignment horizontal="left" vertical="center"/>
    </xf>
    <xf numFmtId="49" fontId="26" fillId="0" borderId="0" xfId="0" applyNumberFormat="1" applyFont="1" applyAlignment="1">
      <alignment horizontal="center" vertical="center"/>
    </xf>
    <xf numFmtId="3" fontId="2" fillId="0" borderId="0" xfId="0" applyNumberFormat="1" applyFont="1"/>
    <xf numFmtId="3" fontId="26" fillId="0" borderId="0" xfId="0" applyNumberFormat="1" applyFont="1"/>
    <xf numFmtId="3" fontId="37" fillId="0" borderId="0" xfId="0" applyNumberFormat="1" applyFont="1"/>
    <xf numFmtId="3" fontId="0" fillId="0" borderId="0" xfId="0" applyNumberFormat="1"/>
    <xf numFmtId="3" fontId="38" fillId="0" borderId="0" xfId="0" applyNumberFormat="1" applyFont="1"/>
    <xf numFmtId="49" fontId="17" fillId="0" borderId="0" xfId="0" applyNumberFormat="1" applyFont="1" applyAlignment="1">
      <alignment horizontal="center" vertical="center"/>
    </xf>
    <xf numFmtId="49" fontId="11" fillId="0" borderId="0" xfId="0" applyNumberFormat="1" applyFont="1" applyAlignment="1" applyProtection="1">
      <alignment vertical="top"/>
      <protection locked="0"/>
    </xf>
    <xf numFmtId="3" fontId="26" fillId="0" borderId="8" xfId="0" applyNumberFormat="1" applyFont="1" applyBorder="1"/>
    <xf numFmtId="0" fontId="37" fillId="0" borderId="8" xfId="0" applyFont="1" applyBorder="1"/>
    <xf numFmtId="0" fontId="0" fillId="0" borderId="8" xfId="0" applyBorder="1"/>
    <xf numFmtId="3" fontId="37" fillId="0" borderId="8" xfId="0" applyNumberFormat="1" applyFont="1" applyBorder="1"/>
    <xf numFmtId="49" fontId="2" fillId="0" borderId="0" xfId="0" applyNumberFormat="1" applyFont="1"/>
    <xf numFmtId="49" fontId="27" fillId="0" borderId="1" xfId="0" applyNumberFormat="1" applyFont="1" applyFill="1" applyBorder="1" applyAlignment="1" applyProtection="1">
      <alignment horizontal="left" wrapText="1"/>
      <protection locked="0"/>
    </xf>
    <xf numFmtId="49" fontId="5" fillId="0" borderId="1" xfId="0" applyNumberFormat="1" applyFont="1" applyFill="1" applyBorder="1" applyAlignment="1">
      <alignment horizontal="left" wrapText="1"/>
    </xf>
    <xf numFmtId="49" fontId="30" fillId="0" borderId="1" xfId="0" applyNumberFormat="1" applyFont="1" applyFill="1" applyBorder="1" applyAlignment="1">
      <alignment horizontal="center" wrapText="1"/>
    </xf>
    <xf numFmtId="1" fontId="2" fillId="0" borderId="0" xfId="28" applyNumberFormat="1" applyFont="1" applyFill="1" applyBorder="1" applyAlignment="1">
      <alignment vertical="top" wrapText="1"/>
    </xf>
    <xf numFmtId="49" fontId="2" fillId="0" borderId="0" xfId="28" applyNumberFormat="1" applyFont="1" applyFill="1" applyBorder="1" applyAlignment="1">
      <alignment vertical="top" wrapText="1"/>
    </xf>
    <xf numFmtId="0" fontId="56" fillId="0" borderId="0" xfId="28" applyFont="1" applyAlignment="1"/>
    <xf numFmtId="0" fontId="57" fillId="0" borderId="0" xfId="28" applyFont="1" applyFill="1" applyBorder="1"/>
    <xf numFmtId="0" fontId="5" fillId="0" borderId="0" xfId="28" applyFont="1" applyAlignment="1">
      <alignment horizontal="right"/>
    </xf>
    <xf numFmtId="49" fontId="7" fillId="0" borderId="8" xfId="28" applyNumberFormat="1" applyFont="1" applyFill="1" applyBorder="1" applyAlignment="1">
      <alignment horizontal="right" wrapText="1"/>
    </xf>
    <xf numFmtId="1" fontId="2" fillId="0" borderId="0" xfId="28" applyNumberFormat="1" applyFont="1" applyFill="1" applyBorder="1" applyAlignment="1">
      <alignment horizontal="right" vertical="top" wrapText="1"/>
    </xf>
    <xf numFmtId="0" fontId="38" fillId="0" borderId="0" xfId="28" applyFont="1" applyFill="1" applyBorder="1"/>
    <xf numFmtId="0" fontId="4" fillId="0" borderId="0" xfId="28" applyFont="1" applyFill="1" applyBorder="1" applyAlignment="1">
      <alignment horizontal="center"/>
    </xf>
    <xf numFmtId="0" fontId="60" fillId="0" borderId="1" xfId="28" applyFont="1" applyFill="1" applyBorder="1" applyAlignment="1">
      <alignment horizontal="center" vertical="center"/>
    </xf>
    <xf numFmtId="0" fontId="60" fillId="0" borderId="1" xfId="28" applyFont="1" applyFill="1" applyBorder="1" applyAlignment="1">
      <alignment horizontal="center" vertical="center" wrapText="1"/>
    </xf>
    <xf numFmtId="49" fontId="22" fillId="0" borderId="1" xfId="28" applyNumberFormat="1" applyFont="1" applyFill="1" applyBorder="1" applyAlignment="1">
      <alignment horizontal="center" vertical="top" wrapText="1"/>
    </xf>
    <xf numFmtId="0" fontId="22" fillId="0" borderId="1" xfId="28" applyFont="1" applyFill="1" applyBorder="1" applyAlignment="1">
      <alignment horizontal="center" vertical="center" wrapText="1"/>
    </xf>
    <xf numFmtId="0" fontId="61" fillId="0" borderId="0" xfId="28" applyFont="1" applyFill="1" applyBorder="1"/>
    <xf numFmtId="0" fontId="57" fillId="4" borderId="0" xfId="28" applyFont="1" applyFill="1" applyBorder="1"/>
    <xf numFmtId="49" fontId="62" fillId="0" borderId="1" xfId="28" applyNumberFormat="1" applyFont="1" applyFill="1" applyBorder="1" applyAlignment="1">
      <alignment horizontal="center" wrapText="1"/>
    </xf>
    <xf numFmtId="49" fontId="62" fillId="0" borderId="1" xfId="28" applyNumberFormat="1" applyFont="1" applyFill="1" applyBorder="1" applyAlignment="1">
      <alignment wrapText="1"/>
    </xf>
    <xf numFmtId="3" fontId="59" fillId="0" borderId="1" xfId="28" applyNumberFormat="1" applyFont="1" applyFill="1" applyBorder="1" applyAlignment="1">
      <alignment horizontal="center" wrapText="1"/>
    </xf>
    <xf numFmtId="0" fontId="63" fillId="4" borderId="0" xfId="28" applyFont="1" applyFill="1" applyBorder="1"/>
    <xf numFmtId="0" fontId="63" fillId="0" borderId="0" xfId="28" applyFont="1" applyFill="1" applyBorder="1"/>
    <xf numFmtId="49" fontId="64" fillId="0" borderId="1" xfId="28" applyNumberFormat="1" applyFont="1" applyFill="1" applyBorder="1" applyAlignment="1">
      <alignment horizontal="center" wrapText="1"/>
    </xf>
    <xf numFmtId="49" fontId="64" fillId="0" borderId="1" xfId="28" applyNumberFormat="1" applyFont="1" applyFill="1" applyBorder="1" applyAlignment="1">
      <alignment horizontal="left" wrapText="1"/>
    </xf>
    <xf numFmtId="2" fontId="63" fillId="0" borderId="0" xfId="28" applyNumberFormat="1" applyFont="1" applyFill="1" applyBorder="1"/>
    <xf numFmtId="49" fontId="64" fillId="0" borderId="1" xfId="28" applyNumberFormat="1" applyFont="1" applyFill="1" applyBorder="1" applyAlignment="1">
      <alignment horizontal="left" vertical="top" wrapText="1"/>
    </xf>
    <xf numFmtId="3" fontId="7" fillId="0" borderId="1" xfId="28" applyNumberFormat="1" applyFont="1" applyFill="1" applyBorder="1" applyAlignment="1">
      <alignment horizontal="center"/>
    </xf>
    <xf numFmtId="0" fontId="65" fillId="4" borderId="0" xfId="28" applyFont="1" applyFill="1" applyBorder="1"/>
    <xf numFmtId="0" fontId="65" fillId="0" borderId="0" xfId="28" applyFont="1" applyFill="1" applyBorder="1"/>
    <xf numFmtId="4" fontId="59" fillId="0" borderId="1" xfId="28" applyNumberFormat="1" applyFont="1" applyFill="1" applyBorder="1" applyAlignment="1">
      <alignment horizontal="center" wrapText="1"/>
    </xf>
    <xf numFmtId="4" fontId="7" fillId="0" borderId="1" xfId="28" applyNumberFormat="1" applyFont="1" applyFill="1" applyBorder="1" applyAlignment="1">
      <alignment horizontal="center" wrapText="1"/>
    </xf>
    <xf numFmtId="4" fontId="64" fillId="0" borderId="1" xfId="28" applyNumberFormat="1" applyFont="1" applyFill="1" applyBorder="1" applyAlignment="1">
      <alignment horizontal="center" wrapText="1"/>
    </xf>
    <xf numFmtId="4" fontId="7" fillId="0" borderId="1" xfId="28" applyNumberFormat="1" applyFont="1" applyFill="1" applyBorder="1" applyAlignment="1">
      <alignment horizontal="center"/>
    </xf>
    <xf numFmtId="49" fontId="64" fillId="0" borderId="1" xfId="28" applyNumberFormat="1" applyFont="1" applyFill="1" applyBorder="1" applyAlignment="1">
      <alignment wrapText="1"/>
    </xf>
    <xf numFmtId="4" fontId="59" fillId="0" borderId="1" xfId="28" applyNumberFormat="1" applyFont="1" applyFill="1" applyBorder="1" applyAlignment="1">
      <alignment horizontal="center"/>
    </xf>
    <xf numFmtId="49" fontId="64" fillId="0" borderId="1" xfId="28" applyNumberFormat="1" applyFont="1" applyFill="1" applyBorder="1" applyAlignment="1">
      <alignment vertical="center" wrapText="1"/>
    </xf>
    <xf numFmtId="3" fontId="59" fillId="0" borderId="1" xfId="28" applyNumberFormat="1" applyFont="1" applyFill="1" applyBorder="1" applyAlignment="1">
      <alignment horizontal="left" wrapText="1"/>
    </xf>
    <xf numFmtId="49" fontId="57" fillId="0" borderId="0" xfId="28" applyNumberFormat="1" applyFont="1" applyFill="1" applyBorder="1" applyAlignment="1">
      <alignment vertical="top" wrapText="1"/>
    </xf>
    <xf numFmtId="0" fontId="67" fillId="0" borderId="0" xfId="28" applyFont="1" applyFill="1" applyBorder="1"/>
    <xf numFmtId="0" fontId="63" fillId="0" borderId="0" xfId="29" applyFont="1" applyFill="1" applyBorder="1" applyAlignment="1" applyProtection="1">
      <alignment vertical="center" wrapText="1"/>
    </xf>
    <xf numFmtId="164" fontId="65" fillId="0" borderId="0" xfId="28" applyNumberFormat="1" applyFont="1" applyFill="1" applyBorder="1"/>
    <xf numFmtId="3" fontId="65" fillId="0" borderId="0" xfId="28" applyNumberFormat="1" applyFont="1" applyFill="1" applyBorder="1"/>
    <xf numFmtId="1" fontId="57" fillId="0" borderId="0" xfId="28" applyNumberFormat="1" applyFont="1" applyFill="1" applyBorder="1" applyAlignment="1">
      <alignment vertical="top" wrapText="1"/>
    </xf>
    <xf numFmtId="49" fontId="16" fillId="0" borderId="5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left" wrapText="1"/>
    </xf>
    <xf numFmtId="0" fontId="7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43" fillId="0" borderId="0" xfId="0" applyFont="1" applyAlignment="1">
      <alignment horizontal="center"/>
    </xf>
    <xf numFmtId="49" fontId="7" fillId="0" borderId="8" xfId="24" applyNumberFormat="1" applyFont="1" applyFill="1" applyBorder="1" applyAlignment="1">
      <alignment horizontal="center" wrapText="1"/>
    </xf>
    <xf numFmtId="1" fontId="2" fillId="0" borderId="0" xfId="24" applyNumberFormat="1" applyFont="1" applyFill="1" applyBorder="1" applyAlignment="1">
      <alignment horizontal="center" vertical="top" wrapText="1"/>
    </xf>
    <xf numFmtId="0" fontId="0" fillId="0" borderId="0" xfId="0" applyFont="1" applyAlignment="1">
      <alignment horizontal="left"/>
    </xf>
    <xf numFmtId="0" fontId="53" fillId="0" borderId="0" xfId="0" applyFont="1"/>
    <xf numFmtId="0" fontId="72" fillId="0" borderId="0" xfId="0" applyFont="1"/>
    <xf numFmtId="0" fontId="73" fillId="0" borderId="0" xfId="0" applyFont="1"/>
    <xf numFmtId="0" fontId="5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74" fillId="0" borderId="0" xfId="0" applyFont="1"/>
    <xf numFmtId="49" fontId="18" fillId="2" borderId="1" xfId="0" applyNumberFormat="1" applyFont="1" applyFill="1" applyBorder="1" applyAlignment="1">
      <alignment horizontal="center" wrapText="1"/>
    </xf>
    <xf numFmtId="49" fontId="18" fillId="2" borderId="1" xfId="25" applyNumberFormat="1" applyFont="1" applyFill="1" applyBorder="1" applyAlignment="1" applyProtection="1">
      <alignment horizontal="left" wrapText="1"/>
      <protection locked="0"/>
    </xf>
    <xf numFmtId="0" fontId="75" fillId="2" borderId="1" xfId="0" applyFont="1" applyFill="1" applyBorder="1" applyAlignment="1"/>
    <xf numFmtId="0" fontId="55" fillId="2" borderId="1" xfId="0" applyFont="1" applyFill="1" applyBorder="1" applyAlignment="1">
      <alignment horizontal="center"/>
    </xf>
    <xf numFmtId="3" fontId="18" fillId="0" borderId="0" xfId="0" applyNumberFormat="1" applyFont="1"/>
    <xf numFmtId="0" fontId="12" fillId="0" borderId="1" xfId="0" applyFont="1" applyFill="1" applyBorder="1" applyAlignment="1">
      <alignment wrapText="1"/>
    </xf>
    <xf numFmtId="0" fontId="12" fillId="0" borderId="1" xfId="0" applyFont="1" applyBorder="1" applyAlignment="1">
      <alignment horizontal="center" wrapText="1"/>
    </xf>
    <xf numFmtId="3" fontId="76" fillId="0" borderId="0" xfId="0" applyNumberFormat="1" applyFont="1" applyFill="1"/>
    <xf numFmtId="0" fontId="71" fillId="0" borderId="0" xfId="0" applyFont="1" applyFill="1"/>
    <xf numFmtId="0" fontId="12" fillId="0" borderId="1" xfId="0" applyFont="1" applyBorder="1" applyAlignment="1">
      <alignment wrapText="1"/>
    </xf>
    <xf numFmtId="49" fontId="12" fillId="0" borderId="1" xfId="0" applyNumberFormat="1" applyFont="1" applyFill="1" applyBorder="1" applyAlignment="1">
      <alignment horizontal="center" wrapText="1"/>
    </xf>
    <xf numFmtId="0" fontId="71" fillId="0" borderId="0" xfId="0" applyFont="1"/>
    <xf numFmtId="0" fontId="78" fillId="0" borderId="0" xfId="0" applyFont="1"/>
    <xf numFmtId="49" fontId="12" fillId="0" borderId="1" xfId="0" applyNumberFormat="1" applyFont="1" applyFill="1" applyBorder="1" applyAlignment="1">
      <alignment horizontal="left" wrapText="1"/>
    </xf>
    <xf numFmtId="0" fontId="76" fillId="0" borderId="0" xfId="0" applyFont="1"/>
    <xf numFmtId="0" fontId="79" fillId="0" borderId="0" xfId="0" applyFont="1"/>
    <xf numFmtId="49" fontId="12" fillId="0" borderId="1" xfId="0" applyNumberFormat="1" applyFont="1" applyBorder="1" applyAlignment="1">
      <alignment horizontal="center" wrapText="1"/>
    </xf>
    <xf numFmtId="49" fontId="16" fillId="0" borderId="5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0" fontId="80" fillId="0" borderId="0" xfId="0" applyFont="1"/>
    <xf numFmtId="0" fontId="5" fillId="0" borderId="1" xfId="0" applyFont="1" applyFill="1" applyBorder="1" applyAlignment="1">
      <alignment wrapText="1"/>
    </xf>
    <xf numFmtId="49" fontId="5" fillId="0" borderId="1" xfId="0" applyNumberFormat="1" applyFont="1" applyFill="1" applyBorder="1" applyAlignment="1" applyProtection="1">
      <alignment horizontal="left" wrapText="1"/>
      <protection locked="0"/>
    </xf>
    <xf numFmtId="49" fontId="5" fillId="4" borderId="1" xfId="0" applyNumberFormat="1" applyFont="1" applyFill="1" applyBorder="1" applyAlignment="1">
      <alignment horizontal="center" wrapText="1"/>
    </xf>
    <xf numFmtId="49" fontId="5" fillId="4" borderId="1" xfId="0" applyNumberFormat="1" applyFont="1" applyFill="1" applyBorder="1" applyAlignment="1">
      <alignment horizontal="left"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54" fillId="0" borderId="0" xfId="0" applyFont="1"/>
    <xf numFmtId="0" fontId="18" fillId="2" borderId="1" xfId="0" applyFont="1" applyFill="1" applyBorder="1" applyAlignment="1">
      <alignment horizontal="center" wrapText="1"/>
    </xf>
    <xf numFmtId="3" fontId="81" fillId="0" borderId="0" xfId="0" applyNumberFormat="1" applyFont="1"/>
    <xf numFmtId="0" fontId="12" fillId="0" borderId="1" xfId="0" applyFont="1" applyBorder="1" applyAlignment="1"/>
    <xf numFmtId="0" fontId="18" fillId="2" borderId="1" xfId="0" applyFont="1" applyFill="1" applyBorder="1" applyAlignment="1">
      <alignment wrapText="1"/>
    </xf>
    <xf numFmtId="49" fontId="27" fillId="0" borderId="4" xfId="0" applyNumberFormat="1" applyFont="1" applyFill="1" applyBorder="1" applyAlignment="1">
      <alignment horizontal="center" wrapText="1"/>
    </xf>
    <xf numFmtId="49" fontId="27" fillId="0" borderId="9" xfId="0" applyNumberFormat="1" applyFont="1" applyFill="1" applyBorder="1" applyAlignment="1">
      <alignment horizontal="center" wrapText="1"/>
    </xf>
    <xf numFmtId="0" fontId="40" fillId="0" borderId="0" xfId="0" applyFont="1" applyAlignment="1">
      <alignment horizontal="center"/>
    </xf>
    <xf numFmtId="0" fontId="18" fillId="2" borderId="1" xfId="0" applyFont="1" applyFill="1" applyBorder="1" applyAlignment="1"/>
    <xf numFmtId="0" fontId="18" fillId="2" borderId="1" xfId="0" applyFont="1" applyFill="1" applyBorder="1" applyAlignment="1">
      <alignment horizontal="center"/>
    </xf>
    <xf numFmtId="49" fontId="18" fillId="6" borderId="1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 wrapText="1"/>
    </xf>
    <xf numFmtId="0" fontId="82" fillId="0" borderId="0" xfId="0" applyFont="1"/>
    <xf numFmtId="0" fontId="28" fillId="0" borderId="0" xfId="0" applyFont="1" applyAlignment="1">
      <alignment horizontal="center"/>
    </xf>
    <xf numFmtId="0" fontId="82" fillId="0" borderId="0" xfId="0" applyFont="1" applyAlignment="1">
      <alignment horizontal="center"/>
    </xf>
    <xf numFmtId="0" fontId="20" fillId="0" borderId="0" xfId="0" applyFont="1"/>
    <xf numFmtId="0" fontId="83" fillId="0" borderId="0" xfId="0" applyFont="1"/>
    <xf numFmtId="0" fontId="11" fillId="0" borderId="0" xfId="0" applyFont="1" applyAlignment="1">
      <alignment horizontal="center"/>
    </xf>
    <xf numFmtId="0" fontId="83" fillId="0" borderId="0" xfId="0" applyFont="1" applyAlignment="1">
      <alignment horizontal="center"/>
    </xf>
    <xf numFmtId="3" fontId="12" fillId="0" borderId="0" xfId="0" applyNumberFormat="1" applyFont="1" applyAlignment="1">
      <alignment wrapText="1"/>
    </xf>
    <xf numFmtId="0" fontId="12" fillId="0" borderId="0" xfId="0" applyFont="1" applyAlignment="1">
      <alignment wrapText="1"/>
    </xf>
    <xf numFmtId="3" fontId="31" fillId="0" borderId="1" xfId="0" applyNumberFormat="1" applyFont="1" applyFill="1" applyBorder="1" applyAlignment="1">
      <alignment horizontal="center" wrapText="1"/>
    </xf>
    <xf numFmtId="4" fontId="12" fillId="0" borderId="1" xfId="0" applyNumberFormat="1" applyFont="1" applyBorder="1" applyAlignment="1">
      <alignment horizontal="center" wrapText="1"/>
    </xf>
    <xf numFmtId="4" fontId="13" fillId="0" borderId="1" xfId="0" applyNumberFormat="1" applyFont="1" applyBorder="1" applyAlignment="1">
      <alignment horizontal="center" wrapText="1"/>
    </xf>
    <xf numFmtId="4" fontId="13" fillId="0" borderId="2" xfId="0" applyNumberFormat="1" applyFont="1" applyBorder="1" applyAlignment="1">
      <alignment horizontal="center" wrapText="1"/>
    </xf>
    <xf numFmtId="49" fontId="47" fillId="0" borderId="1" xfId="0" applyNumberFormat="1" applyFont="1" applyBorder="1" applyAlignment="1">
      <alignment horizontal="center" wrapText="1"/>
    </xf>
    <xf numFmtId="3" fontId="7" fillId="0" borderId="1" xfId="28" applyNumberFormat="1" applyFont="1" applyFill="1" applyBorder="1" applyAlignment="1">
      <alignment horizontal="center" wrapText="1"/>
    </xf>
    <xf numFmtId="3" fontId="64" fillId="0" borderId="1" xfId="28" applyNumberFormat="1" applyFont="1" applyFill="1" applyBorder="1" applyAlignment="1">
      <alignment horizontal="center" wrapText="1"/>
    </xf>
    <xf numFmtId="49" fontId="2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36" fillId="0" borderId="0" xfId="0" applyFont="1"/>
    <xf numFmtId="0" fontId="5" fillId="0" borderId="5" xfId="0" applyFont="1" applyBorder="1" applyAlignment="1">
      <alignment horizontal="center" wrapText="1"/>
    </xf>
    <xf numFmtId="49" fontId="85" fillId="0" borderId="1" xfId="0" applyNumberFormat="1" applyFont="1" applyBorder="1" applyAlignment="1">
      <alignment horizontal="center" wrapText="1"/>
    </xf>
    <xf numFmtId="49" fontId="20" fillId="0" borderId="1" xfId="0" applyNumberFormat="1" applyFont="1" applyBorder="1" applyAlignment="1" applyProtection="1">
      <alignment horizontal="left" wrapText="1"/>
      <protection locked="0"/>
    </xf>
    <xf numFmtId="49" fontId="27" fillId="0" borderId="1" xfId="0" applyNumberFormat="1" applyFont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left" wrapText="1"/>
    </xf>
    <xf numFmtId="4" fontId="24" fillId="2" borderId="1" xfId="0" applyNumberFormat="1" applyFont="1" applyFill="1" applyBorder="1" applyAlignment="1">
      <alignment horizontal="center" wrapText="1"/>
    </xf>
    <xf numFmtId="0" fontId="0" fillId="0" borderId="0" xfId="0" applyFont="1" applyFill="1" applyBorder="1"/>
    <xf numFmtId="3" fontId="5" fillId="0" borderId="1" xfId="0" applyNumberFormat="1" applyFont="1" applyFill="1" applyBorder="1" applyAlignment="1">
      <alignment horizontal="center"/>
    </xf>
    <xf numFmtId="49" fontId="86" fillId="0" borderId="1" xfId="0" applyNumberFormat="1" applyFont="1" applyFill="1" applyBorder="1" applyAlignment="1">
      <alignment horizontal="center" wrapText="1"/>
    </xf>
    <xf numFmtId="49" fontId="85" fillId="0" borderId="1" xfId="0" applyNumberFormat="1" applyFont="1" applyFill="1" applyBorder="1" applyAlignment="1">
      <alignment horizontal="center" wrapText="1"/>
    </xf>
    <xf numFmtId="49" fontId="86" fillId="0" borderId="1" xfId="0" applyNumberFormat="1" applyFont="1" applyBorder="1" applyAlignment="1" applyProtection="1">
      <alignment horizontal="left" wrapText="1"/>
      <protection locked="0"/>
    </xf>
    <xf numFmtId="4" fontId="20" fillId="0" borderId="1" xfId="0" applyNumberFormat="1" applyFont="1" applyBorder="1" applyAlignment="1">
      <alignment horizontal="center" wrapText="1"/>
    </xf>
    <xf numFmtId="0" fontId="88" fillId="0" borderId="0" xfId="0" applyFont="1"/>
    <xf numFmtId="49" fontId="27" fillId="2" borderId="1" xfId="0" applyNumberFormat="1" applyFont="1" applyFill="1" applyBorder="1" applyAlignment="1">
      <alignment horizontal="center" vertical="center" wrapText="1"/>
    </xf>
    <xf numFmtId="0" fontId="89" fillId="0" borderId="0" xfId="0" applyFont="1"/>
    <xf numFmtId="0" fontId="90" fillId="0" borderId="0" xfId="0" applyFont="1"/>
    <xf numFmtId="3" fontId="3" fillId="0" borderId="0" xfId="0" applyNumberFormat="1" applyFont="1"/>
    <xf numFmtId="3" fontId="96" fillId="0" borderId="0" xfId="0" applyNumberFormat="1" applyFont="1"/>
    <xf numFmtId="0" fontId="96" fillId="0" borderId="0" xfId="0" applyFont="1"/>
    <xf numFmtId="0" fontId="95" fillId="0" borderId="0" xfId="0" applyFont="1"/>
    <xf numFmtId="0" fontId="3" fillId="0" borderId="0" xfId="0" applyFont="1" applyAlignment="1">
      <alignment wrapText="1"/>
    </xf>
    <xf numFmtId="3" fontId="97" fillId="0" borderId="0" xfId="0" applyNumberFormat="1" applyFont="1" applyBorder="1" applyAlignment="1">
      <alignment horizontal="justify" wrapText="1"/>
    </xf>
    <xf numFmtId="0" fontId="89" fillId="0" borderId="0" xfId="0" applyFont="1" applyBorder="1" applyAlignment="1">
      <alignment horizontal="center"/>
    </xf>
    <xf numFmtId="0" fontId="89" fillId="0" borderId="0" xfId="0" applyNumberFormat="1" applyFont="1" applyBorder="1" applyAlignment="1" applyProtection="1">
      <alignment horizontal="left" vertical="center" wrapText="1"/>
    </xf>
    <xf numFmtId="164" fontId="99" fillId="0" borderId="0" xfId="0" applyNumberFormat="1" applyFont="1" applyBorder="1" applyAlignment="1">
      <alignment horizontal="right" wrapText="1"/>
    </xf>
    <xf numFmtId="0" fontId="99" fillId="0" borderId="0" xfId="0" applyFont="1" applyFill="1" applyBorder="1" applyAlignment="1">
      <alignment horizontal="center" vertical="top" wrapText="1"/>
    </xf>
    <xf numFmtId="49" fontId="100" fillId="0" borderId="0" xfId="0" applyNumberFormat="1" applyFont="1" applyFill="1" applyBorder="1" applyAlignment="1" applyProtection="1">
      <alignment wrapText="1"/>
      <protection locked="0"/>
    </xf>
    <xf numFmtId="164" fontId="100" fillId="0" borderId="0" xfId="0" applyNumberFormat="1" applyFont="1" applyFill="1" applyBorder="1" applyAlignment="1">
      <alignment horizontal="right" wrapText="1"/>
    </xf>
    <xf numFmtId="0" fontId="101" fillId="0" borderId="0" xfId="0" applyFont="1"/>
    <xf numFmtId="0" fontId="99" fillId="0" borderId="0" xfId="0" applyFont="1" applyBorder="1" applyAlignment="1" applyProtection="1">
      <alignment horizontal="center" vertical="top" wrapText="1"/>
    </xf>
    <xf numFmtId="0" fontId="99" fillId="0" borderId="0" xfId="0" applyFont="1" applyBorder="1" applyAlignment="1" applyProtection="1">
      <alignment vertical="top" wrapText="1"/>
    </xf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 applyBorder="1"/>
    <xf numFmtId="0" fontId="2" fillId="0" borderId="0" xfId="0" applyFont="1" applyBorder="1"/>
    <xf numFmtId="4" fontId="18" fillId="2" borderId="1" xfId="0" applyNumberFormat="1" applyFont="1" applyFill="1" applyBorder="1" applyAlignment="1">
      <alignment horizontal="center" wrapText="1"/>
    </xf>
    <xf numFmtId="4" fontId="35" fillId="0" borderId="0" xfId="0" applyNumberFormat="1" applyFont="1" applyFill="1"/>
    <xf numFmtId="0" fontId="108" fillId="0" borderId="0" xfId="30" applyFont="1"/>
    <xf numFmtId="0" fontId="109" fillId="0" borderId="0" xfId="30" applyFont="1"/>
    <xf numFmtId="49" fontId="19" fillId="0" borderId="0" xfId="28" applyNumberFormat="1" applyFont="1" applyFill="1" applyBorder="1" applyAlignment="1">
      <alignment horizontal="right" wrapText="1"/>
    </xf>
    <xf numFmtId="0" fontId="20" fillId="0" borderId="0" xfId="30" applyFont="1"/>
    <xf numFmtId="0" fontId="108" fillId="0" borderId="1" xfId="30" applyFont="1" applyBorder="1" applyAlignment="1">
      <alignment horizontal="center" vertical="center" wrapText="1"/>
    </xf>
    <xf numFmtId="0" fontId="109" fillId="0" borderId="0" xfId="30" applyFont="1" applyAlignment="1">
      <alignment horizontal="center" vertical="center" wrapText="1"/>
    </xf>
    <xf numFmtId="0" fontId="22" fillId="0" borderId="1" xfId="30" applyFont="1" applyBorder="1" applyAlignment="1">
      <alignment horizontal="center" vertical="center" wrapText="1"/>
    </xf>
    <xf numFmtId="0" fontId="110" fillId="0" borderId="0" xfId="30" applyFont="1" applyAlignment="1">
      <alignment horizontal="center" vertical="center" wrapText="1"/>
    </xf>
    <xf numFmtId="0" fontId="20" fillId="2" borderId="1" xfId="30" applyFont="1" applyFill="1" applyBorder="1" applyAlignment="1">
      <alignment horizontal="center" wrapText="1"/>
    </xf>
    <xf numFmtId="3" fontId="18" fillId="2" borderId="1" xfId="30" applyNumberFormat="1" applyFont="1" applyFill="1" applyBorder="1" applyAlignment="1">
      <alignment horizontal="center" wrapText="1"/>
    </xf>
    <xf numFmtId="0" fontId="111" fillId="0" borderId="0" xfId="30" applyFont="1" applyAlignment="1">
      <alignment horizontal="center" vertical="center" wrapText="1"/>
    </xf>
    <xf numFmtId="3" fontId="20" fillId="0" borderId="1" xfId="30" applyNumberFormat="1" applyFont="1" applyBorder="1" applyAlignment="1">
      <alignment horizontal="center" wrapText="1"/>
    </xf>
    <xf numFmtId="3" fontId="28" fillId="0" borderId="1" xfId="30" applyNumberFormat="1" applyFont="1" applyBorder="1" applyAlignment="1">
      <alignment horizontal="center" wrapText="1"/>
    </xf>
    <xf numFmtId="0" fontId="112" fillId="0" borderId="0" xfId="30" applyFont="1" applyAlignment="1">
      <alignment horizontal="center" vertical="center" wrapText="1"/>
    </xf>
    <xf numFmtId="0" fontId="20" fillId="0" borderId="1" xfId="30" applyFont="1" applyBorder="1" applyAlignment="1">
      <alignment wrapText="1"/>
    </xf>
    <xf numFmtId="4" fontId="20" fillId="0" borderId="1" xfId="30" applyNumberFormat="1" applyFont="1" applyBorder="1" applyAlignment="1">
      <alignment horizontal="center" wrapText="1"/>
    </xf>
    <xf numFmtId="3" fontId="16" fillId="0" borderId="1" xfId="30" applyNumberFormat="1" applyFont="1" applyFill="1" applyBorder="1" applyAlignment="1">
      <alignment horizontal="center" wrapText="1"/>
    </xf>
    <xf numFmtId="0" fontId="28" fillId="0" borderId="1" xfId="30" applyFont="1" applyBorder="1" applyAlignment="1">
      <alignment wrapText="1"/>
    </xf>
    <xf numFmtId="4" fontId="28" fillId="0" borderId="1" xfId="30" applyNumberFormat="1" applyFont="1" applyBorder="1" applyAlignment="1">
      <alignment horizontal="center" wrapText="1"/>
    </xf>
    <xf numFmtId="4" fontId="18" fillId="2" borderId="1" xfId="30" applyNumberFormat="1" applyFont="1" applyFill="1" applyBorder="1" applyAlignment="1">
      <alignment horizontal="center" wrapText="1"/>
    </xf>
    <xf numFmtId="49" fontId="24" fillId="2" borderId="1" xfId="30" applyNumberFormat="1" applyFont="1" applyFill="1" applyBorder="1" applyAlignment="1" applyProtection="1">
      <alignment horizontal="center" wrapText="1"/>
      <protection locked="0"/>
    </xf>
    <xf numFmtId="3" fontId="24" fillId="2" borderId="1" xfId="30" applyNumberFormat="1" applyFont="1" applyFill="1" applyBorder="1" applyAlignment="1" applyProtection="1">
      <alignment horizontal="center" wrapText="1"/>
      <protection locked="0"/>
    </xf>
    <xf numFmtId="0" fontId="111" fillId="0" borderId="0" xfId="30" applyFont="1" applyAlignment="1">
      <alignment wrapText="1"/>
    </xf>
    <xf numFmtId="49" fontId="31" fillId="0" borderId="1" xfId="30" applyNumberFormat="1" applyFont="1" applyFill="1" applyBorder="1" applyAlignment="1" applyProtection="1">
      <alignment horizontal="center" wrapText="1"/>
      <protection locked="0"/>
    </xf>
    <xf numFmtId="3" fontId="32" fillId="0" borderId="1" xfId="30" applyNumberFormat="1" applyFont="1" applyFill="1" applyBorder="1" applyAlignment="1" applyProtection="1">
      <alignment horizontal="center" wrapText="1"/>
      <protection locked="0"/>
    </xf>
    <xf numFmtId="0" fontId="112" fillId="0" borderId="0" xfId="30" applyFont="1" applyFill="1" applyAlignment="1">
      <alignment wrapText="1"/>
    </xf>
    <xf numFmtId="0" fontId="112" fillId="0" borderId="0" xfId="30" applyFont="1" applyAlignment="1">
      <alignment wrapText="1"/>
    </xf>
    <xf numFmtId="49" fontId="12" fillId="0" borderId="1" xfId="0" applyNumberFormat="1" applyFont="1" applyBorder="1" applyAlignment="1">
      <alignment horizontal="center"/>
    </xf>
    <xf numFmtId="49" fontId="31" fillId="2" borderId="1" xfId="30" applyNumberFormat="1" applyFont="1" applyFill="1" applyBorder="1" applyAlignment="1" applyProtection="1">
      <alignment horizontal="center" wrapText="1"/>
      <protection locked="0"/>
    </xf>
    <xf numFmtId="3" fontId="33" fillId="2" borderId="1" xfId="0" applyNumberFormat="1" applyFont="1" applyFill="1" applyBorder="1" applyAlignment="1">
      <alignment horizontal="center" wrapText="1"/>
    </xf>
    <xf numFmtId="49" fontId="34" fillId="2" borderId="1" xfId="0" applyNumberFormat="1" applyFont="1" applyFill="1" applyBorder="1" applyAlignment="1">
      <alignment horizontal="center" wrapText="1"/>
    </xf>
    <xf numFmtId="49" fontId="113" fillId="0" borderId="1" xfId="30" applyNumberFormat="1" applyFont="1" applyFill="1" applyBorder="1" applyAlignment="1" applyProtection="1">
      <alignment horizontal="center" wrapText="1"/>
      <protection locked="0"/>
    </xf>
    <xf numFmtId="49" fontId="27" fillId="2" borderId="1" xfId="0" applyNumberFormat="1" applyFont="1" applyFill="1" applyBorder="1" applyAlignment="1">
      <alignment horizontal="center" wrapText="1"/>
    </xf>
    <xf numFmtId="3" fontId="86" fillId="2" borderId="1" xfId="0" applyNumberFormat="1" applyFont="1" applyFill="1" applyBorder="1" applyAlignment="1">
      <alignment horizontal="center" wrapText="1"/>
    </xf>
    <xf numFmtId="49" fontId="20" fillId="0" borderId="0" xfId="30" applyNumberFormat="1" applyFont="1"/>
    <xf numFmtId="0" fontId="111" fillId="0" borderId="0" xfId="30" applyFont="1"/>
    <xf numFmtId="49" fontId="109" fillId="0" borderId="0" xfId="30" applyNumberFormat="1" applyFont="1"/>
    <xf numFmtId="0" fontId="115" fillId="0" borderId="0" xfId="30" applyFont="1"/>
    <xf numFmtId="49" fontId="116" fillId="0" borderId="0" xfId="30" applyNumberFormat="1" applyFont="1" applyFill="1" applyBorder="1" applyAlignment="1">
      <alignment horizontal="center" vertical="center" wrapText="1"/>
    </xf>
    <xf numFmtId="49" fontId="35" fillId="0" borderId="0" xfId="30" applyNumberFormat="1" applyFont="1" applyFill="1" applyBorder="1" applyAlignment="1" applyProtection="1">
      <alignment vertical="top" wrapText="1"/>
      <protection locked="0"/>
    </xf>
    <xf numFmtId="0" fontId="109" fillId="0" borderId="0" xfId="30" applyFont="1" applyBorder="1"/>
    <xf numFmtId="49" fontId="116" fillId="0" borderId="0" xfId="30" applyNumberFormat="1" applyFont="1" applyFill="1" applyBorder="1" applyAlignment="1" applyProtection="1">
      <alignment vertical="top" wrapText="1"/>
      <protection locked="0"/>
    </xf>
    <xf numFmtId="4" fontId="5" fillId="0" borderId="1" xfId="0" applyNumberFormat="1" applyFont="1" applyBorder="1" applyAlignment="1">
      <alignment horizontal="center" wrapText="1"/>
    </xf>
    <xf numFmtId="4" fontId="5" fillId="0" borderId="1" xfId="0" applyNumberFormat="1" applyFont="1" applyFill="1" applyBorder="1" applyAlignment="1">
      <alignment horizontal="center" wrapText="1"/>
    </xf>
    <xf numFmtId="4" fontId="27" fillId="0" borderId="1" xfId="0" applyNumberFormat="1" applyFont="1" applyFill="1" applyBorder="1" applyAlignment="1">
      <alignment horizontal="center" wrapText="1"/>
    </xf>
    <xf numFmtId="4" fontId="20" fillId="0" borderId="1" xfId="0" applyNumberFormat="1" applyFont="1" applyFill="1" applyBorder="1" applyAlignment="1">
      <alignment horizontal="center" wrapText="1"/>
    </xf>
    <xf numFmtId="4" fontId="30" fillId="0" borderId="1" xfId="0" applyNumberFormat="1" applyFont="1" applyFill="1" applyBorder="1" applyAlignment="1">
      <alignment horizontal="center" wrapText="1"/>
    </xf>
    <xf numFmtId="4" fontId="84" fillId="0" borderId="1" xfId="0" applyNumberFormat="1" applyFont="1" applyBorder="1" applyAlignment="1">
      <alignment horizontal="center" wrapText="1"/>
    </xf>
    <xf numFmtId="49" fontId="117" fillId="0" borderId="1" xfId="0" applyNumberFormat="1" applyFont="1" applyBorder="1" applyAlignment="1">
      <alignment horizontal="center" wrapText="1"/>
    </xf>
    <xf numFmtId="49" fontId="117" fillId="0" borderId="1" xfId="0" applyNumberFormat="1" applyFont="1" applyFill="1" applyBorder="1" applyAlignment="1">
      <alignment horizontal="center" wrapText="1"/>
    </xf>
    <xf numFmtId="49" fontId="118" fillId="0" borderId="1" xfId="0" applyNumberFormat="1" applyFont="1" applyBorder="1" applyAlignment="1">
      <alignment horizontal="left" wrapText="1"/>
    </xf>
    <xf numFmtId="49" fontId="120" fillId="2" borderId="1" xfId="0" applyNumberFormat="1" applyFont="1" applyFill="1" applyBorder="1" applyAlignment="1">
      <alignment horizontal="center" wrapText="1"/>
    </xf>
    <xf numFmtId="49" fontId="120" fillId="2" borderId="1" xfId="0" applyNumberFormat="1" applyFont="1" applyFill="1" applyBorder="1" applyAlignment="1">
      <alignment horizontal="center" vertical="center" wrapText="1"/>
    </xf>
    <xf numFmtId="49" fontId="120" fillId="2" borderId="1" xfId="0" applyNumberFormat="1" applyFont="1" applyFill="1" applyBorder="1" applyAlignment="1" applyProtection="1">
      <alignment horizontal="left" wrapText="1"/>
      <protection locked="0"/>
    </xf>
    <xf numFmtId="0" fontId="123" fillId="0" borderId="0" xfId="0" applyFont="1"/>
    <xf numFmtId="3" fontId="124" fillId="0" borderId="0" xfId="0" applyNumberFormat="1" applyFont="1" applyFill="1"/>
    <xf numFmtId="49" fontId="117" fillId="0" borderId="1" xfId="0" applyNumberFormat="1" applyFont="1" applyFill="1" applyBorder="1" applyAlignment="1">
      <alignment horizontal="center" vertical="center" wrapText="1"/>
    </xf>
    <xf numFmtId="0" fontId="118" fillId="0" borderId="0" xfId="0" applyFont="1" applyAlignment="1">
      <alignment wrapText="1"/>
    </xf>
    <xf numFmtId="49" fontId="117" fillId="0" borderId="4" xfId="0" applyNumberFormat="1" applyFont="1" applyBorder="1" applyAlignment="1">
      <alignment horizontal="center" wrapText="1"/>
    </xf>
    <xf numFmtId="49" fontId="117" fillId="0" borderId="4" xfId="0" applyNumberFormat="1" applyFont="1" applyBorder="1" applyAlignment="1">
      <alignment horizontal="center" vertical="center" wrapText="1"/>
    </xf>
    <xf numFmtId="49" fontId="119" fillId="0" borderId="1" xfId="0" applyNumberFormat="1" applyFont="1" applyBorder="1" applyAlignment="1" applyProtection="1">
      <alignment horizontal="left" wrapText="1"/>
      <protection locked="0"/>
    </xf>
    <xf numFmtId="0" fontId="123" fillId="0" borderId="0" xfId="0" applyFont="1" applyBorder="1"/>
    <xf numFmtId="0" fontId="123" fillId="0" borderId="1" xfId="0" applyFont="1" applyBorder="1"/>
    <xf numFmtId="49" fontId="117" fillId="0" borderId="1" xfId="0" applyNumberFormat="1" applyFont="1" applyBorder="1" applyAlignment="1">
      <alignment horizontal="center" vertical="center" wrapText="1"/>
    </xf>
    <xf numFmtId="4" fontId="34" fillId="2" borderId="1" xfId="0" applyNumberFormat="1" applyFont="1" applyFill="1" applyBorder="1" applyAlignment="1">
      <alignment horizontal="center" wrapText="1"/>
    </xf>
    <xf numFmtId="0" fontId="125" fillId="0" borderId="1" xfId="0" applyFont="1" applyBorder="1" applyAlignment="1">
      <alignment wrapText="1"/>
    </xf>
    <xf numFmtId="4" fontId="109" fillId="0" borderId="0" xfId="30" applyNumberFormat="1" applyFont="1"/>
    <xf numFmtId="4" fontId="20" fillId="0" borderId="0" xfId="30" applyNumberFormat="1" applyFont="1"/>
    <xf numFmtId="4" fontId="108" fillId="0" borderId="1" xfId="30" applyNumberFormat="1" applyFont="1" applyBorder="1" applyAlignment="1">
      <alignment horizontal="center" vertical="center" wrapText="1"/>
    </xf>
    <xf numFmtId="4" fontId="24" fillId="2" borderId="1" xfId="30" applyNumberFormat="1" applyFont="1" applyFill="1" applyBorder="1" applyAlignment="1" applyProtection="1">
      <alignment horizontal="center" wrapText="1"/>
      <protection locked="0"/>
    </xf>
    <xf numFmtId="4" fontId="30" fillId="0" borderId="1" xfId="30" applyNumberFormat="1" applyFont="1" applyFill="1" applyBorder="1" applyAlignment="1" applyProtection="1">
      <alignment horizontal="center" wrapText="1"/>
      <protection locked="0"/>
    </xf>
    <xf numFmtId="4" fontId="27" fillId="0" borderId="1" xfId="30" applyNumberFormat="1" applyFont="1" applyFill="1" applyBorder="1" applyAlignment="1" applyProtection="1">
      <alignment horizontal="center" wrapText="1"/>
      <protection locked="0"/>
    </xf>
    <xf numFmtId="4" fontId="108" fillId="0" borderId="0" xfId="30" applyNumberFormat="1" applyFont="1"/>
    <xf numFmtId="4" fontId="18" fillId="0" borderId="1" xfId="0" applyNumberFormat="1" applyFont="1" applyFill="1" applyBorder="1" applyAlignment="1">
      <alignment horizontal="center" wrapText="1"/>
    </xf>
    <xf numFmtId="4" fontId="12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4" fontId="18" fillId="2" borderId="1" xfId="0" applyNumberFormat="1" applyFont="1" applyFill="1" applyBorder="1" applyAlignment="1">
      <alignment horizontal="center"/>
    </xf>
    <xf numFmtId="4" fontId="12" fillId="0" borderId="1" xfId="0" applyNumberFormat="1" applyFont="1" applyFill="1" applyBorder="1" applyAlignment="1">
      <alignment horizontal="center"/>
    </xf>
    <xf numFmtId="4" fontId="12" fillId="0" borderId="1" xfId="0" applyNumberFormat="1" applyFont="1" applyFill="1" applyBorder="1" applyAlignment="1">
      <alignment horizontal="center" wrapText="1"/>
    </xf>
    <xf numFmtId="4" fontId="55" fillId="0" borderId="1" xfId="0" applyNumberFormat="1" applyFont="1" applyBorder="1" applyAlignment="1">
      <alignment horizontal="center"/>
    </xf>
    <xf numFmtId="4" fontId="77" fillId="0" borderId="1" xfId="0" applyNumberFormat="1" applyFont="1" applyBorder="1"/>
    <xf numFmtId="4" fontId="76" fillId="0" borderId="1" xfId="0" applyNumberFormat="1" applyFont="1" applyBorder="1"/>
    <xf numFmtId="4" fontId="11" fillId="0" borderId="1" xfId="0" applyNumberFormat="1" applyFont="1" applyBorder="1"/>
    <xf numFmtId="4" fontId="79" fillId="0" borderId="1" xfId="0" applyNumberFormat="1" applyFont="1" applyBorder="1"/>
    <xf numFmtId="4" fontId="13" fillId="0" borderId="1" xfId="0" applyNumberFormat="1" applyFont="1" applyFill="1" applyBorder="1" applyAlignment="1">
      <alignment horizontal="center" wrapText="1"/>
    </xf>
    <xf numFmtId="4" fontId="1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0" fillId="0" borderId="1" xfId="0" applyNumberFormat="1" applyFont="1" applyBorder="1"/>
    <xf numFmtId="4" fontId="5" fillId="0" borderId="1" xfId="0" applyNumberFormat="1" applyFont="1" applyBorder="1"/>
    <xf numFmtId="4" fontId="55" fillId="0" borderId="1" xfId="0" applyNumberFormat="1" applyFont="1" applyFill="1" applyBorder="1" applyAlignment="1">
      <alignment horizontal="center"/>
    </xf>
    <xf numFmtId="4" fontId="71" fillId="0" borderId="1" xfId="0" applyNumberFormat="1" applyFont="1" applyBorder="1"/>
    <xf numFmtId="4" fontId="40" fillId="0" borderId="1" xfId="0" applyNumberFormat="1" applyFont="1" applyBorder="1" applyAlignment="1">
      <alignment horizontal="center"/>
    </xf>
    <xf numFmtId="3" fontId="22" fillId="0" borderId="1" xfId="30" applyNumberFormat="1" applyFont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/>
    </xf>
    <xf numFmtId="4" fontId="33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wrapText="1"/>
    </xf>
    <xf numFmtId="49" fontId="27" fillId="0" borderId="1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6" fillId="0" borderId="0" xfId="0" applyFont="1" applyFill="1" applyAlignment="1">
      <alignment horizontal="center"/>
    </xf>
    <xf numFmtId="0" fontId="87" fillId="0" borderId="0" xfId="0" applyFont="1" applyFill="1" applyAlignment="1">
      <alignment horizontal="center"/>
    </xf>
    <xf numFmtId="0" fontId="36" fillId="0" borderId="0" xfId="0" applyFont="1" applyFill="1"/>
    <xf numFmtId="0" fontId="5" fillId="0" borderId="0" xfId="0" applyFont="1" applyAlignment="1">
      <alignment horizontal="left" wrapText="1"/>
    </xf>
    <xf numFmtId="49" fontId="126" fillId="0" borderId="1" xfId="0" applyNumberFormat="1" applyFont="1" applyFill="1" applyBorder="1" applyAlignment="1">
      <alignment horizontal="left" wrapText="1"/>
    </xf>
    <xf numFmtId="49" fontId="20" fillId="0" borderId="5" xfId="0" applyNumberFormat="1" applyFont="1" applyFill="1" applyBorder="1" applyAlignment="1">
      <alignment horizontal="center" wrapText="1"/>
    </xf>
    <xf numFmtId="0" fontId="5" fillId="0" borderId="4" xfId="0" applyFont="1" applyBorder="1" applyAlignment="1">
      <alignment horizontal="left" wrapText="1"/>
    </xf>
    <xf numFmtId="0" fontId="7" fillId="0" borderId="1" xfId="0" applyFont="1" applyBorder="1" applyAlignment="1">
      <alignment vertical="center" wrapText="1"/>
    </xf>
    <xf numFmtId="3" fontId="5" fillId="0" borderId="4" xfId="0" applyNumberFormat="1" applyFont="1" applyBorder="1" applyAlignment="1">
      <alignment wrapText="1"/>
    </xf>
    <xf numFmtId="49" fontId="127" fillId="0" borderId="1" xfId="0" applyNumberFormat="1" applyFont="1" applyBorder="1" applyAlignment="1">
      <alignment horizontal="left" wrapText="1"/>
    </xf>
    <xf numFmtId="49" fontId="16" fillId="0" borderId="9" xfId="0" applyNumberFormat="1" applyFont="1" applyBorder="1" applyAlignment="1">
      <alignment horizontal="center" wrapText="1"/>
    </xf>
    <xf numFmtId="0" fontId="103" fillId="0" borderId="1" xfId="0" applyFont="1" applyBorder="1" applyAlignment="1">
      <alignment horizontal="left" wrapText="1"/>
    </xf>
    <xf numFmtId="0" fontId="128" fillId="0" borderId="1" xfId="0" applyFont="1" applyBorder="1" applyAlignment="1">
      <alignment wrapText="1"/>
    </xf>
    <xf numFmtId="49" fontId="47" fillId="0" borderId="5" xfId="0" applyNumberFormat="1" applyFont="1" applyBorder="1" applyAlignment="1">
      <alignment horizontal="center" wrapText="1"/>
    </xf>
    <xf numFmtId="0" fontId="129" fillId="0" borderId="1" xfId="0" applyFont="1" applyBorder="1" applyAlignment="1">
      <alignment horizontal="left" wrapText="1"/>
    </xf>
    <xf numFmtId="4" fontId="86" fillId="0" borderId="1" xfId="0" applyNumberFormat="1" applyFont="1" applyBorder="1" applyAlignment="1">
      <alignment horizontal="center" wrapText="1"/>
    </xf>
    <xf numFmtId="0" fontId="130" fillId="0" borderId="0" xfId="0" applyFont="1"/>
    <xf numFmtId="0" fontId="130" fillId="0" borderId="0" xfId="0" applyFont="1" applyFill="1"/>
    <xf numFmtId="4" fontId="28" fillId="0" borderId="1" xfId="0" applyNumberFormat="1" applyFont="1" applyFill="1" applyBorder="1" applyAlignment="1">
      <alignment horizontal="center" wrapText="1"/>
    </xf>
    <xf numFmtId="4" fontId="28" fillId="0" borderId="1" xfId="0" applyNumberFormat="1" applyFont="1" applyFill="1" applyBorder="1" applyAlignment="1" applyProtection="1">
      <alignment horizontal="center"/>
      <protection locked="0"/>
    </xf>
    <xf numFmtId="4" fontId="33" fillId="0" borderId="1" xfId="0" applyNumberFormat="1" applyFont="1" applyFill="1" applyBorder="1" applyAlignment="1">
      <alignment horizontal="center" wrapText="1"/>
    </xf>
    <xf numFmtId="4" fontId="33" fillId="0" borderId="1" xfId="0" applyNumberFormat="1" applyFont="1" applyFill="1" applyBorder="1" applyAlignment="1" applyProtection="1">
      <alignment horizontal="center"/>
      <protection locked="0"/>
    </xf>
    <xf numFmtId="4" fontId="32" fillId="0" borderId="1" xfId="0" applyNumberFormat="1" applyFont="1" applyFill="1" applyBorder="1" applyAlignment="1">
      <alignment horizontal="center" wrapText="1"/>
    </xf>
    <xf numFmtId="4" fontId="16" fillId="0" borderId="1" xfId="0" applyNumberFormat="1" applyFont="1" applyFill="1" applyBorder="1" applyAlignment="1">
      <alignment horizontal="center" wrapText="1"/>
    </xf>
    <xf numFmtId="4" fontId="29" fillId="0" borderId="1" xfId="0" applyNumberFormat="1" applyFont="1" applyFill="1" applyBorder="1" applyAlignment="1">
      <alignment horizontal="center" wrapText="1"/>
    </xf>
    <xf numFmtId="4" fontId="47" fillId="0" borderId="1" xfId="0" applyNumberFormat="1" applyFont="1" applyFill="1" applyBorder="1" applyAlignment="1">
      <alignment horizontal="center" wrapText="1"/>
    </xf>
    <xf numFmtId="4" fontId="84" fillId="0" borderId="1" xfId="0" applyNumberFormat="1" applyFont="1" applyFill="1" applyBorder="1" applyAlignment="1">
      <alignment horizontal="center" wrapText="1"/>
    </xf>
    <xf numFmtId="4" fontId="85" fillId="0" borderId="1" xfId="0" applyNumberFormat="1" applyFont="1" applyFill="1" applyBorder="1" applyAlignment="1">
      <alignment horizontal="center" wrapText="1"/>
    </xf>
    <xf numFmtId="4" fontId="5" fillId="0" borderId="1" xfId="0" applyNumberFormat="1" applyFont="1" applyFill="1" applyBorder="1" applyAlignment="1" applyProtection="1">
      <alignment horizontal="center" wrapText="1"/>
      <protection locked="0"/>
    </xf>
    <xf numFmtId="4" fontId="84" fillId="0" borderId="1" xfId="0" applyNumberFormat="1" applyFont="1" applyFill="1" applyBorder="1" applyAlignment="1" applyProtection="1">
      <alignment horizontal="center" wrapText="1"/>
      <protection locked="0"/>
    </xf>
    <xf numFmtId="4" fontId="5" fillId="0" borderId="2" xfId="0" applyNumberFormat="1" applyFont="1" applyFill="1" applyBorder="1" applyAlignment="1">
      <alignment horizontal="center" wrapText="1"/>
    </xf>
    <xf numFmtId="4" fontId="20" fillId="0" borderId="1" xfId="0" applyNumberFormat="1" applyFont="1" applyFill="1" applyBorder="1" applyAlignment="1" applyProtection="1">
      <alignment horizontal="center" wrapText="1"/>
      <protection locked="0"/>
    </xf>
    <xf numFmtId="4" fontId="12" fillId="0" borderId="2" xfId="0" applyNumberFormat="1" applyFont="1" applyFill="1" applyBorder="1" applyAlignment="1">
      <alignment horizontal="center" wrapText="1"/>
    </xf>
    <xf numFmtId="4" fontId="12" fillId="0" borderId="1" xfId="0" applyNumberFormat="1" applyFont="1" applyFill="1" applyBorder="1" applyAlignment="1" applyProtection="1">
      <alignment horizontal="center"/>
      <protection locked="0"/>
    </xf>
    <xf numFmtId="4" fontId="5" fillId="0" borderId="1" xfId="0" applyNumberFormat="1" applyFont="1" applyFill="1" applyBorder="1" applyAlignment="1" applyProtection="1">
      <alignment horizontal="center"/>
      <protection locked="0"/>
    </xf>
    <xf numFmtId="4" fontId="84" fillId="0" borderId="1" xfId="0" applyNumberFormat="1" applyFont="1" applyFill="1" applyBorder="1" applyAlignment="1" applyProtection="1">
      <alignment horizontal="center"/>
      <protection locked="0"/>
    </xf>
    <xf numFmtId="4" fontId="5" fillId="0" borderId="2" xfId="0" applyNumberFormat="1" applyFont="1" applyBorder="1" applyAlignment="1">
      <alignment horizontal="center" wrapText="1"/>
    </xf>
    <xf numFmtId="4" fontId="5" fillId="0" borderId="3" xfId="0" applyNumberFormat="1" applyFont="1" applyBorder="1" applyAlignment="1">
      <alignment horizontal="center" wrapText="1"/>
    </xf>
    <xf numFmtId="4" fontId="27" fillId="0" borderId="3" xfId="0" applyNumberFormat="1" applyFont="1" applyFill="1" applyBorder="1" applyAlignment="1">
      <alignment horizontal="center" wrapText="1"/>
    </xf>
    <xf numFmtId="4" fontId="5" fillId="0" borderId="1" xfId="0" applyNumberFormat="1" applyFont="1" applyFill="1" applyBorder="1" applyAlignment="1">
      <alignment horizontal="center"/>
    </xf>
    <xf numFmtId="4" fontId="122" fillId="2" borderId="1" xfId="0" applyNumberFormat="1" applyFont="1" applyFill="1" applyBorder="1" applyAlignment="1">
      <alignment horizontal="center" wrapText="1"/>
    </xf>
    <xf numFmtId="4" fontId="119" fillId="0" borderId="1" xfId="0" applyNumberFormat="1" applyFont="1" applyBorder="1" applyAlignment="1">
      <alignment horizontal="center" wrapText="1"/>
    </xf>
    <xf numFmtId="4" fontId="119" fillId="0" borderId="3" xfId="0" applyNumberFormat="1" applyFont="1" applyFill="1" applyBorder="1" applyAlignment="1">
      <alignment horizontal="center" wrapText="1"/>
    </xf>
    <xf numFmtId="4" fontId="119" fillId="0" borderId="3" xfId="0" applyNumberFormat="1" applyFont="1" applyBorder="1" applyAlignment="1">
      <alignment horizontal="center" wrapText="1"/>
    </xf>
    <xf numFmtId="4" fontId="119" fillId="0" borderId="1" xfId="0" applyNumberFormat="1" applyFont="1" applyFill="1" applyBorder="1" applyAlignment="1">
      <alignment horizontal="center" wrapText="1"/>
    </xf>
    <xf numFmtId="49" fontId="131" fillId="0" borderId="1" xfId="0" applyNumberFormat="1" applyFont="1" applyBorder="1" applyAlignment="1">
      <alignment horizontal="center" wrapText="1"/>
    </xf>
    <xf numFmtId="49" fontId="131" fillId="0" borderId="1" xfId="0" applyNumberFormat="1" applyFont="1" applyFill="1" applyBorder="1" applyAlignment="1">
      <alignment horizontal="center" wrapText="1"/>
    </xf>
    <xf numFmtId="4" fontId="132" fillId="0" borderId="1" xfId="0" applyNumberFormat="1" applyFont="1" applyBorder="1" applyAlignment="1">
      <alignment horizontal="center" wrapText="1"/>
    </xf>
    <xf numFmtId="0" fontId="133" fillId="0" borderId="0" xfId="0" applyFont="1"/>
    <xf numFmtId="49" fontId="134" fillId="0" borderId="1" xfId="0" applyNumberFormat="1" applyFont="1" applyBorder="1" applyAlignment="1">
      <alignment horizontal="center" wrapText="1"/>
    </xf>
    <xf numFmtId="49" fontId="134" fillId="0" borderId="1" xfId="0" applyNumberFormat="1" applyFont="1" applyFill="1" applyBorder="1" applyAlignment="1">
      <alignment horizontal="center" wrapText="1"/>
    </xf>
    <xf numFmtId="0" fontId="104" fillId="0" borderId="0" xfId="0" applyFont="1"/>
    <xf numFmtId="4" fontId="103" fillId="0" borderId="1" xfId="0" applyNumberFormat="1" applyFont="1" applyBorder="1" applyAlignment="1">
      <alignment horizontal="center" wrapText="1"/>
    </xf>
    <xf numFmtId="4" fontId="125" fillId="0" borderId="1" xfId="0" applyNumberFormat="1" applyFont="1" applyBorder="1" applyAlignment="1">
      <alignment horizontal="center" wrapText="1"/>
    </xf>
    <xf numFmtId="4" fontId="135" fillId="3" borderId="1" xfId="0" applyNumberFormat="1" applyFont="1" applyFill="1" applyBorder="1" applyAlignment="1">
      <alignment horizont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4" fontId="86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49" fontId="86" fillId="0" borderId="1" xfId="0" applyNumberFormat="1" applyFont="1" applyBorder="1" applyAlignment="1">
      <alignment horizontal="center"/>
    </xf>
    <xf numFmtId="49" fontId="86" fillId="0" borderId="1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left" vertical="center" wrapText="1"/>
    </xf>
    <xf numFmtId="49" fontId="136" fillId="0" borderId="1" xfId="0" applyNumberFormat="1" applyFont="1" applyBorder="1" applyAlignment="1">
      <alignment horizontal="left" wrapText="1"/>
    </xf>
    <xf numFmtId="0" fontId="106" fillId="0" borderId="13" xfId="0" applyFont="1" applyBorder="1" applyAlignment="1">
      <alignment horizontal="right"/>
    </xf>
    <xf numFmtId="3" fontId="5" fillId="0" borderId="15" xfId="0" applyNumberFormat="1" applyFont="1" applyBorder="1"/>
    <xf numFmtId="0" fontId="137" fillId="0" borderId="13" xfId="0" applyFont="1" applyBorder="1" applyAlignment="1">
      <alignment horizontal="center" vertical="center"/>
    </xf>
    <xf numFmtId="0" fontId="137" fillId="0" borderId="15" xfId="0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right"/>
    </xf>
    <xf numFmtId="0" fontId="105" fillId="0" borderId="15" xfId="0" applyFont="1" applyBorder="1" applyAlignment="1">
      <alignment horizontal="left"/>
    </xf>
    <xf numFmtId="0" fontId="91" fillId="0" borderId="13" xfId="0" applyFont="1" applyBorder="1" applyAlignment="1">
      <alignment horizontal="center"/>
    </xf>
    <xf numFmtId="3" fontId="5" fillId="0" borderId="17" xfId="0" applyNumberFormat="1" applyFont="1" applyBorder="1"/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91" fillId="0" borderId="14" xfId="0" applyFont="1" applyBorder="1" applyAlignment="1">
      <alignment horizontal="center"/>
    </xf>
    <xf numFmtId="0" fontId="5" fillId="0" borderId="14" xfId="0" applyFont="1" applyBorder="1"/>
    <xf numFmtId="0" fontId="91" fillId="0" borderId="16" xfId="0" applyFont="1" applyBorder="1" applyAlignment="1">
      <alignment horizontal="center"/>
    </xf>
    <xf numFmtId="0" fontId="5" fillId="0" borderId="16" xfId="0" applyFont="1" applyBorder="1"/>
    <xf numFmtId="0" fontId="98" fillId="0" borderId="0" xfId="0" applyFont="1"/>
    <xf numFmtId="0" fontId="92" fillId="0" borderId="0" xfId="0" applyFont="1" applyBorder="1" applyAlignment="1">
      <alignment horizontal="center"/>
    </xf>
    <xf numFmtId="49" fontId="92" fillId="0" borderId="0" xfId="0" applyNumberFormat="1" applyFont="1" applyBorder="1" applyAlignment="1" applyProtection="1">
      <alignment vertical="top"/>
      <protection locked="0"/>
    </xf>
    <xf numFmtId="0" fontId="92" fillId="0" borderId="0" xfId="0" applyFont="1" applyBorder="1"/>
    <xf numFmtId="0" fontId="139" fillId="0" borderId="0" xfId="0" applyFont="1" applyBorder="1" applyAlignment="1">
      <alignment horizontal="left"/>
    </xf>
    <xf numFmtId="0" fontId="93" fillId="0" borderId="0" xfId="0" applyFont="1" applyBorder="1" applyAlignment="1">
      <alignment horizontal="left" wrapText="1"/>
    </xf>
    <xf numFmtId="0" fontId="141" fillId="0" borderId="0" xfId="0" applyFont="1" applyBorder="1" applyAlignment="1">
      <alignment horizontal="justify" wrapText="1"/>
    </xf>
    <xf numFmtId="3" fontId="141" fillId="0" borderId="0" xfId="0" applyNumberFormat="1" applyFont="1" applyBorder="1" applyAlignment="1">
      <alignment horizontal="right" wrapText="1"/>
    </xf>
    <xf numFmtId="3" fontId="100" fillId="0" borderId="0" xfId="0" applyNumberFormat="1" applyFont="1" applyBorder="1" applyAlignment="1">
      <alignment horizontal="right" wrapText="1"/>
    </xf>
    <xf numFmtId="0" fontId="103" fillId="0" borderId="1" xfId="0" applyFont="1" applyBorder="1" applyAlignment="1">
      <alignment vertical="top" wrapText="1"/>
    </xf>
    <xf numFmtId="49" fontId="12" fillId="0" borderId="1" xfId="0" applyNumberFormat="1" applyFont="1" applyFill="1" applyBorder="1" applyAlignment="1" applyProtection="1">
      <alignment horizontal="left" wrapText="1"/>
      <protection locked="0"/>
    </xf>
    <xf numFmtId="0" fontId="12" fillId="0" borderId="1" xfId="0" applyFont="1" applyFill="1" applyBorder="1" applyAlignment="1">
      <alignment horizontal="center" wrapText="1"/>
    </xf>
    <xf numFmtId="0" fontId="142" fillId="0" borderId="0" xfId="0" applyFont="1"/>
    <xf numFmtId="49" fontId="32" fillId="0" borderId="1" xfId="0" applyNumberFormat="1" applyFont="1" applyBorder="1" applyAlignment="1">
      <alignment horizontal="left" wrapText="1"/>
    </xf>
    <xf numFmtId="3" fontId="12" fillId="0" borderId="1" xfId="0" applyNumberFormat="1" applyFont="1" applyFill="1" applyBorder="1" applyAlignment="1">
      <alignment horizontal="center"/>
    </xf>
    <xf numFmtId="0" fontId="103" fillId="0" borderId="1" xfId="0" applyFont="1" applyBorder="1" applyAlignment="1">
      <alignment wrapText="1"/>
    </xf>
    <xf numFmtId="3" fontId="143" fillId="0" borderId="0" xfId="0" applyNumberFormat="1" applyFont="1" applyFill="1"/>
    <xf numFmtId="0" fontId="12" fillId="0" borderId="0" xfId="0" applyFont="1" applyFill="1"/>
    <xf numFmtId="0" fontId="12" fillId="0" borderId="0" xfId="0" applyFont="1"/>
    <xf numFmtId="0" fontId="44" fillId="0" borderId="0" xfId="0" applyFont="1"/>
    <xf numFmtId="0" fontId="144" fillId="0" borderId="0" xfId="0" applyFont="1" applyAlignment="1">
      <alignment horizontal="center" vertical="center"/>
    </xf>
    <xf numFmtId="49" fontId="24" fillId="0" borderId="1" xfId="30" applyNumberFormat="1" applyFont="1" applyFill="1" applyBorder="1" applyAlignment="1" applyProtection="1">
      <alignment horizontal="center" wrapText="1"/>
      <protection locked="0"/>
    </xf>
    <xf numFmtId="3" fontId="86" fillId="0" borderId="1" xfId="0" applyNumberFormat="1" applyFont="1" applyBorder="1" applyAlignment="1">
      <alignment horizontal="center" wrapText="1"/>
    </xf>
    <xf numFmtId="3" fontId="33" fillId="0" borderId="1" xfId="0" applyNumberFormat="1" applyFont="1" applyFill="1" applyBorder="1" applyAlignment="1">
      <alignment horizontal="center" wrapText="1"/>
    </xf>
    <xf numFmtId="49" fontId="24" fillId="3" borderId="1" xfId="30" applyNumberFormat="1" applyFont="1" applyFill="1" applyBorder="1" applyAlignment="1">
      <alignment horizontal="center" vertical="top" wrapText="1"/>
    </xf>
    <xf numFmtId="49" fontId="24" fillId="3" borderId="1" xfId="30" applyNumberFormat="1" applyFont="1" applyFill="1" applyBorder="1" applyAlignment="1">
      <alignment horizontal="center" wrapText="1"/>
    </xf>
    <xf numFmtId="49" fontId="145" fillId="3" borderId="1" xfId="30" applyNumberFormat="1" applyFont="1" applyFill="1" applyBorder="1" applyAlignment="1" applyProtection="1">
      <alignment horizontal="center" wrapText="1"/>
      <protection locked="0"/>
    </xf>
    <xf numFmtId="49" fontId="24" fillId="3" borderId="1" xfId="30" applyNumberFormat="1" applyFont="1" applyFill="1" applyBorder="1" applyAlignment="1" applyProtection="1">
      <alignment horizontal="center" wrapText="1"/>
      <protection locked="0"/>
    </xf>
    <xf numFmtId="1" fontId="24" fillId="3" borderId="1" xfId="30" applyNumberFormat="1" applyFont="1" applyFill="1" applyBorder="1" applyAlignment="1" applyProtection="1">
      <alignment horizontal="center" wrapText="1"/>
      <protection locked="0"/>
    </xf>
    <xf numFmtId="4" fontId="145" fillId="3" borderId="1" xfId="30" applyNumberFormat="1" applyFont="1" applyFill="1" applyBorder="1" applyAlignment="1" applyProtection="1">
      <alignment horizontal="center" wrapText="1"/>
      <protection locked="0"/>
    </xf>
    <xf numFmtId="3" fontId="145" fillId="3" borderId="1" xfId="30" applyNumberFormat="1" applyFont="1" applyFill="1" applyBorder="1" applyAlignment="1" applyProtection="1">
      <alignment horizontal="center" wrapText="1"/>
      <protection locked="0"/>
    </xf>
    <xf numFmtId="4" fontId="18" fillId="0" borderId="0" xfId="30" applyNumberFormat="1" applyFont="1" applyAlignment="1">
      <alignment horizontal="center" vertical="center" wrapText="1"/>
    </xf>
    <xf numFmtId="4" fontId="111" fillId="0" borderId="0" xfId="30" applyNumberFormat="1" applyFont="1" applyAlignment="1">
      <alignment wrapText="1"/>
    </xf>
    <xf numFmtId="49" fontId="5" fillId="0" borderId="1" xfId="0" applyNumberFormat="1" applyFont="1" applyBorder="1" applyAlignment="1">
      <alignment horizontal="center" wrapText="1"/>
    </xf>
    <xf numFmtId="4" fontId="18" fillId="6" borderId="1" xfId="0" applyNumberFormat="1" applyFont="1" applyFill="1" applyBorder="1" applyAlignment="1">
      <alignment horizontal="center"/>
    </xf>
    <xf numFmtId="49" fontId="106" fillId="0" borderId="13" xfId="0" applyNumberFormat="1" applyFont="1" applyBorder="1" applyAlignment="1">
      <alignment horizontal="center"/>
    </xf>
    <xf numFmtId="3" fontId="106" fillId="0" borderId="15" xfId="0" applyNumberFormat="1" applyFont="1" applyBorder="1" applyAlignment="1">
      <alignment horizontal="center"/>
    </xf>
    <xf numFmtId="3" fontId="146" fillId="0" borderId="15" xfId="0" applyNumberFormat="1" applyFont="1" applyBorder="1" applyAlignment="1">
      <alignment horizontal="center"/>
    </xf>
    <xf numFmtId="3" fontId="18" fillId="0" borderId="15" xfId="0" applyNumberFormat="1" applyFont="1" applyBorder="1" applyAlignment="1">
      <alignment horizontal="center" vertical="center"/>
    </xf>
    <xf numFmtId="3" fontId="18" fillId="0" borderId="17" xfId="0" applyNumberFormat="1" applyFont="1" applyBorder="1" applyAlignment="1">
      <alignment horizontal="center" vertical="center"/>
    </xf>
    <xf numFmtId="49" fontId="5" fillId="4" borderId="14" xfId="0" applyNumberFormat="1" applyFont="1" applyFill="1" applyBorder="1" applyAlignment="1">
      <alignment horizontal="left" wrapText="1"/>
    </xf>
    <xf numFmtId="49" fontId="106" fillId="0" borderId="14" xfId="0" applyNumberFormat="1" applyFont="1" applyBorder="1" applyAlignment="1">
      <alignment horizontal="center"/>
    </xf>
    <xf numFmtId="0" fontId="5" fillId="0" borderId="14" xfId="0" applyFont="1" applyBorder="1" applyAlignment="1">
      <alignment wrapText="1"/>
    </xf>
    <xf numFmtId="0" fontId="91" fillId="0" borderId="40" xfId="0" applyFont="1" applyBorder="1" applyAlignment="1">
      <alignment horizontal="center"/>
    </xf>
    <xf numFmtId="49" fontId="30" fillId="0" borderId="1" xfId="0" applyNumberFormat="1" applyFont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147" fillId="0" borderId="1" xfId="0" applyFont="1" applyBorder="1" applyAlignment="1"/>
    <xf numFmtId="0" fontId="5" fillId="5" borderId="1" xfId="0" applyFont="1" applyFill="1" applyBorder="1" applyAlignment="1">
      <alignment horizontal="left" wrapText="1"/>
    </xf>
    <xf numFmtId="49" fontId="114" fillId="0" borderId="1" xfId="0" applyNumberFormat="1" applyFont="1" applyBorder="1" applyAlignment="1">
      <alignment horizontal="center" wrapText="1"/>
    </xf>
    <xf numFmtId="0" fontId="84" fillId="5" borderId="1" xfId="0" applyFont="1" applyFill="1" applyBorder="1" applyAlignment="1">
      <alignment horizontal="center" wrapText="1"/>
    </xf>
    <xf numFmtId="0" fontId="84" fillId="5" borderId="1" xfId="0" applyFont="1" applyFill="1" applyBorder="1" applyAlignment="1">
      <alignment horizontal="left" wrapText="1"/>
    </xf>
    <xf numFmtId="49" fontId="85" fillId="0" borderId="4" xfId="0" applyNumberFormat="1" applyFont="1" applyBorder="1" applyAlignment="1">
      <alignment horizontal="center" wrapText="1"/>
    </xf>
    <xf numFmtId="49" fontId="85" fillId="0" borderId="9" xfId="0" applyNumberFormat="1" applyFont="1" applyBorder="1" applyAlignment="1">
      <alignment horizontal="center" wrapText="1"/>
    </xf>
    <xf numFmtId="49" fontId="27" fillId="0" borderId="4" xfId="0" applyNumberFormat="1" applyFont="1" applyBorder="1" applyAlignment="1">
      <alignment horizontal="center" wrapText="1"/>
    </xf>
    <xf numFmtId="49" fontId="27" fillId="0" borderId="9" xfId="0" applyNumberFormat="1" applyFont="1" applyBorder="1" applyAlignment="1">
      <alignment horizontal="center" wrapText="1"/>
    </xf>
    <xf numFmtId="0" fontId="5" fillId="0" borderId="14" xfId="0" applyFont="1" applyBorder="1" applyAlignment="1">
      <alignment horizontal="left"/>
    </xf>
    <xf numFmtId="0" fontId="91" fillId="0" borderId="0" xfId="0" applyFont="1" applyBorder="1" applyAlignment="1">
      <alignment horizontal="center"/>
    </xf>
    <xf numFmtId="0" fontId="106" fillId="0" borderId="0" xfId="0" applyFont="1" applyAlignment="1"/>
    <xf numFmtId="49" fontId="100" fillId="0" borderId="0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/>
    <xf numFmtId="0" fontId="64" fillId="0" borderId="0" xfId="0" applyFont="1" applyBorder="1"/>
    <xf numFmtId="0" fontId="59" fillId="0" borderId="2" xfId="0" applyFont="1" applyBorder="1" applyAlignment="1">
      <alignment horizontal="center" vertical="center" wrapText="1"/>
    </xf>
    <xf numFmtId="0" fontId="149" fillId="0" borderId="10" xfId="0" applyFont="1" applyBorder="1" applyAlignment="1">
      <alignment horizontal="right" wrapText="1"/>
    </xf>
    <xf numFmtId="49" fontId="149" fillId="0" borderId="11" xfId="0" applyNumberFormat="1" applyFont="1" applyBorder="1" applyAlignment="1" applyProtection="1">
      <alignment horizontal="left" wrapText="1"/>
      <protection locked="0"/>
    </xf>
    <xf numFmtId="3" fontId="18" fillId="0" borderId="14" xfId="0" applyNumberFormat="1" applyFont="1" applyBorder="1" applyAlignment="1" applyProtection="1">
      <alignment wrapText="1"/>
      <protection locked="0"/>
    </xf>
    <xf numFmtId="3" fontId="18" fillId="0" borderId="11" xfId="0" applyNumberFormat="1" applyFont="1" applyBorder="1" applyAlignment="1">
      <alignment wrapText="1"/>
    </xf>
    <xf numFmtId="3" fontId="18" fillId="0" borderId="11" xfId="0" applyNumberFormat="1" applyFont="1" applyBorder="1" applyAlignment="1">
      <alignment horizontal="right" wrapText="1"/>
    </xf>
    <xf numFmtId="3" fontId="18" fillId="0" borderId="12" xfId="0" applyNumberFormat="1" applyFont="1" applyBorder="1" applyAlignment="1">
      <alignment horizontal="right" wrapText="1"/>
    </xf>
    <xf numFmtId="0" fontId="149" fillId="0" borderId="13" xfId="0" applyFont="1" applyBorder="1" applyAlignment="1">
      <alignment horizontal="right" wrapText="1"/>
    </xf>
    <xf numFmtId="49" fontId="149" fillId="0" borderId="14" xfId="0" applyNumberFormat="1" applyFont="1" applyBorder="1" applyAlignment="1" applyProtection="1">
      <alignment horizontal="left" wrapText="1"/>
      <protection locked="0"/>
    </xf>
    <xf numFmtId="3" fontId="18" fillId="0" borderId="14" xfId="0" applyNumberFormat="1" applyFont="1" applyBorder="1" applyAlignment="1">
      <alignment wrapText="1"/>
    </xf>
    <xf numFmtId="4" fontId="5" fillId="0" borderId="14" xfId="0" applyNumberFormat="1" applyFont="1" applyBorder="1" applyAlignment="1">
      <alignment horizontal="center" wrapText="1"/>
    </xf>
    <xf numFmtId="4" fontId="5" fillId="0" borderId="15" xfId="0" applyNumberFormat="1" applyFont="1" applyBorder="1" applyAlignment="1">
      <alignment horizontal="center" wrapText="1"/>
    </xf>
    <xf numFmtId="0" fontId="148" fillId="0" borderId="13" xfId="0" applyFont="1" applyBorder="1" applyAlignment="1">
      <alignment horizontal="right" wrapText="1"/>
    </xf>
    <xf numFmtId="0" fontId="5" fillId="0" borderId="14" xfId="0" applyFont="1" applyBorder="1" applyAlignment="1">
      <alignment horizontal="left" wrapText="1"/>
    </xf>
    <xf numFmtId="3" fontId="5" fillId="0" borderId="14" xfId="0" applyNumberFormat="1" applyFont="1" applyBorder="1" applyAlignment="1">
      <alignment horizontal="right" wrapText="1"/>
    </xf>
    <xf numFmtId="0" fontId="18" fillId="0" borderId="13" xfId="0" applyFont="1" applyBorder="1" applyAlignment="1">
      <alignment horizontal="right" wrapText="1"/>
    </xf>
    <xf numFmtId="0" fontId="18" fillId="0" borderId="14" xfId="0" applyFont="1" applyBorder="1"/>
    <xf numFmtId="3" fontId="18" fillId="0" borderId="14" xfId="0" applyNumberFormat="1" applyFont="1" applyBorder="1" applyAlignment="1">
      <alignment horizontal="right" wrapText="1"/>
    </xf>
    <xf numFmtId="0" fontId="5" fillId="0" borderId="13" xfId="0" applyFont="1" applyBorder="1" applyAlignment="1">
      <alignment horizontal="right" wrapText="1"/>
    </xf>
    <xf numFmtId="0" fontId="5" fillId="0" borderId="21" xfId="0" applyFont="1" applyBorder="1" applyAlignment="1">
      <alignment wrapText="1"/>
    </xf>
    <xf numFmtId="0" fontId="150" fillId="0" borderId="14" xfId="0" applyFont="1" applyBorder="1" applyAlignment="1">
      <alignment wrapText="1"/>
    </xf>
    <xf numFmtId="0" fontId="18" fillId="0" borderId="21" xfId="0" applyFont="1" applyBorder="1" applyAlignment="1">
      <alignment wrapText="1"/>
    </xf>
    <xf numFmtId="0" fontId="18" fillId="0" borderId="14" xfId="0" applyFont="1" applyBorder="1" applyAlignment="1">
      <alignment horizontal="left" wrapText="1"/>
    </xf>
    <xf numFmtId="3" fontId="18" fillId="0" borderId="14" xfId="0" applyNumberFormat="1" applyFont="1" applyBorder="1" applyAlignment="1" applyProtection="1">
      <alignment horizontal="right" wrapText="1"/>
      <protection locked="0"/>
    </xf>
    <xf numFmtId="3" fontId="5" fillId="0" borderId="15" xfId="0" applyNumberFormat="1" applyFont="1" applyBorder="1" applyAlignment="1">
      <alignment horizontal="center" wrapText="1"/>
    </xf>
    <xf numFmtId="0" fontId="151" fillId="0" borderId="0" xfId="0" applyFont="1" applyBorder="1" applyAlignment="1">
      <alignment wrapText="1"/>
    </xf>
    <xf numFmtId="0" fontId="151" fillId="0" borderId="14" xfId="0" applyFont="1" applyBorder="1" applyAlignment="1">
      <alignment wrapText="1"/>
    </xf>
    <xf numFmtId="3" fontId="18" fillId="0" borderId="15" xfId="0" applyNumberFormat="1" applyFont="1" applyBorder="1" applyAlignment="1">
      <alignment horizontal="right" wrapText="1"/>
    </xf>
    <xf numFmtId="0" fontId="18" fillId="0" borderId="14" xfId="0" applyFont="1" applyFill="1" applyBorder="1" applyAlignment="1" applyProtection="1">
      <alignment horizontal="left" wrapText="1"/>
    </xf>
    <xf numFmtId="0" fontId="5" fillId="0" borderId="20" xfId="0" applyNumberFormat="1" applyFont="1" applyBorder="1" applyAlignment="1">
      <alignment horizontal="left" wrapText="1"/>
    </xf>
    <xf numFmtId="3" fontId="5" fillId="0" borderId="15" xfId="0" applyNumberFormat="1" applyFont="1" applyBorder="1" applyAlignment="1">
      <alignment horizontal="right" wrapText="1"/>
    </xf>
    <xf numFmtId="0" fontId="5" fillId="0" borderId="28" xfId="0" applyNumberFormat="1" applyFont="1" applyBorder="1" applyAlignment="1">
      <alignment horizontal="left" wrapText="1"/>
    </xf>
    <xf numFmtId="0" fontId="148" fillId="0" borderId="41" xfId="0" applyFont="1" applyBorder="1" applyAlignment="1">
      <alignment horizontal="right" wrapText="1"/>
    </xf>
    <xf numFmtId="49" fontId="148" fillId="0" borderId="14" xfId="0" applyNumberFormat="1" applyFont="1" applyBorder="1" applyAlignment="1" applyProtection="1">
      <alignment horizontal="left" wrapText="1"/>
      <protection locked="0"/>
    </xf>
    <xf numFmtId="3" fontId="5" fillId="0" borderId="14" xfId="0" applyNumberFormat="1" applyFont="1" applyBorder="1" applyAlignment="1">
      <alignment horizontal="center" wrapText="1"/>
    </xf>
    <xf numFmtId="0" fontId="18" fillId="0" borderId="29" xfId="0" applyFont="1" applyBorder="1" applyAlignment="1">
      <alignment horizontal="right" wrapText="1"/>
    </xf>
    <xf numFmtId="0" fontId="18" fillId="0" borderId="30" xfId="0" applyFont="1" applyBorder="1" applyAlignment="1">
      <alignment horizontal="left" wrapText="1"/>
    </xf>
    <xf numFmtId="0" fontId="5" fillId="0" borderId="31" xfId="0" applyFont="1" applyBorder="1" applyAlignment="1">
      <alignment horizontal="right" wrapText="1"/>
    </xf>
    <xf numFmtId="0" fontId="5" fillId="0" borderId="32" xfId="0" applyFont="1" applyBorder="1" applyAlignment="1">
      <alignment horizontal="left" wrapText="1"/>
    </xf>
    <xf numFmtId="0" fontId="5" fillId="0" borderId="33" xfId="0" applyFont="1" applyBorder="1" applyAlignment="1">
      <alignment horizontal="right" wrapText="1"/>
    </xf>
    <xf numFmtId="0" fontId="5" fillId="0" borderId="34" xfId="0" applyFont="1" applyBorder="1" applyAlignment="1">
      <alignment horizontal="left" wrapText="1"/>
    </xf>
    <xf numFmtId="0" fontId="18" fillId="0" borderId="14" xfId="0" applyFont="1" applyBorder="1" applyAlignment="1">
      <alignment horizontal="left"/>
    </xf>
    <xf numFmtId="0" fontId="5" fillId="0" borderId="35" xfId="0" applyFont="1" applyBorder="1" applyAlignment="1">
      <alignment horizontal="left" wrapText="1"/>
    </xf>
    <xf numFmtId="3" fontId="5" fillId="0" borderId="14" xfId="0" applyNumberFormat="1" applyFont="1" applyBorder="1" applyAlignment="1">
      <alignment wrapText="1"/>
    </xf>
    <xf numFmtId="49" fontId="5" fillId="0" borderId="14" xfId="0" applyNumberFormat="1" applyFont="1" applyBorder="1" applyAlignment="1">
      <alignment horizontal="left" wrapText="1"/>
    </xf>
    <xf numFmtId="3" fontId="18" fillId="0" borderId="14" xfId="0" applyNumberFormat="1" applyFont="1" applyBorder="1" applyAlignment="1">
      <alignment horizontal="center" wrapText="1"/>
    </xf>
    <xf numFmtId="3" fontId="18" fillId="0" borderId="15" xfId="0" applyNumberFormat="1" applyFont="1" applyBorder="1" applyAlignment="1">
      <alignment horizontal="center" wrapText="1"/>
    </xf>
    <xf numFmtId="0" fontId="5" fillId="0" borderId="0" xfId="0" applyFont="1" applyBorder="1" applyAlignment="1">
      <alignment wrapText="1"/>
    </xf>
    <xf numFmtId="0" fontId="18" fillId="0" borderId="0" xfId="0" applyFont="1" applyBorder="1" applyAlignment="1">
      <alignment horizontal="left" wrapText="1"/>
    </xf>
    <xf numFmtId="49" fontId="148" fillId="0" borderId="36" xfId="0" applyNumberFormat="1" applyFont="1" applyBorder="1" applyAlignment="1" applyProtection="1">
      <alignment horizontal="left" wrapText="1"/>
      <protection locked="0"/>
    </xf>
    <xf numFmtId="0" fontId="151" fillId="0" borderId="0" xfId="0" applyFont="1" applyAlignment="1">
      <alignment wrapText="1"/>
    </xf>
    <xf numFmtId="0" fontId="5" fillId="0" borderId="14" xfId="0" applyFont="1" applyBorder="1" applyAlignment="1">
      <alignment horizontal="center" wrapText="1"/>
    </xf>
    <xf numFmtId="3" fontId="5" fillId="0" borderId="14" xfId="0" applyNumberFormat="1" applyFont="1" applyFill="1" applyBorder="1" applyAlignment="1">
      <alignment horizontal="right" wrapText="1"/>
    </xf>
    <xf numFmtId="3" fontId="5" fillId="0" borderId="15" xfId="0" applyNumberFormat="1" applyFont="1" applyFill="1" applyBorder="1" applyAlignment="1">
      <alignment horizontal="center" wrapText="1"/>
    </xf>
    <xf numFmtId="0" fontId="5" fillId="0" borderId="14" xfId="0" applyFont="1" applyBorder="1" applyAlignment="1">
      <alignment horizontal="right" wrapText="1"/>
    </xf>
    <xf numFmtId="0" fontId="18" fillId="0" borderId="14" xfId="0" applyFont="1" applyBorder="1" applyAlignment="1">
      <alignment wrapText="1"/>
    </xf>
    <xf numFmtId="0" fontId="18" fillId="0" borderId="14" xfId="0" applyFont="1" applyBorder="1" applyAlignment="1">
      <alignment horizontal="right" wrapText="1"/>
    </xf>
    <xf numFmtId="0" fontId="5" fillId="0" borderId="35" xfId="0" applyFont="1" applyBorder="1"/>
    <xf numFmtId="3" fontId="18" fillId="0" borderId="14" xfId="0" applyNumberFormat="1" applyFont="1" applyBorder="1" applyAlignment="1">
      <alignment horizontal="right" vertical="center" wrapText="1"/>
    </xf>
    <xf numFmtId="3" fontId="18" fillId="0" borderId="15" xfId="0" applyNumberFormat="1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right"/>
    </xf>
    <xf numFmtId="3" fontId="5" fillId="0" borderId="15" xfId="0" applyNumberFormat="1" applyFont="1" applyBorder="1" applyAlignment="1">
      <alignment wrapText="1"/>
    </xf>
    <xf numFmtId="0" fontId="151" fillId="0" borderId="14" xfId="0" applyFont="1" applyBorder="1" applyAlignment="1">
      <alignment horizontal="left" vertical="center" wrapText="1"/>
    </xf>
    <xf numFmtId="0" fontId="18" fillId="0" borderId="25" xfId="0" applyFont="1" applyBorder="1" applyAlignment="1">
      <alignment horizontal="right"/>
    </xf>
    <xf numFmtId="0" fontId="18" fillId="0" borderId="13" xfId="0" applyFont="1" applyBorder="1" applyAlignment="1">
      <alignment horizontal="right"/>
    </xf>
    <xf numFmtId="0" fontId="5" fillId="0" borderId="15" xfId="0" applyFont="1" applyBorder="1" applyAlignment="1">
      <alignment horizontal="center" wrapText="1"/>
    </xf>
    <xf numFmtId="0" fontId="5" fillId="0" borderId="36" xfId="0" applyFont="1" applyBorder="1" applyAlignment="1">
      <alignment horizontal="center" wrapText="1"/>
    </xf>
    <xf numFmtId="0" fontId="5" fillId="0" borderId="37" xfId="0" applyFont="1" applyBorder="1" applyAlignment="1">
      <alignment horizontal="center" wrapText="1"/>
    </xf>
    <xf numFmtId="0" fontId="5" fillId="0" borderId="38" xfId="0" applyFont="1" applyBorder="1" applyAlignment="1">
      <alignment horizontal="right"/>
    </xf>
    <xf numFmtId="0" fontId="151" fillId="0" borderId="36" xfId="0" applyFont="1" applyBorder="1" applyAlignment="1">
      <alignment horizontal="left" wrapText="1"/>
    </xf>
    <xf numFmtId="3" fontId="5" fillId="0" borderId="36" xfId="0" applyNumberFormat="1" applyFont="1" applyBorder="1" applyAlignment="1">
      <alignment horizontal="right" wrapText="1"/>
    </xf>
    <xf numFmtId="0" fontId="5" fillId="0" borderId="26" xfId="0" applyFont="1" applyBorder="1" applyAlignment="1">
      <alignment horizontal="right"/>
    </xf>
    <xf numFmtId="0" fontId="5" fillId="0" borderId="19" xfId="0" applyFont="1" applyBorder="1" applyAlignment="1">
      <alignment horizontal="left" wrapText="1"/>
    </xf>
    <xf numFmtId="3" fontId="5" fillId="0" borderId="19" xfId="0" applyNumberFormat="1" applyFont="1" applyBorder="1" applyAlignment="1">
      <alignment horizontal="right" wrapText="1"/>
    </xf>
    <xf numFmtId="0" fontId="139" fillId="0" borderId="19" xfId="0" applyFont="1" applyBorder="1" applyAlignment="1">
      <alignment horizontal="right" wrapText="1"/>
    </xf>
    <xf numFmtId="49" fontId="151" fillId="0" borderId="36" xfId="0" applyNumberFormat="1" applyFont="1" applyBorder="1" applyAlignment="1">
      <alignment horizontal="left" wrapText="1"/>
    </xf>
    <xf numFmtId="0" fontId="139" fillId="0" borderId="40" xfId="0" applyFont="1" applyBorder="1" applyAlignment="1">
      <alignment horizontal="left"/>
    </xf>
    <xf numFmtId="3" fontId="18" fillId="0" borderId="16" xfId="0" applyNumberFormat="1" applyFont="1" applyBorder="1" applyAlignment="1">
      <alignment horizontal="right" wrapText="1"/>
    </xf>
    <xf numFmtId="3" fontId="18" fillId="0" borderId="17" xfId="0" applyNumberFormat="1" applyFont="1" applyBorder="1" applyAlignment="1">
      <alignment horizontal="right" wrapText="1"/>
    </xf>
    <xf numFmtId="49" fontId="99" fillId="0" borderId="0" xfId="0" applyNumberFormat="1" applyFont="1" applyBorder="1" applyAlignment="1" applyProtection="1">
      <protection locked="0"/>
    </xf>
    <xf numFmtId="3" fontId="18" fillId="0" borderId="15" xfId="0" applyNumberFormat="1" applyFont="1" applyBorder="1"/>
    <xf numFmtId="0" fontId="28" fillId="0" borderId="1" xfId="30" applyFont="1" applyFill="1" applyBorder="1" applyAlignment="1">
      <alignment wrapText="1"/>
    </xf>
    <xf numFmtId="4" fontId="32" fillId="0" borderId="1" xfId="30" applyNumberFormat="1" applyFont="1" applyFill="1" applyBorder="1" applyAlignment="1" applyProtection="1">
      <alignment horizontal="center" wrapText="1"/>
      <protection locked="0"/>
    </xf>
    <xf numFmtId="49" fontId="113" fillId="2" borderId="1" xfId="0" applyNumberFormat="1" applyFont="1" applyFill="1" applyBorder="1" applyAlignment="1" applyProtection="1">
      <alignment horizontal="left" wrapText="1"/>
      <protection locked="0"/>
    </xf>
    <xf numFmtId="49" fontId="34" fillId="2" borderId="1" xfId="0" applyNumberFormat="1" applyFont="1" applyFill="1" applyBorder="1" applyAlignment="1" applyProtection="1">
      <alignment horizontal="left" vertical="center" wrapText="1"/>
      <protection locked="0"/>
    </xf>
    <xf numFmtId="0" fontId="53" fillId="0" borderId="0" xfId="0" applyFont="1" applyAlignment="1">
      <alignment horizontal="center"/>
    </xf>
    <xf numFmtId="0" fontId="53" fillId="0" borderId="0" xfId="0" applyFont="1" applyAlignment="1">
      <alignment horizontal="left"/>
    </xf>
    <xf numFmtId="0" fontId="59" fillId="0" borderId="3" xfId="0" applyFont="1" applyBorder="1" applyAlignment="1">
      <alignment horizontal="center" vertical="center" wrapText="1"/>
    </xf>
    <xf numFmtId="4" fontId="86" fillId="0" borderId="1" xfId="30" applyNumberFormat="1" applyFont="1" applyBorder="1" applyAlignment="1">
      <alignment horizontal="center" wrapText="1"/>
    </xf>
    <xf numFmtId="3" fontId="29" fillId="0" borderId="1" xfId="30" applyNumberFormat="1" applyFont="1" applyFill="1" applyBorder="1" applyAlignment="1">
      <alignment horizontal="center" wrapText="1"/>
    </xf>
    <xf numFmtId="0" fontId="152" fillId="0" borderId="1" xfId="30" applyFont="1" applyFill="1" applyBorder="1" applyAlignment="1">
      <alignment wrapText="1"/>
    </xf>
    <xf numFmtId="49" fontId="30" fillId="0" borderId="1" xfId="30" applyNumberFormat="1" applyFont="1" applyFill="1" applyBorder="1" applyAlignment="1" applyProtection="1">
      <alignment wrapText="1"/>
      <protection locked="0"/>
    </xf>
    <xf numFmtId="3" fontId="30" fillId="0" borderId="1" xfId="30" applyNumberFormat="1" applyFont="1" applyFill="1" applyBorder="1" applyAlignment="1" applyProtection="1">
      <alignment horizontal="center" wrapText="1"/>
      <protection locked="0"/>
    </xf>
    <xf numFmtId="0" fontId="111" fillId="0" borderId="0" xfId="30" applyFont="1" applyFill="1" applyAlignment="1">
      <alignment wrapText="1"/>
    </xf>
    <xf numFmtId="4" fontId="114" fillId="0" borderId="1" xfId="30" applyNumberFormat="1" applyFont="1" applyFill="1" applyBorder="1" applyAlignment="1" applyProtection="1">
      <alignment horizontal="center" wrapText="1"/>
      <protection locked="0"/>
    </xf>
    <xf numFmtId="4" fontId="31" fillId="2" borderId="1" xfId="30" applyNumberFormat="1" applyFont="1" applyFill="1" applyBorder="1" applyAlignment="1" applyProtection="1">
      <alignment horizontal="center" wrapText="1"/>
      <protection locked="0"/>
    </xf>
    <xf numFmtId="3" fontId="31" fillId="2" borderId="1" xfId="30" applyNumberFormat="1" applyFont="1" applyFill="1" applyBorder="1" applyAlignment="1" applyProtection="1">
      <alignment horizontal="center" wrapText="1"/>
      <protection locked="0"/>
    </xf>
    <xf numFmtId="49" fontId="12" fillId="0" borderId="1" xfId="0" applyNumberFormat="1" applyFont="1" applyBorder="1" applyAlignment="1">
      <alignment horizontal="center" vertical="center"/>
    </xf>
    <xf numFmtId="49" fontId="16" fillId="0" borderId="5" xfId="0" applyNumberFormat="1" applyFont="1" applyBorder="1" applyAlignment="1">
      <alignment horizontal="center" vertical="center" wrapText="1"/>
    </xf>
    <xf numFmtId="49" fontId="32" fillId="0" borderId="1" xfId="30" applyNumberFormat="1" applyFont="1" applyFill="1" applyBorder="1" applyAlignment="1" applyProtection="1">
      <alignment horizontal="center" wrapText="1"/>
      <protection locked="0"/>
    </xf>
    <xf numFmtId="3" fontId="31" fillId="0" borderId="1" xfId="30" applyNumberFormat="1" applyFont="1" applyFill="1" applyBorder="1" applyAlignment="1" applyProtection="1">
      <alignment horizontal="center" wrapText="1"/>
      <protection locked="0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" fontId="13" fillId="0" borderId="1" xfId="30" applyNumberFormat="1" applyFont="1" applyBorder="1" applyAlignment="1">
      <alignment horizontal="center" wrapText="1"/>
    </xf>
    <xf numFmtId="4" fontId="5" fillId="0" borderId="1" xfId="30" applyNumberFormat="1" applyFont="1" applyBorder="1" applyAlignment="1">
      <alignment horizontal="center" wrapText="1"/>
    </xf>
    <xf numFmtId="0" fontId="20" fillId="2" borderId="1" xfId="30" applyFont="1" applyFill="1" applyBorder="1" applyAlignment="1">
      <alignment wrapText="1"/>
    </xf>
    <xf numFmtId="3" fontId="20" fillId="2" borderId="1" xfId="30" applyNumberFormat="1" applyFont="1" applyFill="1" applyBorder="1" applyAlignment="1">
      <alignment horizontal="center" wrapText="1"/>
    </xf>
    <xf numFmtId="4" fontId="20" fillId="2" borderId="1" xfId="30" applyNumberFormat="1" applyFont="1" applyFill="1" applyBorder="1" applyAlignment="1">
      <alignment horizontal="center" wrapText="1"/>
    </xf>
    <xf numFmtId="3" fontId="27" fillId="2" borderId="1" xfId="30" applyNumberFormat="1" applyFont="1" applyFill="1" applyBorder="1" applyAlignment="1">
      <alignment horizontal="center" wrapText="1"/>
    </xf>
    <xf numFmtId="3" fontId="27" fillId="0" borderId="1" xfId="30" applyNumberFormat="1" applyFont="1" applyFill="1" applyBorder="1" applyAlignment="1">
      <alignment horizontal="center" wrapText="1"/>
    </xf>
    <xf numFmtId="49" fontId="30" fillId="0" borderId="1" xfId="30" applyNumberFormat="1" applyFont="1" applyFill="1" applyBorder="1" applyAlignment="1" applyProtection="1">
      <alignment horizontal="left" wrapText="1"/>
      <protection locked="0"/>
    </xf>
    <xf numFmtId="49" fontId="153" fillId="0" borderId="1" xfId="30" applyNumberFormat="1" applyFont="1" applyFill="1" applyBorder="1" applyAlignment="1" applyProtection="1">
      <alignment horizontal="center" wrapText="1"/>
      <protection locked="0"/>
    </xf>
    <xf numFmtId="0" fontId="154" fillId="0" borderId="0" xfId="30" applyFont="1" applyAlignment="1">
      <alignment wrapText="1"/>
    </xf>
    <xf numFmtId="0" fontId="20" fillId="0" borderId="1" xfId="30" applyFont="1" applyFill="1" applyBorder="1" applyAlignment="1">
      <alignment horizontal="left" wrapText="1"/>
    </xf>
    <xf numFmtId="49" fontId="31" fillId="2" borderId="1" xfId="25" applyNumberFormat="1" applyFont="1" applyFill="1" applyBorder="1" applyAlignment="1" applyProtection="1">
      <alignment horizontal="left" wrapText="1"/>
      <protection locked="0"/>
    </xf>
    <xf numFmtId="0" fontId="28" fillId="2" borderId="1" xfId="30" applyFont="1" applyFill="1" applyBorder="1" applyAlignment="1">
      <alignment horizontal="center" wrapText="1"/>
    </xf>
    <xf numFmtId="3" fontId="55" fillId="2" borderId="1" xfId="30" applyNumberFormat="1" applyFont="1" applyFill="1" applyBorder="1" applyAlignment="1">
      <alignment horizontal="center" wrapText="1"/>
    </xf>
    <xf numFmtId="4" fontId="55" fillId="2" borderId="1" xfId="30" applyNumberFormat="1" applyFont="1" applyFill="1" applyBorder="1" applyAlignment="1">
      <alignment horizontal="center" wrapText="1"/>
    </xf>
    <xf numFmtId="0" fontId="112" fillId="2" borderId="1" xfId="30" applyFont="1" applyFill="1" applyBorder="1" applyAlignment="1">
      <alignment horizontal="center" vertical="center" wrapText="1"/>
    </xf>
    <xf numFmtId="0" fontId="155" fillId="0" borderId="1" xfId="30" applyFont="1" applyBorder="1" applyAlignment="1">
      <alignment horizontal="center" vertical="center" wrapText="1"/>
    </xf>
    <xf numFmtId="4" fontId="12" fillId="0" borderId="1" xfId="30" applyNumberFormat="1" applyFont="1" applyBorder="1" applyAlignment="1">
      <alignment horizontal="center" wrapText="1"/>
    </xf>
    <xf numFmtId="0" fontId="156" fillId="0" borderId="0" xfId="30" applyFont="1" applyAlignment="1">
      <alignment horizontal="center" vertical="center" wrapText="1"/>
    </xf>
    <xf numFmtId="0" fontId="28" fillId="0" borderId="1" xfId="30" applyFont="1" applyFill="1" applyBorder="1" applyAlignment="1">
      <alignment horizontal="left" wrapText="1"/>
    </xf>
    <xf numFmtId="0" fontId="12" fillId="0" borderId="1" xfId="30" applyFont="1" applyBorder="1" applyAlignment="1">
      <alignment horizontal="center" wrapText="1"/>
    </xf>
    <xf numFmtId="0" fontId="112" fillId="0" borderId="0" xfId="30" applyFont="1" applyAlignment="1">
      <alignment horizontal="center" wrapText="1"/>
    </xf>
    <xf numFmtId="49" fontId="16" fillId="2" borderId="1" xfId="0" applyNumberFormat="1" applyFont="1" applyFill="1" applyBorder="1" applyAlignment="1">
      <alignment horizontal="center" wrapText="1"/>
    </xf>
    <xf numFmtId="49" fontId="157" fillId="0" borderId="1" xfId="0" applyNumberFormat="1" applyFont="1" applyBorder="1" applyAlignment="1">
      <alignment horizontal="left" wrapText="1"/>
    </xf>
    <xf numFmtId="49" fontId="20" fillId="0" borderId="1" xfId="0" applyNumberFormat="1" applyFont="1" applyBorder="1" applyAlignment="1">
      <alignment horizontal="left" vertical="center" wrapText="1"/>
    </xf>
    <xf numFmtId="49" fontId="12" fillId="4" borderId="1" xfId="0" applyNumberFormat="1" applyFont="1" applyFill="1" applyBorder="1" applyAlignment="1">
      <alignment horizontal="center" wrapText="1"/>
    </xf>
    <xf numFmtId="49" fontId="12" fillId="4" borderId="1" xfId="0" applyNumberFormat="1" applyFont="1" applyFill="1" applyBorder="1" applyAlignment="1">
      <alignment horizontal="left" wrapText="1"/>
    </xf>
    <xf numFmtId="3" fontId="119" fillId="0" borderId="1" xfId="30" applyNumberFormat="1" applyFont="1" applyBorder="1" applyAlignment="1">
      <alignment horizontal="center" wrapText="1"/>
    </xf>
    <xf numFmtId="4" fontId="119" fillId="0" borderId="1" xfId="30" applyNumberFormat="1" applyFont="1" applyBorder="1" applyAlignment="1">
      <alignment horizontal="center" wrapText="1"/>
    </xf>
    <xf numFmtId="0" fontId="158" fillId="0" borderId="1" xfId="30" applyFont="1" applyBorder="1" applyAlignment="1">
      <alignment wrapText="1"/>
    </xf>
    <xf numFmtId="0" fontId="159" fillId="0" borderId="1" xfId="30" applyFont="1" applyBorder="1" applyAlignment="1">
      <alignment wrapText="1"/>
    </xf>
    <xf numFmtId="3" fontId="81" fillId="0" borderId="0" xfId="0" applyNumberFormat="1" applyFont="1" applyAlignment="1"/>
    <xf numFmtId="0" fontId="12" fillId="0" borderId="0" xfId="0" applyFont="1" applyAlignment="1">
      <alignment horizontal="left" wrapText="1"/>
    </xf>
    <xf numFmtId="49" fontId="12" fillId="0" borderId="5" xfId="0" applyNumberFormat="1" applyFont="1" applyFill="1" applyBorder="1" applyAlignment="1">
      <alignment horizontal="center" wrapText="1"/>
    </xf>
    <xf numFmtId="0" fontId="12" fillId="0" borderId="4" xfId="0" applyFont="1" applyBorder="1" applyAlignment="1">
      <alignment horizontal="left" wrapText="1"/>
    </xf>
    <xf numFmtId="4" fontId="12" fillId="0" borderId="4" xfId="0" applyNumberFormat="1" applyFont="1" applyBorder="1" applyAlignment="1">
      <alignment horizontal="center"/>
    </xf>
    <xf numFmtId="0" fontId="5" fillId="0" borderId="39" xfId="0" applyFont="1" applyBorder="1" applyAlignment="1">
      <alignment horizontal="right"/>
    </xf>
    <xf numFmtId="0" fontId="151" fillId="0" borderId="36" xfId="0" applyFont="1" applyBorder="1" applyAlignment="1">
      <alignment horizontal="left" wrapText="1"/>
    </xf>
    <xf numFmtId="3" fontId="5" fillId="0" borderId="36" xfId="0" applyNumberFormat="1" applyFont="1" applyBorder="1" applyAlignment="1">
      <alignment horizontal="right" wrapText="1"/>
    </xf>
    <xf numFmtId="0" fontId="5" fillId="0" borderId="37" xfId="0" applyFont="1" applyBorder="1" applyAlignment="1">
      <alignment horizontal="center" wrapText="1"/>
    </xf>
    <xf numFmtId="3" fontId="34" fillId="2" borderId="1" xfId="0" applyNumberFormat="1" applyFont="1" applyFill="1" applyBorder="1" applyAlignment="1">
      <alignment horizontal="center" wrapText="1"/>
    </xf>
    <xf numFmtId="3" fontId="20" fillId="0" borderId="1" xfId="0" applyNumberFormat="1" applyFont="1" applyFill="1" applyBorder="1" applyAlignment="1">
      <alignment horizontal="center" wrapText="1"/>
    </xf>
    <xf numFmtId="3" fontId="27" fillId="0" borderId="1" xfId="0" applyNumberFormat="1" applyFont="1" applyFill="1" applyBorder="1" applyAlignment="1">
      <alignment horizontal="center" wrapText="1"/>
    </xf>
    <xf numFmtId="3" fontId="30" fillId="0" borderId="1" xfId="0" applyNumberFormat="1" applyFont="1" applyFill="1" applyBorder="1" applyAlignment="1">
      <alignment horizontal="center" wrapText="1"/>
    </xf>
    <xf numFmtId="3" fontId="20" fillId="0" borderId="1" xfId="0" applyNumberFormat="1" applyFont="1" applyBorder="1" applyAlignment="1">
      <alignment horizontal="center" wrapText="1"/>
    </xf>
    <xf numFmtId="3" fontId="28" fillId="0" borderId="1" xfId="0" applyNumberFormat="1" applyFont="1" applyFill="1" applyBorder="1" applyAlignment="1">
      <alignment horizontal="center" wrapText="1"/>
    </xf>
    <xf numFmtId="3" fontId="43" fillId="0" borderId="1" xfId="0" applyNumberFormat="1" applyFont="1" applyFill="1" applyBorder="1" applyAlignment="1">
      <alignment horizontal="center" wrapText="1"/>
    </xf>
    <xf numFmtId="3" fontId="28" fillId="0" borderId="1" xfId="0" applyNumberFormat="1" applyFont="1" applyFill="1" applyBorder="1" applyAlignment="1" applyProtection="1">
      <alignment horizontal="center"/>
      <protection locked="0"/>
    </xf>
    <xf numFmtId="3" fontId="45" fillId="0" borderId="1" xfId="0" applyNumberFormat="1" applyFont="1" applyFill="1" applyBorder="1" applyAlignment="1">
      <alignment horizontal="center" wrapText="1"/>
    </xf>
    <xf numFmtId="3" fontId="33" fillId="0" borderId="1" xfId="0" applyNumberFormat="1" applyFont="1" applyFill="1" applyBorder="1" applyAlignment="1" applyProtection="1">
      <alignment horizontal="center"/>
      <protection locked="0"/>
    </xf>
    <xf numFmtId="3" fontId="47" fillId="0" borderId="1" xfId="0" applyNumberFormat="1" applyFont="1" applyFill="1" applyBorder="1" applyAlignment="1">
      <alignment horizontal="center" wrapText="1"/>
    </xf>
    <xf numFmtId="3" fontId="29" fillId="0" borderId="1" xfId="0" applyNumberFormat="1" applyFont="1" applyFill="1" applyBorder="1" applyAlignment="1">
      <alignment horizontal="center" wrapText="1"/>
    </xf>
    <xf numFmtId="3" fontId="86" fillId="0" borderId="1" xfId="0" applyNumberFormat="1" applyFont="1" applyFill="1" applyBorder="1" applyAlignment="1">
      <alignment horizontal="center" wrapText="1"/>
    </xf>
    <xf numFmtId="3" fontId="5" fillId="0" borderId="1" xfId="0" applyNumberFormat="1" applyFont="1" applyFill="1" applyBorder="1" applyAlignment="1">
      <alignment horizontal="center" wrapText="1"/>
    </xf>
    <xf numFmtId="3" fontId="84" fillId="0" borderId="1" xfId="0" applyNumberFormat="1" applyFont="1" applyFill="1" applyBorder="1" applyAlignment="1">
      <alignment horizontal="center" wrapText="1"/>
    </xf>
    <xf numFmtId="3" fontId="85" fillId="0" borderId="1" xfId="0" applyNumberFormat="1" applyFont="1" applyFill="1" applyBorder="1" applyAlignment="1">
      <alignment horizontal="center" wrapText="1"/>
    </xf>
    <xf numFmtId="3" fontId="84" fillId="0" borderId="1" xfId="0" applyNumberFormat="1" applyFont="1" applyBorder="1" applyAlignment="1">
      <alignment horizontal="center" wrapText="1"/>
    </xf>
    <xf numFmtId="3" fontId="12" fillId="0" borderId="1" xfId="0" applyNumberFormat="1" applyFont="1" applyFill="1" applyBorder="1" applyAlignment="1">
      <alignment horizontal="center" wrapText="1"/>
    </xf>
    <xf numFmtId="3" fontId="5" fillId="0" borderId="1" xfId="0" applyNumberFormat="1" applyFont="1" applyFill="1" applyBorder="1" applyAlignment="1" applyProtection="1">
      <alignment horizontal="center" wrapText="1"/>
      <protection locked="0"/>
    </xf>
    <xf numFmtId="3" fontId="84" fillId="0" borderId="1" xfId="0" applyNumberFormat="1" applyFont="1" applyFill="1" applyBorder="1" applyAlignment="1" applyProtection="1">
      <alignment horizontal="center" wrapText="1"/>
      <protection locked="0"/>
    </xf>
    <xf numFmtId="3" fontId="20" fillId="0" borderId="1" xfId="0" applyNumberFormat="1" applyFont="1" applyFill="1" applyBorder="1" applyAlignment="1" applyProtection="1">
      <alignment horizontal="center" wrapText="1"/>
      <protection locked="0"/>
    </xf>
    <xf numFmtId="3" fontId="12" fillId="0" borderId="1" xfId="0" applyNumberFormat="1" applyFont="1" applyFill="1" applyBorder="1" applyAlignment="1" applyProtection="1">
      <alignment horizontal="center" wrapText="1"/>
      <protection locked="0"/>
    </xf>
    <xf numFmtId="3" fontId="12" fillId="0" borderId="1" xfId="0" applyNumberFormat="1" applyFont="1" applyFill="1" applyBorder="1" applyAlignment="1" applyProtection="1">
      <alignment horizontal="center"/>
      <protection locked="0"/>
    </xf>
    <xf numFmtId="3" fontId="20" fillId="0" borderId="1" xfId="0" applyNumberFormat="1" applyFont="1" applyFill="1" applyBorder="1" applyAlignment="1" applyProtection="1">
      <alignment horizontal="center"/>
      <protection locked="0"/>
    </xf>
    <xf numFmtId="3" fontId="5" fillId="0" borderId="1" xfId="0" applyNumberFormat="1" applyFont="1" applyFill="1" applyBorder="1" applyAlignment="1" applyProtection="1">
      <alignment horizontal="center"/>
      <protection locked="0"/>
    </xf>
    <xf numFmtId="3" fontId="84" fillId="0" borderId="1" xfId="0" applyNumberFormat="1" applyFont="1" applyFill="1" applyBorder="1" applyAlignment="1" applyProtection="1">
      <alignment horizontal="center"/>
      <protection locked="0"/>
    </xf>
    <xf numFmtId="3" fontId="5" fillId="0" borderId="1" xfId="0" applyNumberFormat="1" applyFont="1" applyBorder="1" applyAlignment="1">
      <alignment horizontal="center" wrapText="1"/>
    </xf>
    <xf numFmtId="3" fontId="13" fillId="0" borderId="1" xfId="0" applyNumberFormat="1" applyFont="1" applyBorder="1" applyAlignment="1">
      <alignment horizontal="center" wrapText="1"/>
    </xf>
    <xf numFmtId="3" fontId="45" fillId="0" borderId="1" xfId="0" applyNumberFormat="1" applyFont="1" applyBorder="1" applyAlignment="1">
      <alignment horizontal="center" wrapText="1"/>
    </xf>
    <xf numFmtId="3" fontId="53" fillId="0" borderId="1" xfId="0" applyNumberFormat="1" applyFont="1" applyBorder="1" applyAlignment="1">
      <alignment horizontal="center" wrapText="1"/>
    </xf>
    <xf numFmtId="3" fontId="132" fillId="0" borderId="1" xfId="0" applyNumberFormat="1" applyFont="1" applyBorder="1" applyAlignment="1">
      <alignment horizontal="center" wrapText="1"/>
    </xf>
    <xf numFmtId="3" fontId="125" fillId="0" borderId="1" xfId="0" applyNumberFormat="1" applyFont="1" applyBorder="1" applyAlignment="1">
      <alignment horizontal="center" wrapText="1"/>
    </xf>
    <xf numFmtId="3" fontId="103" fillId="0" borderId="1" xfId="0" applyNumberFormat="1" applyFont="1" applyBorder="1" applyAlignment="1">
      <alignment horizontal="center" wrapText="1"/>
    </xf>
    <xf numFmtId="3" fontId="84" fillId="0" borderId="1" xfId="0" applyNumberFormat="1" applyFont="1" applyFill="1" applyBorder="1" applyAlignment="1">
      <alignment horizontal="center"/>
    </xf>
    <xf numFmtId="3" fontId="20" fillId="2" borderId="1" xfId="0" applyNumberFormat="1" applyFont="1" applyFill="1" applyBorder="1" applyAlignment="1">
      <alignment horizontal="center" wrapText="1"/>
    </xf>
    <xf numFmtId="3" fontId="20" fillId="0" borderId="3" xfId="0" applyNumberFormat="1" applyFont="1" applyBorder="1" applyAlignment="1">
      <alignment horizontal="center" wrapText="1"/>
    </xf>
    <xf numFmtId="3" fontId="27" fillId="0" borderId="3" xfId="0" applyNumberFormat="1" applyFont="1" applyFill="1" applyBorder="1" applyAlignment="1">
      <alignment horizontal="center" wrapText="1"/>
    </xf>
    <xf numFmtId="3" fontId="27" fillId="0" borderId="7" xfId="0" applyNumberFormat="1" applyFont="1" applyFill="1" applyBorder="1" applyAlignment="1">
      <alignment horizont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86" fillId="0" borderId="1" xfId="0" applyNumberFormat="1" applyFont="1" applyBorder="1" applyAlignment="1">
      <alignment horizontal="center" vertical="center" wrapText="1"/>
    </xf>
    <xf numFmtId="3" fontId="122" fillId="2" borderId="1" xfId="0" applyNumberFormat="1" applyFont="1" applyFill="1" applyBorder="1" applyAlignment="1">
      <alignment horizontal="center" wrapText="1"/>
    </xf>
    <xf numFmtId="3" fontId="121" fillId="2" borderId="1" xfId="0" applyNumberFormat="1" applyFont="1" applyFill="1" applyBorder="1" applyAlignment="1">
      <alignment horizontal="center" wrapText="1"/>
    </xf>
    <xf numFmtId="3" fontId="118" fillId="0" borderId="1" xfId="0" applyNumberFormat="1" applyFont="1" applyBorder="1" applyAlignment="1">
      <alignment horizontal="center" wrapText="1"/>
    </xf>
    <xf numFmtId="3" fontId="118" fillId="0" borderId="3" xfId="0" applyNumberFormat="1" applyFont="1" applyBorder="1" applyAlignment="1">
      <alignment horizontal="center" wrapText="1"/>
    </xf>
    <xf numFmtId="3" fontId="119" fillId="0" borderId="3" xfId="0" applyNumberFormat="1" applyFont="1" applyBorder="1" applyAlignment="1">
      <alignment horizontal="center" wrapText="1"/>
    </xf>
    <xf numFmtId="3" fontId="122" fillId="0" borderId="1" xfId="0" applyNumberFormat="1" applyFont="1" applyBorder="1" applyAlignment="1">
      <alignment horizontal="center" wrapText="1"/>
    </xf>
    <xf numFmtId="3" fontId="119" fillId="0" borderId="1" xfId="0" applyNumberFormat="1" applyFont="1" applyBorder="1" applyAlignment="1">
      <alignment horizontal="center" wrapText="1"/>
    </xf>
    <xf numFmtId="3" fontId="135" fillId="3" borderId="1" xfId="0" applyNumberFormat="1" applyFont="1" applyFill="1" applyBorder="1" applyAlignment="1">
      <alignment horizontal="center" wrapText="1"/>
    </xf>
    <xf numFmtId="3" fontId="119" fillId="0" borderId="1" xfId="0" applyNumberFormat="1" applyFont="1" applyFill="1" applyBorder="1" applyAlignment="1">
      <alignment horizontal="center" wrapText="1"/>
    </xf>
    <xf numFmtId="0" fontId="7" fillId="0" borderId="14" xfId="0" applyFont="1" applyBorder="1" applyAlignment="1">
      <alignment horizontal="left" wrapText="1"/>
    </xf>
    <xf numFmtId="0" fontId="161" fillId="0" borderId="4" xfId="0" applyFont="1" applyBorder="1" applyAlignment="1">
      <alignment horizontal="center" vertical="center" wrapText="1"/>
    </xf>
    <xf numFmtId="49" fontId="161" fillId="0" borderId="27" xfId="0" applyNumberFormat="1" applyFont="1" applyBorder="1" applyAlignment="1" applyProtection="1">
      <alignment horizontal="center" vertical="center" wrapText="1"/>
      <protection locked="0"/>
    </xf>
    <xf numFmtId="0" fontId="161" fillId="0" borderId="1" xfId="0" applyFont="1" applyBorder="1" applyAlignment="1">
      <alignment horizontal="center" vertical="center" wrapText="1"/>
    </xf>
    <xf numFmtId="0" fontId="161" fillId="0" borderId="27" xfId="0" applyFont="1" applyBorder="1" applyAlignment="1">
      <alignment horizontal="center" vertical="center" wrapText="1"/>
    </xf>
    <xf numFmtId="49" fontId="162" fillId="0" borderId="14" xfId="0" applyNumberFormat="1" applyFont="1" applyBorder="1" applyAlignment="1" applyProtection="1">
      <alignment horizontal="left" wrapText="1"/>
      <protection locked="0"/>
    </xf>
    <xf numFmtId="0" fontId="106" fillId="0" borderId="14" xfId="0" applyFont="1" applyBorder="1" applyAlignment="1">
      <alignment horizontal="left" wrapText="1"/>
    </xf>
    <xf numFmtId="0" fontId="163" fillId="0" borderId="14" xfId="0" applyFont="1" applyBorder="1" applyAlignment="1">
      <alignment horizontal="left" vertical="center" wrapText="1"/>
    </xf>
    <xf numFmtId="0" fontId="164" fillId="0" borderId="14" xfId="0" applyFont="1" applyBorder="1" applyAlignment="1">
      <alignment horizontal="left" wrapText="1"/>
    </xf>
    <xf numFmtId="0" fontId="60" fillId="0" borderId="14" xfId="0" applyFont="1" applyBorder="1" applyAlignment="1">
      <alignment horizontal="left" wrapText="1"/>
    </xf>
    <xf numFmtId="0" fontId="162" fillId="0" borderId="16" xfId="0" applyFont="1" applyBorder="1" applyAlignment="1">
      <alignment horizontal="left" wrapText="1"/>
    </xf>
    <xf numFmtId="49" fontId="114" fillId="0" borderId="5" xfId="0" applyNumberFormat="1" applyFont="1" applyBorder="1" applyAlignment="1">
      <alignment horizontal="center" wrapText="1"/>
    </xf>
    <xf numFmtId="0" fontId="84" fillId="5" borderId="3" xfId="0" applyFont="1" applyFill="1" applyBorder="1" applyAlignment="1">
      <alignment horizontal="left" wrapText="1"/>
    </xf>
    <xf numFmtId="0" fontId="147" fillId="0" borderId="0" xfId="0" applyFont="1"/>
    <xf numFmtId="3" fontId="5" fillId="0" borderId="2" xfId="0" applyNumberFormat="1" applyFont="1" applyBorder="1" applyAlignment="1">
      <alignment horizontal="center" wrapText="1"/>
    </xf>
    <xf numFmtId="3" fontId="84" fillId="0" borderId="2" xfId="0" applyNumberFormat="1" applyFont="1" applyBorder="1" applyAlignment="1">
      <alignment horizontal="center" wrapText="1"/>
    </xf>
    <xf numFmtId="49" fontId="30" fillId="0" borderId="5" xfId="0" applyNumberFormat="1" applyFont="1" applyBorder="1" applyAlignment="1">
      <alignment horizontal="center" wrapText="1"/>
    </xf>
    <xf numFmtId="0" fontId="147" fillId="0" borderId="1" xfId="0" applyFont="1" applyBorder="1"/>
    <xf numFmtId="49" fontId="18" fillId="2" borderId="1" xfId="0" applyNumberFormat="1" applyFont="1" applyFill="1" applyBorder="1" applyAlignment="1">
      <alignment horizontal="center"/>
    </xf>
    <xf numFmtId="0" fontId="18" fillId="2" borderId="1" xfId="0" applyFont="1" applyFill="1" applyBorder="1" applyAlignment="1">
      <alignment horizontal="justify" wrapText="1"/>
    </xf>
    <xf numFmtId="49" fontId="5" fillId="0" borderId="5" xfId="0" applyNumberFormat="1" applyFont="1" applyBorder="1" applyAlignment="1">
      <alignment horizontal="center" wrapText="1"/>
    </xf>
    <xf numFmtId="3" fontId="18" fillId="2" borderId="1" xfId="0" applyNumberFormat="1" applyFont="1" applyFill="1" applyBorder="1" applyAlignment="1">
      <alignment horizontal="center"/>
    </xf>
    <xf numFmtId="3" fontId="18" fillId="0" borderId="1" xfId="0" applyNumberFormat="1" applyFont="1" applyFill="1" applyBorder="1" applyAlignment="1">
      <alignment horizontal="center"/>
    </xf>
    <xf numFmtId="49" fontId="27" fillId="7" borderId="1" xfId="0" applyNumberFormat="1" applyFont="1" applyFill="1" applyBorder="1" applyAlignment="1">
      <alignment horizontal="center" wrapText="1"/>
    </xf>
    <xf numFmtId="49" fontId="5" fillId="7" borderId="1" xfId="0" applyNumberFormat="1" applyFont="1" applyFill="1" applyBorder="1" applyAlignment="1">
      <alignment horizontal="left" wrapText="1"/>
    </xf>
    <xf numFmtId="49" fontId="30" fillId="7" borderId="1" xfId="30" applyNumberFormat="1" applyFont="1" applyFill="1" applyBorder="1" applyAlignment="1" applyProtection="1">
      <alignment wrapText="1"/>
      <protection locked="0"/>
    </xf>
    <xf numFmtId="49" fontId="24" fillId="7" borderId="1" xfId="30" applyNumberFormat="1" applyFont="1" applyFill="1" applyBorder="1" applyAlignment="1" applyProtection="1">
      <alignment horizontal="center" wrapText="1"/>
      <protection locked="0"/>
    </xf>
    <xf numFmtId="4" fontId="30" fillId="7" borderId="1" xfId="30" applyNumberFormat="1" applyFont="1" applyFill="1" applyBorder="1" applyAlignment="1" applyProtection="1">
      <alignment horizontal="center" wrapText="1"/>
      <protection locked="0"/>
    </xf>
    <xf numFmtId="3" fontId="30" fillId="7" borderId="1" xfId="30" applyNumberFormat="1" applyFont="1" applyFill="1" applyBorder="1" applyAlignment="1" applyProtection="1">
      <alignment horizontal="center" wrapText="1"/>
      <protection locked="0"/>
    </xf>
    <xf numFmtId="0" fontId="111" fillId="7" borderId="0" xfId="30" applyFont="1" applyFill="1" applyAlignment="1">
      <alignment wrapText="1"/>
    </xf>
    <xf numFmtId="49" fontId="59" fillId="0" borderId="3" xfId="0" applyNumberFormat="1" applyFont="1" applyBorder="1" applyAlignment="1">
      <alignment horizontal="center" vertical="center"/>
    </xf>
    <xf numFmtId="49" fontId="59" fillId="0" borderId="4" xfId="0" applyNumberFormat="1" applyFont="1" applyBorder="1" applyAlignment="1">
      <alignment horizontal="center" vertical="center"/>
    </xf>
    <xf numFmtId="49" fontId="59" fillId="0" borderId="3" xfId="0" applyNumberFormat="1" applyFont="1" applyBorder="1" applyAlignment="1">
      <alignment horizontal="center" vertical="center" wrapText="1"/>
    </xf>
    <xf numFmtId="49" fontId="59" fillId="0" borderId="4" xfId="0" applyNumberFormat="1" applyFont="1" applyBorder="1" applyAlignment="1">
      <alignment horizontal="center" vertical="center" wrapText="1"/>
    </xf>
    <xf numFmtId="49" fontId="60" fillId="0" borderId="5" xfId="0" applyNumberFormat="1" applyFont="1" applyBorder="1" applyAlignment="1">
      <alignment horizontal="center" vertical="center" wrapText="1"/>
    </xf>
    <xf numFmtId="49" fontId="60" fillId="0" borderId="2" xfId="0" applyNumberFormat="1" applyFont="1" applyBorder="1" applyAlignment="1">
      <alignment horizontal="center" vertical="center" wrapText="1"/>
    </xf>
    <xf numFmtId="0" fontId="106" fillId="0" borderId="0" xfId="0" applyFont="1" applyAlignment="1"/>
    <xf numFmtId="49" fontId="100" fillId="0" borderId="0" xfId="0" applyNumberFormat="1" applyFont="1" applyBorder="1" applyAlignment="1" applyProtection="1">
      <alignment horizontal="center" vertical="center" wrapText="1"/>
      <protection locked="0"/>
    </xf>
    <xf numFmtId="0" fontId="140" fillId="0" borderId="0" xfId="0" applyFont="1" applyBorder="1" applyAlignment="1">
      <alignment horizontal="left"/>
    </xf>
    <xf numFmtId="49" fontId="10" fillId="0" borderId="0" xfId="0" applyNumberFormat="1" applyFont="1" applyBorder="1" applyAlignment="1" applyProtection="1">
      <alignment horizontal="left"/>
      <protection locked="0"/>
    </xf>
    <xf numFmtId="0" fontId="5" fillId="0" borderId="39" xfId="0" applyFont="1" applyBorder="1" applyAlignment="1">
      <alignment horizontal="right"/>
    </xf>
    <xf numFmtId="0" fontId="139" fillId="0" borderId="41" xfId="0" applyFont="1" applyBorder="1" applyAlignment="1">
      <alignment horizontal="right"/>
    </xf>
    <xf numFmtId="0" fontId="160" fillId="0" borderId="36" xfId="0" applyFont="1" applyBorder="1" applyAlignment="1">
      <alignment horizontal="left" wrapText="1"/>
    </xf>
    <xf numFmtId="0" fontId="40" fillId="0" borderId="35" xfId="0" applyFont="1" applyBorder="1" applyAlignment="1">
      <alignment horizontal="left" wrapText="1"/>
    </xf>
    <xf numFmtId="3" fontId="5" fillId="0" borderId="36" xfId="0" applyNumberFormat="1" applyFont="1" applyBorder="1" applyAlignment="1">
      <alignment horizontal="right" wrapText="1"/>
    </xf>
    <xf numFmtId="0" fontId="139" fillId="0" borderId="35" xfId="0" applyFont="1" applyBorder="1" applyAlignment="1">
      <alignment horizontal="right" wrapText="1"/>
    </xf>
    <xf numFmtId="0" fontId="5" fillId="0" borderId="37" xfId="0" applyFont="1" applyBorder="1" applyAlignment="1">
      <alignment horizontal="center" wrapText="1"/>
    </xf>
    <xf numFmtId="0" fontId="139" fillId="0" borderId="42" xfId="0" applyFont="1" applyBorder="1" applyAlignment="1">
      <alignment horizontal="center" wrapText="1"/>
    </xf>
    <xf numFmtId="49" fontId="62" fillId="0" borderId="5" xfId="28" applyNumberFormat="1" applyFont="1" applyFill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wrapText="1"/>
    </xf>
    <xf numFmtId="49" fontId="66" fillId="0" borderId="0" xfId="28" applyNumberFormat="1" applyFont="1" applyFill="1" applyBorder="1" applyAlignment="1" applyProtection="1">
      <alignment horizontal="left" vertical="top" wrapText="1"/>
      <protection locked="0"/>
    </xf>
    <xf numFmtId="49" fontId="6" fillId="0" borderId="0" xfId="28" applyNumberFormat="1" applyFont="1" applyFill="1" applyBorder="1" applyAlignment="1" applyProtection="1">
      <alignment horizontal="left" wrapText="1"/>
      <protection locked="0"/>
    </xf>
    <xf numFmtId="0" fontId="68" fillId="0" borderId="0" xfId="0" applyFont="1" applyAlignment="1"/>
    <xf numFmtId="0" fontId="5" fillId="0" borderId="0" xfId="28" applyFont="1" applyAlignment="1"/>
    <xf numFmtId="0" fontId="5" fillId="0" borderId="0" xfId="28" applyFont="1" applyAlignment="1">
      <alignment horizontal="right"/>
    </xf>
    <xf numFmtId="1" fontId="58" fillId="0" borderId="0" xfId="28" applyNumberFormat="1" applyFont="1" applyFill="1" applyBorder="1" applyAlignment="1">
      <alignment horizontal="center" vertical="top" wrapText="1"/>
    </xf>
    <xf numFmtId="0" fontId="59" fillId="0" borderId="1" xfId="28" applyFont="1" applyFill="1" applyBorder="1" applyAlignment="1">
      <alignment horizontal="center" vertical="center" wrapText="1"/>
    </xf>
    <xf numFmtId="49" fontId="60" fillId="0" borderId="1" xfId="28" applyNumberFormat="1" applyFont="1" applyFill="1" applyBorder="1" applyAlignment="1">
      <alignment horizontal="center" vertical="center" wrapText="1"/>
    </xf>
    <xf numFmtId="0" fontId="60" fillId="0" borderId="1" xfId="28" applyFont="1" applyFill="1" applyBorder="1" applyAlignment="1">
      <alignment horizontal="center" vertical="center"/>
    </xf>
    <xf numFmtId="0" fontId="60" fillId="0" borderId="1" xfId="28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49" fontId="37" fillId="0" borderId="3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19" fillId="0" borderId="0" xfId="28" applyNumberFormat="1" applyFont="1" applyFill="1" applyBorder="1" applyAlignment="1">
      <alignment horizontal="left" wrapText="1"/>
    </xf>
    <xf numFmtId="0" fontId="0" fillId="0" borderId="0" xfId="0" applyAlignment="1"/>
    <xf numFmtId="1" fontId="2" fillId="0" borderId="0" xfId="28" applyNumberFormat="1" applyFont="1" applyFill="1" applyBorder="1" applyAlignment="1">
      <alignment horizontal="left" vertical="top" wrapText="1"/>
    </xf>
    <xf numFmtId="0" fontId="39" fillId="0" borderId="5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 textRotation="255"/>
    </xf>
    <xf numFmtId="0" fontId="39" fillId="0" borderId="7" xfId="0" applyFont="1" applyBorder="1" applyAlignment="1">
      <alignment horizontal="center" vertical="center" textRotation="255"/>
    </xf>
    <xf numFmtId="0" fontId="39" fillId="0" borderId="4" xfId="0" applyFont="1" applyBorder="1" applyAlignment="1">
      <alignment horizontal="center" vertical="center" textRotation="255"/>
    </xf>
    <xf numFmtId="0" fontId="38" fillId="0" borderId="3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7" fillId="0" borderId="5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106" fillId="0" borderId="11" xfId="0" applyFont="1" applyBorder="1" applyAlignment="1">
      <alignment horizontal="center" vertical="center" wrapText="1"/>
    </xf>
    <xf numFmtId="0" fontId="107" fillId="0" borderId="1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49" fontId="146" fillId="0" borderId="13" xfId="0" applyNumberFormat="1" applyFont="1" applyBorder="1" applyAlignment="1">
      <alignment horizontal="center" wrapText="1"/>
    </xf>
    <xf numFmtId="0" fontId="88" fillId="0" borderId="14" xfId="0" applyFont="1" applyBorder="1" applyAlignment="1">
      <alignment wrapText="1"/>
    </xf>
    <xf numFmtId="0" fontId="103" fillId="0" borderId="20" xfId="0" applyFont="1" applyBorder="1" applyAlignment="1">
      <alignment wrapText="1"/>
    </xf>
    <xf numFmtId="0" fontId="104" fillId="0" borderId="21" xfId="0" applyFont="1" applyBorder="1" applyAlignment="1">
      <alignment wrapText="1"/>
    </xf>
    <xf numFmtId="0" fontId="103" fillId="0" borderId="20" xfId="0" applyFont="1" applyBorder="1" applyAlignment="1"/>
    <xf numFmtId="0" fontId="104" fillId="0" borderId="21" xfId="0" applyFont="1" applyBorder="1" applyAlignment="1"/>
    <xf numFmtId="0" fontId="106" fillId="0" borderId="10" xfId="0" applyFont="1" applyBorder="1" applyAlignment="1">
      <alignment horizontal="center" vertical="center" wrapText="1"/>
    </xf>
    <xf numFmtId="0" fontId="106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139" fillId="0" borderId="14" xfId="0" applyFont="1" applyBorder="1" applyAlignment="1">
      <alignment horizontal="left"/>
    </xf>
    <xf numFmtId="0" fontId="139" fillId="0" borderId="15" xfId="0" applyFont="1" applyBorder="1" applyAlignment="1">
      <alignment horizontal="left"/>
    </xf>
    <xf numFmtId="0" fontId="91" fillId="0" borderId="0" xfId="0" applyFont="1" applyBorder="1" applyAlignment="1">
      <alignment horizontal="center"/>
    </xf>
    <xf numFmtId="0" fontId="0" fillId="0" borderId="0" xfId="0" applyBorder="1" applyAlignment="1"/>
    <xf numFmtId="0" fontId="5" fillId="0" borderId="0" xfId="0" applyFont="1" applyAlignment="1"/>
    <xf numFmtId="0" fontId="5" fillId="0" borderId="20" xfId="0" applyFont="1" applyBorder="1" applyAlignment="1"/>
    <xf numFmtId="0" fontId="139" fillId="0" borderId="21" xfId="0" applyFont="1" applyBorder="1" applyAlignment="1"/>
    <xf numFmtId="49" fontId="5" fillId="0" borderId="20" xfId="0" applyNumberFormat="1" applyFont="1" applyBorder="1" applyAlignment="1">
      <alignment wrapText="1"/>
    </xf>
    <xf numFmtId="49" fontId="5" fillId="0" borderId="21" xfId="0" applyNumberFormat="1" applyFont="1" applyBorder="1" applyAlignment="1">
      <alignment wrapText="1"/>
    </xf>
    <xf numFmtId="0" fontId="94" fillId="0" borderId="0" xfId="0" applyFont="1" applyAlignment="1">
      <alignment horizontal="center"/>
    </xf>
    <xf numFmtId="0" fontId="140" fillId="0" borderId="0" xfId="0" applyFont="1" applyAlignment="1">
      <alignment horizontal="center"/>
    </xf>
    <xf numFmtId="0" fontId="102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40" fillId="0" borderId="23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06" fillId="0" borderId="12" xfId="0" applyFont="1" applyBorder="1" applyAlignment="1">
      <alignment horizontal="center" vertical="center"/>
    </xf>
    <xf numFmtId="0" fontId="107" fillId="0" borderId="15" xfId="0" applyFont="1" applyBorder="1" applyAlignment="1">
      <alignment horizontal="center" vertical="center"/>
    </xf>
    <xf numFmtId="0" fontId="137" fillId="0" borderId="20" xfId="0" applyFont="1" applyBorder="1" applyAlignment="1">
      <alignment horizontal="center" vertical="center"/>
    </xf>
    <xf numFmtId="0" fontId="138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left"/>
    </xf>
    <xf numFmtId="0" fontId="103" fillId="0" borderId="20" xfId="0" applyFont="1" applyBorder="1" applyAlignment="1">
      <alignment horizontal="left"/>
    </xf>
    <xf numFmtId="0" fontId="104" fillId="0" borderId="2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44" xfId="0" applyFont="1" applyBorder="1" applyAlignment="1"/>
    <xf numFmtId="0" fontId="139" fillId="0" borderId="43" xfId="0" applyFont="1" applyBorder="1" applyAlignment="1"/>
    <xf numFmtId="0" fontId="5" fillId="0" borderId="20" xfId="0" applyFont="1" applyBorder="1" applyAlignment="1">
      <alignment wrapText="1"/>
    </xf>
    <xf numFmtId="0" fontId="139" fillId="0" borderId="21" xfId="0" applyFont="1" applyBorder="1" applyAlignment="1">
      <alignment wrapText="1"/>
    </xf>
    <xf numFmtId="0" fontId="5" fillId="0" borderId="20" xfId="0" applyFont="1" applyBorder="1" applyAlignment="1">
      <alignment horizontal="left"/>
    </xf>
    <xf numFmtId="0" fontId="139" fillId="0" borderId="21" xfId="0" applyFont="1" applyBorder="1" applyAlignment="1">
      <alignment horizontal="left"/>
    </xf>
    <xf numFmtId="0" fontId="3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3" fillId="0" borderId="0" xfId="0" applyFont="1" applyAlignment="1">
      <alignment horizontal="center"/>
    </xf>
    <xf numFmtId="0" fontId="53" fillId="0" borderId="0" xfId="0" applyFont="1" applyAlignment="1">
      <alignment horizontal="left"/>
    </xf>
    <xf numFmtId="0" fontId="37" fillId="0" borderId="3" xfId="30" applyFont="1" applyBorder="1" applyAlignment="1">
      <alignment horizontal="center" vertical="center" wrapText="1"/>
    </xf>
    <xf numFmtId="0" fontId="39" fillId="0" borderId="3" xfId="30" applyFont="1" applyBorder="1" applyAlignment="1">
      <alignment horizontal="center" vertical="center" wrapText="1"/>
    </xf>
    <xf numFmtId="0" fontId="59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</cellXfs>
  <cellStyles count="31">
    <cellStyle name="Normal_meresha_07" xfId="2"/>
    <cellStyle name="Гиперссылка" xfId="25" builtinId="8"/>
    <cellStyle name="Звичайний 10" xfId="3"/>
    <cellStyle name="Звичайний 11" xfId="4"/>
    <cellStyle name="Звичайний 12" xfId="5"/>
    <cellStyle name="Звичайний 13" xfId="6"/>
    <cellStyle name="Звичайний 14" xfId="7"/>
    <cellStyle name="Звичайний 15" xfId="8"/>
    <cellStyle name="Звичайний 16" xfId="9"/>
    <cellStyle name="Звичайний 17" xfId="10"/>
    <cellStyle name="Звичайний 18" xfId="11"/>
    <cellStyle name="Звичайний 19" xfId="12"/>
    <cellStyle name="Звичайний 2" xfId="13"/>
    <cellStyle name="Звичайний 20" xfId="14"/>
    <cellStyle name="Звичайний 3" xfId="15"/>
    <cellStyle name="Звичайний 4" xfId="16"/>
    <cellStyle name="Звичайний 5" xfId="17"/>
    <cellStyle name="Звичайний 6" xfId="18"/>
    <cellStyle name="Звичайний 7" xfId="19"/>
    <cellStyle name="Звичайний 8" xfId="20"/>
    <cellStyle name="Звичайний 9" xfId="21"/>
    <cellStyle name="Обычный" xfId="0" builtinId="0"/>
    <cellStyle name="Обычный 2" xfId="1"/>
    <cellStyle name="Обычный 2 2" xfId="23"/>
    <cellStyle name="Обычный_Dod1" xfId="26"/>
    <cellStyle name="Обычный_Dod2" xfId="27"/>
    <cellStyle name="Обычный_Dod5" xfId="28"/>
    <cellStyle name="Обычный_Dod5 2" xfId="24"/>
    <cellStyle name="Обычный_Dod6" xfId="30"/>
    <cellStyle name="Обычный_ZV1PIV98" xfId="29"/>
    <cellStyle name="Стиль 1" xfId="22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6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7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8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0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1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2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5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6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7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8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9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0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2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3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5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6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8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9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0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1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2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3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4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5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6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8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9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0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2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3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4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5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6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7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8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9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1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2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3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4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6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7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72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73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74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75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76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77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78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79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0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1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2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3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4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5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6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7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8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9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1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2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3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4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5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6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7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8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9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0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1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2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3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4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5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6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7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8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16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17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18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19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0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1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2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3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4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5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6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7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8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9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30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31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32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33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88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89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0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1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2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3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4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5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6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7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8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9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00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01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02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03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04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05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87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88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89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0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1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2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3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4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5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6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7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8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9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00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01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02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03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04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2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3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4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5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6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7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8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9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0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1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2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3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4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5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6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7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8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9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04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05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06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07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08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09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0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1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2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3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4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5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6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7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8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9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20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21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03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04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05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06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07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08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09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0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1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2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3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4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5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6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7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8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9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20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48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49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0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1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2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3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4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5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6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7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8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9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60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61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62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63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64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65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0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1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2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3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4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5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6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7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8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9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30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31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32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33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34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35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36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37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19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0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1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2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3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4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5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6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7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8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9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30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31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32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33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34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35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36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64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65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66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67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68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69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0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1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2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3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4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5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6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7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8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9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80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81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36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37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38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39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0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1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2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3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4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5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6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7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8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9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50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51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52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53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35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36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38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39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0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1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2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3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4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5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6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7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8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9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50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51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52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0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1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2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3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4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5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6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7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8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9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90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91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92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93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94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95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96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97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52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53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54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55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56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57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58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59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0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1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2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3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4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5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6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7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8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9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1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2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3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4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5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6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7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8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9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0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1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2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3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4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5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6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7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8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96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97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98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99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0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1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2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3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4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5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6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7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8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9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10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11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12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13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68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69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0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1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2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3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4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5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6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7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8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9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80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81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82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83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84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85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67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68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69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0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1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2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3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4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5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6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7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8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9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80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81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82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83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84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2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3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4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5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6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7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8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9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0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1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2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3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4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5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6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7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8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9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84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85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86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87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88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89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0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1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2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3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4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5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6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7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8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9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00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01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83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84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85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86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87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88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89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0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1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2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3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4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5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6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7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8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9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00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28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29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0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1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2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3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4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5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6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7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8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9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40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41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42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43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44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45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0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1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2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3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4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5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6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7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8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9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0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1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2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3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4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5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6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7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99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0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1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2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3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4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5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6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7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8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9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10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11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12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13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14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15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16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44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45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46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47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48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49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0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1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2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3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4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5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6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7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8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9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60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61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16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17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18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19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0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1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2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3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4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5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6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7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8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9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30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31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32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33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15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16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17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18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19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0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1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2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3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4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5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6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7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8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9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30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31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32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0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1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2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3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4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5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6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7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8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9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70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71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72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73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74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75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76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77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32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33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34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35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36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37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38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39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0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1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2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3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4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5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6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7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8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9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1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2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3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4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5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6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7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8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9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0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1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2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3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4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5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6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7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8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75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76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77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78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79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0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1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2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3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4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5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6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7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8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9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90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91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92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7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8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9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0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1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2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3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4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5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6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7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8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9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60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61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62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63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64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46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47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48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49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0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1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2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3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4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5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6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7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8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9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60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61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62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63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1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2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3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4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5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6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7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8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9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0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1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2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3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4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5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6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7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8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3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4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5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6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7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8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9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0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1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2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3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4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5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6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7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8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9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0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2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3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4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5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6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7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8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9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0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1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2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3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4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5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6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7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8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9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07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08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09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0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1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2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3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4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5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6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7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8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9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0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1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2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3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4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9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0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1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2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3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4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5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6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7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8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9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0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1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2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3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4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5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6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78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79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0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1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2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3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4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5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6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7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8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9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0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1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2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3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4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5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23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24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25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26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27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28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29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0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1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2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3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4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5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6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7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8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9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0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5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6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7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8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9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0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1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2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3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4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5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6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7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8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9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0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1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2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4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5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6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7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8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9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0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1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2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3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4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5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6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7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8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9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10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11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9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0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1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2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3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4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5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6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7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8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9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50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51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52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53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54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55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56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1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2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3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4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5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6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7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8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9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0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1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2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3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4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5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6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7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8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0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1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2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3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4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5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6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7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8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9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0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1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2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3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4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5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6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7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55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56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57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58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59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0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1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2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3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4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5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6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7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8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9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0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1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2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2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2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2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2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2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2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2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7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8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9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0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1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2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3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4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5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6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7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8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9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0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1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2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3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4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26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27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28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29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0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1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2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3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4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5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6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7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8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9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0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1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2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3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1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2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3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4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5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6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7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8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9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0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1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2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3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4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5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6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7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8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3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4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5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6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7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8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9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0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1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2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3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4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5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6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7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8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9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0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2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3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4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5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6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7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8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9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0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1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2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3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4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5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6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7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8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9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7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8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9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0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1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2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3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4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5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6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7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8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9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00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01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02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03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04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59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0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1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2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3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4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5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6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7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8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9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0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1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2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3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4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5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6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8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9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0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1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2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3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4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5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6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7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8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9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0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1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2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3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4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5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03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04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05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06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07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08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09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0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1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2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3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4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5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6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7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8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9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0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5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6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7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8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9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0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1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2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3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4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5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6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7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8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9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90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91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92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4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5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6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7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8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9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0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1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2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3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4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5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6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7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8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9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90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91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9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0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1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2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3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4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5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6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7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8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9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30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31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32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33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34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35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36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1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2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3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4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5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6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7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8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9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0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1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2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3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4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5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6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7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8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0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1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2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3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4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5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6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7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8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9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0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1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2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3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4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5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6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7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5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6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7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8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9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0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1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2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3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4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5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6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7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8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9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50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51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52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07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08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09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0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1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2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3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4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5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6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7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8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9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20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21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22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23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24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6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7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8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9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0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1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2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3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4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5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6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7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8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9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20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21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22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23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1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2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3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4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5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6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7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8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9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0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1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2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3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4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5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6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7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8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3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4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5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6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7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8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9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0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1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2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3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4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5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6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7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8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9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40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2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2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2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3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4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5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6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7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8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9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0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1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2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3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4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5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6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7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8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9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6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7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8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9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0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1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2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3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4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5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6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7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8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9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0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1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2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3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314503</xdr:colOff>
      <xdr:row>0</xdr:row>
      <xdr:rowOff>26958</xdr:rowOff>
    </xdr:from>
    <xdr:to>
      <xdr:col>5</xdr:col>
      <xdr:colOff>709881</xdr:colOff>
      <xdr:row>3</xdr:row>
      <xdr:rowOff>53915</xdr:rowOff>
    </xdr:to>
    <xdr:sp macro="" textlink="">
      <xdr:nvSpPr>
        <xdr:cNvPr id="5184" name="TextBox 5183"/>
        <xdr:cNvSpPr txBox="1"/>
      </xdr:nvSpPr>
      <xdr:spPr>
        <a:xfrm>
          <a:off x="4749343" y="26958"/>
          <a:ext cx="2635658" cy="7203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uk-UA" sz="1200">
              <a:latin typeface="Times New Roman" panose="02020603050405020304" pitchFamily="18" charset="0"/>
              <a:cs typeface="Times New Roman" panose="02020603050405020304" pitchFamily="18" charset="0"/>
            </a:rPr>
            <a:t>Додаток  1</a:t>
          </a:r>
        </a:p>
        <a:p>
          <a:r>
            <a:rPr lang="uk-UA" sz="1200">
              <a:latin typeface="Times New Roman" panose="02020603050405020304" pitchFamily="18" charset="0"/>
              <a:cs typeface="Times New Roman" panose="02020603050405020304" pitchFamily="18" charset="0"/>
            </a:rPr>
            <a:t> до рішення Вараської  міської ради   _______________  2021 року №____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197471</xdr:colOff>
      <xdr:row>0</xdr:row>
      <xdr:rowOff>174238</xdr:rowOff>
    </xdr:from>
    <xdr:to>
      <xdr:col>6</xdr:col>
      <xdr:colOff>81311</xdr:colOff>
      <xdr:row>4</xdr:row>
      <xdr:rowOff>196308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331446" y="174238"/>
          <a:ext cx="3131865" cy="907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Вараської 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_______________  2021 року  №____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266700</xdr:colOff>
      <xdr:row>0</xdr:row>
      <xdr:rowOff>0</xdr:rowOff>
    </xdr:from>
    <xdr:to>
      <xdr:col>17</xdr:col>
      <xdr:colOff>469108</xdr:colOff>
      <xdr:row>3</xdr:row>
      <xdr:rowOff>161925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696825" y="0"/>
          <a:ext cx="3228976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Вараської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_____________  2021 року  № _____</a:t>
          </a: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158490" y="0"/>
          <a:ext cx="1104137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293370</xdr:colOff>
      <xdr:row>5</xdr:row>
      <xdr:rowOff>180975</xdr:rowOff>
    </xdr:from>
    <xdr:to>
      <xdr:col>12</xdr:col>
      <xdr:colOff>38100</xdr:colOff>
      <xdr:row>7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636520" y="1276350"/>
          <a:ext cx="1071753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 видатків бюджету Вараської 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міської територіальної громади на 2021 рік</a:t>
          </a: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1704975</xdr:colOff>
      <xdr:row>163</xdr:row>
      <xdr:rowOff>257175</xdr:rowOff>
    </xdr:from>
    <xdr:to>
      <xdr:col>13</xdr:col>
      <xdr:colOff>333375</xdr:colOff>
      <xdr:row>163</xdr:row>
      <xdr:rowOff>676274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4048125" y="18230850"/>
          <a:ext cx="10210800" cy="4190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Міський голова                                              Олександр МЕНЗУЛ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786765</xdr:colOff>
      <xdr:row>0</xdr:row>
      <xdr:rowOff>38100</xdr:rowOff>
    </xdr:from>
    <xdr:to>
      <xdr:col>9</xdr:col>
      <xdr:colOff>1007878</xdr:colOff>
      <xdr:row>5</xdr:row>
      <xdr:rowOff>133946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2140565" y="38100"/>
          <a:ext cx="4231138" cy="135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5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рішення Вараської міської ради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_______________ 2021 року №____</a:t>
          </a:r>
        </a:p>
      </xdr:txBody>
    </xdr:sp>
    <xdr:clientData/>
  </xdr:twoCellAnchor>
  <xdr:twoCellAnchor>
    <xdr:from>
      <xdr:col>1</xdr:col>
      <xdr:colOff>199360</xdr:colOff>
      <xdr:row>4</xdr:row>
      <xdr:rowOff>11076</xdr:rowOff>
    </xdr:from>
    <xdr:to>
      <xdr:col>5</xdr:col>
      <xdr:colOff>753139</xdr:colOff>
      <xdr:row>9</xdr:row>
      <xdr:rowOff>66454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1304260" y="1068351"/>
          <a:ext cx="10802679" cy="112217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коштів бюджету розвитку на здійснення заходів на будівництво, реконструкцію і реставрацію, капітальний ремонт об'єктів  виробничої, комунікаційної та соціальної  інфраструктури за об'єктами та іншими капітальними видатками  у 2021 році</a:t>
          </a:r>
        </a:p>
      </xdr:txBody>
    </xdr:sp>
    <xdr:clientData/>
  </xdr:twoCellAnchor>
  <xdr:twoCellAnchor>
    <xdr:from>
      <xdr:col>3</xdr:col>
      <xdr:colOff>299040</xdr:colOff>
      <xdr:row>92</xdr:row>
      <xdr:rowOff>228600</xdr:rowOff>
    </xdr:from>
    <xdr:to>
      <xdr:col>6</xdr:col>
      <xdr:colOff>1104902</xdr:colOff>
      <xdr:row>94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3347040" y="45700950"/>
          <a:ext cx="9740312" cy="885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ru-RU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Міський голова                                              Олександр МЕНЗУЛ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0</xdr:rowOff>
    </xdr:from>
    <xdr:to>
      <xdr:col>9</xdr:col>
      <xdr:colOff>895350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9696450" y="0"/>
          <a:ext cx="4286250" cy="1209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829253</xdr:colOff>
      <xdr:row>3</xdr:row>
      <xdr:rowOff>428394</xdr:rowOff>
    </xdr:from>
    <xdr:to>
      <xdr:col>8</xdr:col>
      <xdr:colOff>545406</xdr:colOff>
      <xdr:row>7</xdr:row>
      <xdr:rowOff>23090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829253" y="914169"/>
          <a:ext cx="11603353" cy="96629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2021 році</a:t>
          </a:r>
        </a:p>
      </xdr:txBody>
    </xdr:sp>
    <xdr:clientData/>
  </xdr:twoCellAnchor>
  <xdr:twoCellAnchor>
    <xdr:from>
      <xdr:col>0</xdr:col>
      <xdr:colOff>638175</xdr:colOff>
      <xdr:row>102</xdr:row>
      <xdr:rowOff>447675</xdr:rowOff>
    </xdr:from>
    <xdr:to>
      <xdr:col>10</xdr:col>
      <xdr:colOff>28575</xdr:colOff>
      <xdr:row>102</xdr:row>
      <xdr:rowOff>1066799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38175" y="12668250"/>
          <a:ext cx="13677900" cy="61912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</a:t>
          </a:r>
          <a:r>
            <a:rPr kumimoji="0" lang="ru-RU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Міський голова                                              Олександр МЕНЗУЛ</a:t>
          </a:r>
        </a:p>
        <a:p>
          <a:pPr algn="l" rtl="0">
            <a:defRPr sz="1000"/>
          </a:pPr>
          <a:endParaRPr lang="ru-RU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6</xdr:col>
      <xdr:colOff>762001</xdr:colOff>
      <xdr:row>0</xdr:row>
      <xdr:rowOff>84667</xdr:rowOff>
    </xdr:from>
    <xdr:to>
      <xdr:col>9</xdr:col>
      <xdr:colOff>533401</xdr:colOff>
      <xdr:row>3</xdr:row>
      <xdr:rowOff>481542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0239376" y="84667"/>
          <a:ext cx="3200400" cy="88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Додаток  6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_______________ 2021 року  №____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1"/>
  <sheetViews>
    <sheetView tabSelected="1" view="pageBreakPreview" topLeftCell="A111" zoomScale="82" zoomScaleNormal="100" zoomScaleSheetLayoutView="82" zoomScalePageLayoutView="62" workbookViewId="0">
      <selection activeCell="A117" sqref="A117:F117"/>
    </sheetView>
  </sheetViews>
  <sheetFormatPr defaultColWidth="9.140625" defaultRowHeight="12.75" x14ac:dyDescent="0.2"/>
  <cols>
    <col min="1" max="1" width="12.140625" style="1" customWidth="1"/>
    <col min="2" max="2" width="52.5703125" style="1" customWidth="1"/>
    <col min="3" max="3" width="10.7109375" style="1" customWidth="1"/>
    <col min="4" max="4" width="13.28515625" style="1" customWidth="1"/>
    <col min="5" max="5" width="8.7109375" style="1" customWidth="1"/>
    <col min="6" max="6" width="11.140625" style="1" customWidth="1"/>
    <col min="7" max="7" width="16.28515625" style="1" customWidth="1"/>
    <col min="8" max="16384" width="9.140625" style="1"/>
  </cols>
  <sheetData>
    <row r="1" spans="1:6" ht="26.25" x14ac:dyDescent="0.4">
      <c r="A1" s="257"/>
      <c r="B1" s="258"/>
      <c r="C1" s="749"/>
      <c r="D1" s="749"/>
      <c r="E1" s="749"/>
      <c r="F1" s="749"/>
    </row>
    <row r="2" spans="1:6" ht="15.75" customHeight="1" x14ac:dyDescent="0.35">
      <c r="A2" s="257"/>
      <c r="C2" s="749"/>
      <c r="D2" s="749"/>
      <c r="E2" s="749"/>
      <c r="F2" s="749"/>
    </row>
    <row r="3" spans="1:6" ht="14.25" customHeight="1" x14ac:dyDescent="0.35">
      <c r="A3" s="257"/>
      <c r="C3" s="515"/>
      <c r="D3" s="749"/>
      <c r="E3" s="749"/>
      <c r="F3" s="749"/>
    </row>
    <row r="4" spans="1:6" ht="17.25" customHeight="1" x14ac:dyDescent="0.35">
      <c r="A4" s="257"/>
      <c r="B4" s="257"/>
      <c r="C4" s="257"/>
      <c r="D4" s="257"/>
      <c r="E4" s="257"/>
      <c r="F4" s="257"/>
    </row>
    <row r="5" spans="1:6" ht="49.5" customHeight="1" x14ac:dyDescent="0.2">
      <c r="A5" s="750" t="s">
        <v>643</v>
      </c>
      <c r="B5" s="750"/>
      <c r="C5" s="750"/>
      <c r="D5" s="750"/>
      <c r="E5" s="750"/>
      <c r="F5" s="750"/>
    </row>
    <row r="6" spans="1:6" ht="15" customHeight="1" x14ac:dyDescent="0.3">
      <c r="A6" s="751">
        <v>17532000000</v>
      </c>
      <c r="B6" s="751"/>
      <c r="C6" s="516"/>
      <c r="D6" s="516"/>
      <c r="E6" s="516"/>
      <c r="F6" s="516"/>
    </row>
    <row r="7" spans="1:6" ht="12.75" customHeight="1" x14ac:dyDescent="0.25">
      <c r="A7" s="517" t="s">
        <v>5</v>
      </c>
      <c r="C7" s="516"/>
      <c r="D7" s="516"/>
      <c r="E7" s="516"/>
      <c r="F7" s="516"/>
    </row>
    <row r="8" spans="1:6" ht="15" customHeight="1" x14ac:dyDescent="0.25">
      <c r="A8" s="459"/>
      <c r="B8" s="460"/>
      <c r="C8" s="460"/>
      <c r="D8" s="461"/>
      <c r="E8" s="461"/>
      <c r="F8" s="518" t="s">
        <v>0</v>
      </c>
    </row>
    <row r="9" spans="1:6" ht="33" customHeight="1" x14ac:dyDescent="0.2">
      <c r="A9" s="743" t="s">
        <v>427</v>
      </c>
      <c r="B9" s="745" t="s">
        <v>428</v>
      </c>
      <c r="C9" s="745" t="s">
        <v>4</v>
      </c>
      <c r="D9" s="745" t="s">
        <v>1</v>
      </c>
      <c r="E9" s="747" t="s">
        <v>2</v>
      </c>
      <c r="F9" s="748"/>
    </row>
    <row r="10" spans="1:6" ht="46.15" customHeight="1" x14ac:dyDescent="0.2">
      <c r="A10" s="744"/>
      <c r="B10" s="746"/>
      <c r="C10" s="746"/>
      <c r="D10" s="746"/>
      <c r="E10" s="181" t="s">
        <v>4</v>
      </c>
      <c r="F10" s="519" t="s">
        <v>429</v>
      </c>
    </row>
    <row r="11" spans="1:6" ht="11.45" customHeight="1" x14ac:dyDescent="0.2">
      <c r="A11" s="714">
        <v>1</v>
      </c>
      <c r="B11" s="715">
        <v>2</v>
      </c>
      <c r="C11" s="715" t="s">
        <v>430</v>
      </c>
      <c r="D11" s="716">
        <v>4</v>
      </c>
      <c r="E11" s="717">
        <v>5</v>
      </c>
      <c r="F11" s="714">
        <v>6</v>
      </c>
    </row>
    <row r="12" spans="1:6" ht="30" hidden="1" customHeight="1" x14ac:dyDescent="0.3">
      <c r="A12" s="520">
        <v>10000000</v>
      </c>
      <c r="B12" s="521" t="s">
        <v>431</v>
      </c>
      <c r="C12" s="522">
        <f>SUM(D12:E12)</f>
        <v>0</v>
      </c>
      <c r="D12" s="523">
        <f>SUM(D51,D33,D27,D13,D21)</f>
        <v>0</v>
      </c>
      <c r="E12" s="524"/>
      <c r="F12" s="525"/>
    </row>
    <row r="13" spans="1:6" ht="48" hidden="1" customHeight="1" x14ac:dyDescent="0.3">
      <c r="A13" s="526">
        <v>11000000</v>
      </c>
      <c r="B13" s="527" t="s">
        <v>432</v>
      </c>
      <c r="C13" s="522">
        <f>SUM(D13)</f>
        <v>0</v>
      </c>
      <c r="D13" s="528">
        <f>SUM(D14,D19)</f>
        <v>0</v>
      </c>
      <c r="E13" s="529"/>
      <c r="F13" s="530"/>
    </row>
    <row r="14" spans="1:6" ht="30" hidden="1" customHeight="1" x14ac:dyDescent="0.3">
      <c r="A14" s="526">
        <v>11010000</v>
      </c>
      <c r="B14" s="527" t="s">
        <v>433</v>
      </c>
      <c r="C14" s="522">
        <f>SUM(D14)</f>
        <v>0</v>
      </c>
      <c r="D14" s="528">
        <f>SUM(D15:D18)</f>
        <v>0</v>
      </c>
      <c r="E14" s="529"/>
      <c r="F14" s="530"/>
    </row>
    <row r="15" spans="1:6" ht="78" hidden="1" customHeight="1" x14ac:dyDescent="0.3">
      <c r="A15" s="531">
        <v>11010100</v>
      </c>
      <c r="B15" s="532" t="s">
        <v>434</v>
      </c>
      <c r="C15" s="533">
        <f>SUM(D15)</f>
        <v>0</v>
      </c>
      <c r="D15" s="533"/>
      <c r="E15" s="529"/>
      <c r="F15" s="530"/>
    </row>
    <row r="16" spans="1:6" ht="101.25" hidden="1" customHeight="1" x14ac:dyDescent="0.3">
      <c r="A16" s="531">
        <v>11010200</v>
      </c>
      <c r="B16" s="532" t="s">
        <v>435</v>
      </c>
      <c r="C16" s="533">
        <f t="shared" ref="C16:C32" si="0">SUM(D16)</f>
        <v>0</v>
      </c>
      <c r="D16" s="533"/>
      <c r="E16" s="529"/>
      <c r="F16" s="530"/>
    </row>
    <row r="17" spans="1:7" ht="83.25" hidden="1" customHeight="1" x14ac:dyDescent="0.3">
      <c r="A17" s="531">
        <v>11010400</v>
      </c>
      <c r="B17" s="532" t="s">
        <v>436</v>
      </c>
      <c r="C17" s="533">
        <f t="shared" si="0"/>
        <v>0</v>
      </c>
      <c r="D17" s="533"/>
      <c r="E17" s="529"/>
      <c r="F17" s="530"/>
    </row>
    <row r="18" spans="1:7" ht="53.25" hidden="1" customHeight="1" x14ac:dyDescent="0.3">
      <c r="A18" s="531">
        <v>11010500</v>
      </c>
      <c r="B18" s="532" t="s">
        <v>437</v>
      </c>
      <c r="C18" s="533">
        <f t="shared" si="0"/>
        <v>0</v>
      </c>
      <c r="D18" s="533"/>
      <c r="E18" s="529"/>
      <c r="F18" s="530"/>
    </row>
    <row r="19" spans="1:7" ht="27.75" hidden="1" customHeight="1" x14ac:dyDescent="0.3">
      <c r="A19" s="534">
        <v>11020000</v>
      </c>
      <c r="B19" s="535" t="s">
        <v>438</v>
      </c>
      <c r="C19" s="536">
        <f>SUM(D19)</f>
        <v>0</v>
      </c>
      <c r="D19" s="536">
        <f>SUM(D20)</f>
        <v>0</v>
      </c>
      <c r="E19" s="529"/>
      <c r="F19" s="530"/>
    </row>
    <row r="20" spans="1:7" ht="52.5" hidden="1" customHeight="1" x14ac:dyDescent="0.3">
      <c r="A20" s="537">
        <v>11020200</v>
      </c>
      <c r="B20" s="538" t="s">
        <v>439</v>
      </c>
      <c r="C20" s="533">
        <f t="shared" si="0"/>
        <v>0</v>
      </c>
      <c r="D20" s="533"/>
      <c r="E20" s="529"/>
      <c r="F20" s="530"/>
    </row>
    <row r="21" spans="1:7" ht="52.5" hidden="1" customHeight="1" x14ac:dyDescent="0.3">
      <c r="A21" s="534">
        <v>13000000</v>
      </c>
      <c r="B21" s="539" t="s">
        <v>440</v>
      </c>
      <c r="C21" s="536">
        <f t="shared" si="0"/>
        <v>0</v>
      </c>
      <c r="D21" s="536">
        <f>SUM(D22,D25)</f>
        <v>0</v>
      </c>
      <c r="E21" s="529"/>
      <c r="F21" s="530"/>
    </row>
    <row r="22" spans="1:7" ht="47.45" hidden="1" customHeight="1" x14ac:dyDescent="0.3">
      <c r="A22" s="534">
        <v>13010000</v>
      </c>
      <c r="B22" s="539" t="s">
        <v>618</v>
      </c>
      <c r="C22" s="536">
        <f t="shared" si="0"/>
        <v>0</v>
      </c>
      <c r="D22" s="536">
        <f>SUM(D23:D24)</f>
        <v>0</v>
      </c>
      <c r="E22" s="529"/>
      <c r="F22" s="530"/>
    </row>
    <row r="23" spans="1:7" ht="78.75" hidden="1" customHeight="1" x14ac:dyDescent="0.3">
      <c r="A23" s="537">
        <v>13010100</v>
      </c>
      <c r="B23" s="538" t="s">
        <v>441</v>
      </c>
      <c r="C23" s="533">
        <f t="shared" si="0"/>
        <v>0</v>
      </c>
      <c r="D23" s="533"/>
      <c r="E23" s="529"/>
      <c r="F23" s="530"/>
    </row>
    <row r="24" spans="1:7" ht="99.75" hidden="1" customHeight="1" x14ac:dyDescent="0.3">
      <c r="A24" s="537">
        <v>13010200</v>
      </c>
      <c r="B24" s="538" t="s">
        <v>442</v>
      </c>
      <c r="C24" s="533">
        <f t="shared" si="0"/>
        <v>0</v>
      </c>
      <c r="D24" s="533"/>
      <c r="E24" s="529"/>
      <c r="F24" s="530"/>
    </row>
    <row r="25" spans="1:7" ht="30" hidden="1" customHeight="1" x14ac:dyDescent="0.3">
      <c r="A25" s="534">
        <v>13030000</v>
      </c>
      <c r="B25" s="540" t="s">
        <v>610</v>
      </c>
      <c r="C25" s="536">
        <f t="shared" si="0"/>
        <v>0</v>
      </c>
      <c r="D25" s="536">
        <f>SUM(D26)</f>
        <v>0</v>
      </c>
      <c r="E25" s="529"/>
      <c r="F25" s="530"/>
    </row>
    <row r="26" spans="1:7" ht="52.9" hidden="1" customHeight="1" x14ac:dyDescent="0.3">
      <c r="A26" s="537">
        <v>13030100</v>
      </c>
      <c r="B26" s="538" t="s">
        <v>611</v>
      </c>
      <c r="C26" s="533">
        <f t="shared" si="0"/>
        <v>0</v>
      </c>
      <c r="D26" s="533"/>
      <c r="E26" s="529"/>
      <c r="F26" s="530"/>
    </row>
    <row r="27" spans="1:7" ht="30" hidden="1" customHeight="1" x14ac:dyDescent="0.3">
      <c r="A27" s="526">
        <v>14000000</v>
      </c>
      <c r="B27" s="541" t="s">
        <v>443</v>
      </c>
      <c r="C27" s="542">
        <f t="shared" si="0"/>
        <v>0</v>
      </c>
      <c r="D27" s="536">
        <f>SUM(D32,D28,D30)</f>
        <v>0</v>
      </c>
      <c r="E27" s="533"/>
      <c r="F27" s="543"/>
    </row>
    <row r="28" spans="1:7" ht="51.75" hidden="1" customHeight="1" x14ac:dyDescent="0.3">
      <c r="A28" s="531">
        <v>14020000</v>
      </c>
      <c r="B28" s="544" t="s">
        <v>444</v>
      </c>
      <c r="C28" s="533">
        <f>SUM(C29)</f>
        <v>0</v>
      </c>
      <c r="D28" s="533"/>
      <c r="E28" s="533"/>
      <c r="F28" s="543"/>
      <c r="G28" s="259"/>
    </row>
    <row r="29" spans="1:7" ht="30" hidden="1" customHeight="1" x14ac:dyDescent="0.3">
      <c r="A29" s="531">
        <v>14021900</v>
      </c>
      <c r="B29" s="532" t="s">
        <v>445</v>
      </c>
      <c r="C29" s="533">
        <f>SUM(D29)</f>
        <v>0</v>
      </c>
      <c r="D29" s="533"/>
      <c r="E29" s="533"/>
      <c r="F29" s="543"/>
    </row>
    <row r="30" spans="1:7" ht="49.5" hidden="1" customHeight="1" x14ac:dyDescent="0.3">
      <c r="A30" s="531">
        <v>14030000</v>
      </c>
      <c r="B30" s="545" t="s">
        <v>446</v>
      </c>
      <c r="C30" s="533">
        <f>SUM(C31)</f>
        <v>0</v>
      </c>
      <c r="D30" s="533"/>
      <c r="E30" s="533"/>
      <c r="F30" s="543"/>
    </row>
    <row r="31" spans="1:7" ht="30" hidden="1" customHeight="1" x14ac:dyDescent="0.3">
      <c r="A31" s="531">
        <v>14031900</v>
      </c>
      <c r="B31" s="532" t="s">
        <v>445</v>
      </c>
      <c r="C31" s="533">
        <f>SUM(D31)</f>
        <v>0</v>
      </c>
      <c r="D31" s="533"/>
      <c r="E31" s="533"/>
      <c r="F31" s="543"/>
    </row>
    <row r="32" spans="1:7" ht="47.25" hidden="1" customHeight="1" x14ac:dyDescent="0.3">
      <c r="A32" s="531">
        <v>14040000</v>
      </c>
      <c r="B32" s="532" t="s">
        <v>447</v>
      </c>
      <c r="C32" s="533">
        <f t="shared" si="0"/>
        <v>0</v>
      </c>
      <c r="D32" s="533"/>
      <c r="E32" s="533"/>
      <c r="F32" s="543"/>
    </row>
    <row r="33" spans="1:7" ht="27" hidden="1" customHeight="1" x14ac:dyDescent="0.3">
      <c r="A33" s="526">
        <v>18000000</v>
      </c>
      <c r="B33" s="527" t="s">
        <v>448</v>
      </c>
      <c r="C33" s="542">
        <f>SUM(D33)</f>
        <v>0</v>
      </c>
      <c r="D33" s="536">
        <f>SUM(D47,D44,D34)</f>
        <v>0</v>
      </c>
      <c r="E33" s="536"/>
      <c r="F33" s="546"/>
    </row>
    <row r="34" spans="1:7" ht="26.25" hidden="1" customHeight="1" x14ac:dyDescent="0.3">
      <c r="A34" s="526">
        <v>18010000</v>
      </c>
      <c r="B34" s="547" t="s">
        <v>449</v>
      </c>
      <c r="C34" s="542">
        <f>SUM(D34)</f>
        <v>0</v>
      </c>
      <c r="D34" s="536">
        <f>SUM(D35:D43)</f>
        <v>0</v>
      </c>
      <c r="E34" s="536"/>
      <c r="F34" s="546"/>
    </row>
    <row r="35" spans="1:7" ht="75.75" hidden="1" customHeight="1" x14ac:dyDescent="0.3">
      <c r="A35" s="531">
        <v>18010100</v>
      </c>
      <c r="B35" s="548" t="s">
        <v>450</v>
      </c>
      <c r="C35" s="533">
        <f t="shared" ref="C35:C50" si="1">SUM(D35)</f>
        <v>0</v>
      </c>
      <c r="D35" s="533"/>
      <c r="E35" s="533"/>
      <c r="F35" s="549"/>
      <c r="G35" s="260"/>
    </row>
    <row r="36" spans="1:7" ht="75" hidden="1" customHeight="1" x14ac:dyDescent="0.3">
      <c r="A36" s="531">
        <v>18010200</v>
      </c>
      <c r="B36" s="550" t="s">
        <v>451</v>
      </c>
      <c r="C36" s="533">
        <f t="shared" si="1"/>
        <v>0</v>
      </c>
      <c r="D36" s="533"/>
      <c r="E36" s="533"/>
      <c r="F36" s="549"/>
      <c r="G36" s="261"/>
    </row>
    <row r="37" spans="1:7" ht="81" hidden="1" customHeight="1" x14ac:dyDescent="0.3">
      <c r="A37" s="551">
        <v>18010300</v>
      </c>
      <c r="B37" s="548" t="s">
        <v>452</v>
      </c>
      <c r="C37" s="533">
        <f t="shared" si="1"/>
        <v>0</v>
      </c>
      <c r="D37" s="533"/>
      <c r="E37" s="533"/>
      <c r="F37" s="549"/>
      <c r="G37" s="261"/>
    </row>
    <row r="38" spans="1:7" ht="76.5" hidden="1" customHeight="1" x14ac:dyDescent="0.3">
      <c r="A38" s="531">
        <v>18010400</v>
      </c>
      <c r="B38" s="548" t="s">
        <v>453</v>
      </c>
      <c r="C38" s="533">
        <f t="shared" si="1"/>
        <v>0</v>
      </c>
      <c r="D38" s="533"/>
      <c r="E38" s="533"/>
      <c r="F38" s="549"/>
      <c r="G38" s="261"/>
    </row>
    <row r="39" spans="1:7" ht="30" hidden="1" customHeight="1" x14ac:dyDescent="0.3">
      <c r="A39" s="531">
        <v>18010500</v>
      </c>
      <c r="B39" s="552" t="s">
        <v>454</v>
      </c>
      <c r="C39" s="533">
        <f t="shared" si="1"/>
        <v>0</v>
      </c>
      <c r="D39" s="533"/>
      <c r="E39" s="553"/>
      <c r="F39" s="543"/>
      <c r="G39" s="260"/>
    </row>
    <row r="40" spans="1:7" ht="30" hidden="1" customHeight="1" x14ac:dyDescent="0.3">
      <c r="A40" s="531">
        <v>18010600</v>
      </c>
      <c r="B40" s="552" t="s">
        <v>455</v>
      </c>
      <c r="C40" s="533">
        <f t="shared" si="1"/>
        <v>0</v>
      </c>
      <c r="D40" s="533"/>
      <c r="E40" s="553"/>
      <c r="F40" s="543"/>
    </row>
    <row r="41" spans="1:7" ht="30" hidden="1" customHeight="1" x14ac:dyDescent="0.3">
      <c r="A41" s="531">
        <v>18010700</v>
      </c>
      <c r="B41" s="552" t="s">
        <v>456</v>
      </c>
      <c r="C41" s="533">
        <f t="shared" si="1"/>
        <v>0</v>
      </c>
      <c r="D41" s="533"/>
      <c r="E41" s="553"/>
      <c r="F41" s="543"/>
    </row>
    <row r="42" spans="1:7" ht="30" hidden="1" customHeight="1" x14ac:dyDescent="0.3">
      <c r="A42" s="531">
        <v>18010900</v>
      </c>
      <c r="B42" s="552" t="s">
        <v>457</v>
      </c>
      <c r="C42" s="533">
        <f t="shared" si="1"/>
        <v>0</v>
      </c>
      <c r="D42" s="533"/>
      <c r="E42" s="553"/>
      <c r="F42" s="543"/>
    </row>
    <row r="43" spans="1:7" ht="30" hidden="1" customHeight="1" x14ac:dyDescent="0.3">
      <c r="A43" s="531">
        <v>18011000</v>
      </c>
      <c r="B43" s="552" t="s">
        <v>458</v>
      </c>
      <c r="C43" s="533">
        <f t="shared" si="1"/>
        <v>0</v>
      </c>
      <c r="D43" s="533"/>
      <c r="E43" s="553"/>
      <c r="F43" s="543"/>
    </row>
    <row r="44" spans="1:7" ht="30" hidden="1" customHeight="1" x14ac:dyDescent="0.3">
      <c r="A44" s="554">
        <v>18030000</v>
      </c>
      <c r="B44" s="555" t="s">
        <v>644</v>
      </c>
      <c r="C44" s="528"/>
      <c r="D44" s="536"/>
      <c r="E44" s="553"/>
      <c r="F44" s="543"/>
    </row>
    <row r="45" spans="1:7" ht="27" hidden="1" customHeight="1" x14ac:dyDescent="0.3">
      <c r="A45" s="556">
        <v>18030100</v>
      </c>
      <c r="B45" s="557" t="s">
        <v>459</v>
      </c>
      <c r="C45" s="533">
        <f t="shared" si="1"/>
        <v>0</v>
      </c>
      <c r="D45" s="533"/>
      <c r="E45" s="553"/>
      <c r="F45" s="543"/>
    </row>
    <row r="46" spans="1:7" ht="25.9" hidden="1" customHeight="1" x14ac:dyDescent="0.3">
      <c r="A46" s="558" t="s">
        <v>460</v>
      </c>
      <c r="B46" s="559" t="s">
        <v>461</v>
      </c>
      <c r="C46" s="533">
        <f t="shared" si="1"/>
        <v>0</v>
      </c>
      <c r="D46" s="533"/>
      <c r="E46" s="553"/>
      <c r="F46" s="543"/>
    </row>
    <row r="47" spans="1:7" ht="24.75" hidden="1" customHeight="1" x14ac:dyDescent="0.3">
      <c r="A47" s="526">
        <v>18050000</v>
      </c>
      <c r="B47" s="527" t="s">
        <v>462</v>
      </c>
      <c r="C47" s="528">
        <f>SUM(D47)</f>
        <v>0</v>
      </c>
      <c r="D47" s="536">
        <f>SUM(D48:D50)</f>
        <v>0</v>
      </c>
      <c r="E47" s="536"/>
      <c r="F47" s="546"/>
    </row>
    <row r="48" spans="1:7" ht="30" hidden="1" customHeight="1" x14ac:dyDescent="0.3">
      <c r="A48" s="531">
        <v>18050300</v>
      </c>
      <c r="B48" s="513" t="s">
        <v>463</v>
      </c>
      <c r="C48" s="533">
        <f t="shared" si="1"/>
        <v>0</v>
      </c>
      <c r="D48" s="533"/>
      <c r="E48" s="533"/>
      <c r="F48" s="549"/>
    </row>
    <row r="49" spans="1:7" ht="30" hidden="1" customHeight="1" x14ac:dyDescent="0.3">
      <c r="A49" s="531">
        <v>18050400</v>
      </c>
      <c r="B49" s="513" t="s">
        <v>464</v>
      </c>
      <c r="C49" s="533">
        <f t="shared" si="1"/>
        <v>0</v>
      </c>
      <c r="D49" s="533"/>
      <c r="E49" s="533"/>
      <c r="F49" s="549"/>
    </row>
    <row r="50" spans="1:7" ht="105.75" hidden="1" customHeight="1" x14ac:dyDescent="0.3">
      <c r="A50" s="531">
        <v>18050500</v>
      </c>
      <c r="B50" s="532" t="s">
        <v>612</v>
      </c>
      <c r="C50" s="533">
        <f t="shared" si="1"/>
        <v>0</v>
      </c>
      <c r="D50" s="533"/>
      <c r="E50" s="533"/>
      <c r="F50" s="549"/>
    </row>
    <row r="51" spans="1:7" ht="25.9" hidden="1" customHeight="1" x14ac:dyDescent="0.3">
      <c r="A51" s="526">
        <v>19000000</v>
      </c>
      <c r="B51" s="560" t="s">
        <v>465</v>
      </c>
      <c r="C51" s="528"/>
      <c r="D51" s="536"/>
      <c r="E51" s="536"/>
      <c r="F51" s="546"/>
    </row>
    <row r="52" spans="1:7" ht="27" hidden="1" customHeight="1" x14ac:dyDescent="0.3">
      <c r="A52" s="526">
        <v>19010000</v>
      </c>
      <c r="B52" s="560" t="s">
        <v>466</v>
      </c>
      <c r="C52" s="528"/>
      <c r="D52" s="536"/>
      <c r="E52" s="536"/>
      <c r="F52" s="546"/>
    </row>
    <row r="53" spans="1:7" ht="102" hidden="1" customHeight="1" x14ac:dyDescent="0.3">
      <c r="A53" s="531">
        <v>19010100</v>
      </c>
      <c r="B53" s="561" t="s">
        <v>613</v>
      </c>
      <c r="C53" s="562">
        <f>SUM(E53)</f>
        <v>0</v>
      </c>
      <c r="D53" s="533"/>
      <c r="E53" s="533"/>
      <c r="F53" s="549"/>
    </row>
    <row r="54" spans="1:7" ht="50.25" hidden="1" customHeight="1" x14ac:dyDescent="0.3">
      <c r="A54" s="531">
        <v>19010200</v>
      </c>
      <c r="B54" s="532" t="s">
        <v>467</v>
      </c>
      <c r="C54" s="562">
        <f>SUM(E54)</f>
        <v>0</v>
      </c>
      <c r="D54" s="533"/>
      <c r="E54" s="533"/>
      <c r="F54" s="549"/>
    </row>
    <row r="55" spans="1:7" ht="78" hidden="1" customHeight="1" x14ac:dyDescent="0.3">
      <c r="A55" s="531">
        <v>19010300</v>
      </c>
      <c r="B55" s="563" t="s">
        <v>468</v>
      </c>
      <c r="C55" s="562">
        <f>SUM(E55)</f>
        <v>0</v>
      </c>
      <c r="D55" s="533"/>
      <c r="E55" s="533"/>
      <c r="F55" s="549"/>
    </row>
    <row r="56" spans="1:7" ht="30" hidden="1" customHeight="1" x14ac:dyDescent="0.3">
      <c r="A56" s="526">
        <v>20000000</v>
      </c>
      <c r="B56" s="527" t="s">
        <v>469</v>
      </c>
      <c r="C56" s="542">
        <f>SUM(D56,E56)</f>
        <v>0</v>
      </c>
      <c r="D56" s="536">
        <f>SUM(D75,D65,D57)</f>
        <v>0</v>
      </c>
      <c r="E56" s="536"/>
      <c r="F56" s="543"/>
      <c r="G56" s="260"/>
    </row>
    <row r="57" spans="1:7" ht="26.25" hidden="1" customHeight="1" x14ac:dyDescent="0.3">
      <c r="A57" s="526">
        <v>21000000</v>
      </c>
      <c r="B57" s="527" t="s">
        <v>470</v>
      </c>
      <c r="C57" s="542">
        <f t="shared" ref="C57:C66" si="2">SUM(D57)</f>
        <v>0</v>
      </c>
      <c r="D57" s="536">
        <f>SUM(D58,D60,D61)</f>
        <v>0</v>
      </c>
      <c r="E57" s="553"/>
      <c r="F57" s="543"/>
    </row>
    <row r="58" spans="1:7" ht="150" hidden="1" customHeight="1" x14ac:dyDescent="0.4">
      <c r="A58" s="526">
        <v>21010000</v>
      </c>
      <c r="B58" s="527" t="s">
        <v>471</v>
      </c>
      <c r="C58" s="542">
        <f t="shared" si="2"/>
        <v>0</v>
      </c>
      <c r="D58" s="536">
        <f>SUM(D59)</f>
        <v>0</v>
      </c>
      <c r="E58" s="553"/>
      <c r="F58" s="543"/>
      <c r="G58" s="262"/>
    </row>
    <row r="59" spans="1:7" s="263" customFormat="1" ht="76.900000000000006" hidden="1" customHeight="1" x14ac:dyDescent="0.3">
      <c r="A59" s="531">
        <v>21010300</v>
      </c>
      <c r="B59" s="552" t="s">
        <v>472</v>
      </c>
      <c r="C59" s="533">
        <f>SUM(D59)</f>
        <v>0</v>
      </c>
      <c r="D59" s="533"/>
      <c r="E59" s="553"/>
      <c r="F59" s="543"/>
    </row>
    <row r="60" spans="1:7" s="263" customFormat="1" ht="55.9" hidden="1" customHeight="1" x14ac:dyDescent="0.3">
      <c r="A60" s="531">
        <v>21050000</v>
      </c>
      <c r="B60" s="552" t="s">
        <v>473</v>
      </c>
      <c r="C60" s="533">
        <f>SUM(D60)</f>
        <v>0</v>
      </c>
      <c r="D60" s="533"/>
      <c r="E60" s="553"/>
      <c r="F60" s="543"/>
    </row>
    <row r="61" spans="1:7" ht="27.75" hidden="1" customHeight="1" x14ac:dyDescent="0.3">
      <c r="A61" s="526">
        <v>21080000</v>
      </c>
      <c r="B61" s="527" t="s">
        <v>474</v>
      </c>
      <c r="C61" s="542">
        <f t="shared" si="2"/>
        <v>0</v>
      </c>
      <c r="D61" s="536">
        <f>SUM(D62:D64)</f>
        <v>0</v>
      </c>
      <c r="E61" s="564"/>
      <c r="F61" s="565"/>
    </row>
    <row r="62" spans="1:7" ht="28.5" hidden="1" customHeight="1" x14ac:dyDescent="0.3">
      <c r="A62" s="531">
        <v>21081100</v>
      </c>
      <c r="B62" s="552" t="s">
        <v>475</v>
      </c>
      <c r="C62" s="533">
        <f>SUM(D62)</f>
        <v>0</v>
      </c>
      <c r="D62" s="533"/>
      <c r="E62" s="553"/>
      <c r="F62" s="543"/>
    </row>
    <row r="63" spans="1:7" ht="75.75" hidden="1" customHeight="1" x14ac:dyDescent="0.3">
      <c r="A63" s="531">
        <v>21081500</v>
      </c>
      <c r="B63" s="552" t="s">
        <v>476</v>
      </c>
      <c r="C63" s="533">
        <f>SUM(D63)</f>
        <v>0</v>
      </c>
      <c r="D63" s="533"/>
      <c r="E63" s="553"/>
      <c r="F63" s="543"/>
    </row>
    <row r="64" spans="1:7" ht="118.9" hidden="1" customHeight="1" x14ac:dyDescent="0.3">
      <c r="A64" s="531">
        <v>21082400</v>
      </c>
      <c r="B64" s="552" t="s">
        <v>614</v>
      </c>
      <c r="C64" s="533">
        <f>SUM(D64)</f>
        <v>0</v>
      </c>
      <c r="D64" s="533"/>
      <c r="E64" s="553"/>
      <c r="F64" s="543"/>
    </row>
    <row r="65" spans="1:6" ht="52.5" hidden="1" customHeight="1" x14ac:dyDescent="0.3">
      <c r="A65" s="526">
        <v>22000000</v>
      </c>
      <c r="B65" s="527" t="s">
        <v>477</v>
      </c>
      <c r="C65" s="542">
        <f t="shared" si="2"/>
        <v>0</v>
      </c>
      <c r="D65" s="536">
        <f>SUM(D72,D70,D66)</f>
        <v>0</v>
      </c>
      <c r="E65" s="553"/>
      <c r="F65" s="543"/>
    </row>
    <row r="66" spans="1:6" ht="30" hidden="1" customHeight="1" x14ac:dyDescent="0.3">
      <c r="A66" s="526">
        <v>22010000</v>
      </c>
      <c r="B66" s="527" t="s">
        <v>478</v>
      </c>
      <c r="C66" s="542">
        <f t="shared" si="2"/>
        <v>0</v>
      </c>
      <c r="D66" s="536">
        <f>SUM(D67:D69)</f>
        <v>0</v>
      </c>
      <c r="E66" s="553"/>
      <c r="F66" s="543"/>
    </row>
    <row r="67" spans="1:6" ht="76.5" hidden="1" customHeight="1" x14ac:dyDescent="0.3">
      <c r="A67" s="531">
        <v>22010300</v>
      </c>
      <c r="B67" s="566" t="s">
        <v>479</v>
      </c>
      <c r="C67" s="533">
        <f>SUM(D67)</f>
        <v>0</v>
      </c>
      <c r="D67" s="533"/>
      <c r="E67" s="553"/>
      <c r="F67" s="543"/>
    </row>
    <row r="68" spans="1:6" ht="28.5" hidden="1" customHeight="1" x14ac:dyDescent="0.3">
      <c r="A68" s="531">
        <v>22012500</v>
      </c>
      <c r="B68" s="552" t="s">
        <v>480</v>
      </c>
      <c r="C68" s="533">
        <f>SUM(D68)</f>
        <v>0</v>
      </c>
      <c r="D68" s="533"/>
      <c r="E68" s="553"/>
      <c r="F68" s="543"/>
    </row>
    <row r="69" spans="1:6" ht="54" hidden="1" customHeight="1" x14ac:dyDescent="0.3">
      <c r="A69" s="531">
        <v>22012600</v>
      </c>
      <c r="B69" s="500" t="s">
        <v>481</v>
      </c>
      <c r="C69" s="533">
        <f>SUM(D69)</f>
        <v>0</v>
      </c>
      <c r="D69" s="533"/>
      <c r="E69" s="553"/>
      <c r="F69" s="543"/>
    </row>
    <row r="70" spans="1:6" ht="76.900000000000006" hidden="1" customHeight="1" x14ac:dyDescent="0.3">
      <c r="A70" s="526">
        <v>22080000</v>
      </c>
      <c r="B70" s="567" t="s">
        <v>482</v>
      </c>
      <c r="C70" s="542">
        <f>SUM(D70)</f>
        <v>0</v>
      </c>
      <c r="D70" s="536">
        <f>SUM(D71)</f>
        <v>0</v>
      </c>
      <c r="E70" s="564"/>
      <c r="F70" s="565"/>
    </row>
    <row r="71" spans="1:6" ht="79.150000000000006" hidden="1" customHeight="1" x14ac:dyDescent="0.3">
      <c r="A71" s="531">
        <v>22080400</v>
      </c>
      <c r="B71" s="552" t="s">
        <v>483</v>
      </c>
      <c r="C71" s="533">
        <f>SUM(D71)</f>
        <v>0</v>
      </c>
      <c r="D71" s="533"/>
      <c r="E71" s="553"/>
      <c r="F71" s="543"/>
    </row>
    <row r="72" spans="1:6" ht="27" hidden="1" customHeight="1" x14ac:dyDescent="0.3">
      <c r="A72" s="526">
        <v>22090000</v>
      </c>
      <c r="B72" s="527" t="s">
        <v>484</v>
      </c>
      <c r="C72" s="542">
        <f t="shared" ref="C72:C78" si="3">SUM(D72)</f>
        <v>0</v>
      </c>
      <c r="D72" s="536">
        <f>SUM(D73:D74)</f>
        <v>0</v>
      </c>
      <c r="E72" s="564"/>
      <c r="F72" s="565"/>
    </row>
    <row r="73" spans="1:6" ht="73.5" hidden="1" customHeight="1" x14ac:dyDescent="0.3">
      <c r="A73" s="531">
        <v>22090100</v>
      </c>
      <c r="B73" s="552" t="s">
        <v>485</v>
      </c>
      <c r="C73" s="533">
        <f t="shared" si="3"/>
        <v>0</v>
      </c>
      <c r="D73" s="533"/>
      <c r="E73" s="553"/>
      <c r="F73" s="543"/>
    </row>
    <row r="74" spans="1:6" ht="75.75" hidden="1" customHeight="1" x14ac:dyDescent="0.3">
      <c r="A74" s="531">
        <v>22090400</v>
      </c>
      <c r="B74" s="552" t="s">
        <v>486</v>
      </c>
      <c r="C74" s="533">
        <f t="shared" si="3"/>
        <v>0</v>
      </c>
      <c r="D74" s="533"/>
      <c r="E74" s="553"/>
      <c r="F74" s="543"/>
    </row>
    <row r="75" spans="1:6" ht="25.5" hidden="1" customHeight="1" x14ac:dyDescent="0.3">
      <c r="A75" s="526">
        <v>24000000</v>
      </c>
      <c r="B75" s="527" t="s">
        <v>487</v>
      </c>
      <c r="C75" s="542">
        <f>SUM(D75:E75)</f>
        <v>0</v>
      </c>
      <c r="D75" s="536">
        <f>SUM(D76)</f>
        <v>0</v>
      </c>
      <c r="E75" s="536"/>
      <c r="F75" s="565"/>
    </row>
    <row r="76" spans="1:6" ht="18.75" hidden="1" x14ac:dyDescent="0.3">
      <c r="A76" s="526">
        <v>24060000</v>
      </c>
      <c r="B76" s="527" t="s">
        <v>488</v>
      </c>
      <c r="C76" s="542">
        <f t="shared" si="3"/>
        <v>0</v>
      </c>
      <c r="D76" s="536">
        <f>SUM(D77,D78)</f>
        <v>0</v>
      </c>
      <c r="E76" s="536"/>
      <c r="F76" s="543"/>
    </row>
    <row r="77" spans="1:6" ht="18.75" hidden="1" x14ac:dyDescent="0.3">
      <c r="A77" s="531">
        <v>24060300</v>
      </c>
      <c r="B77" s="552" t="s">
        <v>488</v>
      </c>
      <c r="C77" s="533">
        <f t="shared" si="3"/>
        <v>0</v>
      </c>
      <c r="D77" s="533"/>
      <c r="E77" s="553"/>
      <c r="F77" s="543" t="s">
        <v>426</v>
      </c>
    </row>
    <row r="78" spans="1:6" ht="229.15" hidden="1" customHeight="1" x14ac:dyDescent="0.3">
      <c r="A78" s="531">
        <v>24062200</v>
      </c>
      <c r="B78" s="568" t="s">
        <v>615</v>
      </c>
      <c r="C78" s="533">
        <f t="shared" si="3"/>
        <v>0</v>
      </c>
      <c r="D78" s="533"/>
      <c r="E78" s="553"/>
      <c r="F78" s="543"/>
    </row>
    <row r="79" spans="1:6" ht="52.5" hidden="1" customHeight="1" x14ac:dyDescent="0.3">
      <c r="A79" s="531">
        <v>24170000</v>
      </c>
      <c r="B79" s="569" t="s">
        <v>489</v>
      </c>
      <c r="C79" s="533">
        <f t="shared" ref="C79:C84" si="4">SUM(E79)</f>
        <v>0</v>
      </c>
      <c r="D79" s="533"/>
      <c r="E79" s="533">
        <f>SUM(F79)</f>
        <v>0</v>
      </c>
      <c r="F79" s="543"/>
    </row>
    <row r="80" spans="1:6" ht="28.5" hidden="1" customHeight="1" x14ac:dyDescent="0.3">
      <c r="A80" s="526">
        <v>25000000</v>
      </c>
      <c r="B80" s="527" t="s">
        <v>490</v>
      </c>
      <c r="C80" s="536">
        <f t="shared" si="4"/>
        <v>0</v>
      </c>
      <c r="D80" s="553"/>
      <c r="E80" s="536">
        <f>SUM(E81)</f>
        <v>0</v>
      </c>
      <c r="F80" s="543"/>
    </row>
    <row r="81" spans="1:7" ht="51" hidden="1" customHeight="1" x14ac:dyDescent="0.3">
      <c r="A81" s="526">
        <v>25010000</v>
      </c>
      <c r="B81" s="527" t="s">
        <v>491</v>
      </c>
      <c r="C81" s="536">
        <f t="shared" si="4"/>
        <v>0</v>
      </c>
      <c r="D81" s="570"/>
      <c r="E81" s="536">
        <f>SUM(E82:E85)</f>
        <v>0</v>
      </c>
      <c r="F81" s="543"/>
    </row>
    <row r="82" spans="1:7" ht="51" hidden="1" customHeight="1" x14ac:dyDescent="0.3">
      <c r="A82" s="531">
        <v>25010100</v>
      </c>
      <c r="B82" s="552" t="s">
        <v>492</v>
      </c>
      <c r="C82" s="533">
        <f t="shared" si="4"/>
        <v>0</v>
      </c>
      <c r="D82" s="570"/>
      <c r="E82" s="571"/>
      <c r="F82" s="572"/>
    </row>
    <row r="83" spans="1:7" ht="51" hidden="1" customHeight="1" x14ac:dyDescent="0.3">
      <c r="A83" s="531">
        <v>25010200</v>
      </c>
      <c r="B83" s="552" t="s">
        <v>493</v>
      </c>
      <c r="C83" s="533">
        <f t="shared" si="4"/>
        <v>0</v>
      </c>
      <c r="D83" s="570"/>
      <c r="E83" s="571"/>
      <c r="F83" s="572"/>
    </row>
    <row r="84" spans="1:7" ht="76.150000000000006" hidden="1" customHeight="1" x14ac:dyDescent="0.3">
      <c r="A84" s="531">
        <v>25010300</v>
      </c>
      <c r="B84" s="552" t="s">
        <v>616</v>
      </c>
      <c r="C84" s="533">
        <f t="shared" si="4"/>
        <v>0</v>
      </c>
      <c r="D84" s="570"/>
      <c r="E84" s="571"/>
      <c r="F84" s="572"/>
    </row>
    <row r="85" spans="1:7" ht="47.45" hidden="1" customHeight="1" x14ac:dyDescent="0.3">
      <c r="A85" s="531">
        <v>25010400</v>
      </c>
      <c r="B85" s="500" t="s">
        <v>494</v>
      </c>
      <c r="C85" s="533"/>
      <c r="D85" s="573"/>
      <c r="E85" s="533"/>
      <c r="F85" s="549"/>
    </row>
    <row r="86" spans="1:7" ht="26.25" hidden="1" customHeight="1" x14ac:dyDescent="0.3">
      <c r="A86" s="534">
        <v>30000000</v>
      </c>
      <c r="B86" s="535" t="s">
        <v>495</v>
      </c>
      <c r="C86" s="536">
        <f>SUM(E86)</f>
        <v>0</v>
      </c>
      <c r="D86" s="573"/>
      <c r="E86" s="536">
        <f>SUM(F86)</f>
        <v>0</v>
      </c>
      <c r="F86" s="546">
        <f>SUM(F87)</f>
        <v>0</v>
      </c>
    </row>
    <row r="87" spans="1:7" ht="27" hidden="1" customHeight="1" x14ac:dyDescent="0.3">
      <c r="A87" s="534">
        <v>33000000</v>
      </c>
      <c r="B87" s="574" t="s">
        <v>496</v>
      </c>
      <c r="C87" s="536">
        <f>SUM(E87)</f>
        <v>0</v>
      </c>
      <c r="D87" s="575"/>
      <c r="E87" s="536">
        <f>SUM(F87)</f>
        <v>0</v>
      </c>
      <c r="F87" s="546">
        <f>SUM(F88)</f>
        <v>0</v>
      </c>
    </row>
    <row r="88" spans="1:7" ht="26.25" hidden="1" customHeight="1" x14ac:dyDescent="0.3">
      <c r="A88" s="537">
        <v>33010000</v>
      </c>
      <c r="B88" s="576" t="s">
        <v>497</v>
      </c>
      <c r="C88" s="533">
        <f>SUM(E88)</f>
        <v>0</v>
      </c>
      <c r="D88" s="573"/>
      <c r="E88" s="533">
        <f>SUM(F88)</f>
        <v>0</v>
      </c>
      <c r="F88" s="549"/>
    </row>
    <row r="89" spans="1:7" ht="99" hidden="1" customHeight="1" x14ac:dyDescent="0.3">
      <c r="A89" s="531">
        <v>33010100</v>
      </c>
      <c r="B89" s="566" t="s">
        <v>498</v>
      </c>
      <c r="C89" s="533">
        <f>SUM(E89)</f>
        <v>0</v>
      </c>
      <c r="D89" s="573"/>
      <c r="E89" s="533">
        <f>SUM(F89)</f>
        <v>0</v>
      </c>
      <c r="F89" s="549"/>
    </row>
    <row r="90" spans="1:7" ht="48.75" hidden="1" customHeight="1" x14ac:dyDescent="0.3">
      <c r="A90" s="531"/>
      <c r="B90" s="527" t="s">
        <v>499</v>
      </c>
      <c r="C90" s="536">
        <f>SUM(C12,C56,C86)</f>
        <v>0</v>
      </c>
      <c r="D90" s="536">
        <f>SUM(D12,D56)</f>
        <v>0</v>
      </c>
      <c r="E90" s="536"/>
      <c r="F90" s="546"/>
      <c r="G90" s="264"/>
    </row>
    <row r="91" spans="1:7" ht="22.9" customHeight="1" x14ac:dyDescent="0.3">
      <c r="A91" s="526">
        <v>40000000</v>
      </c>
      <c r="B91" s="718" t="s">
        <v>500</v>
      </c>
      <c r="C91" s="542">
        <f>SUM(D91,E91)</f>
        <v>-44413</v>
      </c>
      <c r="D91" s="536">
        <f>SUM(D92)</f>
        <v>-44413</v>
      </c>
      <c r="E91" s="577"/>
      <c r="F91" s="578"/>
    </row>
    <row r="92" spans="1:7" ht="21.6" customHeight="1" x14ac:dyDescent="0.3">
      <c r="A92" s="526">
        <v>41000000</v>
      </c>
      <c r="B92" s="718" t="s">
        <v>501</v>
      </c>
      <c r="C92" s="542">
        <f>SUM(D92,E92)</f>
        <v>-44413</v>
      </c>
      <c r="D92" s="536">
        <f>SUM(D102,D100,D93)</f>
        <v>-44413</v>
      </c>
      <c r="E92" s="536"/>
      <c r="F92" s="565"/>
    </row>
    <row r="93" spans="1:7" ht="32.25" hidden="1" customHeight="1" x14ac:dyDescent="0.3">
      <c r="A93" s="526">
        <v>41030000</v>
      </c>
      <c r="B93" s="718" t="s">
        <v>502</v>
      </c>
      <c r="C93" s="542">
        <f>SUM(D93)</f>
        <v>0</v>
      </c>
      <c r="D93" s="536">
        <f>SUM(D94:D99)</f>
        <v>0</v>
      </c>
      <c r="E93" s="577"/>
      <c r="F93" s="579"/>
    </row>
    <row r="94" spans="1:7" ht="49.5" hidden="1" customHeight="1" x14ac:dyDescent="0.3">
      <c r="A94" s="580">
        <v>41033900</v>
      </c>
      <c r="B94" s="719" t="s">
        <v>503</v>
      </c>
      <c r="C94" s="533">
        <f>SUM(D94)</f>
        <v>0</v>
      </c>
      <c r="D94" s="533"/>
      <c r="E94" s="562"/>
      <c r="F94" s="581"/>
    </row>
    <row r="95" spans="1:7" ht="51" hidden="1" customHeight="1" x14ac:dyDescent="0.3">
      <c r="A95" s="580">
        <v>41034200</v>
      </c>
      <c r="B95" s="719" t="s">
        <v>617</v>
      </c>
      <c r="C95" s="533">
        <f>SUM(D95)</f>
        <v>0</v>
      </c>
      <c r="D95" s="533"/>
      <c r="E95" s="562"/>
      <c r="F95" s="581"/>
    </row>
    <row r="96" spans="1:7" ht="106.5" hidden="1" customHeight="1" x14ac:dyDescent="0.3">
      <c r="A96" s="580">
        <v>41035100</v>
      </c>
      <c r="B96" s="720" t="s">
        <v>505</v>
      </c>
      <c r="C96" s="533">
        <f t="shared" ref="C96" si="5">SUM(D96)</f>
        <v>0</v>
      </c>
      <c r="D96" s="533"/>
      <c r="E96" s="553"/>
      <c r="F96" s="543"/>
    </row>
    <row r="97" spans="1:6" ht="85.9" hidden="1" customHeight="1" x14ac:dyDescent="0.3">
      <c r="A97" s="580">
        <v>41034500</v>
      </c>
      <c r="B97" s="720" t="s">
        <v>504</v>
      </c>
      <c r="C97" s="533">
        <f>SUM(D97)</f>
        <v>0</v>
      </c>
      <c r="D97" s="533"/>
      <c r="E97" s="553"/>
      <c r="F97" s="543"/>
    </row>
    <row r="98" spans="1:6" ht="106.5" hidden="1" customHeight="1" x14ac:dyDescent="0.3">
      <c r="A98" s="580">
        <v>41035500</v>
      </c>
      <c r="B98" s="720" t="s">
        <v>605</v>
      </c>
      <c r="C98" s="533">
        <f>SUM(D98)</f>
        <v>0</v>
      </c>
      <c r="D98" s="533"/>
      <c r="E98" s="553"/>
      <c r="F98" s="543"/>
    </row>
    <row r="99" spans="1:6" ht="106.5" hidden="1" customHeight="1" x14ac:dyDescent="0.3">
      <c r="A99" s="580">
        <v>41035600</v>
      </c>
      <c r="B99" s="720" t="s">
        <v>606</v>
      </c>
      <c r="C99" s="533">
        <f>SUM(D99)</f>
        <v>0</v>
      </c>
      <c r="D99" s="533"/>
      <c r="E99" s="553"/>
      <c r="F99" s="543"/>
    </row>
    <row r="100" spans="1:6" ht="47.45" hidden="1" customHeight="1" x14ac:dyDescent="0.3">
      <c r="A100" s="583">
        <v>41040000</v>
      </c>
      <c r="B100" s="721" t="s">
        <v>506</v>
      </c>
      <c r="C100" s="536">
        <f>SUM(D100)</f>
        <v>0</v>
      </c>
      <c r="D100" s="536">
        <f>SUM(D101)</f>
        <v>0</v>
      </c>
      <c r="E100" s="553"/>
      <c r="F100" s="543"/>
    </row>
    <row r="101" spans="1:6" ht="102.75" hidden="1" customHeight="1" x14ac:dyDescent="0.3">
      <c r="A101" s="580">
        <v>41040200</v>
      </c>
      <c r="B101" s="720" t="s">
        <v>507</v>
      </c>
      <c r="C101" s="533">
        <f>SUM(D101)</f>
        <v>0</v>
      </c>
      <c r="D101" s="533"/>
      <c r="E101" s="553"/>
      <c r="F101" s="543"/>
    </row>
    <row r="102" spans="1:6" ht="35.450000000000003" customHeight="1" x14ac:dyDescent="0.3">
      <c r="A102" s="584">
        <v>41050000</v>
      </c>
      <c r="B102" s="722" t="s">
        <v>508</v>
      </c>
      <c r="C102" s="536">
        <f>SUM(C103:C114)</f>
        <v>-44413</v>
      </c>
      <c r="D102" s="536">
        <f>SUM(D103:D114)</f>
        <v>-44413</v>
      </c>
      <c r="E102" s="564"/>
      <c r="F102" s="565"/>
    </row>
    <row r="103" spans="1:6" ht="291" customHeight="1" x14ac:dyDescent="0.3">
      <c r="A103" s="580">
        <v>41050400</v>
      </c>
      <c r="B103" s="713" t="s">
        <v>607</v>
      </c>
      <c r="C103" s="533">
        <f>SUM(D103)</f>
        <v>25578</v>
      </c>
      <c r="D103" s="533">
        <v>25578</v>
      </c>
      <c r="E103" s="570"/>
      <c r="F103" s="585"/>
    </row>
    <row r="104" spans="1:6" ht="75.599999999999994" hidden="1" customHeight="1" x14ac:dyDescent="0.3">
      <c r="A104" s="580">
        <v>41051000</v>
      </c>
      <c r="B104" s="532" t="s">
        <v>509</v>
      </c>
      <c r="C104" s="533">
        <f>SUM(D104)</f>
        <v>0</v>
      </c>
      <c r="D104" s="533"/>
      <c r="E104" s="586"/>
      <c r="F104" s="587"/>
    </row>
    <row r="105" spans="1:6" ht="72.75" hidden="1" customHeight="1" x14ac:dyDescent="0.3">
      <c r="A105" s="580">
        <v>41051200</v>
      </c>
      <c r="B105" s="545" t="s">
        <v>510</v>
      </c>
      <c r="C105" s="533">
        <f>SUM(D105)</f>
        <v>0</v>
      </c>
      <c r="D105" s="533"/>
      <c r="E105" s="586"/>
      <c r="F105" s="587"/>
    </row>
    <row r="106" spans="1:6" ht="96.75" hidden="1" customHeight="1" x14ac:dyDescent="0.3">
      <c r="A106" s="580">
        <v>41051400</v>
      </c>
      <c r="B106" s="545" t="s">
        <v>645</v>
      </c>
      <c r="C106" s="533"/>
      <c r="D106" s="533"/>
      <c r="E106" s="586"/>
      <c r="F106" s="587"/>
    </row>
    <row r="107" spans="1:6" ht="80.25" hidden="1" customHeight="1" x14ac:dyDescent="0.3">
      <c r="A107" s="580">
        <v>41051500</v>
      </c>
      <c r="B107" s="532" t="s">
        <v>511</v>
      </c>
      <c r="C107" s="533">
        <f>SUM(D107)</f>
        <v>0</v>
      </c>
      <c r="D107" s="533"/>
      <c r="E107" s="570"/>
      <c r="F107" s="585"/>
    </row>
    <row r="108" spans="1:6" ht="106.5" hidden="1" customHeight="1" x14ac:dyDescent="0.3">
      <c r="A108" s="580">
        <v>41052000</v>
      </c>
      <c r="B108" s="582" t="s">
        <v>512</v>
      </c>
      <c r="C108" s="533">
        <f t="shared" ref="C108:C109" si="6">SUM(D108)</f>
        <v>0</v>
      </c>
      <c r="D108" s="533"/>
      <c r="E108" s="533"/>
      <c r="F108" s="585"/>
    </row>
    <row r="109" spans="1:6" ht="34.5" hidden="1" customHeight="1" x14ac:dyDescent="0.3">
      <c r="A109" s="588">
        <v>41053900</v>
      </c>
      <c r="B109" s="589" t="s">
        <v>513</v>
      </c>
      <c r="C109" s="533">
        <f t="shared" si="6"/>
        <v>0</v>
      </c>
      <c r="D109" s="590"/>
      <c r="E109" s="590"/>
      <c r="F109" s="587"/>
    </row>
    <row r="110" spans="1:6" ht="3" hidden="1" customHeight="1" x14ac:dyDescent="0.3">
      <c r="A110" s="659">
        <v>41050400</v>
      </c>
      <c r="B110" s="660" t="s">
        <v>607</v>
      </c>
      <c r="C110" s="661">
        <f>SUM(D110)</f>
        <v>0</v>
      </c>
      <c r="D110" s="661"/>
      <c r="E110" s="661"/>
      <c r="F110" s="662"/>
    </row>
    <row r="111" spans="1:6" ht="337.15" customHeight="1" x14ac:dyDescent="0.2">
      <c r="A111" s="753">
        <v>41050600</v>
      </c>
      <c r="B111" s="755" t="s">
        <v>608</v>
      </c>
      <c r="C111" s="757">
        <f>SUM(D111)</f>
        <v>-69991</v>
      </c>
      <c r="D111" s="757">
        <v>-69991</v>
      </c>
      <c r="E111" s="757"/>
      <c r="F111" s="759"/>
    </row>
    <row r="112" spans="1:6" ht="30.6" hidden="1" customHeight="1" x14ac:dyDescent="0.2">
      <c r="A112" s="754"/>
      <c r="B112" s="756"/>
      <c r="C112" s="758"/>
      <c r="D112" s="758"/>
      <c r="E112" s="758"/>
      <c r="F112" s="760"/>
    </row>
    <row r="113" spans="1:7" ht="29.45" hidden="1" customHeight="1" x14ac:dyDescent="0.3">
      <c r="A113" s="591">
        <v>41053900</v>
      </c>
      <c r="B113" s="592" t="s">
        <v>513</v>
      </c>
      <c r="C113" s="593">
        <f>SUM(E113)</f>
        <v>0</v>
      </c>
      <c r="D113" s="594"/>
      <c r="E113" s="593"/>
      <c r="F113" s="593"/>
    </row>
    <row r="114" spans="1:7" ht="75.599999999999994" hidden="1" customHeight="1" x14ac:dyDescent="0.3">
      <c r="A114" s="588">
        <v>41055000</v>
      </c>
      <c r="B114" s="595" t="s">
        <v>514</v>
      </c>
      <c r="C114" s="590">
        <f>SUM(D114)</f>
        <v>0</v>
      </c>
      <c r="D114" s="590"/>
      <c r="E114" s="590"/>
      <c r="F114" s="587"/>
    </row>
    <row r="115" spans="1:7" ht="17.45" customHeight="1" x14ac:dyDescent="0.3">
      <c r="A115" s="596"/>
      <c r="B115" s="723" t="s">
        <v>515</v>
      </c>
      <c r="C115" s="597">
        <f>SUM(D115:E115)</f>
        <v>-44413</v>
      </c>
      <c r="D115" s="597">
        <f>SUM(D90:D91)</f>
        <v>-44413</v>
      </c>
      <c r="E115" s="597"/>
      <c r="F115" s="598"/>
      <c r="G115" s="259"/>
    </row>
    <row r="116" spans="1:7" ht="11.25" customHeight="1" x14ac:dyDescent="0.35">
      <c r="A116" s="462"/>
      <c r="B116" s="463"/>
      <c r="C116" s="464"/>
      <c r="D116" s="465"/>
      <c r="E116" s="465"/>
      <c r="F116" s="466"/>
      <c r="G116" s="259"/>
    </row>
    <row r="117" spans="1:7" ht="32.25" customHeight="1" x14ac:dyDescent="0.3">
      <c r="A117" s="752" t="s">
        <v>687</v>
      </c>
      <c r="B117" s="752"/>
      <c r="C117" s="752"/>
      <c r="D117" s="752"/>
      <c r="E117" s="752"/>
      <c r="F117" s="752"/>
      <c r="G117" s="259"/>
    </row>
    <row r="118" spans="1:7" ht="22.9" customHeight="1" x14ac:dyDescent="0.35">
      <c r="A118" s="265"/>
      <c r="B118" s="266"/>
      <c r="C118" s="266"/>
      <c r="D118" s="267"/>
      <c r="E118" s="267"/>
      <c r="F118" s="267"/>
    </row>
    <row r="119" spans="1:7" ht="24.75" customHeight="1" x14ac:dyDescent="0.3">
      <c r="A119" s="268"/>
      <c r="B119" s="269"/>
      <c r="C119" s="269"/>
      <c r="D119" s="270"/>
      <c r="E119" s="270"/>
      <c r="F119" s="270"/>
    </row>
    <row r="120" spans="1:7" ht="23.25" x14ac:dyDescent="0.35">
      <c r="A120" s="271"/>
      <c r="B120" s="271"/>
      <c r="C120" s="271"/>
      <c r="D120" s="271"/>
      <c r="E120" s="271"/>
      <c r="F120" s="271"/>
    </row>
    <row r="121" spans="1:7" ht="23.25" x14ac:dyDescent="0.35">
      <c r="A121" s="272"/>
      <c r="B121" s="273"/>
      <c r="C121" s="273"/>
      <c r="D121" s="267"/>
      <c r="E121" s="267"/>
      <c r="F121" s="267"/>
    </row>
    <row r="122" spans="1:7" ht="21.75" customHeight="1" x14ac:dyDescent="0.35">
      <c r="A122" s="271"/>
      <c r="B122" s="271"/>
      <c r="C122" s="271"/>
      <c r="D122" s="271"/>
      <c r="E122" s="271"/>
      <c r="F122" s="271"/>
    </row>
    <row r="123" spans="1:7" ht="23.25" x14ac:dyDescent="0.35">
      <c r="A123" s="257"/>
      <c r="B123" s="257"/>
      <c r="C123" s="257"/>
      <c r="D123" s="257"/>
      <c r="E123" s="257"/>
      <c r="F123" s="257"/>
    </row>
    <row r="124" spans="1:7" ht="23.25" x14ac:dyDescent="0.35">
      <c r="A124" s="271"/>
      <c r="B124" s="271"/>
      <c r="C124" s="271"/>
      <c r="D124" s="271"/>
      <c r="E124" s="271"/>
      <c r="F124" s="271"/>
    </row>
    <row r="125" spans="1:7" ht="23.25" x14ac:dyDescent="0.35">
      <c r="A125" s="257"/>
      <c r="B125" s="257"/>
      <c r="C125" s="257"/>
      <c r="D125" s="257"/>
      <c r="E125" s="257"/>
      <c r="F125" s="257"/>
    </row>
    <row r="126" spans="1:7" ht="23.25" x14ac:dyDescent="0.35">
      <c r="A126" s="257"/>
      <c r="B126" s="257"/>
      <c r="C126" s="257"/>
      <c r="D126" s="257"/>
      <c r="E126" s="257"/>
      <c r="F126" s="257"/>
    </row>
    <row r="127" spans="1:7" ht="23.25" x14ac:dyDescent="0.35">
      <c r="A127" s="257"/>
      <c r="B127" s="257"/>
      <c r="C127" s="257"/>
      <c r="D127" s="257"/>
      <c r="E127" s="257"/>
      <c r="F127" s="257"/>
    </row>
    <row r="128" spans="1:7" ht="23.25" x14ac:dyDescent="0.35">
      <c r="A128" s="257"/>
      <c r="B128" s="257"/>
      <c r="C128" s="257"/>
      <c r="D128" s="257"/>
      <c r="E128" s="257"/>
      <c r="F128" s="257"/>
    </row>
    <row r="129" spans="1:6" ht="23.25" x14ac:dyDescent="0.35">
      <c r="A129" s="257"/>
      <c r="B129" s="257"/>
      <c r="C129" s="257"/>
      <c r="D129" s="257"/>
      <c r="E129" s="257"/>
      <c r="F129" s="257"/>
    </row>
    <row r="130" spans="1:6" ht="23.25" x14ac:dyDescent="0.35">
      <c r="A130" s="257"/>
      <c r="B130" s="257"/>
      <c r="C130" s="257"/>
      <c r="D130" s="257"/>
      <c r="E130" s="257"/>
      <c r="F130" s="257"/>
    </row>
    <row r="131" spans="1:6" ht="23.25" x14ac:dyDescent="0.35">
      <c r="A131" s="257"/>
      <c r="B131" s="257"/>
      <c r="C131" s="257"/>
      <c r="D131" s="257"/>
      <c r="E131" s="257"/>
      <c r="F131" s="257"/>
    </row>
    <row r="132" spans="1:6" ht="23.25" x14ac:dyDescent="0.35">
      <c r="A132" s="257"/>
      <c r="B132" s="257"/>
      <c r="C132" s="257"/>
      <c r="D132" s="257"/>
      <c r="E132" s="257"/>
      <c r="F132" s="257"/>
    </row>
    <row r="133" spans="1:6" ht="23.25" x14ac:dyDescent="0.35">
      <c r="A133" s="257"/>
      <c r="B133" s="257"/>
      <c r="C133" s="257"/>
      <c r="D133" s="257"/>
      <c r="E133" s="257"/>
      <c r="F133" s="257"/>
    </row>
    <row r="134" spans="1:6" ht="23.25" x14ac:dyDescent="0.35">
      <c r="A134" s="257"/>
      <c r="B134" s="257"/>
      <c r="C134" s="257"/>
      <c r="D134" s="257"/>
      <c r="E134" s="257"/>
      <c r="F134" s="257"/>
    </row>
    <row r="135" spans="1:6" ht="23.25" x14ac:dyDescent="0.35">
      <c r="A135" s="257"/>
      <c r="B135" s="257"/>
      <c r="C135" s="257"/>
      <c r="D135" s="257"/>
      <c r="E135" s="257"/>
      <c r="F135" s="257"/>
    </row>
    <row r="136" spans="1:6" ht="23.25" x14ac:dyDescent="0.35">
      <c r="A136" s="271"/>
      <c r="B136" s="271"/>
      <c r="C136" s="271"/>
      <c r="D136" s="271"/>
      <c r="E136" s="271"/>
      <c r="F136" s="271"/>
    </row>
    <row r="137" spans="1:6" ht="23.25" x14ac:dyDescent="0.35">
      <c r="A137" s="271"/>
      <c r="B137" s="271"/>
      <c r="C137" s="271"/>
      <c r="D137" s="271"/>
      <c r="E137" s="271"/>
      <c r="F137" s="271"/>
    </row>
    <row r="138" spans="1:6" ht="23.25" x14ac:dyDescent="0.35">
      <c r="A138" s="271"/>
      <c r="B138" s="271"/>
      <c r="C138" s="271"/>
      <c r="D138" s="271"/>
      <c r="E138" s="271"/>
      <c r="F138" s="271"/>
    </row>
    <row r="139" spans="1:6" ht="23.25" x14ac:dyDescent="0.35">
      <c r="A139" s="271"/>
      <c r="B139" s="271"/>
      <c r="C139" s="271"/>
      <c r="D139" s="271"/>
      <c r="E139" s="271"/>
      <c r="F139" s="271"/>
    </row>
    <row r="140" spans="1:6" ht="23.25" x14ac:dyDescent="0.35">
      <c r="A140" s="271"/>
      <c r="B140" s="271"/>
      <c r="C140" s="271"/>
      <c r="D140" s="271"/>
      <c r="E140" s="271"/>
      <c r="F140" s="271"/>
    </row>
    <row r="141" spans="1:6" ht="23.25" x14ac:dyDescent="0.35">
      <c r="A141" s="271"/>
      <c r="B141" s="271"/>
      <c r="C141" s="271"/>
      <c r="D141" s="271"/>
      <c r="E141" s="271"/>
      <c r="F141" s="271"/>
    </row>
    <row r="142" spans="1:6" ht="23.25" x14ac:dyDescent="0.35">
      <c r="A142" s="271"/>
      <c r="B142" s="271"/>
      <c r="C142" s="271"/>
      <c r="D142" s="271"/>
      <c r="E142" s="271"/>
      <c r="F142" s="271"/>
    </row>
    <row r="143" spans="1:6" ht="23.25" x14ac:dyDescent="0.35">
      <c r="A143" s="271"/>
      <c r="B143" s="271"/>
      <c r="C143" s="271"/>
      <c r="D143" s="271"/>
      <c r="E143" s="271"/>
      <c r="F143" s="271"/>
    </row>
    <row r="144" spans="1:6" ht="23.25" x14ac:dyDescent="0.35">
      <c r="A144" s="271"/>
      <c r="B144" s="271"/>
      <c r="C144" s="271"/>
      <c r="D144" s="271"/>
      <c r="E144" s="271"/>
      <c r="F144" s="271"/>
    </row>
    <row r="145" spans="1:6" ht="23.25" x14ac:dyDescent="0.35">
      <c r="A145" s="271"/>
      <c r="B145" s="271"/>
      <c r="C145" s="271"/>
      <c r="D145" s="271"/>
      <c r="E145" s="271"/>
      <c r="F145" s="271"/>
    </row>
    <row r="146" spans="1:6" ht="23.25" x14ac:dyDescent="0.35">
      <c r="A146" s="271"/>
      <c r="B146" s="271"/>
      <c r="C146" s="271"/>
      <c r="D146" s="271"/>
      <c r="E146" s="271"/>
      <c r="F146" s="271"/>
    </row>
    <row r="147" spans="1:6" ht="23.25" x14ac:dyDescent="0.35">
      <c r="A147" s="271"/>
      <c r="B147" s="271"/>
      <c r="C147" s="271"/>
      <c r="D147" s="271"/>
      <c r="E147" s="271"/>
      <c r="F147" s="271"/>
    </row>
    <row r="148" spans="1:6" ht="23.25" x14ac:dyDescent="0.35">
      <c r="A148" s="271"/>
      <c r="B148" s="271"/>
      <c r="C148" s="271"/>
      <c r="D148" s="271"/>
      <c r="E148" s="271"/>
      <c r="F148" s="271"/>
    </row>
    <row r="149" spans="1:6" ht="23.25" x14ac:dyDescent="0.35">
      <c r="A149" s="271"/>
      <c r="B149" s="271"/>
      <c r="C149" s="271"/>
      <c r="D149" s="271"/>
      <c r="E149" s="271"/>
      <c r="F149" s="271"/>
    </row>
    <row r="150" spans="1:6" ht="23.25" x14ac:dyDescent="0.35">
      <c r="A150" s="271"/>
      <c r="B150" s="271"/>
      <c r="C150" s="271"/>
      <c r="D150" s="271"/>
      <c r="E150" s="271"/>
      <c r="F150" s="271"/>
    </row>
    <row r="151" spans="1:6" ht="23.25" x14ac:dyDescent="0.35">
      <c r="A151" s="271"/>
      <c r="B151" s="271"/>
      <c r="C151" s="271"/>
      <c r="D151" s="271"/>
      <c r="E151" s="271"/>
      <c r="F151" s="271"/>
    </row>
    <row r="152" spans="1:6" ht="23.25" x14ac:dyDescent="0.35">
      <c r="A152" s="271"/>
      <c r="B152" s="271"/>
      <c r="C152" s="271"/>
      <c r="D152" s="271"/>
      <c r="E152" s="271"/>
      <c r="F152" s="271"/>
    </row>
    <row r="153" spans="1:6" ht="23.25" x14ac:dyDescent="0.35">
      <c r="A153" s="271"/>
      <c r="B153" s="271"/>
      <c r="C153" s="271"/>
      <c r="D153" s="271"/>
      <c r="E153" s="271"/>
      <c r="F153" s="271"/>
    </row>
    <row r="154" spans="1:6" ht="23.25" x14ac:dyDescent="0.35">
      <c r="A154" s="271"/>
      <c r="B154" s="271"/>
      <c r="C154" s="271"/>
      <c r="D154" s="271"/>
      <c r="E154" s="271"/>
      <c r="F154" s="271"/>
    </row>
    <row r="155" spans="1:6" ht="23.25" x14ac:dyDescent="0.35">
      <c r="A155" s="271"/>
      <c r="B155" s="271"/>
      <c r="C155" s="271"/>
      <c r="D155" s="271"/>
      <c r="E155" s="271"/>
      <c r="F155" s="271"/>
    </row>
    <row r="156" spans="1:6" ht="23.25" x14ac:dyDescent="0.35">
      <c r="A156" s="271"/>
      <c r="B156" s="271"/>
      <c r="C156" s="271"/>
      <c r="D156" s="271"/>
      <c r="E156" s="271"/>
      <c r="F156" s="271"/>
    </row>
    <row r="157" spans="1:6" ht="23.25" x14ac:dyDescent="0.35">
      <c r="A157" s="271"/>
      <c r="B157" s="271"/>
      <c r="C157" s="271"/>
      <c r="D157" s="271"/>
      <c r="E157" s="271"/>
      <c r="F157" s="271"/>
    </row>
    <row r="158" spans="1:6" ht="23.25" x14ac:dyDescent="0.35">
      <c r="A158" s="271"/>
      <c r="B158" s="271"/>
      <c r="C158" s="271"/>
      <c r="D158" s="271"/>
      <c r="E158" s="271"/>
      <c r="F158" s="271"/>
    </row>
    <row r="159" spans="1:6" ht="23.25" x14ac:dyDescent="0.35">
      <c r="A159" s="271"/>
      <c r="B159" s="271"/>
      <c r="C159" s="271"/>
      <c r="D159" s="271"/>
      <c r="E159" s="271"/>
      <c r="F159" s="271"/>
    </row>
    <row r="160" spans="1:6" ht="23.25" x14ac:dyDescent="0.35">
      <c r="A160" s="271"/>
      <c r="B160" s="271"/>
      <c r="C160" s="271"/>
      <c r="D160" s="271"/>
      <c r="E160" s="271"/>
      <c r="F160" s="271"/>
    </row>
    <row r="161" spans="1:6" ht="23.25" x14ac:dyDescent="0.35">
      <c r="A161" s="271"/>
      <c r="B161" s="271"/>
      <c r="C161" s="271"/>
      <c r="D161" s="271"/>
      <c r="E161" s="271"/>
      <c r="F161" s="271"/>
    </row>
  </sheetData>
  <mergeCells count="17">
    <mergeCell ref="A117:F117"/>
    <mergeCell ref="A111:A112"/>
    <mergeCell ref="B111:B112"/>
    <mergeCell ref="C111:C112"/>
    <mergeCell ref="D111:D112"/>
    <mergeCell ref="E111:E112"/>
    <mergeCell ref="F111:F112"/>
    <mergeCell ref="C1:F1"/>
    <mergeCell ref="C2:F2"/>
    <mergeCell ref="D3:F3"/>
    <mergeCell ref="A5:F5"/>
    <mergeCell ref="A6:B6"/>
    <mergeCell ref="A9:A10"/>
    <mergeCell ref="B9:B10"/>
    <mergeCell ref="C9:C10"/>
    <mergeCell ref="D9:D10"/>
    <mergeCell ref="E9:F9"/>
  </mergeCells>
  <conditionalFormatting sqref="E110:F110">
    <cfRule type="cellIs" dxfId="0" priority="1" operator="between">
      <formula>0</formula>
      <formula>0</formula>
    </cfRule>
  </conditionalFormatting>
  <pageMargins left="1.1811023622047245" right="0.39370078740157483" top="0.78740157480314965" bottom="0.78740157480314965" header="0.31496062992125984" footer="0.31496062992125984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1"/>
  <sheetViews>
    <sheetView topLeftCell="A14" zoomScaleNormal="100" zoomScaleSheetLayoutView="82" workbookViewId="0">
      <selection activeCell="A38" sqref="A38:F38"/>
    </sheetView>
  </sheetViews>
  <sheetFormatPr defaultColWidth="8" defaultRowHeight="12.75" x14ac:dyDescent="0.2"/>
  <cols>
    <col min="1" max="1" width="14.28515625" style="168" customWidth="1"/>
    <col min="2" max="2" width="45.28515625" style="163" customWidth="1"/>
    <col min="3" max="3" width="17.42578125" style="163" customWidth="1"/>
    <col min="4" max="4" width="16.140625" style="154" customWidth="1"/>
    <col min="5" max="5" width="16.5703125" style="154" customWidth="1"/>
    <col min="6" max="6" width="16" style="131" customWidth="1"/>
    <col min="7" max="8" width="8" style="131"/>
    <col min="9" max="9" width="12.140625" style="131" bestFit="1" customWidth="1"/>
    <col min="10" max="16384" width="8" style="131"/>
  </cols>
  <sheetData>
    <row r="1" spans="1:9" ht="16.5" customHeight="1" x14ac:dyDescent="0.3">
      <c r="A1" s="128"/>
      <c r="B1" s="129"/>
      <c r="C1" s="129"/>
      <c r="D1" s="130"/>
      <c r="E1" s="767"/>
      <c r="F1" s="767"/>
    </row>
    <row r="2" spans="1:9" ht="17.25" customHeight="1" x14ac:dyDescent="0.3">
      <c r="A2" s="128"/>
      <c r="B2" s="129"/>
      <c r="C2" s="129"/>
      <c r="D2" s="130"/>
      <c r="E2" s="768"/>
      <c r="F2" s="768"/>
    </row>
    <row r="3" spans="1:9" ht="18" customHeight="1" x14ac:dyDescent="0.3">
      <c r="A3" s="128"/>
      <c r="B3" s="129"/>
      <c r="C3" s="129"/>
      <c r="D3" s="130"/>
      <c r="E3" s="768"/>
      <c r="F3" s="768"/>
    </row>
    <row r="4" spans="1:9" ht="18" customHeight="1" x14ac:dyDescent="0.3">
      <c r="A4" s="128"/>
      <c r="B4" s="129"/>
      <c r="C4" s="129"/>
      <c r="D4" s="130"/>
      <c r="E4" s="132"/>
      <c r="F4" s="132"/>
    </row>
    <row r="5" spans="1:9" ht="27.75" customHeight="1" x14ac:dyDescent="0.25">
      <c r="A5" s="133" t="s">
        <v>6</v>
      </c>
      <c r="B5" s="129"/>
      <c r="C5" s="129"/>
      <c r="D5" s="130"/>
      <c r="E5" s="130"/>
      <c r="F5" s="130"/>
    </row>
    <row r="6" spans="1:9" ht="27.75" customHeight="1" x14ac:dyDescent="0.25">
      <c r="A6" s="134" t="s">
        <v>5</v>
      </c>
      <c r="B6" s="129"/>
      <c r="C6" s="129"/>
      <c r="D6" s="130"/>
      <c r="E6" s="130"/>
      <c r="F6" s="130"/>
    </row>
    <row r="7" spans="1:9" ht="21.75" customHeight="1" x14ac:dyDescent="0.25">
      <c r="A7" s="128"/>
      <c r="B7" s="129"/>
      <c r="C7" s="129"/>
      <c r="D7" s="130"/>
      <c r="E7" s="130"/>
      <c r="F7" s="130"/>
    </row>
    <row r="8" spans="1:9" ht="110.25" customHeight="1" x14ac:dyDescent="0.2">
      <c r="A8" s="769" t="s">
        <v>307</v>
      </c>
      <c r="B8" s="769"/>
      <c r="C8" s="769"/>
      <c r="D8" s="769"/>
      <c r="E8" s="769"/>
      <c r="F8" s="769"/>
    </row>
    <row r="9" spans="1:9" ht="45" customHeight="1" x14ac:dyDescent="0.25">
      <c r="A9" s="128"/>
      <c r="B9" s="129"/>
      <c r="C9" s="129"/>
      <c r="D9" s="135"/>
      <c r="E9" s="135"/>
      <c r="F9" s="136" t="s">
        <v>0</v>
      </c>
    </row>
    <row r="10" spans="1:9" ht="39" customHeight="1" x14ac:dyDescent="0.2">
      <c r="A10" s="770" t="s">
        <v>308</v>
      </c>
      <c r="B10" s="771" t="s">
        <v>309</v>
      </c>
      <c r="C10" s="772" t="s">
        <v>310</v>
      </c>
      <c r="D10" s="773" t="s">
        <v>1</v>
      </c>
      <c r="E10" s="772" t="s">
        <v>2</v>
      </c>
      <c r="F10" s="772"/>
    </row>
    <row r="11" spans="1:9" ht="51.75" customHeight="1" x14ac:dyDescent="0.2">
      <c r="A11" s="770"/>
      <c r="B11" s="771"/>
      <c r="C11" s="772"/>
      <c r="D11" s="773"/>
      <c r="E11" s="137" t="s">
        <v>311</v>
      </c>
      <c r="F11" s="138" t="s">
        <v>93</v>
      </c>
    </row>
    <row r="12" spans="1:9" s="141" customFormat="1" ht="16.5" customHeight="1" x14ac:dyDescent="0.2">
      <c r="A12" s="139">
        <v>1</v>
      </c>
      <c r="B12" s="139">
        <v>2</v>
      </c>
      <c r="C12" s="140">
        <v>3</v>
      </c>
      <c r="D12" s="140">
        <v>4</v>
      </c>
      <c r="E12" s="140">
        <v>5</v>
      </c>
      <c r="F12" s="140">
        <v>6</v>
      </c>
    </row>
    <row r="13" spans="1:9" ht="28.5" customHeight="1" x14ac:dyDescent="0.25">
      <c r="A13" s="761" t="s">
        <v>312</v>
      </c>
      <c r="B13" s="762"/>
      <c r="C13" s="762"/>
      <c r="D13" s="762"/>
      <c r="E13" s="762"/>
      <c r="F13" s="763"/>
      <c r="G13" s="142"/>
    </row>
    <row r="14" spans="1:9" s="147" customFormat="1" ht="33.75" customHeight="1" x14ac:dyDescent="0.25">
      <c r="A14" s="143" t="s">
        <v>313</v>
      </c>
      <c r="B14" s="144" t="s">
        <v>314</v>
      </c>
      <c r="C14" s="145">
        <f t="shared" ref="C14:C33" si="0">SUM(D14:E14)</f>
        <v>0</v>
      </c>
      <c r="D14" s="145">
        <f>D15</f>
        <v>-155066</v>
      </c>
      <c r="E14" s="145">
        <f>E15</f>
        <v>155066</v>
      </c>
      <c r="F14" s="145">
        <f>F15</f>
        <v>155066</v>
      </c>
      <c r="G14" s="146"/>
    </row>
    <row r="15" spans="1:9" s="147" customFormat="1" ht="38.25" customHeight="1" x14ac:dyDescent="0.25">
      <c r="A15" s="143">
        <v>208000</v>
      </c>
      <c r="B15" s="144" t="s">
        <v>315</v>
      </c>
      <c r="C15" s="145">
        <f t="shared" si="0"/>
        <v>0</v>
      </c>
      <c r="D15" s="145">
        <f>D16+D17</f>
        <v>-155066</v>
      </c>
      <c r="E15" s="145">
        <f>E16+E17</f>
        <v>155066</v>
      </c>
      <c r="F15" s="145">
        <f>F16+F17</f>
        <v>155066</v>
      </c>
      <c r="G15" s="146"/>
    </row>
    <row r="16" spans="1:9" s="147" customFormat="1" ht="26.25" hidden="1" customHeight="1" x14ac:dyDescent="0.25">
      <c r="A16" s="148">
        <v>208100</v>
      </c>
      <c r="B16" s="149" t="s">
        <v>316</v>
      </c>
      <c r="C16" s="238">
        <f t="shared" si="0"/>
        <v>0</v>
      </c>
      <c r="D16" s="239"/>
      <c r="E16" s="238"/>
      <c r="F16" s="238"/>
      <c r="G16" s="146"/>
      <c r="I16" s="150"/>
    </row>
    <row r="17" spans="1:7" ht="50.25" customHeight="1" x14ac:dyDescent="0.25">
      <c r="A17" s="148" t="s">
        <v>317</v>
      </c>
      <c r="B17" s="151" t="s">
        <v>318</v>
      </c>
      <c r="C17" s="238">
        <f>SUM(D17:E17)</f>
        <v>0</v>
      </c>
      <c r="D17" s="152">
        <v>-155066</v>
      </c>
      <c r="E17" s="152">
        <v>155066</v>
      </c>
      <c r="F17" s="152">
        <v>155066</v>
      </c>
      <c r="G17" s="142"/>
    </row>
    <row r="18" spans="1:7" ht="27.75" hidden="1" customHeight="1" x14ac:dyDescent="0.25">
      <c r="A18" s="143" t="s">
        <v>319</v>
      </c>
      <c r="B18" s="144" t="s">
        <v>320</v>
      </c>
      <c r="C18" s="145">
        <f t="shared" ref="C18:C27" si="1">SUM(D18:E18)</f>
        <v>0</v>
      </c>
      <c r="D18" s="145">
        <f t="shared" ref="D18:F19" si="2">D19</f>
        <v>0</v>
      </c>
      <c r="E18" s="145">
        <f t="shared" si="2"/>
        <v>0</v>
      </c>
      <c r="F18" s="145">
        <f t="shared" si="2"/>
        <v>0</v>
      </c>
      <c r="G18" s="142"/>
    </row>
    <row r="19" spans="1:7" ht="34.5" hidden="1" customHeight="1" x14ac:dyDescent="0.25">
      <c r="A19" s="143">
        <v>301000</v>
      </c>
      <c r="B19" s="144" t="s">
        <v>321</v>
      </c>
      <c r="C19" s="145">
        <f t="shared" si="1"/>
        <v>0</v>
      </c>
      <c r="D19" s="145">
        <f t="shared" si="2"/>
        <v>0</v>
      </c>
      <c r="E19" s="145">
        <f>SUM(E20:E21)</f>
        <v>0</v>
      </c>
      <c r="F19" s="145">
        <f>SUM(F20:F21)</f>
        <v>0</v>
      </c>
      <c r="G19" s="142"/>
    </row>
    <row r="20" spans="1:7" ht="30" hidden="1" customHeight="1" x14ac:dyDescent="0.25">
      <c r="A20" s="148">
        <v>301100</v>
      </c>
      <c r="B20" s="149" t="s">
        <v>322</v>
      </c>
      <c r="C20" s="238">
        <f t="shared" si="1"/>
        <v>0</v>
      </c>
      <c r="D20" s="239">
        <v>0</v>
      </c>
      <c r="E20" s="238"/>
      <c r="F20" s="238"/>
      <c r="G20" s="142"/>
    </row>
    <row r="21" spans="1:7" ht="27.75" hidden="1" customHeight="1" x14ac:dyDescent="0.25">
      <c r="A21" s="148" t="s">
        <v>323</v>
      </c>
      <c r="B21" s="149" t="s">
        <v>324</v>
      </c>
      <c r="C21" s="238">
        <f t="shared" si="1"/>
        <v>0</v>
      </c>
      <c r="D21" s="239">
        <v>0</v>
      </c>
      <c r="E21" s="152"/>
      <c r="F21" s="152"/>
      <c r="G21" s="142"/>
    </row>
    <row r="22" spans="1:7" s="154" customFormat="1" ht="26.25" customHeight="1" x14ac:dyDescent="0.25">
      <c r="A22" s="143"/>
      <c r="B22" s="144" t="s">
        <v>325</v>
      </c>
      <c r="C22" s="145">
        <f>SUM(C14,C18)</f>
        <v>0</v>
      </c>
      <c r="D22" s="145">
        <f t="shared" ref="D22:F22" si="3">SUM(D14,D18)</f>
        <v>-155066</v>
      </c>
      <c r="E22" s="145">
        <f t="shared" si="3"/>
        <v>155066</v>
      </c>
      <c r="F22" s="145">
        <f t="shared" si="3"/>
        <v>155066</v>
      </c>
      <c r="G22" s="153"/>
    </row>
    <row r="23" spans="1:7" ht="28.5" customHeight="1" x14ac:dyDescent="0.25">
      <c r="A23" s="761" t="s">
        <v>326</v>
      </c>
      <c r="B23" s="762"/>
      <c r="C23" s="762"/>
      <c r="D23" s="762"/>
      <c r="E23" s="762"/>
      <c r="F23" s="763"/>
      <c r="G23" s="142"/>
    </row>
    <row r="24" spans="1:7" ht="35.25" hidden="1" customHeight="1" x14ac:dyDescent="0.25">
      <c r="A24" s="143" t="s">
        <v>327</v>
      </c>
      <c r="B24" s="144" t="s">
        <v>328</v>
      </c>
      <c r="C24" s="155">
        <f t="shared" si="1"/>
        <v>0</v>
      </c>
      <c r="D24" s="155">
        <f>D25</f>
        <v>0</v>
      </c>
      <c r="E24" s="155">
        <f>SUM(E25,E28)</f>
        <v>0</v>
      </c>
      <c r="F24" s="155">
        <f>SUM(F25,F28)</f>
        <v>0</v>
      </c>
      <c r="G24" s="142"/>
    </row>
    <row r="25" spans="1:7" ht="28.5" hidden="1" customHeight="1" x14ac:dyDescent="0.25">
      <c r="A25" s="143" t="s">
        <v>329</v>
      </c>
      <c r="B25" s="144" t="s">
        <v>330</v>
      </c>
      <c r="C25" s="155">
        <f t="shared" si="1"/>
        <v>0</v>
      </c>
      <c r="D25" s="155">
        <f>D26+D27</f>
        <v>0</v>
      </c>
      <c r="E25" s="155">
        <f>E26</f>
        <v>0</v>
      </c>
      <c r="F25" s="155">
        <f>F26</f>
        <v>0</v>
      </c>
      <c r="G25" s="142"/>
    </row>
    <row r="26" spans="1:7" ht="28.5" hidden="1" customHeight="1" x14ac:dyDescent="0.25">
      <c r="A26" s="148" t="s">
        <v>331</v>
      </c>
      <c r="B26" s="149" t="s">
        <v>332</v>
      </c>
      <c r="C26" s="156">
        <f t="shared" si="1"/>
        <v>0</v>
      </c>
      <c r="D26" s="157">
        <f>D20</f>
        <v>0</v>
      </c>
      <c r="E26" s="158"/>
      <c r="F26" s="158"/>
      <c r="G26" s="142"/>
    </row>
    <row r="27" spans="1:7" ht="24.75" hidden="1" customHeight="1" x14ac:dyDescent="0.25">
      <c r="A27" s="148" t="s">
        <v>333</v>
      </c>
      <c r="B27" s="159" t="s">
        <v>334</v>
      </c>
      <c r="C27" s="156">
        <f t="shared" si="1"/>
        <v>0</v>
      </c>
      <c r="D27" s="158">
        <v>0</v>
      </c>
      <c r="E27" s="158"/>
      <c r="F27" s="158"/>
      <c r="G27" s="142"/>
    </row>
    <row r="28" spans="1:7" ht="24.75" hidden="1" customHeight="1" x14ac:dyDescent="0.25">
      <c r="A28" s="143" t="s">
        <v>335</v>
      </c>
      <c r="B28" s="144" t="s">
        <v>336</v>
      </c>
      <c r="C28" s="155">
        <f t="shared" ref="C28:C30" si="4">SUM(D28:E28)</f>
        <v>0</v>
      </c>
      <c r="D28" s="160">
        <f t="shared" ref="D28:F29" si="5">SUM(D29)</f>
        <v>0</v>
      </c>
      <c r="E28" s="160">
        <f t="shared" si="5"/>
        <v>0</v>
      </c>
      <c r="F28" s="160">
        <f t="shared" si="5"/>
        <v>0</v>
      </c>
      <c r="G28" s="142"/>
    </row>
    <row r="29" spans="1:7" ht="26.25" hidden="1" customHeight="1" x14ac:dyDescent="0.25">
      <c r="A29" s="148" t="s">
        <v>337</v>
      </c>
      <c r="B29" s="159" t="s">
        <v>338</v>
      </c>
      <c r="C29" s="156">
        <f t="shared" si="4"/>
        <v>0</v>
      </c>
      <c r="D29" s="152">
        <f t="shared" si="5"/>
        <v>0</v>
      </c>
      <c r="E29" s="158"/>
      <c r="F29" s="158"/>
      <c r="G29" s="142"/>
    </row>
    <row r="30" spans="1:7" ht="29.25" hidden="1" customHeight="1" x14ac:dyDescent="0.25">
      <c r="A30" s="148" t="s">
        <v>339</v>
      </c>
      <c r="B30" s="159" t="s">
        <v>334</v>
      </c>
      <c r="C30" s="156">
        <f t="shared" si="4"/>
        <v>0</v>
      </c>
      <c r="D30" s="152">
        <v>0</v>
      </c>
      <c r="E30" s="158"/>
      <c r="F30" s="158"/>
      <c r="G30" s="142"/>
    </row>
    <row r="31" spans="1:7" ht="28.5" customHeight="1" x14ac:dyDescent="0.25">
      <c r="A31" s="143" t="s">
        <v>340</v>
      </c>
      <c r="B31" s="144" t="s">
        <v>341</v>
      </c>
      <c r="C31" s="145">
        <f t="shared" si="0"/>
        <v>0</v>
      </c>
      <c r="D31" s="145">
        <f>D32</f>
        <v>-155066</v>
      </c>
      <c r="E31" s="145">
        <f>E32</f>
        <v>155066</v>
      </c>
      <c r="F31" s="145">
        <f>F32</f>
        <v>155066</v>
      </c>
      <c r="G31" s="142"/>
    </row>
    <row r="32" spans="1:7" ht="26.25" customHeight="1" x14ac:dyDescent="0.25">
      <c r="A32" s="143" t="s">
        <v>342</v>
      </c>
      <c r="B32" s="144" t="s">
        <v>343</v>
      </c>
      <c r="C32" s="145">
        <f t="shared" si="0"/>
        <v>0</v>
      </c>
      <c r="D32" s="145">
        <f>D33+D34</f>
        <v>-155066</v>
      </c>
      <c r="E32" s="145">
        <f>E33+E34</f>
        <v>155066</v>
      </c>
      <c r="F32" s="145">
        <f>F33+F34</f>
        <v>155066</v>
      </c>
      <c r="G32" s="142"/>
    </row>
    <row r="33" spans="1:8" ht="24.75" hidden="1" customHeight="1" x14ac:dyDescent="0.25">
      <c r="A33" s="148" t="s">
        <v>344</v>
      </c>
      <c r="B33" s="159" t="s">
        <v>345</v>
      </c>
      <c r="C33" s="238">
        <f t="shared" si="0"/>
        <v>0</v>
      </c>
      <c r="D33" s="239"/>
      <c r="E33" s="238"/>
      <c r="F33" s="238"/>
    </row>
    <row r="34" spans="1:8" ht="56.25" customHeight="1" x14ac:dyDescent="0.25">
      <c r="A34" s="148" t="s">
        <v>346</v>
      </c>
      <c r="B34" s="161" t="s">
        <v>347</v>
      </c>
      <c r="C34" s="238">
        <f t="shared" ref="C34" si="6">SUM(D34:E34)</f>
        <v>0</v>
      </c>
      <c r="D34" s="152">
        <v>-155066</v>
      </c>
      <c r="E34" s="152">
        <v>155066</v>
      </c>
      <c r="F34" s="152">
        <v>155066</v>
      </c>
    </row>
    <row r="35" spans="1:8" ht="30.75" customHeight="1" x14ac:dyDescent="0.25">
      <c r="A35" s="145"/>
      <c r="B35" s="162" t="s">
        <v>325</v>
      </c>
      <c r="C35" s="145">
        <f>SUM(C24,C31)</f>
        <v>0</v>
      </c>
      <c r="D35" s="145">
        <f>SUM(D24,D31)</f>
        <v>-155066</v>
      </c>
      <c r="E35" s="145">
        <f>SUM(E24,E31)</f>
        <v>155066</v>
      </c>
      <c r="F35" s="145">
        <f>SUM(F24,F31)</f>
        <v>155066</v>
      </c>
      <c r="G35" s="764"/>
      <c r="H35" s="764"/>
    </row>
    <row r="36" spans="1:8" x14ac:dyDescent="0.2">
      <c r="A36" s="163"/>
    </row>
    <row r="37" spans="1:8" ht="15.75" x14ac:dyDescent="0.25">
      <c r="A37" s="163"/>
      <c r="D37" s="164"/>
      <c r="E37" s="164"/>
      <c r="F37" s="147"/>
    </row>
    <row r="38" spans="1:8" ht="112.5" customHeight="1" x14ac:dyDescent="0.4">
      <c r="A38" s="765" t="s">
        <v>688</v>
      </c>
      <c r="B38" s="765"/>
      <c r="C38" s="765"/>
      <c r="D38" s="765"/>
      <c r="E38" s="765"/>
      <c r="F38" s="766"/>
    </row>
    <row r="39" spans="1:8" ht="15" x14ac:dyDescent="0.2">
      <c r="A39" s="163"/>
      <c r="B39" s="165"/>
      <c r="C39" s="165"/>
      <c r="D39" s="166"/>
    </row>
    <row r="40" spans="1:8" ht="15" x14ac:dyDescent="0.2">
      <c r="A40" s="163"/>
      <c r="B40" s="165"/>
      <c r="C40" s="165"/>
      <c r="D40" s="166"/>
    </row>
    <row r="41" spans="1:8" ht="15" x14ac:dyDescent="0.2">
      <c r="A41" s="163"/>
      <c r="B41" s="165"/>
      <c r="C41" s="165"/>
      <c r="D41" s="166"/>
    </row>
    <row r="42" spans="1:8" ht="15" x14ac:dyDescent="0.2">
      <c r="A42" s="163"/>
      <c r="B42" s="165"/>
      <c r="C42" s="165"/>
      <c r="D42" s="166"/>
    </row>
    <row r="43" spans="1:8" x14ac:dyDescent="0.2">
      <c r="A43" s="163"/>
    </row>
    <row r="44" spans="1:8" x14ac:dyDescent="0.2">
      <c r="A44" s="163"/>
      <c r="D44" s="166"/>
      <c r="E44" s="166"/>
    </row>
    <row r="45" spans="1:8" x14ac:dyDescent="0.2">
      <c r="A45" s="163"/>
      <c r="D45" s="167"/>
    </row>
    <row r="46" spans="1:8" x14ac:dyDescent="0.2">
      <c r="A46" s="163"/>
    </row>
    <row r="47" spans="1:8" x14ac:dyDescent="0.2">
      <c r="A47" s="163"/>
      <c r="E47" s="166"/>
    </row>
    <row r="51" spans="4:4" x14ac:dyDescent="0.2">
      <c r="D51" s="166"/>
    </row>
  </sheetData>
  <mergeCells count="13">
    <mergeCell ref="A13:F13"/>
    <mergeCell ref="A23:F23"/>
    <mergeCell ref="G35:H35"/>
    <mergeCell ref="A38:F38"/>
    <mergeCell ref="E1:F1"/>
    <mergeCell ref="E2:F2"/>
    <mergeCell ref="E3:F3"/>
    <mergeCell ref="A8:F8"/>
    <mergeCell ref="A10:A11"/>
    <mergeCell ref="B10:B11"/>
    <mergeCell ref="C10:C11"/>
    <mergeCell ref="D10:D11"/>
    <mergeCell ref="E10:F10"/>
  </mergeCells>
  <pageMargins left="0.94488188976377963" right="0" top="0.39370078740157483" bottom="0.19685039370078741" header="0" footer="0"/>
  <pageSetup paperSize="9" scale="70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324"/>
  <sheetViews>
    <sheetView showZeros="0" view="pageBreakPreview" topLeftCell="A154" zoomScale="80" zoomScaleNormal="80" zoomScaleSheetLayoutView="80" workbookViewId="0">
      <selection activeCell="T154" sqref="T1:V1048576"/>
    </sheetView>
  </sheetViews>
  <sheetFormatPr defaultRowHeight="12.75" x14ac:dyDescent="0.2"/>
  <cols>
    <col min="1" max="1" width="12.5703125" customWidth="1"/>
    <col min="2" max="2" width="10.5703125" customWidth="1"/>
    <col min="3" max="3" width="10.28515625" style="124" customWidth="1"/>
    <col min="4" max="4" width="50.28515625" style="36" customWidth="1"/>
    <col min="5" max="5" width="12.140625" style="33" customWidth="1"/>
    <col min="6" max="6" width="12.140625" style="34" customWidth="1"/>
    <col min="7" max="7" width="11.5703125" customWidth="1"/>
    <col min="8" max="8" width="12.140625" customWidth="1"/>
    <col min="9" max="9" width="8.7109375" customWidth="1"/>
    <col min="10" max="10" width="13.28515625" style="35" customWidth="1"/>
    <col min="11" max="11" width="11.5703125" style="35" customWidth="1"/>
    <col min="12" max="12" width="11.85546875" customWidth="1"/>
    <col min="13" max="13" width="9.140625" customWidth="1"/>
    <col min="14" max="14" width="10.7109375" customWidth="1"/>
    <col min="15" max="15" width="13.7109375" customWidth="1"/>
    <col min="16" max="16" width="13.42578125" hidden="1" customWidth="1"/>
    <col min="17" max="17" width="0.42578125" hidden="1" customWidth="1"/>
    <col min="18" max="18" width="14.5703125" style="34" customWidth="1"/>
    <col min="20" max="20" width="20" hidden="1" customWidth="1"/>
    <col min="21" max="21" width="14.7109375" hidden="1" customWidth="1"/>
    <col min="22" max="22" width="14.140625" hidden="1" customWidth="1"/>
  </cols>
  <sheetData>
    <row r="1" spans="1:20" x14ac:dyDescent="0.2">
      <c r="C1" s="31"/>
      <c r="D1" s="32"/>
    </row>
    <row r="2" spans="1:20" x14ac:dyDescent="0.2">
      <c r="C2" s="31"/>
      <c r="D2" s="32"/>
    </row>
    <row r="3" spans="1:20" ht="21" customHeight="1" x14ac:dyDescent="0.2">
      <c r="C3" s="31"/>
      <c r="D3" s="32"/>
    </row>
    <row r="4" spans="1:20" ht="21" customHeight="1" x14ac:dyDescent="0.25">
      <c r="B4" s="784" t="s">
        <v>6</v>
      </c>
      <c r="C4" s="785"/>
    </row>
    <row r="5" spans="1:20" ht="21" customHeight="1" x14ac:dyDescent="0.2">
      <c r="B5" s="786" t="s">
        <v>5</v>
      </c>
      <c r="C5" s="785"/>
    </row>
    <row r="6" spans="1:20" ht="12" customHeight="1" x14ac:dyDescent="0.2">
      <c r="C6" s="31"/>
      <c r="D6" s="32"/>
    </row>
    <row r="7" spans="1:20" ht="65.25" customHeight="1" x14ac:dyDescent="0.25">
      <c r="C7" s="31"/>
      <c r="D7" s="37"/>
      <c r="E7" s="38"/>
      <c r="F7" s="39"/>
      <c r="G7" s="40"/>
      <c r="H7" s="40"/>
      <c r="I7" s="40"/>
      <c r="J7" s="41"/>
      <c r="K7" s="41"/>
      <c r="L7" s="40"/>
      <c r="M7" s="40"/>
      <c r="N7" s="42"/>
      <c r="O7" s="42"/>
      <c r="P7" s="42"/>
      <c r="Q7" s="42"/>
      <c r="R7" s="43" t="s">
        <v>0</v>
      </c>
    </row>
    <row r="8" spans="1:20" ht="23.25" customHeight="1" x14ac:dyDescent="0.2">
      <c r="A8" s="774" t="s">
        <v>9</v>
      </c>
      <c r="B8" s="776" t="s">
        <v>10</v>
      </c>
      <c r="C8" s="776" t="s">
        <v>11</v>
      </c>
      <c r="D8" s="781" t="s">
        <v>12</v>
      </c>
      <c r="E8" s="787" t="s">
        <v>1</v>
      </c>
      <c r="F8" s="788"/>
      <c r="G8" s="788"/>
      <c r="H8" s="788"/>
      <c r="I8" s="789"/>
      <c r="J8" s="787" t="s">
        <v>2</v>
      </c>
      <c r="K8" s="788"/>
      <c r="L8" s="788"/>
      <c r="M8" s="788"/>
      <c r="N8" s="788"/>
      <c r="O8" s="788"/>
      <c r="P8" s="788"/>
      <c r="Q8" s="790"/>
      <c r="R8" s="791" t="s">
        <v>89</v>
      </c>
    </row>
    <row r="9" spans="1:20" ht="19.5" customHeight="1" x14ac:dyDescent="0.2">
      <c r="A9" s="775"/>
      <c r="B9" s="777"/>
      <c r="C9" s="777"/>
      <c r="D9" s="782"/>
      <c r="E9" s="794" t="s">
        <v>4</v>
      </c>
      <c r="F9" s="797" t="s">
        <v>90</v>
      </c>
      <c r="G9" s="799" t="s">
        <v>91</v>
      </c>
      <c r="H9" s="800"/>
      <c r="I9" s="797" t="s">
        <v>92</v>
      </c>
      <c r="J9" s="802" t="s">
        <v>4</v>
      </c>
      <c r="K9" s="779" t="s">
        <v>93</v>
      </c>
      <c r="L9" s="797" t="s">
        <v>90</v>
      </c>
      <c r="M9" s="799" t="s">
        <v>91</v>
      </c>
      <c r="N9" s="800"/>
      <c r="O9" s="797" t="s">
        <v>92</v>
      </c>
      <c r="P9" s="807" t="s">
        <v>91</v>
      </c>
      <c r="Q9" s="808"/>
      <c r="R9" s="792"/>
    </row>
    <row r="10" spans="1:20" ht="12.75" customHeight="1" x14ac:dyDescent="0.2">
      <c r="A10" s="775"/>
      <c r="B10" s="777"/>
      <c r="C10" s="777"/>
      <c r="D10" s="782"/>
      <c r="E10" s="795"/>
      <c r="F10" s="798"/>
      <c r="G10" s="779" t="s">
        <v>94</v>
      </c>
      <c r="H10" s="779" t="s">
        <v>95</v>
      </c>
      <c r="I10" s="801"/>
      <c r="J10" s="803"/>
      <c r="K10" s="805"/>
      <c r="L10" s="798"/>
      <c r="M10" s="779" t="s">
        <v>96</v>
      </c>
      <c r="N10" s="779" t="s">
        <v>97</v>
      </c>
      <c r="O10" s="801"/>
      <c r="P10" s="779" t="s">
        <v>98</v>
      </c>
      <c r="Q10" s="44" t="s">
        <v>91</v>
      </c>
      <c r="R10" s="792"/>
    </row>
    <row r="11" spans="1:20" ht="109.5" customHeight="1" x14ac:dyDescent="0.2">
      <c r="A11" s="775"/>
      <c r="B11" s="778"/>
      <c r="C11" s="778"/>
      <c r="D11" s="783"/>
      <c r="E11" s="796"/>
      <c r="F11" s="798"/>
      <c r="G11" s="780"/>
      <c r="H11" s="780"/>
      <c r="I11" s="801"/>
      <c r="J11" s="804"/>
      <c r="K11" s="806"/>
      <c r="L11" s="798"/>
      <c r="M11" s="780"/>
      <c r="N11" s="780"/>
      <c r="O11" s="801"/>
      <c r="P11" s="780"/>
      <c r="Q11" s="45" t="s">
        <v>99</v>
      </c>
      <c r="R11" s="793"/>
    </row>
    <row r="12" spans="1:20" s="2" customFormat="1" ht="15.75" customHeight="1" x14ac:dyDescent="0.2">
      <c r="A12" s="46">
        <v>1</v>
      </c>
      <c r="B12" s="46" t="s">
        <v>100</v>
      </c>
      <c r="C12" s="47">
        <v>3</v>
      </c>
      <c r="D12" s="47">
        <v>4</v>
      </c>
      <c r="E12" s="47">
        <v>5</v>
      </c>
      <c r="F12" s="48">
        <v>6</v>
      </c>
      <c r="G12" s="48">
        <v>7</v>
      </c>
      <c r="H12" s="48">
        <v>8</v>
      </c>
      <c r="I12" s="47">
        <v>9</v>
      </c>
      <c r="J12" s="48">
        <v>10</v>
      </c>
      <c r="K12" s="48">
        <v>11</v>
      </c>
      <c r="L12" s="48">
        <v>12</v>
      </c>
      <c r="M12" s="48">
        <v>13</v>
      </c>
      <c r="N12" s="48">
        <v>14</v>
      </c>
      <c r="O12" s="48">
        <v>15</v>
      </c>
      <c r="P12" s="48">
        <v>15</v>
      </c>
      <c r="Q12" s="48">
        <v>15</v>
      </c>
      <c r="R12" s="47">
        <v>16</v>
      </c>
      <c r="T12" s="49"/>
    </row>
    <row r="13" spans="1:20" s="2" customFormat="1" ht="49.5" customHeight="1" x14ac:dyDescent="0.3">
      <c r="A13" s="5" t="s">
        <v>13</v>
      </c>
      <c r="B13" s="5"/>
      <c r="C13" s="5"/>
      <c r="D13" s="6" t="s">
        <v>14</v>
      </c>
      <c r="E13" s="344">
        <f>SUM(E14)</f>
        <v>0</v>
      </c>
      <c r="F13" s="248">
        <f t="shared" ref="F13:R13" si="0">SUM(F14)</f>
        <v>0</v>
      </c>
      <c r="G13" s="50">
        <f t="shared" si="0"/>
        <v>0</v>
      </c>
      <c r="H13" s="50">
        <f t="shared" si="0"/>
        <v>0</v>
      </c>
      <c r="I13" s="50">
        <f t="shared" si="0"/>
        <v>0</v>
      </c>
      <c r="J13" s="50">
        <f t="shared" si="0"/>
        <v>199479</v>
      </c>
      <c r="K13" s="50">
        <f t="shared" si="0"/>
        <v>199479</v>
      </c>
      <c r="L13" s="50">
        <f t="shared" si="0"/>
        <v>0</v>
      </c>
      <c r="M13" s="50">
        <f t="shared" si="0"/>
        <v>0</v>
      </c>
      <c r="N13" s="50">
        <f t="shared" si="0"/>
        <v>0</v>
      </c>
      <c r="O13" s="50">
        <f t="shared" si="0"/>
        <v>199479</v>
      </c>
      <c r="P13" s="50">
        <f t="shared" si="0"/>
        <v>0</v>
      </c>
      <c r="Q13" s="50">
        <f t="shared" si="0"/>
        <v>0</v>
      </c>
      <c r="R13" s="50">
        <f t="shared" si="0"/>
        <v>199479</v>
      </c>
      <c r="T13" s="51">
        <f t="shared" ref="T13:T14" si="1">SUM(E13,J13)</f>
        <v>199479</v>
      </c>
    </row>
    <row r="14" spans="1:20" s="52" customFormat="1" ht="45.75" customHeight="1" x14ac:dyDescent="0.3">
      <c r="A14" s="5" t="s">
        <v>15</v>
      </c>
      <c r="B14" s="5"/>
      <c r="C14" s="5"/>
      <c r="D14" s="6" t="s">
        <v>14</v>
      </c>
      <c r="E14" s="344">
        <f>SUM(E16:E24,E26,E27,E28,E31,E32,E34:E48,E53,E58:E64)</f>
        <v>0</v>
      </c>
      <c r="F14" s="344">
        <f t="shared" ref="F14:R14" si="2">SUM(F16:F24,F26,F27,F28,F31,F32,F34:F48,F53,F58:F64)</f>
        <v>0</v>
      </c>
      <c r="G14" s="344">
        <f t="shared" si="2"/>
        <v>0</v>
      </c>
      <c r="H14" s="344">
        <f t="shared" si="2"/>
        <v>0</v>
      </c>
      <c r="I14" s="344">
        <f t="shared" si="2"/>
        <v>0</v>
      </c>
      <c r="J14" s="663">
        <f t="shared" si="2"/>
        <v>199479</v>
      </c>
      <c r="K14" s="663">
        <f t="shared" si="2"/>
        <v>199479</v>
      </c>
      <c r="L14" s="663">
        <f t="shared" si="2"/>
        <v>0</v>
      </c>
      <c r="M14" s="663">
        <f t="shared" si="2"/>
        <v>0</v>
      </c>
      <c r="N14" s="663">
        <f t="shared" si="2"/>
        <v>0</v>
      </c>
      <c r="O14" s="663">
        <f t="shared" si="2"/>
        <v>199479</v>
      </c>
      <c r="P14" s="663">
        <f t="shared" si="2"/>
        <v>0</v>
      </c>
      <c r="Q14" s="663">
        <f t="shared" si="2"/>
        <v>0</v>
      </c>
      <c r="R14" s="663">
        <f t="shared" si="2"/>
        <v>199479</v>
      </c>
      <c r="T14" s="51">
        <f t="shared" si="1"/>
        <v>199479</v>
      </c>
    </row>
    <row r="15" spans="1:20" s="58" customFormat="1" ht="90.75" hidden="1" customHeight="1" x14ac:dyDescent="0.3">
      <c r="A15" s="53" t="s">
        <v>101</v>
      </c>
      <c r="B15" s="53" t="s">
        <v>102</v>
      </c>
      <c r="C15" s="53" t="s">
        <v>64</v>
      </c>
      <c r="D15" s="170" t="s">
        <v>103</v>
      </c>
      <c r="E15" s="54">
        <f t="shared" ref="E15:E64" si="3">SUM(F15,I15)</f>
        <v>0</v>
      </c>
      <c r="F15" s="55"/>
      <c r="G15" s="55"/>
      <c r="H15" s="55"/>
      <c r="I15" s="233"/>
      <c r="J15" s="56">
        <f t="shared" ref="J15:J64" si="4">SUM(L15,O15)</f>
        <v>0</v>
      </c>
      <c r="K15" s="56"/>
      <c r="L15" s="57"/>
      <c r="M15" s="57"/>
      <c r="N15" s="57"/>
      <c r="O15" s="56"/>
      <c r="P15" s="55"/>
      <c r="Q15" s="55"/>
      <c r="R15" s="56">
        <f t="shared" ref="R15:R128" si="5">SUM(E15,J15)</f>
        <v>0</v>
      </c>
      <c r="T15" s="59"/>
    </row>
    <row r="16" spans="1:20" s="52" customFormat="1" ht="60" hidden="1" customHeight="1" x14ac:dyDescent="0.3">
      <c r="A16" s="377" t="s">
        <v>104</v>
      </c>
      <c r="B16" s="377" t="s">
        <v>63</v>
      </c>
      <c r="C16" s="377" t="s">
        <v>64</v>
      </c>
      <c r="D16" s="375" t="s">
        <v>84</v>
      </c>
      <c r="E16" s="323">
        <f t="shared" si="3"/>
        <v>0</v>
      </c>
      <c r="F16" s="323"/>
      <c r="G16" s="326"/>
      <c r="H16" s="326"/>
      <c r="I16" s="326"/>
      <c r="J16" s="664">
        <f t="shared" si="4"/>
        <v>0</v>
      </c>
      <c r="K16" s="664"/>
      <c r="L16" s="665"/>
      <c r="M16" s="665"/>
      <c r="N16" s="665"/>
      <c r="O16" s="664"/>
      <c r="P16" s="666"/>
      <c r="Q16" s="666"/>
      <c r="R16" s="667">
        <f t="shared" si="5"/>
        <v>0</v>
      </c>
      <c r="T16" s="67"/>
    </row>
    <row r="17" spans="1:20" s="52" customFormat="1" ht="42" hidden="1" customHeight="1" x14ac:dyDescent="0.3">
      <c r="A17" s="8" t="s">
        <v>105</v>
      </c>
      <c r="B17" s="8" t="s">
        <v>29</v>
      </c>
      <c r="C17" s="8" t="s">
        <v>106</v>
      </c>
      <c r="D17" s="9" t="s">
        <v>107</v>
      </c>
      <c r="E17" s="323">
        <f t="shared" si="3"/>
        <v>0</v>
      </c>
      <c r="F17" s="323"/>
      <c r="G17" s="326"/>
      <c r="H17" s="326"/>
      <c r="I17" s="326"/>
      <c r="J17" s="664">
        <f t="shared" si="4"/>
        <v>0</v>
      </c>
      <c r="K17" s="664"/>
      <c r="L17" s="665"/>
      <c r="M17" s="665"/>
      <c r="N17" s="665"/>
      <c r="O17" s="664"/>
      <c r="P17" s="666"/>
      <c r="Q17" s="666"/>
      <c r="R17" s="667">
        <f t="shared" si="5"/>
        <v>0</v>
      </c>
      <c r="T17" s="67"/>
    </row>
    <row r="18" spans="1:20" s="58" customFormat="1" ht="33" hidden="1" customHeight="1" x14ac:dyDescent="0.3">
      <c r="A18" s="61" t="s">
        <v>108</v>
      </c>
      <c r="B18" s="61" t="s">
        <v>109</v>
      </c>
      <c r="C18" s="61" t="s">
        <v>63</v>
      </c>
      <c r="D18" s="62" t="s">
        <v>110</v>
      </c>
      <c r="E18" s="397">
        <f t="shared" si="3"/>
        <v>0</v>
      </c>
      <c r="F18" s="397"/>
      <c r="G18" s="398"/>
      <c r="H18" s="398"/>
      <c r="I18" s="398"/>
      <c r="J18" s="668">
        <f t="shared" si="4"/>
        <v>0</v>
      </c>
      <c r="K18" s="669"/>
      <c r="L18" s="670"/>
      <c r="M18" s="670"/>
      <c r="N18" s="670"/>
      <c r="O18" s="670"/>
      <c r="P18" s="670"/>
      <c r="Q18" s="670"/>
      <c r="R18" s="56">
        <f t="shared" si="5"/>
        <v>0</v>
      </c>
      <c r="T18" s="59"/>
    </row>
    <row r="19" spans="1:20" s="65" customFormat="1" ht="66" hidden="1" customHeight="1" x14ac:dyDescent="0.35">
      <c r="A19" s="63"/>
      <c r="B19" s="63"/>
      <c r="C19" s="63"/>
      <c r="D19" s="64" t="s">
        <v>111</v>
      </c>
      <c r="E19" s="399">
        <f t="shared" si="3"/>
        <v>0</v>
      </c>
      <c r="F19" s="399"/>
      <c r="G19" s="400"/>
      <c r="H19" s="400"/>
      <c r="I19" s="400"/>
      <c r="J19" s="481">
        <f t="shared" si="4"/>
        <v>0</v>
      </c>
      <c r="K19" s="671"/>
      <c r="L19" s="672"/>
      <c r="M19" s="672"/>
      <c r="N19" s="672"/>
      <c r="O19" s="672"/>
      <c r="P19" s="672"/>
      <c r="Q19" s="672"/>
      <c r="R19" s="28">
        <f t="shared" si="5"/>
        <v>0</v>
      </c>
      <c r="T19" s="66"/>
    </row>
    <row r="20" spans="1:20" s="58" customFormat="1" ht="54" hidden="1" customHeight="1" x14ac:dyDescent="0.3">
      <c r="A20" s="13" t="s">
        <v>112</v>
      </c>
      <c r="B20" s="13" t="s">
        <v>113</v>
      </c>
      <c r="C20" s="13" t="s">
        <v>114</v>
      </c>
      <c r="D20" s="24" t="s">
        <v>115</v>
      </c>
      <c r="E20" s="358">
        <f t="shared" si="3"/>
        <v>0</v>
      </c>
      <c r="F20" s="358"/>
      <c r="G20" s="401"/>
      <c r="H20" s="401"/>
      <c r="I20" s="401"/>
      <c r="J20" s="668">
        <f t="shared" si="4"/>
        <v>0</v>
      </c>
      <c r="K20" s="668"/>
      <c r="L20" s="57"/>
      <c r="M20" s="57"/>
      <c r="N20" s="57"/>
      <c r="O20" s="668"/>
      <c r="P20" s="55"/>
      <c r="Q20" s="55"/>
      <c r="R20" s="56">
        <f t="shared" si="5"/>
        <v>0</v>
      </c>
      <c r="T20" s="59"/>
    </row>
    <row r="21" spans="1:20" s="58" customFormat="1" ht="41.25" hidden="1" customHeight="1" x14ac:dyDescent="0.3">
      <c r="A21" s="13" t="s">
        <v>21</v>
      </c>
      <c r="B21" s="13" t="s">
        <v>22</v>
      </c>
      <c r="C21" s="13" t="s">
        <v>23</v>
      </c>
      <c r="D21" s="232" t="s">
        <v>24</v>
      </c>
      <c r="E21" s="358">
        <f t="shared" si="3"/>
        <v>0</v>
      </c>
      <c r="F21" s="358"/>
      <c r="G21" s="358"/>
      <c r="H21" s="358"/>
      <c r="I21" s="401"/>
      <c r="J21" s="668">
        <f t="shared" si="4"/>
        <v>0</v>
      </c>
      <c r="K21" s="668"/>
      <c r="L21" s="57"/>
      <c r="M21" s="57"/>
      <c r="N21" s="57"/>
      <c r="O21" s="668"/>
      <c r="P21" s="55"/>
      <c r="Q21" s="55"/>
      <c r="R21" s="56">
        <f t="shared" si="5"/>
        <v>0</v>
      </c>
      <c r="T21" s="59"/>
    </row>
    <row r="22" spans="1:20" s="70" customFormat="1" ht="66" hidden="1" customHeight="1" x14ac:dyDescent="0.3">
      <c r="A22" s="68"/>
      <c r="B22" s="68"/>
      <c r="C22" s="68"/>
      <c r="D22" s="69" t="s">
        <v>116</v>
      </c>
      <c r="E22" s="364">
        <f t="shared" si="3"/>
        <v>0</v>
      </c>
      <c r="F22" s="364"/>
      <c r="G22" s="364"/>
      <c r="H22" s="364"/>
      <c r="I22" s="403"/>
      <c r="J22" s="481">
        <f t="shared" si="4"/>
        <v>0</v>
      </c>
      <c r="K22" s="481"/>
      <c r="L22" s="673"/>
      <c r="M22" s="673"/>
      <c r="N22" s="673"/>
      <c r="O22" s="481"/>
      <c r="P22" s="674"/>
      <c r="Q22" s="674"/>
      <c r="R22" s="28">
        <f t="shared" si="5"/>
        <v>0</v>
      </c>
      <c r="T22" s="71"/>
    </row>
    <row r="23" spans="1:20" s="73" customFormat="1" ht="45" hidden="1" customHeight="1" x14ac:dyDescent="0.3">
      <c r="A23" s="13" t="s">
        <v>117</v>
      </c>
      <c r="B23" s="13" t="s">
        <v>118</v>
      </c>
      <c r="C23" s="13" t="s">
        <v>119</v>
      </c>
      <c r="D23" s="72" t="s">
        <v>120</v>
      </c>
      <c r="E23" s="358">
        <f t="shared" si="3"/>
        <v>0</v>
      </c>
      <c r="F23" s="402"/>
      <c r="G23" s="402"/>
      <c r="H23" s="402"/>
      <c r="I23" s="402"/>
      <c r="J23" s="668">
        <f t="shared" si="4"/>
        <v>0</v>
      </c>
      <c r="K23" s="668"/>
      <c r="L23" s="57"/>
      <c r="M23" s="57"/>
      <c r="N23" s="57"/>
      <c r="O23" s="668"/>
      <c r="P23" s="57"/>
      <c r="Q23" s="57"/>
      <c r="R23" s="56">
        <f t="shared" si="5"/>
        <v>0</v>
      </c>
      <c r="T23" s="74"/>
    </row>
    <row r="24" spans="1:20" s="378" customFormat="1" ht="55.5" hidden="1" customHeight="1" x14ac:dyDescent="0.3">
      <c r="A24" s="8" t="s">
        <v>121</v>
      </c>
      <c r="B24" s="8" t="s">
        <v>122</v>
      </c>
      <c r="C24" s="8" t="s">
        <v>119</v>
      </c>
      <c r="D24" s="9" t="s">
        <v>123</v>
      </c>
      <c r="E24" s="323">
        <f t="shared" si="3"/>
        <v>0</v>
      </c>
      <c r="F24" s="323"/>
      <c r="G24" s="324"/>
      <c r="H24" s="324"/>
      <c r="I24" s="324"/>
      <c r="J24" s="675">
        <f t="shared" si="4"/>
        <v>0</v>
      </c>
      <c r="K24" s="676"/>
      <c r="L24" s="665"/>
      <c r="M24" s="665"/>
      <c r="N24" s="665"/>
      <c r="O24" s="676"/>
      <c r="P24" s="665"/>
      <c r="Q24" s="665"/>
      <c r="R24" s="667">
        <f t="shared" si="5"/>
        <v>0</v>
      </c>
      <c r="T24" s="379"/>
    </row>
    <row r="25" spans="1:20" s="380" customFormat="1" ht="59.25" hidden="1" customHeight="1" x14ac:dyDescent="0.3">
      <c r="A25" s="252"/>
      <c r="B25" s="252"/>
      <c r="C25" s="252"/>
      <c r="D25" s="383" t="s">
        <v>124</v>
      </c>
      <c r="E25" s="405">
        <f t="shared" si="3"/>
        <v>0</v>
      </c>
      <c r="F25" s="405"/>
      <c r="G25" s="406"/>
      <c r="H25" s="406"/>
      <c r="I25" s="406"/>
      <c r="J25" s="675">
        <f t="shared" si="4"/>
        <v>0</v>
      </c>
      <c r="K25" s="677"/>
      <c r="L25" s="678"/>
      <c r="M25" s="678"/>
      <c r="N25" s="678"/>
      <c r="O25" s="677"/>
      <c r="P25" s="678"/>
      <c r="Q25" s="678"/>
      <c r="R25" s="679">
        <f t="shared" si="5"/>
        <v>0</v>
      </c>
    </row>
    <row r="26" spans="1:20" s="73" customFormat="1" ht="48" hidden="1" customHeight="1" x14ac:dyDescent="0.3">
      <c r="A26" s="8" t="s">
        <v>125</v>
      </c>
      <c r="B26" s="8" t="s">
        <v>126</v>
      </c>
      <c r="C26" s="8" t="s">
        <v>119</v>
      </c>
      <c r="D26" s="18" t="s">
        <v>127</v>
      </c>
      <c r="E26" s="323">
        <f t="shared" si="3"/>
        <v>0</v>
      </c>
      <c r="F26" s="323"/>
      <c r="G26" s="323"/>
      <c r="H26" s="323"/>
      <c r="I26" s="326"/>
      <c r="J26" s="675">
        <f t="shared" si="4"/>
        <v>0</v>
      </c>
      <c r="K26" s="664"/>
      <c r="L26" s="665"/>
      <c r="M26" s="665"/>
      <c r="N26" s="665"/>
      <c r="O26" s="664"/>
      <c r="P26" s="666"/>
      <c r="Q26" s="666"/>
      <c r="R26" s="667">
        <f t="shared" si="5"/>
        <v>0</v>
      </c>
      <c r="T26" s="74"/>
    </row>
    <row r="27" spans="1:20" s="242" customFormat="1" ht="42.75" hidden="1" customHeight="1" x14ac:dyDescent="0.3">
      <c r="A27" s="8" t="s">
        <v>128</v>
      </c>
      <c r="B27" s="8" t="s">
        <v>129</v>
      </c>
      <c r="C27" s="8" t="s">
        <v>119</v>
      </c>
      <c r="D27" s="18" t="s">
        <v>130</v>
      </c>
      <c r="E27" s="323">
        <f t="shared" si="3"/>
        <v>0</v>
      </c>
      <c r="F27" s="323"/>
      <c r="G27" s="323"/>
      <c r="H27" s="323"/>
      <c r="I27" s="326"/>
      <c r="J27" s="676">
        <f t="shared" si="4"/>
        <v>0</v>
      </c>
      <c r="K27" s="664"/>
      <c r="L27" s="665"/>
      <c r="M27" s="665"/>
      <c r="N27" s="665"/>
      <c r="O27" s="664"/>
      <c r="P27" s="666"/>
      <c r="Q27" s="666"/>
      <c r="R27" s="667">
        <f t="shared" si="5"/>
        <v>0</v>
      </c>
      <c r="T27" s="381"/>
    </row>
    <row r="28" spans="1:20" s="249" customFormat="1" ht="42" hidden="1" customHeight="1" x14ac:dyDescent="0.3">
      <c r="A28" s="8" t="s">
        <v>131</v>
      </c>
      <c r="B28" s="8" t="s">
        <v>132</v>
      </c>
      <c r="C28" s="8" t="s">
        <v>133</v>
      </c>
      <c r="D28" s="382" t="s">
        <v>134</v>
      </c>
      <c r="E28" s="323">
        <f t="shared" si="3"/>
        <v>0</v>
      </c>
      <c r="F28" s="322"/>
      <c r="G28" s="324"/>
      <c r="H28" s="324"/>
      <c r="I28" s="324"/>
      <c r="J28" s="675">
        <f t="shared" si="4"/>
        <v>0</v>
      </c>
      <c r="K28" s="664"/>
      <c r="L28" s="665"/>
      <c r="M28" s="665"/>
      <c r="N28" s="665"/>
      <c r="O28" s="664"/>
      <c r="P28" s="665"/>
      <c r="Q28" s="665"/>
      <c r="R28" s="667">
        <f t="shared" si="5"/>
        <v>0</v>
      </c>
    </row>
    <row r="29" spans="1:20" s="78" customFormat="1" ht="51" hidden="1" customHeight="1" x14ac:dyDescent="0.3">
      <c r="A29" s="13" t="s">
        <v>135</v>
      </c>
      <c r="B29" s="13" t="s">
        <v>136</v>
      </c>
      <c r="C29" s="13" t="s">
        <v>133</v>
      </c>
      <c r="D29" s="77" t="s">
        <v>137</v>
      </c>
      <c r="E29" s="358">
        <f t="shared" si="3"/>
        <v>0</v>
      </c>
      <c r="F29" s="234"/>
      <c r="G29" s="234"/>
      <c r="H29" s="234"/>
      <c r="I29" s="234"/>
      <c r="J29" s="481">
        <f t="shared" si="4"/>
        <v>0</v>
      </c>
      <c r="K29" s="668"/>
      <c r="L29" s="76"/>
      <c r="M29" s="76"/>
      <c r="N29" s="76"/>
      <c r="O29" s="668"/>
      <c r="P29" s="76"/>
      <c r="Q29" s="76"/>
      <c r="R29" s="56">
        <f t="shared" si="5"/>
        <v>0</v>
      </c>
      <c r="T29" s="79"/>
    </row>
    <row r="30" spans="1:20" s="80" customFormat="1" ht="66" hidden="1" customHeight="1" x14ac:dyDescent="0.3">
      <c r="A30" s="13" t="s">
        <v>138</v>
      </c>
      <c r="B30" s="13" t="s">
        <v>139</v>
      </c>
      <c r="C30" s="13" t="s">
        <v>133</v>
      </c>
      <c r="D30" s="77" t="s">
        <v>140</v>
      </c>
      <c r="E30" s="358">
        <f t="shared" si="3"/>
        <v>0</v>
      </c>
      <c r="F30" s="234"/>
      <c r="G30" s="234"/>
      <c r="H30" s="234"/>
      <c r="I30" s="234"/>
      <c r="J30" s="481">
        <f t="shared" si="4"/>
        <v>0</v>
      </c>
      <c r="K30" s="680"/>
      <c r="L30" s="76"/>
      <c r="M30" s="76"/>
      <c r="N30" s="76"/>
      <c r="O30" s="680"/>
      <c r="P30" s="76"/>
      <c r="Q30" s="76"/>
      <c r="R30" s="56">
        <f t="shared" si="5"/>
        <v>0</v>
      </c>
      <c r="T30" s="81"/>
    </row>
    <row r="31" spans="1:20" s="242" customFormat="1" ht="40.5" hidden="1" customHeight="1" x14ac:dyDescent="0.3">
      <c r="A31" s="8" t="s">
        <v>141</v>
      </c>
      <c r="B31" s="8" t="s">
        <v>142</v>
      </c>
      <c r="C31" s="8" t="s">
        <v>133</v>
      </c>
      <c r="D31" s="125" t="s">
        <v>143</v>
      </c>
      <c r="E31" s="323">
        <f t="shared" si="3"/>
        <v>0</v>
      </c>
      <c r="F31" s="322"/>
      <c r="G31" s="324"/>
      <c r="H31" s="254"/>
      <c r="I31" s="254"/>
      <c r="J31" s="676">
        <f t="shared" si="4"/>
        <v>0</v>
      </c>
      <c r="K31" s="664"/>
      <c r="L31" s="665"/>
      <c r="M31" s="665"/>
      <c r="N31" s="665"/>
      <c r="O31" s="664"/>
      <c r="P31" s="665"/>
      <c r="Q31" s="665"/>
      <c r="R31" s="667">
        <f t="shared" si="5"/>
        <v>0</v>
      </c>
      <c r="T31" s="381"/>
    </row>
    <row r="32" spans="1:20" s="52" customFormat="1" ht="96.75" hidden="1" customHeight="1" x14ac:dyDescent="0.3">
      <c r="A32" s="22" t="s">
        <v>559</v>
      </c>
      <c r="B32" s="8" t="s">
        <v>560</v>
      </c>
      <c r="C32" s="22" t="s">
        <v>133</v>
      </c>
      <c r="D32" s="126" t="s">
        <v>561</v>
      </c>
      <c r="E32" s="323">
        <f t="shared" si="3"/>
        <v>0</v>
      </c>
      <c r="F32" s="323"/>
      <c r="G32" s="407"/>
      <c r="H32" s="407"/>
      <c r="I32" s="407"/>
      <c r="J32" s="676">
        <f t="shared" ref="J32" si="6">SUM(L32,O32)</f>
        <v>0</v>
      </c>
      <c r="K32" s="676"/>
      <c r="L32" s="681"/>
      <c r="M32" s="681"/>
      <c r="N32" s="681"/>
      <c r="O32" s="676"/>
      <c r="P32" s="665"/>
      <c r="Q32" s="665"/>
      <c r="R32" s="667">
        <f t="shared" si="5"/>
        <v>0</v>
      </c>
      <c r="T32" s="67"/>
    </row>
    <row r="33" spans="1:20" s="78" customFormat="1" ht="81.75" hidden="1" customHeight="1" x14ac:dyDescent="0.3">
      <c r="A33" s="82"/>
      <c r="B33" s="82"/>
      <c r="C33" s="195"/>
      <c r="D33" s="383" t="s">
        <v>562</v>
      </c>
      <c r="E33" s="405">
        <f t="shared" si="3"/>
        <v>0</v>
      </c>
      <c r="F33" s="405"/>
      <c r="G33" s="408"/>
      <c r="H33" s="408"/>
      <c r="I33" s="408"/>
      <c r="J33" s="677">
        <f t="shared" si="4"/>
        <v>0</v>
      </c>
      <c r="K33" s="677"/>
      <c r="L33" s="682"/>
      <c r="M33" s="682"/>
      <c r="N33" s="682"/>
      <c r="O33" s="677"/>
      <c r="P33" s="682"/>
      <c r="Q33" s="682"/>
      <c r="R33" s="679">
        <f t="shared" si="5"/>
        <v>0</v>
      </c>
      <c r="T33" s="79"/>
    </row>
    <row r="34" spans="1:20" s="242" customFormat="1" ht="54" hidden="1" customHeight="1" x14ac:dyDescent="0.3">
      <c r="A34" s="17" t="s">
        <v>151</v>
      </c>
      <c r="B34" s="8" t="s">
        <v>152</v>
      </c>
      <c r="C34" s="384" t="s">
        <v>37</v>
      </c>
      <c r="D34" s="91" t="s">
        <v>153</v>
      </c>
      <c r="E34" s="409">
        <f t="shared" si="3"/>
        <v>0</v>
      </c>
      <c r="F34" s="323"/>
      <c r="G34" s="410"/>
      <c r="H34" s="410"/>
      <c r="I34" s="410"/>
      <c r="J34" s="676">
        <f t="shared" si="4"/>
        <v>0</v>
      </c>
      <c r="K34" s="664"/>
      <c r="L34" s="683"/>
      <c r="M34" s="683"/>
      <c r="N34" s="683"/>
      <c r="O34" s="664"/>
      <c r="P34" s="683"/>
      <c r="Q34" s="683"/>
      <c r="R34" s="667">
        <f t="shared" si="5"/>
        <v>0</v>
      </c>
      <c r="T34" s="381"/>
    </row>
    <row r="35" spans="1:20" s="242" customFormat="1" ht="54" hidden="1" customHeight="1" x14ac:dyDescent="0.3">
      <c r="A35" s="8" t="s">
        <v>154</v>
      </c>
      <c r="B35" s="8" t="s">
        <v>155</v>
      </c>
      <c r="C35" s="84" t="s">
        <v>37</v>
      </c>
      <c r="D35" s="91" t="s">
        <v>156</v>
      </c>
      <c r="E35" s="409">
        <f t="shared" si="3"/>
        <v>0</v>
      </c>
      <c r="F35" s="322"/>
      <c r="G35" s="324"/>
      <c r="H35" s="324"/>
      <c r="I35" s="324"/>
      <c r="J35" s="676">
        <f t="shared" si="4"/>
        <v>0</v>
      </c>
      <c r="K35" s="664"/>
      <c r="L35" s="681"/>
      <c r="M35" s="681"/>
      <c r="N35" s="681"/>
      <c r="O35" s="664"/>
      <c r="P35" s="681"/>
      <c r="Q35" s="681"/>
      <c r="R35" s="667">
        <f t="shared" si="5"/>
        <v>0</v>
      </c>
      <c r="T35" s="381"/>
    </row>
    <row r="36" spans="1:20" s="78" customFormat="1" ht="59.25" hidden="1" customHeight="1" x14ac:dyDescent="0.3">
      <c r="A36" s="13" t="s">
        <v>157</v>
      </c>
      <c r="B36" s="13" t="s">
        <v>158</v>
      </c>
      <c r="C36" s="202" t="s">
        <v>37</v>
      </c>
      <c r="D36" s="170" t="s">
        <v>159</v>
      </c>
      <c r="E36" s="411">
        <f t="shared" si="3"/>
        <v>0</v>
      </c>
      <c r="F36" s="234"/>
      <c r="G36" s="402"/>
      <c r="H36" s="402"/>
      <c r="I36" s="402"/>
      <c r="J36" s="680">
        <f t="shared" si="4"/>
        <v>0</v>
      </c>
      <c r="K36" s="668"/>
      <c r="L36" s="684"/>
      <c r="M36" s="684"/>
      <c r="N36" s="684"/>
      <c r="O36" s="668"/>
      <c r="P36" s="684"/>
      <c r="Q36" s="684"/>
      <c r="R36" s="56">
        <f t="shared" si="5"/>
        <v>0</v>
      </c>
      <c r="T36" s="79"/>
    </row>
    <row r="37" spans="1:20" s="78" customFormat="1" ht="66" hidden="1" customHeight="1" x14ac:dyDescent="0.3">
      <c r="A37" s="19" t="s">
        <v>160</v>
      </c>
      <c r="B37" s="19" t="s">
        <v>161</v>
      </c>
      <c r="C37" s="19" t="s">
        <v>60</v>
      </c>
      <c r="D37" s="20" t="s">
        <v>162</v>
      </c>
      <c r="E37" s="411">
        <f t="shared" si="3"/>
        <v>0</v>
      </c>
      <c r="F37" s="234"/>
      <c r="G37" s="402"/>
      <c r="H37" s="402"/>
      <c r="I37" s="402"/>
      <c r="J37" s="481">
        <f t="shared" si="4"/>
        <v>0</v>
      </c>
      <c r="K37" s="668"/>
      <c r="L37" s="684"/>
      <c r="M37" s="684"/>
      <c r="N37" s="684"/>
      <c r="O37" s="668"/>
      <c r="P37" s="684"/>
      <c r="Q37" s="684"/>
      <c r="R37" s="56">
        <f t="shared" si="5"/>
        <v>0</v>
      </c>
      <c r="T37" s="79"/>
    </row>
    <row r="38" spans="1:20" s="78" customFormat="1" ht="55.5" hidden="1" customHeight="1" x14ac:dyDescent="0.3">
      <c r="A38" s="19" t="s">
        <v>163</v>
      </c>
      <c r="B38" s="19" t="s">
        <v>164</v>
      </c>
      <c r="C38" s="19" t="s">
        <v>165</v>
      </c>
      <c r="D38" s="20" t="s">
        <v>166</v>
      </c>
      <c r="E38" s="411">
        <f t="shared" si="3"/>
        <v>0</v>
      </c>
      <c r="F38" s="234"/>
      <c r="G38" s="402"/>
      <c r="H38" s="402"/>
      <c r="I38" s="402"/>
      <c r="J38" s="680">
        <f t="shared" si="4"/>
        <v>0</v>
      </c>
      <c r="K38" s="668"/>
      <c r="L38" s="684"/>
      <c r="M38" s="684"/>
      <c r="N38" s="684"/>
      <c r="O38" s="668"/>
      <c r="P38" s="684"/>
      <c r="Q38" s="684"/>
      <c r="R38" s="56">
        <f t="shared" si="5"/>
        <v>0</v>
      </c>
      <c r="T38" s="79"/>
    </row>
    <row r="39" spans="1:20" s="78" customFormat="1" ht="37.5" hidden="1" customHeight="1" x14ac:dyDescent="0.3">
      <c r="A39" s="19" t="s">
        <v>167</v>
      </c>
      <c r="B39" s="19" t="s">
        <v>168</v>
      </c>
      <c r="C39" s="19" t="s">
        <v>165</v>
      </c>
      <c r="D39" s="20" t="s">
        <v>169</v>
      </c>
      <c r="E39" s="411">
        <f t="shared" si="3"/>
        <v>0</v>
      </c>
      <c r="F39" s="234"/>
      <c r="G39" s="402"/>
      <c r="H39" s="402"/>
      <c r="I39" s="402"/>
      <c r="J39" s="680">
        <f t="shared" si="4"/>
        <v>0</v>
      </c>
      <c r="K39" s="668"/>
      <c r="L39" s="684"/>
      <c r="M39" s="684"/>
      <c r="N39" s="684"/>
      <c r="O39" s="668"/>
      <c r="P39" s="684"/>
      <c r="Q39" s="684"/>
      <c r="R39" s="56">
        <f t="shared" si="5"/>
        <v>0</v>
      </c>
      <c r="T39" s="79"/>
    </row>
    <row r="40" spans="1:20" s="78" customFormat="1" ht="23.25" hidden="1" customHeight="1" x14ac:dyDescent="0.3">
      <c r="A40" s="19" t="s">
        <v>170</v>
      </c>
      <c r="B40" s="19" t="s">
        <v>171</v>
      </c>
      <c r="C40" s="19" t="s">
        <v>165</v>
      </c>
      <c r="D40" s="20" t="s">
        <v>172</v>
      </c>
      <c r="E40" s="411">
        <f t="shared" si="3"/>
        <v>0</v>
      </c>
      <c r="F40" s="234"/>
      <c r="G40" s="402"/>
      <c r="H40" s="402"/>
      <c r="I40" s="402"/>
      <c r="J40" s="680">
        <f t="shared" si="4"/>
        <v>0</v>
      </c>
      <c r="K40" s="668"/>
      <c r="L40" s="684"/>
      <c r="M40" s="684"/>
      <c r="N40" s="684"/>
      <c r="O40" s="668"/>
      <c r="P40" s="684"/>
      <c r="Q40" s="684"/>
      <c r="R40" s="56">
        <f t="shared" si="5"/>
        <v>0</v>
      </c>
      <c r="T40" s="79"/>
    </row>
    <row r="41" spans="1:20" s="242" customFormat="1" ht="75.75" hidden="1" customHeight="1" x14ac:dyDescent="0.3">
      <c r="A41" s="8" t="s">
        <v>173</v>
      </c>
      <c r="B41" s="8" t="s">
        <v>174</v>
      </c>
      <c r="C41" s="84" t="s">
        <v>165</v>
      </c>
      <c r="D41" s="385" t="s">
        <v>175</v>
      </c>
      <c r="E41" s="409">
        <f t="shared" si="3"/>
        <v>0</v>
      </c>
      <c r="F41" s="322"/>
      <c r="G41" s="324"/>
      <c r="H41" s="324"/>
      <c r="I41" s="324"/>
      <c r="J41" s="676">
        <f t="shared" si="4"/>
        <v>0</v>
      </c>
      <c r="K41" s="664"/>
      <c r="L41" s="681"/>
      <c r="M41" s="681"/>
      <c r="N41" s="681"/>
      <c r="O41" s="664"/>
      <c r="P41" s="681"/>
      <c r="Q41" s="681"/>
      <c r="R41" s="667">
        <f t="shared" si="5"/>
        <v>0</v>
      </c>
      <c r="T41" s="381"/>
    </row>
    <row r="42" spans="1:20" s="52" customFormat="1" ht="44.45" hidden="1" customHeight="1" x14ac:dyDescent="0.3">
      <c r="A42" s="8" t="s">
        <v>176</v>
      </c>
      <c r="B42" s="8" t="s">
        <v>177</v>
      </c>
      <c r="C42" s="8" t="s">
        <v>165</v>
      </c>
      <c r="D42" s="10" t="s">
        <v>178</v>
      </c>
      <c r="E42" s="323">
        <f t="shared" si="3"/>
        <v>0</v>
      </c>
      <c r="F42" s="323"/>
      <c r="G42" s="324"/>
      <c r="H42" s="324"/>
      <c r="I42" s="324"/>
      <c r="J42" s="676">
        <f t="shared" si="4"/>
        <v>0</v>
      </c>
      <c r="K42" s="664"/>
      <c r="L42" s="665"/>
      <c r="M42" s="665"/>
      <c r="N42" s="665"/>
      <c r="O42" s="664"/>
      <c r="P42" s="665"/>
      <c r="Q42" s="665"/>
      <c r="R42" s="667">
        <f t="shared" si="5"/>
        <v>0</v>
      </c>
      <c r="T42" s="67"/>
    </row>
    <row r="43" spans="1:20" s="58" customFormat="1" ht="44.45" hidden="1" customHeight="1" x14ac:dyDescent="0.3">
      <c r="A43" s="13" t="s">
        <v>179</v>
      </c>
      <c r="B43" s="13" t="s">
        <v>180</v>
      </c>
      <c r="C43" s="13" t="s">
        <v>60</v>
      </c>
      <c r="D43" s="14" t="s">
        <v>181</v>
      </c>
      <c r="E43" s="323">
        <f t="shared" si="3"/>
        <v>0</v>
      </c>
      <c r="F43" s="358"/>
      <c r="G43" s="402"/>
      <c r="H43" s="402"/>
      <c r="I43" s="402"/>
      <c r="J43" s="676">
        <f t="shared" si="4"/>
        <v>0</v>
      </c>
      <c r="K43" s="668"/>
      <c r="L43" s="57"/>
      <c r="M43" s="57"/>
      <c r="N43" s="57"/>
      <c r="O43" s="668"/>
      <c r="P43" s="57"/>
      <c r="Q43" s="57"/>
      <c r="R43" s="667">
        <f t="shared" si="5"/>
        <v>0</v>
      </c>
      <c r="T43" s="59"/>
    </row>
    <row r="44" spans="1:20" s="58" customFormat="1" ht="44.45" hidden="1" customHeight="1" x14ac:dyDescent="0.3">
      <c r="A44" s="61" t="s">
        <v>182</v>
      </c>
      <c r="B44" s="61" t="s">
        <v>183</v>
      </c>
      <c r="C44" s="61" t="s">
        <v>184</v>
      </c>
      <c r="D44" s="75" t="s">
        <v>185</v>
      </c>
      <c r="E44" s="323">
        <f t="shared" si="3"/>
        <v>0</v>
      </c>
      <c r="F44" s="358"/>
      <c r="G44" s="402"/>
      <c r="H44" s="402"/>
      <c r="I44" s="402"/>
      <c r="J44" s="676">
        <f t="shared" si="4"/>
        <v>0</v>
      </c>
      <c r="K44" s="668"/>
      <c r="L44" s="57"/>
      <c r="M44" s="57"/>
      <c r="N44" s="57"/>
      <c r="O44" s="668"/>
      <c r="P44" s="57"/>
      <c r="Q44" s="57"/>
      <c r="R44" s="667">
        <f t="shared" si="5"/>
        <v>0</v>
      </c>
      <c r="T44" s="59"/>
    </row>
    <row r="45" spans="1:20" s="58" customFormat="1" ht="44.45" hidden="1" customHeight="1" x14ac:dyDescent="0.3">
      <c r="A45" s="17" t="s">
        <v>186</v>
      </c>
      <c r="B45" s="17" t="s">
        <v>40</v>
      </c>
      <c r="C45" s="17" t="s">
        <v>16</v>
      </c>
      <c r="D45" s="18" t="s">
        <v>41</v>
      </c>
      <c r="E45" s="323">
        <f t="shared" si="3"/>
        <v>0</v>
      </c>
      <c r="F45" s="323"/>
      <c r="G45" s="324"/>
      <c r="H45" s="324"/>
      <c r="I45" s="324"/>
      <c r="J45" s="676">
        <f t="shared" si="4"/>
        <v>0</v>
      </c>
      <c r="K45" s="664"/>
      <c r="L45" s="665"/>
      <c r="M45" s="665"/>
      <c r="N45" s="665"/>
      <c r="O45" s="664"/>
      <c r="P45" s="665"/>
      <c r="Q45" s="665"/>
      <c r="R45" s="667">
        <f t="shared" si="5"/>
        <v>0</v>
      </c>
      <c r="T45" s="59"/>
    </row>
    <row r="46" spans="1:20" s="52" customFormat="1" ht="33" customHeight="1" x14ac:dyDescent="0.3">
      <c r="A46" s="17" t="s">
        <v>348</v>
      </c>
      <c r="B46" s="17" t="s">
        <v>349</v>
      </c>
      <c r="C46" s="17" t="s">
        <v>16</v>
      </c>
      <c r="D46" s="18" t="s">
        <v>350</v>
      </c>
      <c r="E46" s="323">
        <f t="shared" si="3"/>
        <v>0</v>
      </c>
      <c r="F46" s="323"/>
      <c r="G46" s="324"/>
      <c r="H46" s="324"/>
      <c r="I46" s="324"/>
      <c r="J46" s="676">
        <v>199479</v>
      </c>
      <c r="K46" s="664">
        <v>199479</v>
      </c>
      <c r="L46" s="665"/>
      <c r="M46" s="665"/>
      <c r="N46" s="665"/>
      <c r="O46" s="664">
        <v>199479</v>
      </c>
      <c r="P46" s="665"/>
      <c r="Q46" s="665"/>
      <c r="R46" s="667">
        <f t="shared" si="5"/>
        <v>199479</v>
      </c>
      <c r="T46" s="67"/>
    </row>
    <row r="47" spans="1:20" s="87" customFormat="1" ht="19.5" hidden="1" customHeight="1" x14ac:dyDescent="0.3">
      <c r="A47" s="13" t="s">
        <v>25</v>
      </c>
      <c r="B47" s="13" t="s">
        <v>26</v>
      </c>
      <c r="C47" s="13" t="s">
        <v>16</v>
      </c>
      <c r="D47" s="24" t="s">
        <v>27</v>
      </c>
      <c r="E47" s="323">
        <f t="shared" si="3"/>
        <v>0</v>
      </c>
      <c r="F47" s="358"/>
      <c r="G47" s="397"/>
      <c r="H47" s="397"/>
      <c r="I47" s="397"/>
      <c r="J47" s="676">
        <f t="shared" si="4"/>
        <v>0</v>
      </c>
      <c r="K47" s="680"/>
      <c r="L47" s="670"/>
      <c r="M47" s="670"/>
      <c r="N47" s="670"/>
      <c r="O47" s="680"/>
      <c r="P47" s="685"/>
      <c r="Q47" s="670"/>
      <c r="R47" s="667">
        <f t="shared" si="5"/>
        <v>0</v>
      </c>
    </row>
    <row r="48" spans="1:20" s="2" customFormat="1" ht="76.5" hidden="1" customHeight="1" x14ac:dyDescent="0.3">
      <c r="A48" s="8" t="s">
        <v>565</v>
      </c>
      <c r="B48" s="8" t="s">
        <v>421</v>
      </c>
      <c r="C48" s="8" t="s">
        <v>19</v>
      </c>
      <c r="D48" s="10" t="s">
        <v>422</v>
      </c>
      <c r="E48" s="323">
        <f t="shared" si="3"/>
        <v>0</v>
      </c>
      <c r="F48" s="323"/>
      <c r="G48" s="325"/>
      <c r="H48" s="325"/>
      <c r="I48" s="325"/>
      <c r="J48" s="676">
        <f t="shared" si="4"/>
        <v>0</v>
      </c>
      <c r="K48" s="676"/>
      <c r="L48" s="686"/>
      <c r="M48" s="686"/>
      <c r="N48" s="686"/>
      <c r="O48" s="676"/>
      <c r="P48" s="687"/>
      <c r="Q48" s="686"/>
      <c r="R48" s="667">
        <f t="shared" si="5"/>
        <v>0</v>
      </c>
    </row>
    <row r="49" spans="1:20" s="2" customFormat="1" ht="63.75" hidden="1" customHeight="1" x14ac:dyDescent="0.3">
      <c r="A49" s="8"/>
      <c r="B49" s="8"/>
      <c r="C49" s="8"/>
      <c r="D49" s="388" t="s">
        <v>423</v>
      </c>
      <c r="E49" s="323">
        <f t="shared" si="3"/>
        <v>0</v>
      </c>
      <c r="F49" s="405"/>
      <c r="G49" s="405"/>
      <c r="H49" s="405"/>
      <c r="I49" s="405"/>
      <c r="J49" s="677">
        <f t="shared" si="4"/>
        <v>0</v>
      </c>
      <c r="K49" s="677"/>
      <c r="L49" s="688"/>
      <c r="M49" s="688"/>
      <c r="N49" s="688"/>
      <c r="O49" s="677"/>
      <c r="P49" s="688"/>
      <c r="Q49" s="688"/>
      <c r="R49" s="679">
        <f t="shared" si="5"/>
        <v>0</v>
      </c>
    </row>
    <row r="50" spans="1:20" s="58" customFormat="1" ht="41.25" hidden="1" customHeight="1" x14ac:dyDescent="0.3">
      <c r="A50" s="13" t="s">
        <v>17</v>
      </c>
      <c r="B50" s="13" t="s">
        <v>18</v>
      </c>
      <c r="C50" s="13" t="s">
        <v>19</v>
      </c>
      <c r="D50" s="14" t="s">
        <v>20</v>
      </c>
      <c r="E50" s="323">
        <f t="shared" si="3"/>
        <v>0</v>
      </c>
      <c r="F50" s="358"/>
      <c r="G50" s="402"/>
      <c r="H50" s="402"/>
      <c r="I50" s="402"/>
      <c r="J50" s="676">
        <f t="shared" si="4"/>
        <v>0</v>
      </c>
      <c r="K50" s="668"/>
      <c r="L50" s="57"/>
      <c r="M50" s="57"/>
      <c r="N50" s="57"/>
      <c r="O50" s="668"/>
      <c r="P50" s="57"/>
      <c r="Q50" s="57"/>
      <c r="R50" s="667">
        <f t="shared" si="5"/>
        <v>0</v>
      </c>
      <c r="T50" s="59"/>
    </row>
    <row r="51" spans="1:20" s="58" customFormat="1" ht="43.5" hidden="1" customHeight="1" x14ac:dyDescent="0.3">
      <c r="A51" s="13" t="s">
        <v>187</v>
      </c>
      <c r="B51" s="13" t="s">
        <v>188</v>
      </c>
      <c r="C51" s="13" t="s">
        <v>189</v>
      </c>
      <c r="D51" s="24" t="s">
        <v>190</v>
      </c>
      <c r="E51" s="323">
        <f t="shared" si="3"/>
        <v>0</v>
      </c>
      <c r="F51" s="234"/>
      <c r="G51" s="402"/>
      <c r="H51" s="402"/>
      <c r="I51" s="402"/>
      <c r="J51" s="676">
        <f t="shared" si="4"/>
        <v>0</v>
      </c>
      <c r="K51" s="668"/>
      <c r="L51" s="57"/>
      <c r="M51" s="57"/>
      <c r="N51" s="57"/>
      <c r="O51" s="668"/>
      <c r="P51" s="57"/>
      <c r="Q51" s="57"/>
      <c r="R51" s="667">
        <f t="shared" si="5"/>
        <v>0</v>
      </c>
      <c r="T51" s="59"/>
    </row>
    <row r="52" spans="1:20" s="58" customFormat="1" ht="19.5" hidden="1" customHeight="1" x14ac:dyDescent="0.3">
      <c r="A52" s="13" t="s">
        <v>191</v>
      </c>
      <c r="B52" s="13" t="s">
        <v>192</v>
      </c>
      <c r="C52" s="13" t="s">
        <v>193</v>
      </c>
      <c r="D52" s="231" t="s">
        <v>194</v>
      </c>
      <c r="E52" s="323">
        <f t="shared" si="3"/>
        <v>0</v>
      </c>
      <c r="F52" s="234"/>
      <c r="G52" s="402"/>
      <c r="H52" s="402"/>
      <c r="I52" s="402"/>
      <c r="J52" s="676">
        <f t="shared" si="4"/>
        <v>0</v>
      </c>
      <c r="K52" s="668"/>
      <c r="L52" s="57"/>
      <c r="M52" s="57"/>
      <c r="N52" s="57"/>
      <c r="O52" s="668"/>
      <c r="P52" s="57"/>
      <c r="Q52" s="57"/>
      <c r="R52" s="667">
        <f t="shared" si="5"/>
        <v>0</v>
      </c>
      <c r="T52" s="59"/>
    </row>
    <row r="53" spans="1:20" s="52" customFormat="1" ht="75" hidden="1" customHeight="1" x14ac:dyDescent="0.3">
      <c r="A53" s="8" t="s">
        <v>566</v>
      </c>
      <c r="B53" s="8" t="s">
        <v>567</v>
      </c>
      <c r="C53" s="8" t="s">
        <v>193</v>
      </c>
      <c r="D53" s="387" t="s">
        <v>568</v>
      </c>
      <c r="E53" s="323">
        <f t="shared" si="3"/>
        <v>0</v>
      </c>
      <c r="F53" s="322"/>
      <c r="G53" s="324"/>
      <c r="H53" s="324"/>
      <c r="I53" s="324"/>
      <c r="J53" s="676">
        <f t="shared" si="4"/>
        <v>0</v>
      </c>
      <c r="K53" s="664"/>
      <c r="L53" s="665"/>
      <c r="M53" s="665"/>
      <c r="N53" s="665"/>
      <c r="O53" s="664"/>
      <c r="P53" s="665"/>
      <c r="Q53" s="665"/>
      <c r="R53" s="667">
        <f t="shared" si="5"/>
        <v>0</v>
      </c>
      <c r="T53" s="67"/>
    </row>
    <row r="54" spans="1:20" s="58" customFormat="1" ht="76.5" hidden="1" customHeight="1" x14ac:dyDescent="0.3">
      <c r="A54" s="13"/>
      <c r="B54" s="13"/>
      <c r="C54" s="13"/>
      <c r="D54" s="442" t="s">
        <v>569</v>
      </c>
      <c r="E54" s="405">
        <f t="shared" si="3"/>
        <v>0</v>
      </c>
      <c r="F54" s="327"/>
      <c r="G54" s="404"/>
      <c r="H54" s="404"/>
      <c r="I54" s="404"/>
      <c r="J54" s="676">
        <f t="shared" si="4"/>
        <v>0</v>
      </c>
      <c r="K54" s="481"/>
      <c r="L54" s="673"/>
      <c r="M54" s="673"/>
      <c r="N54" s="673"/>
      <c r="O54" s="481"/>
      <c r="P54" s="673"/>
      <c r="Q54" s="673"/>
      <c r="R54" s="480">
        <f t="shared" si="5"/>
        <v>0</v>
      </c>
      <c r="T54" s="59"/>
    </row>
    <row r="55" spans="1:20" s="58" customFormat="1" ht="35.25" hidden="1" customHeight="1" x14ac:dyDescent="0.3">
      <c r="A55" s="13" t="s">
        <v>195</v>
      </c>
      <c r="B55" s="13" t="s">
        <v>196</v>
      </c>
      <c r="C55" s="13" t="s">
        <v>197</v>
      </c>
      <c r="D55" s="24" t="s">
        <v>198</v>
      </c>
      <c r="E55" s="358">
        <f t="shared" si="3"/>
        <v>0</v>
      </c>
      <c r="F55" s="358"/>
      <c r="G55" s="358"/>
      <c r="H55" s="358"/>
      <c r="I55" s="358"/>
      <c r="J55" s="676">
        <f t="shared" si="4"/>
        <v>0</v>
      </c>
      <c r="K55" s="668"/>
      <c r="L55" s="680"/>
      <c r="M55" s="680"/>
      <c r="N55" s="680"/>
      <c r="O55" s="668"/>
      <c r="P55" s="680"/>
      <c r="Q55" s="680"/>
      <c r="R55" s="56">
        <f t="shared" si="5"/>
        <v>0</v>
      </c>
      <c r="T55" s="59"/>
    </row>
    <row r="56" spans="1:20" s="58" customFormat="1" ht="24.75" hidden="1" customHeight="1" x14ac:dyDescent="0.3">
      <c r="A56" s="13" t="s">
        <v>199</v>
      </c>
      <c r="B56" s="13" t="s">
        <v>200</v>
      </c>
      <c r="C56" s="13" t="s">
        <v>201</v>
      </c>
      <c r="D56" s="24" t="s">
        <v>202</v>
      </c>
      <c r="E56" s="358">
        <f t="shared" si="3"/>
        <v>0</v>
      </c>
      <c r="F56" s="358"/>
      <c r="G56" s="358"/>
      <c r="H56" s="358"/>
      <c r="I56" s="358"/>
      <c r="J56" s="676">
        <f t="shared" si="4"/>
        <v>0</v>
      </c>
      <c r="K56" s="668"/>
      <c r="L56" s="680"/>
      <c r="M56" s="680"/>
      <c r="N56" s="680"/>
      <c r="O56" s="668"/>
      <c r="P56" s="680"/>
      <c r="Q56" s="680"/>
      <c r="R56" s="56">
        <f t="shared" si="5"/>
        <v>0</v>
      </c>
      <c r="T56" s="59"/>
    </row>
    <row r="57" spans="1:20" s="58" customFormat="1" ht="28.5" hidden="1" customHeight="1" x14ac:dyDescent="0.3">
      <c r="A57" s="13" t="s">
        <v>203</v>
      </c>
      <c r="B57" s="13" t="s">
        <v>204</v>
      </c>
      <c r="C57" s="13" t="s">
        <v>19</v>
      </c>
      <c r="D57" s="77" t="s">
        <v>205</v>
      </c>
      <c r="E57" s="358">
        <f t="shared" si="3"/>
        <v>0</v>
      </c>
      <c r="F57" s="234"/>
      <c r="G57" s="402"/>
      <c r="H57" s="402"/>
      <c r="I57" s="402"/>
      <c r="J57" s="676">
        <f t="shared" si="4"/>
        <v>0</v>
      </c>
      <c r="K57" s="668"/>
      <c r="L57" s="57"/>
      <c r="M57" s="57"/>
      <c r="N57" s="57"/>
      <c r="O57" s="668"/>
      <c r="P57" s="57"/>
      <c r="Q57" s="57"/>
      <c r="R57" s="56">
        <f t="shared" si="5"/>
        <v>0</v>
      </c>
      <c r="T57" s="59"/>
    </row>
    <row r="58" spans="1:20" s="395" customFormat="1" ht="40.5" hidden="1" customHeight="1" x14ac:dyDescent="0.3">
      <c r="A58" s="127" t="s">
        <v>206</v>
      </c>
      <c r="B58" s="127" t="s">
        <v>207</v>
      </c>
      <c r="C58" s="127" t="s">
        <v>19</v>
      </c>
      <c r="D58" s="125" t="s">
        <v>208</v>
      </c>
      <c r="E58" s="323">
        <f t="shared" si="3"/>
        <v>0</v>
      </c>
      <c r="F58" s="322"/>
      <c r="G58" s="406"/>
      <c r="H58" s="406"/>
      <c r="I58" s="406"/>
      <c r="J58" s="676">
        <f t="shared" si="4"/>
        <v>0</v>
      </c>
      <c r="K58" s="664"/>
      <c r="L58" s="678"/>
      <c r="M58" s="678"/>
      <c r="N58" s="678"/>
      <c r="O58" s="664"/>
      <c r="P58" s="678"/>
      <c r="Q58" s="678"/>
      <c r="R58" s="667">
        <f t="shared" si="5"/>
        <v>0</v>
      </c>
      <c r="T58" s="396"/>
    </row>
    <row r="59" spans="1:20" s="2" customFormat="1" ht="55.5" hidden="1" customHeight="1" x14ac:dyDescent="0.3">
      <c r="A59" s="17" t="s">
        <v>209</v>
      </c>
      <c r="B59" s="8" t="s">
        <v>210</v>
      </c>
      <c r="C59" s="11" t="s">
        <v>211</v>
      </c>
      <c r="D59" s="12" t="s">
        <v>212</v>
      </c>
      <c r="E59" s="323">
        <f t="shared" si="3"/>
        <v>0</v>
      </c>
      <c r="F59" s="323"/>
      <c r="G59" s="413"/>
      <c r="H59" s="413"/>
      <c r="I59" s="413"/>
      <c r="J59" s="676">
        <f t="shared" si="4"/>
        <v>0</v>
      </c>
      <c r="K59" s="664"/>
      <c r="L59" s="687"/>
      <c r="M59" s="687"/>
      <c r="N59" s="687"/>
      <c r="O59" s="664"/>
      <c r="P59" s="687"/>
      <c r="Q59" s="687"/>
      <c r="R59" s="667">
        <f t="shared" si="5"/>
        <v>0</v>
      </c>
    </row>
    <row r="60" spans="1:20" s="2" customFormat="1" ht="36.75" hidden="1" customHeight="1" x14ac:dyDescent="0.3">
      <c r="A60" s="17" t="s">
        <v>570</v>
      </c>
      <c r="B60" s="8" t="s">
        <v>571</v>
      </c>
      <c r="C60" s="11"/>
      <c r="D60" s="209" t="s">
        <v>572</v>
      </c>
      <c r="E60" s="323">
        <f t="shared" si="3"/>
        <v>0</v>
      </c>
      <c r="F60" s="323"/>
      <c r="G60" s="413"/>
      <c r="H60" s="413"/>
      <c r="I60" s="413"/>
      <c r="J60" s="676">
        <f t="shared" si="4"/>
        <v>0</v>
      </c>
      <c r="K60" s="676"/>
      <c r="L60" s="687"/>
      <c r="M60" s="687"/>
      <c r="N60" s="687"/>
      <c r="O60" s="676"/>
      <c r="P60" s="687"/>
      <c r="Q60" s="687"/>
      <c r="R60" s="689">
        <f t="shared" si="5"/>
        <v>0</v>
      </c>
    </row>
    <row r="61" spans="1:20" s="87" customFormat="1" ht="65.25" hidden="1" customHeight="1" x14ac:dyDescent="0.3">
      <c r="A61" s="61"/>
      <c r="B61" s="13"/>
      <c r="C61" s="85"/>
      <c r="D61" s="88" t="s">
        <v>213</v>
      </c>
      <c r="E61" s="364">
        <f t="shared" si="3"/>
        <v>0</v>
      </c>
      <c r="F61" s="358"/>
      <c r="G61" s="412"/>
      <c r="H61" s="412"/>
      <c r="I61" s="412"/>
      <c r="J61" s="481">
        <f t="shared" si="4"/>
        <v>0</v>
      </c>
      <c r="K61" s="668"/>
      <c r="L61" s="685"/>
      <c r="M61" s="685"/>
      <c r="N61" s="685"/>
      <c r="O61" s="668"/>
      <c r="P61" s="685"/>
      <c r="Q61" s="685"/>
      <c r="R61" s="690">
        <f t="shared" si="5"/>
        <v>0</v>
      </c>
    </row>
    <row r="62" spans="1:20" s="2" customFormat="1" ht="36.75" hidden="1" customHeight="1" x14ac:dyDescent="0.3">
      <c r="A62" s="11" t="s">
        <v>214</v>
      </c>
      <c r="B62" s="8" t="s">
        <v>215</v>
      </c>
      <c r="C62" s="11" t="s">
        <v>216</v>
      </c>
      <c r="D62" s="12" t="s">
        <v>217</v>
      </c>
      <c r="E62" s="323">
        <f t="shared" si="3"/>
        <v>0</v>
      </c>
      <c r="F62" s="323"/>
      <c r="G62" s="413"/>
      <c r="H62" s="413"/>
      <c r="I62" s="413"/>
      <c r="J62" s="676">
        <f t="shared" si="4"/>
        <v>0</v>
      </c>
      <c r="K62" s="664"/>
      <c r="L62" s="687"/>
      <c r="M62" s="687"/>
      <c r="N62" s="687"/>
      <c r="O62" s="664"/>
      <c r="P62" s="687"/>
      <c r="Q62" s="687"/>
      <c r="R62" s="667">
        <f>SUM(E62,J62)</f>
        <v>0</v>
      </c>
    </row>
    <row r="63" spans="1:20" s="87" customFormat="1" ht="28.5" hidden="1" customHeight="1" x14ac:dyDescent="0.3">
      <c r="A63" s="85" t="s">
        <v>3</v>
      </c>
      <c r="B63" s="13" t="s">
        <v>28</v>
      </c>
      <c r="C63" s="85" t="s">
        <v>29</v>
      </c>
      <c r="D63" s="86" t="s">
        <v>30</v>
      </c>
      <c r="E63" s="358">
        <f t="shared" si="3"/>
        <v>0</v>
      </c>
      <c r="F63" s="358"/>
      <c r="G63" s="412"/>
      <c r="H63" s="412"/>
      <c r="I63" s="412"/>
      <c r="J63" s="680">
        <f t="shared" si="4"/>
        <v>0</v>
      </c>
      <c r="K63" s="668"/>
      <c r="L63" s="685"/>
      <c r="M63" s="685"/>
      <c r="N63" s="685"/>
      <c r="O63" s="668"/>
      <c r="P63" s="685"/>
      <c r="Q63" s="685"/>
      <c r="R63" s="56">
        <f t="shared" ref="R63:R64" si="7">SUM(E63,J63)</f>
        <v>0</v>
      </c>
    </row>
    <row r="64" spans="1:20" s="2" customFormat="1" ht="4.9000000000000004" hidden="1" customHeight="1" x14ac:dyDescent="0.3">
      <c r="A64" s="8" t="s">
        <v>7</v>
      </c>
      <c r="B64" s="8" t="s">
        <v>31</v>
      </c>
      <c r="C64" s="8" t="s">
        <v>29</v>
      </c>
      <c r="D64" s="376" t="s">
        <v>8</v>
      </c>
      <c r="E64" s="323">
        <f t="shared" si="3"/>
        <v>0</v>
      </c>
      <c r="F64" s="323"/>
      <c r="G64" s="413"/>
      <c r="H64" s="413"/>
      <c r="I64" s="413"/>
      <c r="J64" s="676">
        <f t="shared" si="4"/>
        <v>0</v>
      </c>
      <c r="K64" s="664"/>
      <c r="L64" s="687"/>
      <c r="M64" s="687"/>
      <c r="N64" s="687"/>
      <c r="O64" s="664"/>
      <c r="P64" s="687"/>
      <c r="Q64" s="687"/>
      <c r="R64" s="667">
        <f t="shared" si="7"/>
        <v>0</v>
      </c>
    </row>
    <row r="65" spans="1:20" s="2" customFormat="1" ht="43.5" customHeight="1" x14ac:dyDescent="0.3">
      <c r="A65" s="5" t="s">
        <v>46</v>
      </c>
      <c r="B65" s="240"/>
      <c r="C65" s="240"/>
      <c r="D65" s="21" t="s">
        <v>47</v>
      </c>
      <c r="E65" s="89">
        <f>SUM(E66)</f>
        <v>0</v>
      </c>
      <c r="F65" s="89">
        <f t="shared" ref="F65:R65" si="8">SUM(F66)</f>
        <v>0</v>
      </c>
      <c r="G65" s="89">
        <f t="shared" si="8"/>
        <v>0</v>
      </c>
      <c r="H65" s="89">
        <f t="shared" si="8"/>
        <v>0</v>
      </c>
      <c r="I65" s="89">
        <f t="shared" si="8"/>
        <v>0</v>
      </c>
      <c r="J65" s="89">
        <f t="shared" si="8"/>
        <v>0</v>
      </c>
      <c r="K65" s="89">
        <f t="shared" si="8"/>
        <v>0</v>
      </c>
      <c r="L65" s="89">
        <f t="shared" si="8"/>
        <v>0</v>
      </c>
      <c r="M65" s="89">
        <f t="shared" si="8"/>
        <v>0</v>
      </c>
      <c r="N65" s="89">
        <f t="shared" si="8"/>
        <v>0</v>
      </c>
      <c r="O65" s="89">
        <f t="shared" si="8"/>
        <v>0</v>
      </c>
      <c r="P65" s="89">
        <f t="shared" si="8"/>
        <v>0</v>
      </c>
      <c r="Q65" s="89">
        <f t="shared" si="8"/>
        <v>0</v>
      </c>
      <c r="R65" s="89">
        <f t="shared" si="8"/>
        <v>0</v>
      </c>
      <c r="T65" s="279">
        <f t="shared" ref="T65:T66" si="9">SUM(E65,J65)</f>
        <v>0</v>
      </c>
    </row>
    <row r="66" spans="1:20" s="52" customFormat="1" ht="45" customHeight="1" x14ac:dyDescent="0.3">
      <c r="A66" s="5" t="s">
        <v>48</v>
      </c>
      <c r="B66" s="240"/>
      <c r="C66" s="240"/>
      <c r="D66" s="21" t="s">
        <v>47</v>
      </c>
      <c r="E66" s="89">
        <f>SUM(E67:E69,E74)</f>
        <v>0</v>
      </c>
      <c r="F66" s="89">
        <f>SUM(F67:F69,F74)</f>
        <v>0</v>
      </c>
      <c r="G66" s="89">
        <f>SUM(G67:G69,G74)</f>
        <v>0</v>
      </c>
      <c r="H66" s="89">
        <f t="shared" ref="H66:R66" si="10">SUM(H67:H69,H74)</f>
        <v>0</v>
      </c>
      <c r="I66" s="89">
        <f t="shared" si="10"/>
        <v>0</v>
      </c>
      <c r="J66" s="89">
        <f t="shared" si="10"/>
        <v>0</v>
      </c>
      <c r="K66" s="89">
        <f t="shared" si="10"/>
        <v>0</v>
      </c>
      <c r="L66" s="89">
        <f t="shared" si="10"/>
        <v>0</v>
      </c>
      <c r="M66" s="89">
        <f t="shared" si="10"/>
        <v>0</v>
      </c>
      <c r="N66" s="89">
        <f t="shared" si="10"/>
        <v>0</v>
      </c>
      <c r="O66" s="89">
        <f t="shared" si="10"/>
        <v>0</v>
      </c>
      <c r="P66" s="89">
        <f t="shared" si="10"/>
        <v>0</v>
      </c>
      <c r="Q66" s="89">
        <f t="shared" si="10"/>
        <v>0</v>
      </c>
      <c r="R66" s="89">
        <f t="shared" si="10"/>
        <v>0</v>
      </c>
      <c r="T66" s="279">
        <f t="shared" si="9"/>
        <v>0</v>
      </c>
    </row>
    <row r="67" spans="1:20" s="52" customFormat="1" ht="55.5" customHeight="1" x14ac:dyDescent="0.3">
      <c r="A67" s="377" t="s">
        <v>234</v>
      </c>
      <c r="B67" s="377" t="s">
        <v>63</v>
      </c>
      <c r="C67" s="377" t="s">
        <v>64</v>
      </c>
      <c r="D67" s="376" t="s">
        <v>84</v>
      </c>
      <c r="E67" s="689">
        <f t="shared" ref="E67:E85" si="11">SUM(F67,I67)</f>
        <v>89647</v>
      </c>
      <c r="F67" s="689">
        <v>89647</v>
      </c>
      <c r="G67" s="689">
        <v>82152</v>
      </c>
      <c r="H67" s="665"/>
      <c r="I67" s="665"/>
      <c r="J67" s="667">
        <f t="shared" ref="J67:J88" si="12">SUM(L67,O67)</f>
        <v>0</v>
      </c>
      <c r="K67" s="667"/>
      <c r="L67" s="665"/>
      <c r="M67" s="665"/>
      <c r="N67" s="665"/>
      <c r="O67" s="667"/>
      <c r="P67" s="667"/>
      <c r="Q67" s="667"/>
      <c r="R67" s="667">
        <f>SUM(E67,J67)</f>
        <v>89647</v>
      </c>
    </row>
    <row r="68" spans="1:20" s="2" customFormat="1" ht="28.5" customHeight="1" x14ac:dyDescent="0.3">
      <c r="A68" s="22" t="s">
        <v>235</v>
      </c>
      <c r="B68" s="22" t="s">
        <v>220</v>
      </c>
      <c r="C68" s="90" t="s">
        <v>221</v>
      </c>
      <c r="D68" s="91" t="s">
        <v>222</v>
      </c>
      <c r="E68" s="689">
        <f t="shared" si="11"/>
        <v>-84913</v>
      </c>
      <c r="F68" s="727">
        <v>-84913</v>
      </c>
      <c r="G68" s="689">
        <v>-78272</v>
      </c>
      <c r="H68" s="665"/>
      <c r="I68" s="665"/>
      <c r="J68" s="667">
        <f t="shared" si="12"/>
        <v>0</v>
      </c>
      <c r="K68" s="667"/>
      <c r="L68" s="665"/>
      <c r="M68" s="665"/>
      <c r="N68" s="665"/>
      <c r="O68" s="667"/>
      <c r="P68" s="667"/>
      <c r="Q68" s="667"/>
      <c r="R68" s="667">
        <f t="shared" ref="R68:R88" si="13">SUM(E68,J68)</f>
        <v>-84913</v>
      </c>
    </row>
    <row r="69" spans="1:20" s="255" customFormat="1" ht="39.75" hidden="1" customHeight="1" x14ac:dyDescent="0.3">
      <c r="A69" s="729" t="s">
        <v>236</v>
      </c>
      <c r="B69" s="503">
        <v>1020</v>
      </c>
      <c r="C69" s="730"/>
      <c r="D69" s="505" t="s">
        <v>237</v>
      </c>
      <c r="E69" s="689">
        <f t="shared" si="11"/>
        <v>0</v>
      </c>
      <c r="F69" s="689">
        <f>SUM(F70)</f>
        <v>0</v>
      </c>
      <c r="G69" s="689">
        <f>SUM(G70)</f>
        <v>0</v>
      </c>
      <c r="H69" s="678"/>
      <c r="I69" s="678"/>
      <c r="J69" s="667">
        <f t="shared" si="12"/>
        <v>0</v>
      </c>
      <c r="K69" s="689"/>
      <c r="L69" s="678"/>
      <c r="M69" s="678"/>
      <c r="N69" s="678"/>
      <c r="O69" s="689"/>
      <c r="P69" s="480"/>
      <c r="Q69" s="480"/>
      <c r="R69" s="667">
        <f t="shared" si="13"/>
        <v>0</v>
      </c>
    </row>
    <row r="70" spans="1:20" s="726" customFormat="1" ht="39.75" hidden="1" customHeight="1" x14ac:dyDescent="0.3">
      <c r="A70" s="724" t="s">
        <v>52</v>
      </c>
      <c r="B70" s="507">
        <v>1021</v>
      </c>
      <c r="C70" s="506" t="s">
        <v>53</v>
      </c>
      <c r="D70" s="725" t="s">
        <v>54</v>
      </c>
      <c r="E70" s="679">
        <f>SUM(F70,I70)</f>
        <v>0</v>
      </c>
      <c r="F70" s="679"/>
      <c r="G70" s="679"/>
      <c r="H70" s="678"/>
      <c r="I70" s="678"/>
      <c r="J70" s="480">
        <f t="shared" si="12"/>
        <v>0</v>
      </c>
      <c r="K70" s="480"/>
      <c r="L70" s="678"/>
      <c r="M70" s="678"/>
      <c r="N70" s="678"/>
      <c r="O70" s="480"/>
      <c r="P70" s="480"/>
      <c r="Q70" s="480"/>
      <c r="R70" s="480">
        <f t="shared" si="13"/>
        <v>0</v>
      </c>
    </row>
    <row r="71" spans="1:20" s="94" customFormat="1" ht="182.45" hidden="1" customHeight="1" x14ac:dyDescent="0.3">
      <c r="A71" s="502" t="s">
        <v>300</v>
      </c>
      <c r="B71" s="503">
        <v>1060</v>
      </c>
      <c r="C71" s="504"/>
      <c r="D71" s="505" t="s">
        <v>299</v>
      </c>
      <c r="E71" s="689">
        <f t="shared" si="11"/>
        <v>0</v>
      </c>
      <c r="F71" s="727"/>
      <c r="G71" s="689"/>
      <c r="H71" s="678"/>
      <c r="I71" s="678"/>
      <c r="J71" s="667">
        <f t="shared" si="12"/>
        <v>0</v>
      </c>
      <c r="K71" s="667"/>
      <c r="L71" s="665"/>
      <c r="M71" s="665"/>
      <c r="N71" s="665"/>
      <c r="O71" s="667"/>
      <c r="P71" s="480"/>
      <c r="Q71" s="480"/>
      <c r="R71" s="667">
        <f t="shared" si="13"/>
        <v>0</v>
      </c>
    </row>
    <row r="72" spans="1:20" s="94" customFormat="1" ht="38.25" hidden="1" customHeight="1" x14ac:dyDescent="0.3">
      <c r="A72" s="506" t="s">
        <v>298</v>
      </c>
      <c r="B72" s="507">
        <v>1061</v>
      </c>
      <c r="C72" s="506" t="s">
        <v>53</v>
      </c>
      <c r="D72" s="508" t="s">
        <v>54</v>
      </c>
      <c r="E72" s="679">
        <f t="shared" si="11"/>
        <v>0</v>
      </c>
      <c r="F72" s="728"/>
      <c r="G72" s="679"/>
      <c r="H72" s="480"/>
      <c r="I72" s="480"/>
      <c r="J72" s="679">
        <f t="shared" si="12"/>
        <v>0</v>
      </c>
      <c r="K72" s="679"/>
      <c r="L72" s="679"/>
      <c r="M72" s="679"/>
      <c r="N72" s="679"/>
      <c r="O72" s="679"/>
      <c r="P72" s="677"/>
      <c r="Q72" s="677"/>
      <c r="R72" s="679">
        <f t="shared" si="13"/>
        <v>0</v>
      </c>
    </row>
    <row r="73" spans="1:20" s="87" customFormat="1" ht="57" hidden="1" customHeight="1" x14ac:dyDescent="0.3">
      <c r="A73" s="23" t="s">
        <v>238</v>
      </c>
      <c r="B73" s="23" t="s">
        <v>239</v>
      </c>
      <c r="C73" s="23" t="s">
        <v>76</v>
      </c>
      <c r="D73" s="30" t="s">
        <v>240</v>
      </c>
      <c r="E73" s="76">
        <f t="shared" si="11"/>
        <v>0</v>
      </c>
      <c r="F73" s="76"/>
      <c r="G73" s="76"/>
      <c r="H73" s="56"/>
      <c r="I73" s="56"/>
      <c r="J73" s="667">
        <f t="shared" si="12"/>
        <v>0</v>
      </c>
      <c r="K73" s="76"/>
      <c r="L73" s="56"/>
      <c r="M73" s="56"/>
      <c r="N73" s="56"/>
      <c r="O73" s="76"/>
      <c r="P73" s="56"/>
      <c r="Q73" s="56"/>
      <c r="R73" s="667">
        <f t="shared" si="13"/>
        <v>0</v>
      </c>
    </row>
    <row r="74" spans="1:20" s="2" customFormat="1" ht="36.75" customHeight="1" x14ac:dyDescent="0.3">
      <c r="A74" s="22" t="s">
        <v>241</v>
      </c>
      <c r="B74" s="22" t="s">
        <v>242</v>
      </c>
      <c r="C74" s="90" t="s">
        <v>243</v>
      </c>
      <c r="D74" s="91" t="s">
        <v>244</v>
      </c>
      <c r="E74" s="727">
        <f>SUM(F74,I74)</f>
        <v>-4734</v>
      </c>
      <c r="F74" s="689">
        <v>-4734</v>
      </c>
      <c r="G74" s="689">
        <v>-3880</v>
      </c>
      <c r="H74" s="667"/>
      <c r="I74" s="667"/>
      <c r="J74" s="667">
        <f t="shared" si="12"/>
        <v>0</v>
      </c>
      <c r="K74" s="689"/>
      <c r="L74" s="667"/>
      <c r="M74" s="667"/>
      <c r="N74" s="667"/>
      <c r="O74" s="689"/>
      <c r="P74" s="667"/>
      <c r="Q74" s="667"/>
      <c r="R74" s="667">
        <f t="shared" si="13"/>
        <v>-4734</v>
      </c>
    </row>
    <row r="75" spans="1:20" s="87" customFormat="1" ht="27" hidden="1" customHeight="1" x14ac:dyDescent="0.3">
      <c r="A75" s="23" t="s">
        <v>245</v>
      </c>
      <c r="B75" s="23" t="s">
        <v>246</v>
      </c>
      <c r="C75" s="23" t="s">
        <v>243</v>
      </c>
      <c r="D75" s="170" t="s">
        <v>247</v>
      </c>
      <c r="E75" s="234">
        <f t="shared" si="11"/>
        <v>0</v>
      </c>
      <c r="F75" s="234"/>
      <c r="G75" s="234"/>
      <c r="H75" s="60"/>
      <c r="I75" s="60"/>
      <c r="J75" s="667">
        <f t="shared" si="12"/>
        <v>0</v>
      </c>
      <c r="K75" s="56"/>
      <c r="L75" s="56"/>
      <c r="M75" s="56"/>
      <c r="N75" s="56"/>
      <c r="O75" s="56"/>
      <c r="P75" s="56"/>
      <c r="Q75" s="56"/>
      <c r="R75" s="667">
        <f t="shared" si="13"/>
        <v>0</v>
      </c>
    </row>
    <row r="76" spans="1:20" s="87" customFormat="1" ht="46.5" hidden="1" customHeight="1" x14ac:dyDescent="0.3">
      <c r="A76" s="23" t="s">
        <v>248</v>
      </c>
      <c r="B76" s="23" t="s">
        <v>249</v>
      </c>
      <c r="C76" s="23" t="s">
        <v>243</v>
      </c>
      <c r="D76" s="30" t="s">
        <v>250</v>
      </c>
      <c r="E76" s="234">
        <f t="shared" si="11"/>
        <v>0</v>
      </c>
      <c r="F76" s="234"/>
      <c r="G76" s="234"/>
      <c r="H76" s="60"/>
      <c r="I76" s="60"/>
      <c r="J76" s="667">
        <f t="shared" si="12"/>
        <v>0</v>
      </c>
      <c r="K76" s="100"/>
      <c r="L76" s="56"/>
      <c r="M76" s="56"/>
      <c r="N76" s="56"/>
      <c r="O76" s="100"/>
      <c r="P76" s="56"/>
      <c r="Q76" s="56"/>
      <c r="R76" s="667">
        <f t="shared" si="13"/>
        <v>0</v>
      </c>
    </row>
    <row r="77" spans="1:20" s="93" customFormat="1" ht="39.75" hidden="1" customHeight="1" x14ac:dyDescent="0.35">
      <c r="A77" s="237"/>
      <c r="B77" s="237"/>
      <c r="C77" s="237"/>
      <c r="D77" s="92" t="s">
        <v>302</v>
      </c>
      <c r="E77" s="235">
        <f t="shared" si="11"/>
        <v>0</v>
      </c>
      <c r="F77" s="235"/>
      <c r="G77" s="235"/>
      <c r="H77" s="374"/>
      <c r="I77" s="374"/>
      <c r="J77" s="667">
        <f t="shared" si="12"/>
        <v>0</v>
      </c>
      <c r="K77" s="691"/>
      <c r="L77" s="28"/>
      <c r="M77" s="28"/>
      <c r="N77" s="28"/>
      <c r="O77" s="691"/>
      <c r="P77" s="28"/>
      <c r="Q77" s="28"/>
      <c r="R77" s="667">
        <f t="shared" si="13"/>
        <v>0</v>
      </c>
    </row>
    <row r="78" spans="1:20" s="87" customFormat="1" ht="0.75" hidden="1" customHeight="1" x14ac:dyDescent="0.3">
      <c r="A78" s="99" t="s">
        <v>251</v>
      </c>
      <c r="B78" s="99" t="s">
        <v>252</v>
      </c>
      <c r="C78" s="99" t="s">
        <v>243</v>
      </c>
      <c r="D78" s="232" t="s">
        <v>253</v>
      </c>
      <c r="E78" s="234">
        <f t="shared" si="11"/>
        <v>0</v>
      </c>
      <c r="F78" s="234"/>
      <c r="G78" s="234"/>
      <c r="H78" s="60"/>
      <c r="I78" s="60"/>
      <c r="J78" s="667">
        <f t="shared" si="12"/>
        <v>0</v>
      </c>
      <c r="K78" s="100"/>
      <c r="L78" s="56"/>
      <c r="M78" s="56"/>
      <c r="N78" s="56"/>
      <c r="O78" s="100"/>
      <c r="P78" s="56"/>
      <c r="Q78" s="56"/>
      <c r="R78" s="667">
        <f t="shared" si="13"/>
        <v>0</v>
      </c>
    </row>
    <row r="79" spans="1:20" s="87" customFormat="1" ht="76.5" hidden="1" customHeight="1" x14ac:dyDescent="0.3">
      <c r="A79" s="511" t="s">
        <v>543</v>
      </c>
      <c r="B79" s="511"/>
      <c r="C79" s="512"/>
      <c r="D79" s="203" t="s">
        <v>538</v>
      </c>
      <c r="E79" s="322">
        <f t="shared" si="11"/>
        <v>0</v>
      </c>
      <c r="F79" s="322">
        <f t="shared" ref="F79:O79" si="14">SUM(F80:F81)</f>
        <v>0</v>
      </c>
      <c r="G79" s="322"/>
      <c r="H79" s="322">
        <f t="shared" si="14"/>
        <v>0</v>
      </c>
      <c r="I79" s="322">
        <f t="shared" si="14"/>
        <v>0</v>
      </c>
      <c r="J79" s="667">
        <f t="shared" si="12"/>
        <v>0</v>
      </c>
      <c r="K79" s="689">
        <f t="shared" si="14"/>
        <v>0</v>
      </c>
      <c r="L79" s="689">
        <f t="shared" si="14"/>
        <v>0</v>
      </c>
      <c r="M79" s="689">
        <f t="shared" si="14"/>
        <v>0</v>
      </c>
      <c r="N79" s="689">
        <f t="shared" si="14"/>
        <v>0</v>
      </c>
      <c r="O79" s="689">
        <f t="shared" si="14"/>
        <v>0</v>
      </c>
      <c r="P79" s="667"/>
      <c r="Q79" s="667"/>
      <c r="R79" s="667">
        <f t="shared" si="13"/>
        <v>0</v>
      </c>
    </row>
    <row r="80" spans="1:20" s="87" customFormat="1" ht="103.5" hidden="1" customHeight="1" x14ac:dyDescent="0.3">
      <c r="A80" s="99" t="s">
        <v>541</v>
      </c>
      <c r="B80" s="99" t="s">
        <v>540</v>
      </c>
      <c r="C80" s="389" t="s">
        <v>243</v>
      </c>
      <c r="D80" s="391" t="s">
        <v>536</v>
      </c>
      <c r="E80" s="234">
        <f t="shared" si="11"/>
        <v>0</v>
      </c>
      <c r="F80" s="234"/>
      <c r="G80" s="234"/>
      <c r="H80" s="60"/>
      <c r="I80" s="60"/>
      <c r="J80" s="667">
        <f t="shared" si="12"/>
        <v>0</v>
      </c>
      <c r="K80" s="76"/>
      <c r="L80" s="76"/>
      <c r="M80" s="76"/>
      <c r="N80" s="76"/>
      <c r="O80" s="76"/>
      <c r="P80" s="56"/>
      <c r="Q80" s="56"/>
      <c r="R80" s="667">
        <f t="shared" si="13"/>
        <v>0</v>
      </c>
    </row>
    <row r="81" spans="1:20" s="93" customFormat="1" ht="107.25" hidden="1" customHeight="1" x14ac:dyDescent="0.3">
      <c r="A81" s="509" t="s">
        <v>542</v>
      </c>
      <c r="B81" s="509" t="s">
        <v>539</v>
      </c>
      <c r="C81" s="510" t="s">
        <v>243</v>
      </c>
      <c r="D81" s="345" t="s">
        <v>537</v>
      </c>
      <c r="E81" s="327">
        <f t="shared" si="11"/>
        <v>0</v>
      </c>
      <c r="F81" s="327"/>
      <c r="G81" s="327"/>
      <c r="H81" s="394"/>
      <c r="I81" s="394"/>
      <c r="J81" s="667">
        <f t="shared" si="12"/>
        <v>0</v>
      </c>
      <c r="K81" s="679"/>
      <c r="L81" s="480"/>
      <c r="M81" s="480"/>
      <c r="N81" s="480"/>
      <c r="O81" s="679"/>
      <c r="P81" s="480"/>
      <c r="Q81" s="480"/>
      <c r="R81" s="679">
        <f t="shared" si="13"/>
        <v>0</v>
      </c>
    </row>
    <row r="82" spans="1:20" s="93" customFormat="1" ht="93.75" hidden="1" customHeight="1" x14ac:dyDescent="0.3">
      <c r="A82" s="23" t="s">
        <v>254</v>
      </c>
      <c r="B82" s="23" t="s">
        <v>255</v>
      </c>
      <c r="C82" s="169" t="s">
        <v>243</v>
      </c>
      <c r="D82" s="30" t="s">
        <v>256</v>
      </c>
      <c r="E82" s="234">
        <f t="shared" si="11"/>
        <v>0</v>
      </c>
      <c r="F82" s="234"/>
      <c r="G82" s="234"/>
      <c r="H82" s="234"/>
      <c r="I82" s="234"/>
      <c r="J82" s="667">
        <f t="shared" si="12"/>
        <v>0</v>
      </c>
      <c r="K82" s="76">
        <f>SUM(K83)</f>
        <v>0</v>
      </c>
      <c r="L82" s="76"/>
      <c r="M82" s="690"/>
      <c r="N82" s="690"/>
      <c r="O82" s="76">
        <f>SUM(O83)</f>
        <v>0</v>
      </c>
      <c r="P82" s="28"/>
      <c r="Q82" s="28"/>
      <c r="R82" s="667">
        <f t="shared" si="13"/>
        <v>0</v>
      </c>
    </row>
    <row r="83" spans="1:20" s="93" customFormat="1" ht="21.75" hidden="1" customHeight="1" x14ac:dyDescent="0.3">
      <c r="A83" s="237" t="s">
        <v>295</v>
      </c>
      <c r="B83" s="237" t="s">
        <v>296</v>
      </c>
      <c r="C83" s="392" t="s">
        <v>243</v>
      </c>
      <c r="D83" s="393" t="s">
        <v>297</v>
      </c>
      <c r="E83" s="236">
        <f t="shared" si="11"/>
        <v>0</v>
      </c>
      <c r="F83" s="235"/>
      <c r="G83" s="235"/>
      <c r="H83" s="374"/>
      <c r="I83" s="374"/>
      <c r="J83" s="667">
        <f t="shared" si="12"/>
        <v>0</v>
      </c>
      <c r="K83" s="28"/>
      <c r="L83" s="28"/>
      <c r="M83" s="28"/>
      <c r="N83" s="28"/>
      <c r="O83" s="28"/>
      <c r="P83" s="28"/>
      <c r="Q83" s="28"/>
      <c r="R83" s="667">
        <f t="shared" si="13"/>
        <v>0</v>
      </c>
    </row>
    <row r="84" spans="1:20" s="2" customFormat="1" ht="54" hidden="1" customHeight="1" x14ac:dyDescent="0.3">
      <c r="A84" s="22" t="s">
        <v>573</v>
      </c>
      <c r="B84" s="22" t="s">
        <v>574</v>
      </c>
      <c r="C84" s="90" t="s">
        <v>37</v>
      </c>
      <c r="D84" s="390" t="s">
        <v>575</v>
      </c>
      <c r="E84" s="415">
        <f t="shared" si="11"/>
        <v>0</v>
      </c>
      <c r="F84" s="322"/>
      <c r="G84" s="322"/>
      <c r="H84" s="254"/>
      <c r="I84" s="254"/>
      <c r="J84" s="667">
        <f t="shared" si="12"/>
        <v>0</v>
      </c>
      <c r="K84" s="667"/>
      <c r="L84" s="667"/>
      <c r="M84" s="667"/>
      <c r="N84" s="667"/>
      <c r="O84" s="667"/>
      <c r="P84" s="667"/>
      <c r="Q84" s="667"/>
      <c r="R84" s="667">
        <f t="shared" si="13"/>
        <v>0</v>
      </c>
    </row>
    <row r="85" spans="1:20" s="2" customFormat="1" ht="33" hidden="1" customHeight="1" x14ac:dyDescent="0.3">
      <c r="A85" s="22" t="s">
        <v>49</v>
      </c>
      <c r="B85" s="8" t="s">
        <v>50</v>
      </c>
      <c r="C85" s="8" t="s">
        <v>16</v>
      </c>
      <c r="D85" s="9" t="s">
        <v>51</v>
      </c>
      <c r="E85" s="415">
        <f t="shared" si="11"/>
        <v>0</v>
      </c>
      <c r="F85" s="322"/>
      <c r="G85" s="322"/>
      <c r="H85" s="254"/>
      <c r="I85" s="254"/>
      <c r="J85" s="667">
        <f t="shared" si="12"/>
        <v>0</v>
      </c>
      <c r="K85" s="667"/>
      <c r="L85" s="667"/>
      <c r="M85" s="667"/>
      <c r="N85" s="667"/>
      <c r="O85" s="667"/>
      <c r="P85" s="667"/>
      <c r="Q85" s="667"/>
      <c r="R85" s="667">
        <f t="shared" si="13"/>
        <v>0</v>
      </c>
    </row>
    <row r="86" spans="1:20" s="255" customFormat="1" ht="72.75" hidden="1" customHeight="1" x14ac:dyDescent="0.3">
      <c r="A86" s="208" t="s">
        <v>420</v>
      </c>
      <c r="B86" s="208" t="s">
        <v>421</v>
      </c>
      <c r="C86" s="208" t="s">
        <v>19</v>
      </c>
      <c r="D86" s="209" t="s">
        <v>422</v>
      </c>
      <c r="E86" s="322">
        <f>SUM(F86,I86)</f>
        <v>0</v>
      </c>
      <c r="F86" s="322"/>
      <c r="G86" s="322"/>
      <c r="H86" s="322"/>
      <c r="I86" s="322"/>
      <c r="J86" s="689">
        <f>SUM(L86,O86)</f>
        <v>0</v>
      </c>
      <c r="K86" s="689"/>
      <c r="L86" s="689"/>
      <c r="M86" s="689"/>
      <c r="N86" s="689"/>
      <c r="O86" s="689"/>
      <c r="P86" s="480"/>
      <c r="Q86" s="480"/>
      <c r="R86" s="689">
        <f>SUM(E86,J86)</f>
        <v>0</v>
      </c>
    </row>
    <row r="87" spans="1:20" s="255" customFormat="1" ht="66" hidden="1" customHeight="1" x14ac:dyDescent="0.3">
      <c r="A87" s="251"/>
      <c r="B87" s="251"/>
      <c r="C87" s="251"/>
      <c r="D87" s="388" t="s">
        <v>423</v>
      </c>
      <c r="E87" s="327">
        <f>SUM(F87,I87)</f>
        <v>0</v>
      </c>
      <c r="F87" s="327"/>
      <c r="G87" s="327"/>
      <c r="H87" s="394"/>
      <c r="I87" s="394"/>
      <c r="J87" s="679">
        <f>SUM(L87,O87)</f>
        <v>0</v>
      </c>
      <c r="K87" s="679"/>
      <c r="L87" s="679"/>
      <c r="M87" s="679"/>
      <c r="N87" s="679"/>
      <c r="O87" s="679"/>
      <c r="P87" s="679"/>
      <c r="Q87" s="679"/>
      <c r="R87" s="679">
        <f>SUM(E87,J87)</f>
        <v>0</v>
      </c>
    </row>
    <row r="88" spans="1:20" s="2" customFormat="1" ht="27.75" hidden="1" customHeight="1" x14ac:dyDescent="0.3">
      <c r="A88" s="22" t="s">
        <v>576</v>
      </c>
      <c r="B88" s="22" t="s">
        <v>28</v>
      </c>
      <c r="C88" s="11" t="s">
        <v>29</v>
      </c>
      <c r="D88" s="12" t="s">
        <v>30</v>
      </c>
      <c r="E88" s="322">
        <f>SUM(F88,I88)</f>
        <v>0</v>
      </c>
      <c r="F88" s="322"/>
      <c r="G88" s="322"/>
      <c r="H88" s="322"/>
      <c r="I88" s="322">
        <f>SUM(I86)</f>
        <v>0</v>
      </c>
      <c r="J88" s="667">
        <f t="shared" si="12"/>
        <v>0</v>
      </c>
      <c r="K88" s="689"/>
      <c r="L88" s="689"/>
      <c r="M88" s="689"/>
      <c r="N88" s="689"/>
      <c r="O88" s="689"/>
      <c r="P88" s="689"/>
      <c r="Q88" s="689">
        <f>SUM(Q86)</f>
        <v>0</v>
      </c>
      <c r="R88" s="689">
        <f t="shared" si="13"/>
        <v>0</v>
      </c>
    </row>
    <row r="89" spans="1:20" s="2" customFormat="1" ht="55.5" hidden="1" customHeight="1" x14ac:dyDescent="0.3">
      <c r="A89" s="5" t="s">
        <v>303</v>
      </c>
      <c r="B89" s="240"/>
      <c r="C89" s="240"/>
      <c r="D89" s="29" t="s">
        <v>87</v>
      </c>
      <c r="E89" s="278">
        <f>SUM(E90)</f>
        <v>0</v>
      </c>
      <c r="F89" s="278">
        <f t="shared" ref="F89:Q89" si="15">SUM(F90)</f>
        <v>0</v>
      </c>
      <c r="G89" s="278">
        <f t="shared" si="15"/>
        <v>0</v>
      </c>
      <c r="H89" s="278">
        <f t="shared" si="15"/>
        <v>0</v>
      </c>
      <c r="I89" s="278">
        <f t="shared" si="15"/>
        <v>0</v>
      </c>
      <c r="J89" s="89">
        <f t="shared" si="15"/>
        <v>0</v>
      </c>
      <c r="K89" s="89">
        <f t="shared" si="15"/>
        <v>0</v>
      </c>
      <c r="L89" s="89">
        <f t="shared" si="15"/>
        <v>0</v>
      </c>
      <c r="M89" s="89">
        <f t="shared" si="15"/>
        <v>0</v>
      </c>
      <c r="N89" s="89">
        <f t="shared" si="15"/>
        <v>0</v>
      </c>
      <c r="O89" s="89">
        <f t="shared" si="15"/>
        <v>0</v>
      </c>
      <c r="P89" s="89">
        <f t="shared" si="15"/>
        <v>0</v>
      </c>
      <c r="Q89" s="89">
        <f t="shared" si="15"/>
        <v>0</v>
      </c>
      <c r="R89" s="89">
        <f>SUM(J89,E89)</f>
        <v>0</v>
      </c>
      <c r="T89" s="279">
        <f t="shared" ref="T89:T90" si="16">SUM(E89,J89)</f>
        <v>0</v>
      </c>
    </row>
    <row r="90" spans="1:20" s="2" customFormat="1" ht="56.25" hidden="1" customHeight="1" x14ac:dyDescent="0.3">
      <c r="A90" s="5" t="s">
        <v>304</v>
      </c>
      <c r="B90" s="240"/>
      <c r="C90" s="240"/>
      <c r="D90" s="29" t="s">
        <v>87</v>
      </c>
      <c r="E90" s="278">
        <f>SUM(E91:E102)</f>
        <v>0</v>
      </c>
      <c r="F90" s="278">
        <f t="shared" ref="F90:R90" si="17">SUM(F91:F102)</f>
        <v>0</v>
      </c>
      <c r="G90" s="278">
        <f t="shared" si="17"/>
        <v>0</v>
      </c>
      <c r="H90" s="278">
        <f t="shared" si="17"/>
        <v>0</v>
      </c>
      <c r="I90" s="278">
        <f t="shared" si="17"/>
        <v>0</v>
      </c>
      <c r="J90" s="89">
        <f t="shared" si="17"/>
        <v>0</v>
      </c>
      <c r="K90" s="89">
        <f t="shared" si="17"/>
        <v>0</v>
      </c>
      <c r="L90" s="89">
        <f t="shared" si="17"/>
        <v>0</v>
      </c>
      <c r="M90" s="89">
        <f t="shared" si="17"/>
        <v>0</v>
      </c>
      <c r="N90" s="89">
        <f t="shared" si="17"/>
        <v>0</v>
      </c>
      <c r="O90" s="89">
        <f t="shared" si="17"/>
        <v>0</v>
      </c>
      <c r="P90" s="89">
        <f t="shared" si="17"/>
        <v>0</v>
      </c>
      <c r="Q90" s="89">
        <f t="shared" si="17"/>
        <v>0</v>
      </c>
      <c r="R90" s="89">
        <f t="shared" si="17"/>
        <v>0</v>
      </c>
      <c r="T90" s="279">
        <f t="shared" si="16"/>
        <v>0</v>
      </c>
    </row>
    <row r="91" spans="1:20" s="2" customFormat="1" ht="57.75" hidden="1" customHeight="1" x14ac:dyDescent="0.3">
      <c r="A91" s="22" t="s">
        <v>301</v>
      </c>
      <c r="B91" s="22" t="s">
        <v>63</v>
      </c>
      <c r="C91" s="22" t="s">
        <v>64</v>
      </c>
      <c r="D91" s="203" t="s">
        <v>84</v>
      </c>
      <c r="E91" s="322">
        <f>SUM(F91,I91)</f>
        <v>0</v>
      </c>
      <c r="F91" s="254"/>
      <c r="G91" s="322"/>
      <c r="H91" s="322"/>
      <c r="I91" s="394"/>
      <c r="J91" s="676">
        <f>SUM(L91,O91)</f>
        <v>0</v>
      </c>
      <c r="K91" s="689"/>
      <c r="L91" s="480"/>
      <c r="M91" s="480"/>
      <c r="N91" s="480"/>
      <c r="O91" s="689"/>
      <c r="P91" s="480"/>
      <c r="Q91" s="480"/>
      <c r="R91" s="689">
        <f t="shared" ref="R91:R100" si="18">SUM(J91,E91)</f>
        <v>0</v>
      </c>
    </row>
    <row r="92" spans="1:20" s="2" customFormat="1" ht="39.75" hidden="1" customHeight="1" x14ac:dyDescent="0.3">
      <c r="A92" s="22" t="s">
        <v>544</v>
      </c>
      <c r="B92" s="22" t="s">
        <v>75</v>
      </c>
      <c r="C92" s="22" t="s">
        <v>76</v>
      </c>
      <c r="D92" s="245" t="s">
        <v>77</v>
      </c>
      <c r="E92" s="322">
        <f t="shared" ref="E92:E100" si="19">SUM(F92,I92)</f>
        <v>0</v>
      </c>
      <c r="F92" s="254"/>
      <c r="G92" s="322"/>
      <c r="H92" s="322"/>
      <c r="I92" s="394"/>
      <c r="J92" s="676">
        <f t="shared" ref="J92:J100" si="20">SUM(L92,O92)</f>
        <v>0</v>
      </c>
      <c r="K92" s="689"/>
      <c r="L92" s="480"/>
      <c r="M92" s="480"/>
      <c r="N92" s="480"/>
      <c r="O92" s="689"/>
      <c r="P92" s="480"/>
      <c r="Q92" s="480"/>
      <c r="R92" s="689">
        <f t="shared" si="18"/>
        <v>0</v>
      </c>
    </row>
    <row r="93" spans="1:20" s="2" customFormat="1" ht="109.5" hidden="1" customHeight="1" x14ac:dyDescent="0.3">
      <c r="A93" s="22" t="s">
        <v>580</v>
      </c>
      <c r="B93" s="22" t="s">
        <v>145</v>
      </c>
      <c r="C93" s="22" t="s">
        <v>133</v>
      </c>
      <c r="D93" s="245" t="s">
        <v>146</v>
      </c>
      <c r="E93" s="322">
        <f t="shared" si="19"/>
        <v>0</v>
      </c>
      <c r="F93" s="254"/>
      <c r="G93" s="322"/>
      <c r="H93" s="322"/>
      <c r="I93" s="394"/>
      <c r="J93" s="676">
        <f t="shared" si="20"/>
        <v>0</v>
      </c>
      <c r="K93" s="689"/>
      <c r="L93" s="480"/>
      <c r="M93" s="480"/>
      <c r="N93" s="480"/>
      <c r="O93" s="689"/>
      <c r="P93" s="480"/>
      <c r="Q93" s="480"/>
      <c r="R93" s="689">
        <f t="shared" si="18"/>
        <v>0</v>
      </c>
    </row>
    <row r="94" spans="1:20" s="2" customFormat="1" ht="42.75" hidden="1" customHeight="1" x14ac:dyDescent="0.3">
      <c r="A94" s="22" t="s">
        <v>651</v>
      </c>
      <c r="B94" s="22" t="s">
        <v>142</v>
      </c>
      <c r="C94" s="22" t="s">
        <v>133</v>
      </c>
      <c r="D94" s="245" t="s">
        <v>143</v>
      </c>
      <c r="E94" s="322">
        <f t="shared" si="19"/>
        <v>0</v>
      </c>
      <c r="F94" s="254"/>
      <c r="G94" s="322"/>
      <c r="H94" s="322"/>
      <c r="I94" s="394"/>
      <c r="J94" s="676">
        <f t="shared" si="20"/>
        <v>0</v>
      </c>
      <c r="K94" s="689"/>
      <c r="L94" s="480"/>
      <c r="M94" s="480"/>
      <c r="N94" s="480"/>
      <c r="O94" s="689"/>
      <c r="P94" s="480"/>
      <c r="Q94" s="480"/>
      <c r="R94" s="689">
        <f t="shared" si="18"/>
        <v>0</v>
      </c>
    </row>
    <row r="95" spans="1:20" s="2" customFormat="1" ht="45" hidden="1" customHeight="1" x14ac:dyDescent="0.3">
      <c r="A95" s="22" t="s">
        <v>637</v>
      </c>
      <c r="B95" s="22" t="s">
        <v>148</v>
      </c>
      <c r="C95" s="22" t="s">
        <v>149</v>
      </c>
      <c r="D95" s="245" t="s">
        <v>150</v>
      </c>
      <c r="E95" s="322">
        <f t="shared" ref="E95" si="21">SUM(F95,I95)</f>
        <v>0</v>
      </c>
      <c r="F95" s="254"/>
      <c r="G95" s="322"/>
      <c r="H95" s="322"/>
      <c r="I95" s="394"/>
      <c r="J95" s="676">
        <f t="shared" ref="J95" si="22">SUM(L95,O95)</f>
        <v>0</v>
      </c>
      <c r="K95" s="689"/>
      <c r="L95" s="480"/>
      <c r="M95" s="480"/>
      <c r="N95" s="480"/>
      <c r="O95" s="689"/>
      <c r="P95" s="480"/>
      <c r="Q95" s="480"/>
      <c r="R95" s="689">
        <f t="shared" ref="R95" si="23">SUM(J95,E95)</f>
        <v>0</v>
      </c>
    </row>
    <row r="96" spans="1:20" s="2" customFormat="1" ht="29.25" hidden="1" customHeight="1" x14ac:dyDescent="0.3">
      <c r="A96" s="22" t="s">
        <v>545</v>
      </c>
      <c r="B96" s="22" t="s">
        <v>265</v>
      </c>
      <c r="C96" s="22" t="s">
        <v>266</v>
      </c>
      <c r="D96" s="245" t="s">
        <v>267</v>
      </c>
      <c r="E96" s="322">
        <f t="shared" si="19"/>
        <v>0</v>
      </c>
      <c r="F96" s="254"/>
      <c r="G96" s="322"/>
      <c r="H96" s="322"/>
      <c r="I96" s="394"/>
      <c r="J96" s="676">
        <f t="shared" si="20"/>
        <v>0</v>
      </c>
      <c r="K96" s="689"/>
      <c r="L96" s="480"/>
      <c r="M96" s="480"/>
      <c r="N96" s="480"/>
      <c r="O96" s="689"/>
      <c r="P96" s="480"/>
      <c r="Q96" s="480"/>
      <c r="R96" s="689">
        <f t="shared" si="18"/>
        <v>0</v>
      </c>
    </row>
    <row r="97" spans="1:20" s="2" customFormat="1" ht="57.75" hidden="1" customHeight="1" x14ac:dyDescent="0.3">
      <c r="A97" s="22" t="s">
        <v>546</v>
      </c>
      <c r="B97" s="22" t="s">
        <v>268</v>
      </c>
      <c r="C97" s="22" t="s">
        <v>269</v>
      </c>
      <c r="D97" s="18" t="s">
        <v>270</v>
      </c>
      <c r="E97" s="322">
        <f t="shared" si="19"/>
        <v>0</v>
      </c>
      <c r="F97" s="254"/>
      <c r="G97" s="322"/>
      <c r="H97" s="322"/>
      <c r="I97" s="394"/>
      <c r="J97" s="676">
        <f t="shared" si="20"/>
        <v>0</v>
      </c>
      <c r="K97" s="689"/>
      <c r="L97" s="480"/>
      <c r="M97" s="480"/>
      <c r="N97" s="480"/>
      <c r="O97" s="689"/>
      <c r="P97" s="480"/>
      <c r="Q97" s="480"/>
      <c r="R97" s="689">
        <f t="shared" si="18"/>
        <v>0</v>
      </c>
    </row>
    <row r="98" spans="1:20" s="2" customFormat="1" ht="40.5" hidden="1" customHeight="1" x14ac:dyDescent="0.3">
      <c r="A98" s="17" t="s">
        <v>547</v>
      </c>
      <c r="B98" s="17" t="s">
        <v>272</v>
      </c>
      <c r="C98" s="17" t="s">
        <v>273</v>
      </c>
      <c r="D98" s="247" t="s">
        <v>274</v>
      </c>
      <c r="E98" s="322">
        <f t="shared" si="19"/>
        <v>0</v>
      </c>
      <c r="F98" s="254"/>
      <c r="G98" s="322"/>
      <c r="H98" s="322"/>
      <c r="I98" s="394"/>
      <c r="J98" s="676">
        <f t="shared" si="20"/>
        <v>0</v>
      </c>
      <c r="K98" s="689"/>
      <c r="L98" s="480"/>
      <c r="M98" s="480"/>
      <c r="N98" s="480"/>
      <c r="O98" s="689"/>
      <c r="P98" s="480"/>
      <c r="Q98" s="480"/>
      <c r="R98" s="689">
        <f t="shared" si="18"/>
        <v>0</v>
      </c>
    </row>
    <row r="99" spans="1:20" s="2" customFormat="1" ht="38.25" hidden="1" customHeight="1" x14ac:dyDescent="0.3">
      <c r="A99" s="17" t="s">
        <v>548</v>
      </c>
      <c r="B99" s="17" t="s">
        <v>276</v>
      </c>
      <c r="C99" s="17" t="s">
        <v>273</v>
      </c>
      <c r="D99" s="25" t="s">
        <v>277</v>
      </c>
      <c r="E99" s="322">
        <f t="shared" si="19"/>
        <v>0</v>
      </c>
      <c r="F99" s="254"/>
      <c r="G99" s="322"/>
      <c r="H99" s="322"/>
      <c r="I99" s="394"/>
      <c r="J99" s="676">
        <f t="shared" si="20"/>
        <v>0</v>
      </c>
      <c r="K99" s="689"/>
      <c r="L99" s="480"/>
      <c r="M99" s="480"/>
      <c r="N99" s="480"/>
      <c r="O99" s="689"/>
      <c r="P99" s="480"/>
      <c r="Q99" s="480"/>
      <c r="R99" s="689">
        <f t="shared" si="18"/>
        <v>0</v>
      </c>
    </row>
    <row r="100" spans="1:20" s="2" customFormat="1" ht="59.25" hidden="1" customHeight="1" x14ac:dyDescent="0.3">
      <c r="A100" s="17" t="s">
        <v>652</v>
      </c>
      <c r="B100" s="17" t="s">
        <v>152</v>
      </c>
      <c r="C100" s="17" t="s">
        <v>37</v>
      </c>
      <c r="D100" s="25" t="s">
        <v>153</v>
      </c>
      <c r="E100" s="322">
        <f t="shared" si="19"/>
        <v>0</v>
      </c>
      <c r="F100" s="254"/>
      <c r="G100" s="322"/>
      <c r="H100" s="322"/>
      <c r="I100" s="394"/>
      <c r="J100" s="676">
        <f t="shared" si="20"/>
        <v>0</v>
      </c>
      <c r="K100" s="689"/>
      <c r="L100" s="480"/>
      <c r="M100" s="480"/>
      <c r="N100" s="480"/>
      <c r="O100" s="689"/>
      <c r="P100" s="480"/>
      <c r="Q100" s="480"/>
      <c r="R100" s="689">
        <f t="shared" si="18"/>
        <v>0</v>
      </c>
    </row>
    <row r="101" spans="1:20" s="2" customFormat="1" ht="40.5" hidden="1" customHeight="1" x14ac:dyDescent="0.3">
      <c r="A101" s="246"/>
      <c r="B101" s="246"/>
      <c r="C101" s="246"/>
      <c r="D101" s="203"/>
      <c r="E101" s="322"/>
      <c r="F101" s="254"/>
      <c r="G101" s="322"/>
      <c r="H101" s="394"/>
      <c r="I101" s="394"/>
      <c r="J101" s="676"/>
      <c r="K101" s="692"/>
      <c r="L101" s="480"/>
      <c r="M101" s="480"/>
      <c r="N101" s="480"/>
      <c r="O101" s="480"/>
      <c r="P101" s="480"/>
      <c r="Q101" s="480"/>
      <c r="R101" s="689"/>
    </row>
    <row r="102" spans="1:20" s="2" customFormat="1" ht="39.75" hidden="1" customHeight="1" x14ac:dyDescent="0.3">
      <c r="A102" s="17" t="s">
        <v>549</v>
      </c>
      <c r="B102" s="17" t="s">
        <v>72</v>
      </c>
      <c r="C102" s="17" t="s">
        <v>16</v>
      </c>
      <c r="D102" s="25" t="s">
        <v>73</v>
      </c>
      <c r="E102" s="254"/>
      <c r="F102" s="254"/>
      <c r="G102" s="254"/>
      <c r="H102" s="254"/>
      <c r="I102" s="254"/>
      <c r="J102" s="667"/>
      <c r="K102" s="667"/>
      <c r="L102" s="667"/>
      <c r="M102" s="667"/>
      <c r="N102" s="667"/>
      <c r="O102" s="667"/>
      <c r="P102" s="667"/>
      <c r="Q102" s="667"/>
      <c r="R102" s="689">
        <f>SUM(J102,E102)</f>
        <v>0</v>
      </c>
    </row>
    <row r="103" spans="1:20" s="2" customFormat="1" ht="78.75" hidden="1" customHeight="1" x14ac:dyDescent="0.3">
      <c r="A103" s="5" t="s">
        <v>417</v>
      </c>
      <c r="B103" s="240"/>
      <c r="C103" s="240"/>
      <c r="D103" s="29" t="s">
        <v>85</v>
      </c>
      <c r="E103" s="278">
        <f>SUM(E104)</f>
        <v>0</v>
      </c>
      <c r="F103" s="278">
        <f t="shared" ref="F103:Q103" si="24">SUM(F104)</f>
        <v>0</v>
      </c>
      <c r="G103" s="278">
        <f t="shared" si="24"/>
        <v>0</v>
      </c>
      <c r="H103" s="278">
        <f t="shared" si="24"/>
        <v>0</v>
      </c>
      <c r="I103" s="89">
        <f t="shared" si="24"/>
        <v>0</v>
      </c>
      <c r="J103" s="89">
        <f t="shared" si="24"/>
        <v>0</v>
      </c>
      <c r="K103" s="89">
        <f t="shared" si="24"/>
        <v>0</v>
      </c>
      <c r="L103" s="89">
        <f t="shared" si="24"/>
        <v>0</v>
      </c>
      <c r="M103" s="89">
        <f t="shared" si="24"/>
        <v>0</v>
      </c>
      <c r="N103" s="89">
        <f t="shared" si="24"/>
        <v>0</v>
      </c>
      <c r="O103" s="89">
        <f t="shared" si="24"/>
        <v>0</v>
      </c>
      <c r="P103" s="89">
        <f t="shared" si="24"/>
        <v>0</v>
      </c>
      <c r="Q103" s="89">
        <f t="shared" si="24"/>
        <v>0</v>
      </c>
      <c r="R103" s="89">
        <f>SUM(J103,E103)</f>
        <v>0</v>
      </c>
      <c r="T103" s="51">
        <f t="shared" ref="T103:T104" si="25">SUM(E103,J103)</f>
        <v>0</v>
      </c>
    </row>
    <row r="104" spans="1:20" s="2" customFormat="1" ht="78" hidden="1" customHeight="1" x14ac:dyDescent="0.3">
      <c r="A104" s="5" t="s">
        <v>418</v>
      </c>
      <c r="B104" s="240"/>
      <c r="C104" s="240"/>
      <c r="D104" s="29" t="s">
        <v>85</v>
      </c>
      <c r="E104" s="278">
        <f>SUM(E105:E110,E112,E113)</f>
        <v>0</v>
      </c>
      <c r="F104" s="278">
        <f t="shared" ref="F104:R104" si="26">SUM(F105:F110,F112,F113)</f>
        <v>0</v>
      </c>
      <c r="G104" s="278">
        <f t="shared" si="26"/>
        <v>0</v>
      </c>
      <c r="H104" s="278">
        <f t="shared" si="26"/>
        <v>0</v>
      </c>
      <c r="I104" s="89">
        <f t="shared" si="26"/>
        <v>0</v>
      </c>
      <c r="J104" s="89">
        <f t="shared" si="26"/>
        <v>0</v>
      </c>
      <c r="K104" s="89">
        <f t="shared" si="26"/>
        <v>0</v>
      </c>
      <c r="L104" s="89">
        <f t="shared" si="26"/>
        <v>0</v>
      </c>
      <c r="M104" s="89">
        <f t="shared" si="26"/>
        <v>0</v>
      </c>
      <c r="N104" s="89">
        <f t="shared" si="26"/>
        <v>0</v>
      </c>
      <c r="O104" s="89">
        <f t="shared" si="26"/>
        <v>0</v>
      </c>
      <c r="P104" s="89">
        <f t="shared" si="26"/>
        <v>0</v>
      </c>
      <c r="Q104" s="89">
        <f t="shared" si="26"/>
        <v>0</v>
      </c>
      <c r="R104" s="89">
        <f t="shared" si="26"/>
        <v>0</v>
      </c>
      <c r="T104" s="51">
        <f t="shared" si="25"/>
        <v>0</v>
      </c>
    </row>
    <row r="105" spans="1:20" s="2" customFormat="1" ht="60.75" hidden="1" customHeight="1" x14ac:dyDescent="0.3">
      <c r="A105" s="22" t="s">
        <v>419</v>
      </c>
      <c r="B105" s="22" t="s">
        <v>63</v>
      </c>
      <c r="C105" s="8" t="s">
        <v>64</v>
      </c>
      <c r="D105" s="203" t="s">
        <v>84</v>
      </c>
      <c r="E105" s="322">
        <f>SUM(F105,I105)</f>
        <v>0</v>
      </c>
      <c r="F105" s="254"/>
      <c r="G105" s="254"/>
      <c r="H105" s="254"/>
      <c r="I105" s="254"/>
      <c r="J105" s="667">
        <f t="shared" ref="J105:J108" si="27">SUM(K105)</f>
        <v>0</v>
      </c>
      <c r="K105" s="667"/>
      <c r="L105" s="667"/>
      <c r="M105" s="667"/>
      <c r="N105" s="667"/>
      <c r="O105" s="667"/>
      <c r="P105" s="667"/>
      <c r="Q105" s="667"/>
      <c r="R105" s="689">
        <f>SUM(J105,E105)</f>
        <v>0</v>
      </c>
    </row>
    <row r="106" spans="1:20" s="87" customFormat="1" ht="38.25" hidden="1" customHeight="1" x14ac:dyDescent="0.3">
      <c r="A106" s="23" t="s">
        <v>554</v>
      </c>
      <c r="B106" s="23" t="s">
        <v>171</v>
      </c>
      <c r="C106" s="13" t="s">
        <v>165</v>
      </c>
      <c r="D106" s="194" t="s">
        <v>172</v>
      </c>
      <c r="E106" s="234">
        <f>SUM(F106)</f>
        <v>0</v>
      </c>
      <c r="F106" s="60"/>
      <c r="G106" s="60"/>
      <c r="H106" s="60"/>
      <c r="I106" s="60"/>
      <c r="J106" s="667">
        <f t="shared" si="27"/>
        <v>0</v>
      </c>
      <c r="K106" s="56"/>
      <c r="L106" s="56"/>
      <c r="M106" s="56"/>
      <c r="N106" s="56"/>
      <c r="O106" s="56"/>
      <c r="P106" s="56"/>
      <c r="Q106" s="56"/>
      <c r="R106" s="76">
        <f>SUM(E106,J106)</f>
        <v>0</v>
      </c>
    </row>
    <row r="107" spans="1:20" s="2" customFormat="1" ht="73.5" hidden="1" customHeight="1" x14ac:dyDescent="0.3">
      <c r="A107" s="22" t="s">
        <v>577</v>
      </c>
      <c r="B107" s="22" t="s">
        <v>174</v>
      </c>
      <c r="C107" s="8" t="s">
        <v>165</v>
      </c>
      <c r="D107" s="376" t="s">
        <v>175</v>
      </c>
      <c r="E107" s="322">
        <f t="shared" ref="E107:E113" si="28">SUM(F107)</f>
        <v>0</v>
      </c>
      <c r="F107" s="254"/>
      <c r="G107" s="254"/>
      <c r="H107" s="254"/>
      <c r="I107" s="254"/>
      <c r="J107" s="667">
        <f t="shared" si="27"/>
        <v>0</v>
      </c>
      <c r="K107" s="667"/>
      <c r="L107" s="667"/>
      <c r="M107" s="667"/>
      <c r="N107" s="667"/>
      <c r="O107" s="667"/>
      <c r="P107" s="667"/>
      <c r="Q107" s="667"/>
      <c r="R107" s="689">
        <f>SUM(E107,J107)</f>
        <v>0</v>
      </c>
    </row>
    <row r="108" spans="1:20" s="2" customFormat="1" ht="39" hidden="1" customHeight="1" x14ac:dyDescent="0.3">
      <c r="A108" s="22" t="s">
        <v>581</v>
      </c>
      <c r="B108" s="22" t="s">
        <v>582</v>
      </c>
      <c r="C108" s="8" t="s">
        <v>584</v>
      </c>
      <c r="D108" s="203" t="s">
        <v>583</v>
      </c>
      <c r="E108" s="322">
        <f t="shared" si="28"/>
        <v>0</v>
      </c>
      <c r="F108" s="254"/>
      <c r="G108" s="254"/>
      <c r="H108" s="254"/>
      <c r="I108" s="254"/>
      <c r="J108" s="667">
        <f t="shared" si="27"/>
        <v>0</v>
      </c>
      <c r="K108" s="667"/>
      <c r="L108" s="667"/>
      <c r="M108" s="667"/>
      <c r="N108" s="667"/>
      <c r="O108" s="667"/>
      <c r="P108" s="667"/>
      <c r="Q108" s="667"/>
      <c r="R108" s="689">
        <f>SUM(E108,J108)</f>
        <v>0</v>
      </c>
    </row>
    <row r="109" spans="1:20" s="2" customFormat="1" ht="42.75" hidden="1" customHeight="1" x14ac:dyDescent="0.3">
      <c r="A109" s="22" t="s">
        <v>534</v>
      </c>
      <c r="B109" s="22" t="s">
        <v>40</v>
      </c>
      <c r="C109" s="8" t="s">
        <v>16</v>
      </c>
      <c r="D109" s="203" t="s">
        <v>41</v>
      </c>
      <c r="E109" s="322">
        <f t="shared" si="28"/>
        <v>0</v>
      </c>
      <c r="F109" s="254"/>
      <c r="G109" s="254"/>
      <c r="H109" s="254"/>
      <c r="I109" s="254"/>
      <c r="J109" s="667">
        <f>SUM(K109)</f>
        <v>0</v>
      </c>
      <c r="K109" s="667"/>
      <c r="L109" s="667"/>
      <c r="M109" s="667"/>
      <c r="N109" s="667"/>
      <c r="O109" s="667"/>
      <c r="P109" s="667"/>
      <c r="Q109" s="667"/>
      <c r="R109" s="689">
        <f t="shared" ref="R109:R112" si="29">SUM(E109,J109)</f>
        <v>0</v>
      </c>
    </row>
    <row r="110" spans="1:20" s="2" customFormat="1" ht="41.25" hidden="1" customHeight="1" x14ac:dyDescent="0.3">
      <c r="A110" s="22" t="s">
        <v>578</v>
      </c>
      <c r="B110" s="22" t="s">
        <v>50</v>
      </c>
      <c r="C110" s="8" t="s">
        <v>16</v>
      </c>
      <c r="D110" s="203" t="s">
        <v>579</v>
      </c>
      <c r="E110" s="322">
        <f t="shared" si="28"/>
        <v>0</v>
      </c>
      <c r="F110" s="254"/>
      <c r="G110" s="254"/>
      <c r="H110" s="254"/>
      <c r="I110" s="254"/>
      <c r="J110" s="667">
        <f t="shared" ref="J110:J113" si="30">SUM(K110)</f>
        <v>0</v>
      </c>
      <c r="K110" s="667"/>
      <c r="L110" s="667"/>
      <c r="M110" s="667"/>
      <c r="N110" s="667"/>
      <c r="O110" s="667"/>
      <c r="P110" s="667"/>
      <c r="Q110" s="667"/>
      <c r="R110" s="689">
        <f t="shared" si="29"/>
        <v>0</v>
      </c>
    </row>
    <row r="111" spans="1:20" s="427" customFormat="1" ht="33.75" hidden="1" customHeight="1" x14ac:dyDescent="0.3">
      <c r="A111" s="424"/>
      <c r="B111" s="424"/>
      <c r="C111" s="425"/>
      <c r="D111" s="345" t="s">
        <v>601</v>
      </c>
      <c r="E111" s="432">
        <f t="shared" si="28"/>
        <v>0</v>
      </c>
      <c r="F111" s="426"/>
      <c r="G111" s="426"/>
      <c r="H111" s="426"/>
      <c r="I111" s="426"/>
      <c r="J111" s="693">
        <f t="shared" si="30"/>
        <v>0</v>
      </c>
      <c r="K111" s="693"/>
      <c r="L111" s="693"/>
      <c r="M111" s="693"/>
      <c r="N111" s="693"/>
      <c r="O111" s="693"/>
      <c r="P111" s="693"/>
      <c r="Q111" s="693"/>
      <c r="R111" s="694">
        <f t="shared" si="29"/>
        <v>0</v>
      </c>
    </row>
    <row r="112" spans="1:20" s="430" customFormat="1" ht="38.25" hidden="1" customHeight="1" x14ac:dyDescent="0.25">
      <c r="A112" s="428" t="s">
        <v>585</v>
      </c>
      <c r="B112" s="428" t="s">
        <v>586</v>
      </c>
      <c r="C112" s="429" t="s">
        <v>16</v>
      </c>
      <c r="D112" s="467" t="s">
        <v>587</v>
      </c>
      <c r="E112" s="431">
        <f>SUM(F112)</f>
        <v>0</v>
      </c>
      <c r="F112" s="431"/>
      <c r="G112" s="431"/>
      <c r="H112" s="431"/>
      <c r="I112" s="431"/>
      <c r="J112" s="695">
        <f t="shared" si="30"/>
        <v>0</v>
      </c>
      <c r="K112" s="695"/>
      <c r="L112" s="695"/>
      <c r="M112" s="695"/>
      <c r="N112" s="695"/>
      <c r="O112" s="695"/>
      <c r="P112" s="695"/>
      <c r="Q112" s="695"/>
      <c r="R112" s="695">
        <f t="shared" si="29"/>
        <v>0</v>
      </c>
    </row>
    <row r="113" spans="1:20" s="2" customFormat="1" ht="59.25" hidden="1" customHeight="1" x14ac:dyDescent="0.3">
      <c r="A113" s="22" t="s">
        <v>550</v>
      </c>
      <c r="B113" s="22" t="s">
        <v>188</v>
      </c>
      <c r="C113" s="8" t="s">
        <v>189</v>
      </c>
      <c r="D113" s="203" t="s">
        <v>190</v>
      </c>
      <c r="E113" s="322">
        <f t="shared" si="28"/>
        <v>0</v>
      </c>
      <c r="F113" s="254"/>
      <c r="G113" s="254"/>
      <c r="H113" s="254"/>
      <c r="I113" s="254"/>
      <c r="J113" s="667">
        <f t="shared" si="30"/>
        <v>0</v>
      </c>
      <c r="K113" s="667"/>
      <c r="L113" s="667"/>
      <c r="M113" s="667"/>
      <c r="N113" s="667"/>
      <c r="O113" s="667"/>
      <c r="P113" s="667"/>
      <c r="Q113" s="667"/>
      <c r="R113" s="689">
        <f>SUM(E113,J113)</f>
        <v>0</v>
      </c>
    </row>
    <row r="114" spans="1:20" s="2" customFormat="1" ht="74.25" hidden="1" customHeight="1" x14ac:dyDescent="0.3">
      <c r="A114" s="5" t="s">
        <v>32</v>
      </c>
      <c r="B114" s="5"/>
      <c r="C114" s="5"/>
      <c r="D114" s="6" t="s">
        <v>33</v>
      </c>
      <c r="E114" s="344">
        <f>SUM(E115)</f>
        <v>0</v>
      </c>
      <c r="F114" s="248">
        <f t="shared" ref="F114:Q114" si="31">SUM(F115)</f>
        <v>0</v>
      </c>
      <c r="G114" s="248">
        <f t="shared" si="31"/>
        <v>0</v>
      </c>
      <c r="H114" s="248">
        <f t="shared" si="31"/>
        <v>0</v>
      </c>
      <c r="I114" s="248">
        <f t="shared" si="31"/>
        <v>0</v>
      </c>
      <c r="J114" s="50">
        <f t="shared" si="31"/>
        <v>0</v>
      </c>
      <c r="K114" s="50">
        <f t="shared" si="31"/>
        <v>0</v>
      </c>
      <c r="L114" s="50">
        <f t="shared" si="31"/>
        <v>0</v>
      </c>
      <c r="M114" s="50">
        <f t="shared" si="31"/>
        <v>0</v>
      </c>
      <c r="N114" s="50">
        <f t="shared" si="31"/>
        <v>0</v>
      </c>
      <c r="O114" s="50">
        <f t="shared" si="31"/>
        <v>0</v>
      </c>
      <c r="P114" s="50">
        <f t="shared" si="31"/>
        <v>0</v>
      </c>
      <c r="Q114" s="50">
        <f t="shared" si="31"/>
        <v>0</v>
      </c>
      <c r="R114" s="89">
        <f t="shared" si="5"/>
        <v>0</v>
      </c>
      <c r="T114" s="51">
        <f>SUM(E114,J114)</f>
        <v>0</v>
      </c>
    </row>
    <row r="115" spans="1:20" s="2" customFormat="1" ht="76.5" hidden="1" customHeight="1" x14ac:dyDescent="0.3">
      <c r="A115" s="5" t="s">
        <v>34</v>
      </c>
      <c r="B115" s="5"/>
      <c r="C115" s="5"/>
      <c r="D115" s="6" t="s">
        <v>33</v>
      </c>
      <c r="E115" s="344">
        <f t="shared" ref="E115:R115" si="32">SUM(E116:E128)</f>
        <v>0</v>
      </c>
      <c r="F115" s="344">
        <f t="shared" si="32"/>
        <v>0</v>
      </c>
      <c r="G115" s="344">
        <f t="shared" si="32"/>
        <v>0</v>
      </c>
      <c r="H115" s="344">
        <f t="shared" si="32"/>
        <v>0</v>
      </c>
      <c r="I115" s="344">
        <f t="shared" si="32"/>
        <v>0</v>
      </c>
      <c r="J115" s="663">
        <f t="shared" si="32"/>
        <v>0</v>
      </c>
      <c r="K115" s="663">
        <f t="shared" si="32"/>
        <v>0</v>
      </c>
      <c r="L115" s="663">
        <f t="shared" si="32"/>
        <v>0</v>
      </c>
      <c r="M115" s="663">
        <f t="shared" si="32"/>
        <v>0</v>
      </c>
      <c r="N115" s="663">
        <f t="shared" si="32"/>
        <v>0</v>
      </c>
      <c r="O115" s="663">
        <f t="shared" si="32"/>
        <v>0</v>
      </c>
      <c r="P115" s="663">
        <f t="shared" si="32"/>
        <v>0</v>
      </c>
      <c r="Q115" s="663">
        <f t="shared" si="32"/>
        <v>0</v>
      </c>
      <c r="R115" s="663">
        <f t="shared" si="32"/>
        <v>0</v>
      </c>
      <c r="T115" s="51">
        <f>SUM(E115,J115)</f>
        <v>0</v>
      </c>
    </row>
    <row r="116" spans="1:20" s="2" customFormat="1" ht="56.25" hidden="1" customHeight="1" x14ac:dyDescent="0.3">
      <c r="A116" s="8" t="s">
        <v>218</v>
      </c>
      <c r="B116" s="8" t="s">
        <v>63</v>
      </c>
      <c r="C116" s="8" t="s">
        <v>64</v>
      </c>
      <c r="D116" s="241" t="s">
        <v>84</v>
      </c>
      <c r="E116" s="323">
        <f t="shared" ref="E116:E127" si="33">SUM(F116,I116)</f>
        <v>0</v>
      </c>
      <c r="F116" s="323"/>
      <c r="G116" s="325"/>
      <c r="H116" s="325"/>
      <c r="I116" s="325"/>
      <c r="J116" s="676">
        <f t="shared" ref="J116:J125" si="34">SUM(L116,O116)</f>
        <v>0</v>
      </c>
      <c r="K116" s="676"/>
      <c r="L116" s="686"/>
      <c r="M116" s="686"/>
      <c r="N116" s="686"/>
      <c r="O116" s="676"/>
      <c r="P116" s="686"/>
      <c r="Q116" s="686"/>
      <c r="R116" s="667">
        <f t="shared" si="5"/>
        <v>0</v>
      </c>
    </row>
    <row r="117" spans="1:20" s="2" customFormat="1" ht="23.25" hidden="1" customHeight="1" x14ac:dyDescent="0.3">
      <c r="A117" s="8" t="s">
        <v>219</v>
      </c>
      <c r="B117" s="22" t="s">
        <v>220</v>
      </c>
      <c r="C117" s="90" t="s">
        <v>221</v>
      </c>
      <c r="D117" s="91" t="s">
        <v>222</v>
      </c>
      <c r="E117" s="323">
        <f t="shared" si="33"/>
        <v>0</v>
      </c>
      <c r="F117" s="323"/>
      <c r="G117" s="325"/>
      <c r="H117" s="325"/>
      <c r="I117" s="325"/>
      <c r="J117" s="676">
        <f t="shared" si="34"/>
        <v>0</v>
      </c>
      <c r="K117" s="676"/>
      <c r="L117" s="686"/>
      <c r="M117" s="686"/>
      <c r="N117" s="686"/>
      <c r="O117" s="676"/>
      <c r="P117" s="686"/>
      <c r="Q117" s="686"/>
      <c r="R117" s="667">
        <f t="shared" si="5"/>
        <v>0</v>
      </c>
    </row>
    <row r="118" spans="1:20" s="2" customFormat="1" ht="57" hidden="1" customHeight="1" x14ac:dyDescent="0.3">
      <c r="A118" s="15" t="s">
        <v>35</v>
      </c>
      <c r="B118" s="8" t="s">
        <v>36</v>
      </c>
      <c r="C118" s="8" t="s">
        <v>37</v>
      </c>
      <c r="D118" s="16" t="s">
        <v>38</v>
      </c>
      <c r="E118" s="323">
        <f t="shared" si="33"/>
        <v>0</v>
      </c>
      <c r="F118" s="323"/>
      <c r="G118" s="413"/>
      <c r="H118" s="413"/>
      <c r="I118" s="413"/>
      <c r="J118" s="664">
        <f t="shared" si="34"/>
        <v>0</v>
      </c>
      <c r="K118" s="664"/>
      <c r="L118" s="686"/>
      <c r="M118" s="686"/>
      <c r="N118" s="686"/>
      <c r="O118" s="664"/>
      <c r="P118" s="686"/>
      <c r="Q118" s="686"/>
      <c r="R118" s="667">
        <f t="shared" si="5"/>
        <v>0</v>
      </c>
    </row>
    <row r="119" spans="1:20" s="249" customFormat="1" ht="36.75" hidden="1" customHeight="1" x14ac:dyDescent="0.3">
      <c r="A119" s="15" t="s">
        <v>223</v>
      </c>
      <c r="B119" s="15" t="s">
        <v>161</v>
      </c>
      <c r="C119" s="15" t="s">
        <v>60</v>
      </c>
      <c r="D119" s="83" t="s">
        <v>162</v>
      </c>
      <c r="E119" s="323">
        <f t="shared" si="33"/>
        <v>0</v>
      </c>
      <c r="F119" s="323"/>
      <c r="G119" s="413"/>
      <c r="H119" s="413"/>
      <c r="I119" s="413"/>
      <c r="J119" s="664">
        <f t="shared" si="34"/>
        <v>0</v>
      </c>
      <c r="K119" s="676"/>
      <c r="L119" s="687"/>
      <c r="M119" s="687"/>
      <c r="N119" s="687"/>
      <c r="O119" s="676"/>
      <c r="P119" s="687"/>
      <c r="Q119" s="687"/>
      <c r="R119" s="667">
        <f t="shared" si="5"/>
        <v>0</v>
      </c>
    </row>
    <row r="120" spans="1:20" s="249" customFormat="1" ht="35.25" hidden="1" customHeight="1" x14ac:dyDescent="0.3">
      <c r="A120" s="15" t="s">
        <v>224</v>
      </c>
      <c r="B120" s="15" t="s">
        <v>225</v>
      </c>
      <c r="C120" s="15" t="s">
        <v>165</v>
      </c>
      <c r="D120" s="83" t="s">
        <v>226</v>
      </c>
      <c r="E120" s="323">
        <f t="shared" si="33"/>
        <v>0</v>
      </c>
      <c r="F120" s="323"/>
      <c r="G120" s="413"/>
      <c r="H120" s="413"/>
      <c r="I120" s="413"/>
      <c r="J120" s="664">
        <f t="shared" si="34"/>
        <v>0</v>
      </c>
      <c r="K120" s="664"/>
      <c r="L120" s="687"/>
      <c r="M120" s="687"/>
      <c r="N120" s="687"/>
      <c r="O120" s="664"/>
      <c r="P120" s="687"/>
      <c r="Q120" s="687"/>
      <c r="R120" s="667">
        <f t="shared" si="5"/>
        <v>0</v>
      </c>
    </row>
    <row r="121" spans="1:20" s="249" customFormat="1" ht="35.25" hidden="1" customHeight="1" x14ac:dyDescent="0.3">
      <c r="A121" s="15" t="s">
        <v>227</v>
      </c>
      <c r="B121" s="15" t="s">
        <v>228</v>
      </c>
      <c r="C121" s="15" t="s">
        <v>165</v>
      </c>
      <c r="D121" s="83" t="s">
        <v>229</v>
      </c>
      <c r="E121" s="323">
        <f t="shared" si="33"/>
        <v>0</v>
      </c>
      <c r="F121" s="323"/>
      <c r="G121" s="413"/>
      <c r="H121" s="413"/>
      <c r="I121" s="413"/>
      <c r="J121" s="664">
        <f t="shared" si="34"/>
        <v>0</v>
      </c>
      <c r="K121" s="664"/>
      <c r="L121" s="687"/>
      <c r="M121" s="687"/>
      <c r="N121" s="687"/>
      <c r="O121" s="664"/>
      <c r="P121" s="687"/>
      <c r="Q121" s="687"/>
      <c r="R121" s="667">
        <f t="shared" si="5"/>
        <v>0</v>
      </c>
    </row>
    <row r="122" spans="1:20" s="249" customFormat="1" ht="22.5" hidden="1" customHeight="1" x14ac:dyDescent="0.3">
      <c r="A122" s="15" t="s">
        <v>230</v>
      </c>
      <c r="B122" s="15" t="s">
        <v>177</v>
      </c>
      <c r="C122" s="8" t="s">
        <v>165</v>
      </c>
      <c r="D122" s="10" t="s">
        <v>178</v>
      </c>
      <c r="E122" s="323">
        <f t="shared" si="33"/>
        <v>0</v>
      </c>
      <c r="F122" s="323"/>
      <c r="G122" s="413"/>
      <c r="H122" s="413"/>
      <c r="I122" s="413"/>
      <c r="J122" s="664">
        <f t="shared" si="34"/>
        <v>0</v>
      </c>
      <c r="K122" s="664"/>
      <c r="L122" s="687"/>
      <c r="M122" s="687"/>
      <c r="N122" s="687"/>
      <c r="O122" s="664"/>
      <c r="P122" s="687"/>
      <c r="Q122" s="687"/>
      <c r="R122" s="667">
        <f t="shared" si="5"/>
        <v>0</v>
      </c>
    </row>
    <row r="123" spans="1:20" s="2" customFormat="1" ht="39" hidden="1" customHeight="1" x14ac:dyDescent="0.3">
      <c r="A123" s="17" t="s">
        <v>39</v>
      </c>
      <c r="B123" s="17" t="s">
        <v>40</v>
      </c>
      <c r="C123" s="17" t="s">
        <v>16</v>
      </c>
      <c r="D123" s="18" t="s">
        <v>41</v>
      </c>
      <c r="E123" s="323">
        <f t="shared" si="33"/>
        <v>0</v>
      </c>
      <c r="F123" s="323"/>
      <c r="G123" s="413"/>
      <c r="H123" s="413"/>
      <c r="I123" s="413"/>
      <c r="J123" s="664">
        <f t="shared" si="34"/>
        <v>0</v>
      </c>
      <c r="K123" s="664"/>
      <c r="L123" s="250"/>
      <c r="M123" s="250"/>
      <c r="N123" s="250"/>
      <c r="O123" s="664"/>
      <c r="P123" s="250"/>
      <c r="Q123" s="687"/>
      <c r="R123" s="667">
        <f t="shared" si="5"/>
        <v>0</v>
      </c>
    </row>
    <row r="124" spans="1:20" s="2" customFormat="1" ht="31.5" hidden="1" customHeight="1" x14ac:dyDescent="0.3">
      <c r="A124" s="7" t="s">
        <v>231</v>
      </c>
      <c r="B124" s="8" t="s">
        <v>50</v>
      </c>
      <c r="C124" s="8" t="s">
        <v>16</v>
      </c>
      <c r="D124" s="9" t="s">
        <v>51</v>
      </c>
      <c r="E124" s="323">
        <f>SUM(F124,I124)</f>
        <v>0</v>
      </c>
      <c r="F124" s="323"/>
      <c r="G124" s="413"/>
      <c r="H124" s="413"/>
      <c r="I124" s="413"/>
      <c r="J124" s="664">
        <f t="shared" si="34"/>
        <v>0</v>
      </c>
      <c r="K124" s="676"/>
      <c r="L124" s="250"/>
      <c r="M124" s="250"/>
      <c r="N124" s="250"/>
      <c r="O124" s="676"/>
      <c r="P124" s="250"/>
      <c r="Q124" s="687"/>
      <c r="R124" s="667">
        <f t="shared" si="5"/>
        <v>0</v>
      </c>
    </row>
    <row r="125" spans="1:20" s="2" customFormat="1" ht="36.75" hidden="1" customHeight="1" x14ac:dyDescent="0.3">
      <c r="A125" s="8" t="s">
        <v>42</v>
      </c>
      <c r="B125" s="8" t="s">
        <v>43</v>
      </c>
      <c r="C125" s="8" t="s">
        <v>16</v>
      </c>
      <c r="D125" s="9" t="s">
        <v>44</v>
      </c>
      <c r="E125" s="323">
        <f>SUM(F125,I125)</f>
        <v>0</v>
      </c>
      <c r="F125" s="323"/>
      <c r="G125" s="325"/>
      <c r="H125" s="325"/>
      <c r="I125" s="325"/>
      <c r="J125" s="664">
        <f t="shared" si="34"/>
        <v>0</v>
      </c>
      <c r="K125" s="676"/>
      <c r="L125" s="686"/>
      <c r="M125" s="686"/>
      <c r="N125" s="686"/>
      <c r="O125" s="676"/>
      <c r="P125" s="687"/>
      <c r="Q125" s="686"/>
      <c r="R125" s="667">
        <f t="shared" si="5"/>
        <v>0</v>
      </c>
    </row>
    <row r="126" spans="1:20" s="255" customFormat="1" ht="51" hidden="1" customHeight="1" x14ac:dyDescent="0.3">
      <c r="A126" s="251" t="s">
        <v>232</v>
      </c>
      <c r="B126" s="251" t="s">
        <v>188</v>
      </c>
      <c r="C126" s="252" t="s">
        <v>189</v>
      </c>
      <c r="D126" s="253" t="s">
        <v>190</v>
      </c>
      <c r="E126" s="405">
        <f t="shared" si="33"/>
        <v>0</v>
      </c>
      <c r="F126" s="405"/>
      <c r="G126" s="414"/>
      <c r="H126" s="414"/>
      <c r="I126" s="414"/>
      <c r="J126" s="675"/>
      <c r="K126" s="675"/>
      <c r="L126" s="696"/>
      <c r="M126" s="696"/>
      <c r="N126" s="696"/>
      <c r="O126" s="675"/>
      <c r="P126" s="696"/>
      <c r="Q126" s="688"/>
      <c r="R126" s="667">
        <f t="shared" si="5"/>
        <v>0</v>
      </c>
    </row>
    <row r="127" spans="1:20" s="2" customFormat="1" ht="24.75" hidden="1" customHeight="1" x14ac:dyDescent="0.3">
      <c r="A127" s="17" t="s">
        <v>233</v>
      </c>
      <c r="B127" s="8" t="s">
        <v>28</v>
      </c>
      <c r="C127" s="8" t="s">
        <v>29</v>
      </c>
      <c r="D127" s="125" t="s">
        <v>30</v>
      </c>
      <c r="E127" s="323">
        <f t="shared" si="33"/>
        <v>0</v>
      </c>
      <c r="F127" s="323"/>
      <c r="G127" s="325"/>
      <c r="H127" s="325"/>
      <c r="I127" s="325"/>
      <c r="J127" s="676"/>
      <c r="K127" s="676"/>
      <c r="L127" s="664"/>
      <c r="M127" s="664"/>
      <c r="N127" s="664"/>
      <c r="O127" s="676"/>
      <c r="P127" s="664"/>
      <c r="Q127" s="664"/>
      <c r="R127" s="667">
        <f t="shared" si="5"/>
        <v>0</v>
      </c>
    </row>
    <row r="128" spans="1:20" s="2" customFormat="1" ht="35.25" hidden="1" customHeight="1" x14ac:dyDescent="0.3">
      <c r="A128" s="8" t="s">
        <v>45</v>
      </c>
      <c r="B128" s="8" t="s">
        <v>26</v>
      </c>
      <c r="C128" s="8" t="s">
        <v>16</v>
      </c>
      <c r="D128" s="9" t="s">
        <v>27</v>
      </c>
      <c r="E128" s="323">
        <f>SUM(F128,I128)</f>
        <v>0</v>
      </c>
      <c r="F128" s="323"/>
      <c r="G128" s="325"/>
      <c r="H128" s="325"/>
      <c r="I128" s="325"/>
      <c r="J128" s="676">
        <f>SUM(L128,O128)</f>
        <v>0</v>
      </c>
      <c r="K128" s="676"/>
      <c r="L128" s="686"/>
      <c r="M128" s="686"/>
      <c r="N128" s="686"/>
      <c r="O128" s="676"/>
      <c r="P128" s="687"/>
      <c r="Q128" s="686"/>
      <c r="R128" s="667">
        <f t="shared" si="5"/>
        <v>0</v>
      </c>
    </row>
    <row r="129" spans="1:20" s="2" customFormat="1" ht="67.5" hidden="1" customHeight="1" x14ac:dyDescent="0.3">
      <c r="A129" s="310" t="s">
        <v>81</v>
      </c>
      <c r="B129" s="312"/>
      <c r="C129" s="312"/>
      <c r="D129" s="604" t="s">
        <v>653</v>
      </c>
      <c r="E129" s="278">
        <f>SUM(E130)</f>
        <v>0</v>
      </c>
      <c r="F129" s="278">
        <f t="shared" ref="F129:R129" si="35">SUM(F130)</f>
        <v>0</v>
      </c>
      <c r="G129" s="278">
        <f t="shared" si="35"/>
        <v>0</v>
      </c>
      <c r="H129" s="278">
        <f t="shared" si="35"/>
        <v>0</v>
      </c>
      <c r="I129" s="278">
        <f t="shared" si="35"/>
        <v>0</v>
      </c>
      <c r="J129" s="89">
        <f t="shared" si="35"/>
        <v>0</v>
      </c>
      <c r="K129" s="89">
        <f t="shared" si="35"/>
        <v>0</v>
      </c>
      <c r="L129" s="89">
        <f t="shared" si="35"/>
        <v>0</v>
      </c>
      <c r="M129" s="89">
        <f t="shared" si="35"/>
        <v>0</v>
      </c>
      <c r="N129" s="89">
        <f t="shared" si="35"/>
        <v>0</v>
      </c>
      <c r="O129" s="89">
        <f t="shared" si="35"/>
        <v>0</v>
      </c>
      <c r="P129" s="89">
        <f t="shared" si="35"/>
        <v>0</v>
      </c>
      <c r="Q129" s="89">
        <f t="shared" si="35"/>
        <v>0</v>
      </c>
      <c r="R129" s="89">
        <f t="shared" si="35"/>
        <v>0</v>
      </c>
      <c r="T129" s="51"/>
    </row>
    <row r="130" spans="1:20" s="2" customFormat="1" ht="64.5" hidden="1" customHeight="1" x14ac:dyDescent="0.3">
      <c r="A130" s="310" t="s">
        <v>83</v>
      </c>
      <c r="B130" s="312"/>
      <c r="C130" s="312"/>
      <c r="D130" s="604" t="s">
        <v>653</v>
      </c>
      <c r="E130" s="278">
        <f>SUM(E131:E132)</f>
        <v>0</v>
      </c>
      <c r="F130" s="278">
        <f t="shared" ref="F130:R130" si="36">SUM(F131:F132)</f>
        <v>0</v>
      </c>
      <c r="G130" s="278">
        <f t="shared" si="36"/>
        <v>0</v>
      </c>
      <c r="H130" s="278">
        <f t="shared" si="36"/>
        <v>0</v>
      </c>
      <c r="I130" s="278">
        <f t="shared" si="36"/>
        <v>0</v>
      </c>
      <c r="J130" s="89">
        <f t="shared" si="36"/>
        <v>0</v>
      </c>
      <c r="K130" s="89">
        <f t="shared" si="36"/>
        <v>0</v>
      </c>
      <c r="L130" s="89">
        <f t="shared" si="36"/>
        <v>0</v>
      </c>
      <c r="M130" s="89">
        <f t="shared" si="36"/>
        <v>0</v>
      </c>
      <c r="N130" s="89">
        <f t="shared" si="36"/>
        <v>0</v>
      </c>
      <c r="O130" s="89">
        <f t="shared" si="36"/>
        <v>0</v>
      </c>
      <c r="P130" s="89">
        <f t="shared" si="36"/>
        <v>0</v>
      </c>
      <c r="Q130" s="89">
        <f t="shared" si="36"/>
        <v>0</v>
      </c>
      <c r="R130" s="89">
        <f t="shared" si="36"/>
        <v>0</v>
      </c>
      <c r="T130" s="279">
        <f t="shared" ref="T130" si="37">SUM(E130,J130)</f>
        <v>0</v>
      </c>
    </row>
    <row r="131" spans="1:20" s="2" customFormat="1" ht="39.75" hidden="1" customHeight="1" x14ac:dyDescent="0.3">
      <c r="A131" s="22"/>
      <c r="B131" s="22"/>
      <c r="C131" s="8"/>
      <c r="D131" s="9"/>
      <c r="E131" s="322">
        <f>SUM(F131,I131)</f>
        <v>0</v>
      </c>
      <c r="F131" s="254"/>
      <c r="G131" s="254"/>
      <c r="H131" s="254"/>
      <c r="I131" s="254"/>
      <c r="J131" s="676">
        <f>SUM(L131,O131)</f>
        <v>0</v>
      </c>
      <c r="K131" s="667"/>
      <c r="L131" s="667"/>
      <c r="M131" s="667"/>
      <c r="N131" s="667"/>
      <c r="O131" s="667"/>
      <c r="P131" s="667"/>
      <c r="Q131" s="667"/>
      <c r="R131" s="689">
        <f t="shared" ref="R131:R135" si="38">SUM(J131,E131)</f>
        <v>0</v>
      </c>
    </row>
    <row r="132" spans="1:20" s="2" customFormat="1" ht="63.75" hidden="1" customHeight="1" x14ac:dyDescent="0.3">
      <c r="A132" s="22" t="s">
        <v>588</v>
      </c>
      <c r="B132" s="22" t="s">
        <v>26</v>
      </c>
      <c r="C132" s="8" t="s">
        <v>16</v>
      </c>
      <c r="D132" s="203" t="s">
        <v>27</v>
      </c>
      <c r="E132" s="322"/>
      <c r="F132" s="254"/>
      <c r="G132" s="254"/>
      <c r="H132" s="254"/>
      <c r="I132" s="254"/>
      <c r="J132" s="676">
        <f>SUM(L132,O132)</f>
        <v>0</v>
      </c>
      <c r="K132" s="667"/>
      <c r="L132" s="667"/>
      <c r="M132" s="667"/>
      <c r="N132" s="667"/>
      <c r="O132" s="667"/>
      <c r="P132" s="667"/>
      <c r="Q132" s="667"/>
      <c r="R132" s="689">
        <f t="shared" si="38"/>
        <v>0</v>
      </c>
    </row>
    <row r="133" spans="1:20" s="2" customFormat="1" ht="53.25" hidden="1" customHeight="1" x14ac:dyDescent="0.3">
      <c r="A133" s="5" t="s">
        <v>414</v>
      </c>
      <c r="B133" s="240"/>
      <c r="C133" s="240"/>
      <c r="D133" s="29" t="s">
        <v>86</v>
      </c>
      <c r="E133" s="278">
        <f>SUM(E134)</f>
        <v>0</v>
      </c>
      <c r="F133" s="278">
        <f t="shared" ref="F133:Q134" si="39">SUM(F134)</f>
        <v>0</v>
      </c>
      <c r="G133" s="278">
        <f t="shared" si="39"/>
        <v>0</v>
      </c>
      <c r="H133" s="278">
        <f t="shared" si="39"/>
        <v>0</v>
      </c>
      <c r="I133" s="278">
        <f t="shared" si="39"/>
        <v>0</v>
      </c>
      <c r="J133" s="89">
        <f t="shared" si="39"/>
        <v>0</v>
      </c>
      <c r="K133" s="89">
        <f t="shared" si="39"/>
        <v>0</v>
      </c>
      <c r="L133" s="89">
        <f t="shared" si="39"/>
        <v>0</v>
      </c>
      <c r="M133" s="89">
        <f t="shared" si="39"/>
        <v>0</v>
      </c>
      <c r="N133" s="89">
        <f t="shared" si="39"/>
        <v>0</v>
      </c>
      <c r="O133" s="89">
        <f t="shared" si="39"/>
        <v>0</v>
      </c>
      <c r="P133" s="89">
        <f t="shared" si="39"/>
        <v>0</v>
      </c>
      <c r="Q133" s="89">
        <f t="shared" si="39"/>
        <v>0</v>
      </c>
      <c r="R133" s="89">
        <f t="shared" si="38"/>
        <v>0</v>
      </c>
      <c r="T133" s="51">
        <f t="shared" ref="T133:T134" si="40">SUM(E133,J133)</f>
        <v>0</v>
      </c>
    </row>
    <row r="134" spans="1:20" s="2" customFormat="1" ht="60" hidden="1" customHeight="1" x14ac:dyDescent="0.3">
      <c r="A134" s="5" t="s">
        <v>415</v>
      </c>
      <c r="B134" s="240"/>
      <c r="C134" s="240"/>
      <c r="D134" s="29" t="s">
        <v>86</v>
      </c>
      <c r="E134" s="278">
        <f>SUM(E135)</f>
        <v>0</v>
      </c>
      <c r="F134" s="278">
        <f t="shared" si="39"/>
        <v>0</v>
      </c>
      <c r="G134" s="278">
        <f t="shared" si="39"/>
        <v>0</v>
      </c>
      <c r="H134" s="278">
        <f t="shared" si="39"/>
        <v>0</v>
      </c>
      <c r="I134" s="278">
        <f t="shared" si="39"/>
        <v>0</v>
      </c>
      <c r="J134" s="89">
        <f t="shared" si="39"/>
        <v>0</v>
      </c>
      <c r="K134" s="89">
        <f t="shared" si="39"/>
        <v>0</v>
      </c>
      <c r="L134" s="89">
        <f t="shared" si="39"/>
        <v>0</v>
      </c>
      <c r="M134" s="89">
        <f t="shared" si="39"/>
        <v>0</v>
      </c>
      <c r="N134" s="89">
        <f t="shared" si="39"/>
        <v>0</v>
      </c>
      <c r="O134" s="89">
        <f t="shared" si="39"/>
        <v>0</v>
      </c>
      <c r="P134" s="89">
        <f t="shared" si="39"/>
        <v>0</v>
      </c>
      <c r="Q134" s="89">
        <f t="shared" si="39"/>
        <v>0</v>
      </c>
      <c r="R134" s="89">
        <f t="shared" si="38"/>
        <v>0</v>
      </c>
      <c r="T134" s="51">
        <f t="shared" si="40"/>
        <v>0</v>
      </c>
    </row>
    <row r="135" spans="1:20" s="2" customFormat="1" ht="45.75" hidden="1" customHeight="1" x14ac:dyDescent="0.3">
      <c r="A135" s="246" t="s">
        <v>416</v>
      </c>
      <c r="B135" s="246" t="s">
        <v>63</v>
      </c>
      <c r="C135" s="246" t="s">
        <v>64</v>
      </c>
      <c r="D135" s="241" t="s">
        <v>84</v>
      </c>
      <c r="E135" s="322">
        <f>SUM(F135,I135)</f>
        <v>0</v>
      </c>
      <c r="F135" s="254"/>
      <c r="G135" s="254"/>
      <c r="H135" s="254"/>
      <c r="I135" s="254"/>
      <c r="J135" s="676">
        <f>SUM(L135,O135)</f>
        <v>0</v>
      </c>
      <c r="K135" s="667"/>
      <c r="L135" s="667"/>
      <c r="M135" s="667"/>
      <c r="N135" s="667"/>
      <c r="O135" s="667"/>
      <c r="P135" s="667"/>
      <c r="Q135" s="667"/>
      <c r="R135" s="689">
        <f t="shared" si="38"/>
        <v>0</v>
      </c>
    </row>
    <row r="136" spans="1:20" s="2" customFormat="1" ht="61.5" customHeight="1" x14ac:dyDescent="0.3">
      <c r="A136" s="5" t="s">
        <v>305</v>
      </c>
      <c r="B136" s="256"/>
      <c r="C136" s="256"/>
      <c r="D136" s="29" t="s">
        <v>88</v>
      </c>
      <c r="E136" s="278">
        <f>SUM(E137)</f>
        <v>0</v>
      </c>
      <c r="F136" s="278">
        <f t="shared" ref="F136:Q136" si="41">SUM(F137)</f>
        <v>0</v>
      </c>
      <c r="G136" s="278">
        <f t="shared" si="41"/>
        <v>0</v>
      </c>
      <c r="H136" s="278">
        <f t="shared" si="41"/>
        <v>0</v>
      </c>
      <c r="I136" s="278">
        <f t="shared" si="41"/>
        <v>0</v>
      </c>
      <c r="J136" s="89">
        <f t="shared" si="41"/>
        <v>-44413</v>
      </c>
      <c r="K136" s="89">
        <f t="shared" si="41"/>
        <v>-44413</v>
      </c>
      <c r="L136" s="89">
        <f t="shared" si="41"/>
        <v>0</v>
      </c>
      <c r="M136" s="89">
        <f t="shared" si="41"/>
        <v>0</v>
      </c>
      <c r="N136" s="89">
        <f t="shared" si="41"/>
        <v>0</v>
      </c>
      <c r="O136" s="89">
        <f t="shared" si="41"/>
        <v>-44413</v>
      </c>
      <c r="P136" s="697">
        <f t="shared" si="41"/>
        <v>0</v>
      </c>
      <c r="Q136" s="697">
        <f t="shared" si="41"/>
        <v>0</v>
      </c>
      <c r="R136" s="89">
        <f>SUM(J136,E136)</f>
        <v>-44413</v>
      </c>
      <c r="T136" s="51"/>
    </row>
    <row r="137" spans="1:20" s="2" customFormat="1" ht="60" customHeight="1" x14ac:dyDescent="0.3">
      <c r="A137" s="5" t="s">
        <v>306</v>
      </c>
      <c r="B137" s="256"/>
      <c r="C137" s="256"/>
      <c r="D137" s="29" t="s">
        <v>88</v>
      </c>
      <c r="E137" s="278">
        <f>SUM(E138:E146,E148,E150,E151,E153)</f>
        <v>0</v>
      </c>
      <c r="F137" s="278">
        <f t="shared" ref="F137:R137" si="42">SUM(F138:F146,F148,F150,F151,F153)</f>
        <v>0</v>
      </c>
      <c r="G137" s="278">
        <f t="shared" si="42"/>
        <v>0</v>
      </c>
      <c r="H137" s="278">
        <f t="shared" si="42"/>
        <v>0</v>
      </c>
      <c r="I137" s="278">
        <f t="shared" si="42"/>
        <v>0</v>
      </c>
      <c r="J137" s="89">
        <f t="shared" si="42"/>
        <v>-44413</v>
      </c>
      <c r="K137" s="89">
        <f t="shared" si="42"/>
        <v>-44413</v>
      </c>
      <c r="L137" s="89">
        <f t="shared" si="42"/>
        <v>0</v>
      </c>
      <c r="M137" s="89">
        <f t="shared" si="42"/>
        <v>0</v>
      </c>
      <c r="N137" s="89">
        <f t="shared" si="42"/>
        <v>0</v>
      </c>
      <c r="O137" s="89">
        <f t="shared" si="42"/>
        <v>-44413</v>
      </c>
      <c r="P137" s="89">
        <f t="shared" si="42"/>
        <v>0</v>
      </c>
      <c r="Q137" s="89">
        <f t="shared" si="42"/>
        <v>0</v>
      </c>
      <c r="R137" s="89">
        <f t="shared" si="42"/>
        <v>-44413</v>
      </c>
      <c r="T137" s="279">
        <f t="shared" ref="T137" si="43">SUM(E137,J137)</f>
        <v>-44413</v>
      </c>
    </row>
    <row r="138" spans="1:20" s="2" customFormat="1" ht="59.25" hidden="1" customHeight="1" x14ac:dyDescent="0.3">
      <c r="A138" s="22" t="s">
        <v>294</v>
      </c>
      <c r="B138" s="22" t="s">
        <v>63</v>
      </c>
      <c r="C138" s="22" t="s">
        <v>64</v>
      </c>
      <c r="D138" s="203" t="s">
        <v>84</v>
      </c>
      <c r="E138" s="322">
        <f>SUM(F138,I138)</f>
        <v>0</v>
      </c>
      <c r="F138" s="254"/>
      <c r="G138" s="322"/>
      <c r="H138" s="322"/>
      <c r="I138" s="394"/>
      <c r="J138" s="676">
        <f>SUM(L138,O138)</f>
        <v>0</v>
      </c>
      <c r="K138" s="692"/>
      <c r="L138" s="480"/>
      <c r="M138" s="480"/>
      <c r="N138" s="480"/>
      <c r="O138" s="480"/>
      <c r="P138" s="480"/>
      <c r="Q138" s="480"/>
      <c r="R138" s="689">
        <f>SUM(J138,E138)</f>
        <v>0</v>
      </c>
    </row>
    <row r="139" spans="1:20" s="2" customFormat="1" ht="59.25" hidden="1" customHeight="1" x14ac:dyDescent="0.3">
      <c r="A139" s="22" t="s">
        <v>589</v>
      </c>
      <c r="B139" s="95">
        <v>3031</v>
      </c>
      <c r="C139" s="95">
        <v>1030</v>
      </c>
      <c r="D139" s="91" t="s">
        <v>401</v>
      </c>
      <c r="E139" s="322">
        <f t="shared" ref="E139:E150" si="44">SUM(F139,I139)</f>
        <v>0</v>
      </c>
      <c r="F139" s="254"/>
      <c r="G139" s="322"/>
      <c r="H139" s="394"/>
      <c r="I139" s="394"/>
      <c r="J139" s="676">
        <f t="shared" ref="J139:J150" si="45">SUM(L139,O139)</f>
        <v>0</v>
      </c>
      <c r="K139" s="692"/>
      <c r="L139" s="480"/>
      <c r="M139" s="480"/>
      <c r="N139" s="480"/>
      <c r="O139" s="480"/>
      <c r="P139" s="480"/>
      <c r="Q139" s="480"/>
      <c r="R139" s="689">
        <f t="shared" ref="R139:R151" si="46">SUM(J139,E139)</f>
        <v>0</v>
      </c>
    </row>
    <row r="140" spans="1:20" s="2" customFormat="1" ht="38.25" hidden="1" customHeight="1" x14ac:dyDescent="0.3">
      <c r="A140" s="22" t="s">
        <v>590</v>
      </c>
      <c r="B140" s="95">
        <v>3032</v>
      </c>
      <c r="C140" s="243">
        <v>1070</v>
      </c>
      <c r="D140" s="91" t="s">
        <v>406</v>
      </c>
      <c r="E140" s="322">
        <f t="shared" si="44"/>
        <v>0</v>
      </c>
      <c r="F140" s="254"/>
      <c r="G140" s="322"/>
      <c r="H140" s="394"/>
      <c r="I140" s="394"/>
      <c r="J140" s="676">
        <f t="shared" si="45"/>
        <v>0</v>
      </c>
      <c r="K140" s="692"/>
      <c r="L140" s="480"/>
      <c r="M140" s="480"/>
      <c r="N140" s="480"/>
      <c r="O140" s="480"/>
      <c r="P140" s="480"/>
      <c r="Q140" s="480"/>
      <c r="R140" s="689">
        <f t="shared" si="46"/>
        <v>0</v>
      </c>
    </row>
    <row r="141" spans="1:20" s="2" customFormat="1" ht="59.25" hidden="1" customHeight="1" x14ac:dyDescent="0.3">
      <c r="A141" s="22" t="s">
        <v>591</v>
      </c>
      <c r="B141" s="95">
        <v>3033</v>
      </c>
      <c r="C141" s="243">
        <v>1070</v>
      </c>
      <c r="D141" s="91" t="s">
        <v>640</v>
      </c>
      <c r="E141" s="322">
        <f t="shared" si="44"/>
        <v>0</v>
      </c>
      <c r="F141" s="254"/>
      <c r="G141" s="322"/>
      <c r="H141" s="394"/>
      <c r="I141" s="394"/>
      <c r="J141" s="676">
        <f t="shared" si="45"/>
        <v>0</v>
      </c>
      <c r="K141" s="692"/>
      <c r="L141" s="480"/>
      <c r="M141" s="480"/>
      <c r="N141" s="480"/>
      <c r="O141" s="480"/>
      <c r="P141" s="480"/>
      <c r="Q141" s="480"/>
      <c r="R141" s="689">
        <f t="shared" si="46"/>
        <v>0</v>
      </c>
    </row>
    <row r="142" spans="1:20" s="2" customFormat="1" ht="59.25" hidden="1" customHeight="1" x14ac:dyDescent="0.3">
      <c r="A142" s="22" t="s">
        <v>638</v>
      </c>
      <c r="B142" s="95">
        <v>3035</v>
      </c>
      <c r="C142" s="243">
        <v>1070</v>
      </c>
      <c r="D142" s="91" t="s">
        <v>639</v>
      </c>
      <c r="E142" s="322">
        <f t="shared" ref="E142:E143" si="47">SUM(F142,I142)</f>
        <v>0</v>
      </c>
      <c r="F142" s="254"/>
      <c r="G142" s="322"/>
      <c r="H142" s="394"/>
      <c r="I142" s="394"/>
      <c r="J142" s="676">
        <f t="shared" ref="J142" si="48">SUM(L142,O142)</f>
        <v>0</v>
      </c>
      <c r="K142" s="692"/>
      <c r="L142" s="480"/>
      <c r="M142" s="480"/>
      <c r="N142" s="480"/>
      <c r="O142" s="480"/>
      <c r="P142" s="480"/>
      <c r="Q142" s="480"/>
      <c r="R142" s="689">
        <f t="shared" ref="R142" si="49">SUM(J142,E142)</f>
        <v>0</v>
      </c>
    </row>
    <row r="143" spans="1:20" s="2" customFormat="1" ht="59.25" hidden="1" customHeight="1" x14ac:dyDescent="0.3">
      <c r="A143" s="84" t="s">
        <v>642</v>
      </c>
      <c r="B143" s="95">
        <v>3105</v>
      </c>
      <c r="C143" s="243">
        <v>1010</v>
      </c>
      <c r="D143" s="91" t="s">
        <v>257</v>
      </c>
      <c r="E143" s="322">
        <f t="shared" si="47"/>
        <v>0</v>
      </c>
      <c r="F143" s="416"/>
      <c r="G143" s="417"/>
      <c r="H143" s="417"/>
      <c r="I143" s="417"/>
      <c r="J143" s="676"/>
      <c r="K143" s="698"/>
      <c r="L143" s="699"/>
      <c r="M143" s="699"/>
      <c r="N143" s="699"/>
      <c r="O143" s="699"/>
      <c r="P143" s="700"/>
      <c r="Q143" s="700"/>
      <c r="R143" s="667">
        <f t="shared" ref="R143" si="50">SUM(E143,J143)</f>
        <v>0</v>
      </c>
    </row>
    <row r="144" spans="1:20" s="2" customFormat="1" ht="136.5" hidden="1" customHeight="1" x14ac:dyDescent="0.3">
      <c r="A144" s="22" t="s">
        <v>592</v>
      </c>
      <c r="B144" s="22" t="s">
        <v>258</v>
      </c>
      <c r="C144" s="22" t="s">
        <v>220</v>
      </c>
      <c r="D144" s="203" t="s">
        <v>259</v>
      </c>
      <c r="E144" s="322">
        <f t="shared" si="44"/>
        <v>0</v>
      </c>
      <c r="F144" s="254"/>
      <c r="G144" s="322"/>
      <c r="H144" s="394"/>
      <c r="I144" s="394"/>
      <c r="J144" s="676">
        <f t="shared" si="45"/>
        <v>0</v>
      </c>
      <c r="K144" s="692"/>
      <c r="L144" s="480"/>
      <c r="M144" s="480"/>
      <c r="N144" s="480"/>
      <c r="O144" s="480"/>
      <c r="P144" s="480"/>
      <c r="Q144" s="480"/>
      <c r="R144" s="689">
        <f t="shared" si="46"/>
        <v>0</v>
      </c>
    </row>
    <row r="145" spans="1:221" s="2" customFormat="1" ht="77.25" hidden="1" customHeight="1" x14ac:dyDescent="0.3">
      <c r="A145" s="22" t="s">
        <v>593</v>
      </c>
      <c r="B145" s="97" t="s">
        <v>261</v>
      </c>
      <c r="C145" s="22" t="s">
        <v>262</v>
      </c>
      <c r="D145" s="98" t="s">
        <v>263</v>
      </c>
      <c r="E145" s="322">
        <f t="shared" si="44"/>
        <v>0</v>
      </c>
      <c r="F145" s="254"/>
      <c r="G145" s="322"/>
      <c r="H145" s="394"/>
      <c r="I145" s="394"/>
      <c r="J145" s="676">
        <f t="shared" si="45"/>
        <v>0</v>
      </c>
      <c r="K145" s="692"/>
      <c r="L145" s="480"/>
      <c r="M145" s="480"/>
      <c r="N145" s="480"/>
      <c r="O145" s="480"/>
      <c r="P145" s="480"/>
      <c r="Q145" s="480"/>
      <c r="R145" s="689">
        <f t="shared" si="46"/>
        <v>0</v>
      </c>
    </row>
    <row r="146" spans="1:221" s="437" customFormat="1" ht="273" customHeight="1" x14ac:dyDescent="0.2">
      <c r="A146" s="246" t="s">
        <v>628</v>
      </c>
      <c r="B146" s="246" t="s">
        <v>598</v>
      </c>
      <c r="C146" s="246" t="s">
        <v>563</v>
      </c>
      <c r="D146" s="386" t="s">
        <v>599</v>
      </c>
      <c r="E146" s="434">
        <f t="shared" si="44"/>
        <v>0</v>
      </c>
      <c r="F146" s="435"/>
      <c r="G146" s="434"/>
      <c r="H146" s="436"/>
      <c r="I146" s="436"/>
      <c r="J146" s="701">
        <f t="shared" si="45"/>
        <v>25578</v>
      </c>
      <c r="K146" s="702">
        <v>25578</v>
      </c>
      <c r="L146" s="703"/>
      <c r="M146" s="703"/>
      <c r="N146" s="703"/>
      <c r="O146" s="702">
        <v>25578</v>
      </c>
      <c r="P146" s="703"/>
      <c r="Q146" s="703"/>
      <c r="R146" s="702">
        <f t="shared" si="46"/>
        <v>25578</v>
      </c>
    </row>
    <row r="147" spans="1:221" s="255" customFormat="1" ht="39.75" customHeight="1" x14ac:dyDescent="0.3">
      <c r="A147" s="244"/>
      <c r="B147" s="438"/>
      <c r="C147" s="244"/>
      <c r="D147" s="646" t="s">
        <v>671</v>
      </c>
      <c r="E147" s="327">
        <f t="shared" si="44"/>
        <v>0</v>
      </c>
      <c r="F147" s="394"/>
      <c r="G147" s="327"/>
      <c r="H147" s="394"/>
      <c r="I147" s="394"/>
      <c r="J147" s="677">
        <f t="shared" si="45"/>
        <v>25578</v>
      </c>
      <c r="K147" s="679">
        <v>25578</v>
      </c>
      <c r="L147" s="480"/>
      <c r="M147" s="480"/>
      <c r="N147" s="480"/>
      <c r="O147" s="679">
        <v>25578</v>
      </c>
      <c r="P147" s="480"/>
      <c r="Q147" s="480"/>
      <c r="R147" s="679">
        <f t="shared" si="46"/>
        <v>25578</v>
      </c>
    </row>
    <row r="148" spans="1:221" s="437" customFormat="1" ht="287.25" customHeight="1" x14ac:dyDescent="0.2">
      <c r="A148" s="246" t="s">
        <v>595</v>
      </c>
      <c r="B148" s="440" t="s">
        <v>597</v>
      </c>
      <c r="C148" s="246" t="s">
        <v>563</v>
      </c>
      <c r="D148" s="441" t="s">
        <v>596</v>
      </c>
      <c r="E148" s="434">
        <f t="shared" si="44"/>
        <v>0</v>
      </c>
      <c r="F148" s="435"/>
      <c r="G148" s="434"/>
      <c r="H148" s="436"/>
      <c r="I148" s="436"/>
      <c r="J148" s="701">
        <f t="shared" si="45"/>
        <v>-69991</v>
      </c>
      <c r="K148" s="702">
        <v>-69991</v>
      </c>
      <c r="L148" s="703"/>
      <c r="M148" s="703"/>
      <c r="N148" s="703"/>
      <c r="O148" s="702">
        <v>-69991</v>
      </c>
      <c r="P148" s="703"/>
      <c r="Q148" s="703"/>
      <c r="R148" s="702">
        <f t="shared" si="46"/>
        <v>-69991</v>
      </c>
    </row>
    <row r="149" spans="1:221" s="2" customFormat="1" ht="39.75" customHeight="1" x14ac:dyDescent="0.3">
      <c r="A149" s="22"/>
      <c r="B149" s="22"/>
      <c r="C149" s="22"/>
      <c r="D149" s="646" t="s">
        <v>671</v>
      </c>
      <c r="E149" s="327">
        <f t="shared" ref="E149" si="51">SUM(F149,I149)</f>
        <v>0</v>
      </c>
      <c r="F149" s="254"/>
      <c r="G149" s="322"/>
      <c r="H149" s="394"/>
      <c r="I149" s="394"/>
      <c r="J149" s="677">
        <f t="shared" si="45"/>
        <v>-69991</v>
      </c>
      <c r="K149" s="679">
        <v>-69991</v>
      </c>
      <c r="L149" s="480"/>
      <c r="M149" s="480"/>
      <c r="N149" s="480"/>
      <c r="O149" s="480">
        <v>-69991</v>
      </c>
      <c r="P149" s="480"/>
      <c r="Q149" s="480"/>
      <c r="R149" s="679">
        <f t="shared" si="46"/>
        <v>-69991</v>
      </c>
    </row>
    <row r="150" spans="1:221" s="2" customFormat="1" ht="39.75" hidden="1" customHeight="1" x14ac:dyDescent="0.3">
      <c r="A150" s="22" t="s">
        <v>594</v>
      </c>
      <c r="B150" s="96" t="s">
        <v>148</v>
      </c>
      <c r="C150" s="22" t="s">
        <v>149</v>
      </c>
      <c r="D150" s="98" t="s">
        <v>150</v>
      </c>
      <c r="E150" s="322">
        <f t="shared" si="44"/>
        <v>0</v>
      </c>
      <c r="F150" s="254"/>
      <c r="G150" s="322"/>
      <c r="H150" s="394"/>
      <c r="I150" s="394"/>
      <c r="J150" s="676">
        <f t="shared" si="45"/>
        <v>0</v>
      </c>
      <c r="K150" s="692"/>
      <c r="L150" s="480"/>
      <c r="M150" s="480"/>
      <c r="N150" s="480"/>
      <c r="O150" s="480"/>
      <c r="P150" s="480"/>
      <c r="Q150" s="480"/>
      <c r="R150" s="689">
        <f t="shared" si="46"/>
        <v>0</v>
      </c>
    </row>
    <row r="151" spans="1:221" s="2" customFormat="1" ht="134.44999999999999" hidden="1" customHeight="1" x14ac:dyDescent="0.3">
      <c r="A151" s="22" t="s">
        <v>641</v>
      </c>
      <c r="B151" s="22" t="s">
        <v>59</v>
      </c>
      <c r="C151" s="22" t="s">
        <v>60</v>
      </c>
      <c r="D151" s="203" t="s">
        <v>61</v>
      </c>
      <c r="E151" s="322"/>
      <c r="F151" s="254"/>
      <c r="G151" s="322"/>
      <c r="H151" s="394"/>
      <c r="I151" s="394"/>
      <c r="J151" s="676">
        <f>SUM(L151,O151)</f>
        <v>0</v>
      </c>
      <c r="K151" s="689"/>
      <c r="L151" s="480"/>
      <c r="M151" s="480"/>
      <c r="N151" s="480"/>
      <c r="O151" s="689"/>
      <c r="P151" s="480"/>
      <c r="Q151" s="480"/>
      <c r="R151" s="689">
        <f t="shared" si="46"/>
        <v>0</v>
      </c>
    </row>
    <row r="152" spans="1:221" s="2" customFormat="1" ht="56.25" hidden="1" customHeight="1" x14ac:dyDescent="0.3">
      <c r="A152" s="22"/>
      <c r="B152" s="22"/>
      <c r="C152" s="22"/>
      <c r="D152" s="439" t="s">
        <v>600</v>
      </c>
      <c r="E152" s="327"/>
      <c r="F152" s="327"/>
      <c r="G152" s="327"/>
      <c r="H152" s="327"/>
      <c r="I152" s="327"/>
      <c r="J152" s="677">
        <f>SUM(L152,O152)</f>
        <v>0</v>
      </c>
      <c r="K152" s="679"/>
      <c r="L152" s="679"/>
      <c r="M152" s="679"/>
      <c r="N152" s="679"/>
      <c r="O152" s="679"/>
      <c r="P152" s="679"/>
      <c r="Q152" s="679"/>
      <c r="R152" s="679">
        <f t="shared" ref="R152" si="52">SUM(J152,E152)</f>
        <v>0</v>
      </c>
    </row>
    <row r="153" spans="1:221" s="2" customFormat="1" ht="39.75" hidden="1" customHeight="1" x14ac:dyDescent="0.3">
      <c r="A153" s="22" t="s">
        <v>553</v>
      </c>
      <c r="B153" s="22" t="s">
        <v>552</v>
      </c>
      <c r="C153" s="22" t="s">
        <v>19</v>
      </c>
      <c r="D153" s="203" t="s">
        <v>551</v>
      </c>
      <c r="E153" s="322"/>
      <c r="F153" s="254"/>
      <c r="G153" s="322"/>
      <c r="H153" s="394"/>
      <c r="I153" s="394"/>
      <c r="J153" s="676">
        <f>SUM(L153,O153)</f>
        <v>0</v>
      </c>
      <c r="K153" s="689"/>
      <c r="L153" s="480"/>
      <c r="M153" s="480"/>
      <c r="N153" s="480"/>
      <c r="O153" s="689"/>
      <c r="P153" s="480"/>
      <c r="Q153" s="480"/>
      <c r="R153" s="689">
        <f t="shared" ref="R153" si="53">SUM(J153,E153)</f>
        <v>0</v>
      </c>
    </row>
    <row r="154" spans="1:221" s="334" customFormat="1" ht="42.75" customHeight="1" x14ac:dyDescent="0.3">
      <c r="A154" s="331" t="s">
        <v>78</v>
      </c>
      <c r="B154" s="332"/>
      <c r="C154" s="332"/>
      <c r="D154" s="333" t="s">
        <v>79</v>
      </c>
      <c r="E154" s="705">
        <f>SUM(E155)</f>
        <v>-199479</v>
      </c>
      <c r="F154" s="419">
        <f t="shared" ref="F154:Q154" si="54">SUM(F155)</f>
        <v>0</v>
      </c>
      <c r="G154" s="419">
        <f t="shared" si="54"/>
        <v>0</v>
      </c>
      <c r="H154" s="419">
        <f t="shared" si="54"/>
        <v>0</v>
      </c>
      <c r="I154" s="419">
        <f t="shared" si="54"/>
        <v>0</v>
      </c>
      <c r="J154" s="704">
        <f t="shared" si="54"/>
        <v>0</v>
      </c>
      <c r="K154" s="704">
        <f t="shared" si="54"/>
        <v>0</v>
      </c>
      <c r="L154" s="704">
        <f t="shared" si="54"/>
        <v>0</v>
      </c>
      <c r="M154" s="704">
        <f t="shared" si="54"/>
        <v>0</v>
      </c>
      <c r="N154" s="704">
        <f t="shared" si="54"/>
        <v>0</v>
      </c>
      <c r="O154" s="704">
        <f t="shared" si="54"/>
        <v>0</v>
      </c>
      <c r="P154" s="704">
        <f t="shared" si="54"/>
        <v>0</v>
      </c>
      <c r="Q154" s="704">
        <f t="shared" si="54"/>
        <v>0</v>
      </c>
      <c r="R154" s="705">
        <f t="shared" ref="R154:R160" si="55">SUM(J154,E154)</f>
        <v>-199479</v>
      </c>
      <c r="T154" s="335">
        <f t="shared" ref="T154:T155" si="56">SUM(E154,J154)</f>
        <v>-199479</v>
      </c>
    </row>
    <row r="155" spans="1:221" s="334" customFormat="1" ht="43.5" customHeight="1" x14ac:dyDescent="0.3">
      <c r="A155" s="331" t="s">
        <v>80</v>
      </c>
      <c r="B155" s="332"/>
      <c r="C155" s="332"/>
      <c r="D155" s="333" t="s">
        <v>79</v>
      </c>
      <c r="E155" s="705">
        <f>SUM(E156:E160)</f>
        <v>-199479</v>
      </c>
      <c r="F155" s="419">
        <f t="shared" ref="F155:P155" si="57">SUM(F156:F160)</f>
        <v>0</v>
      </c>
      <c r="G155" s="419">
        <f t="shared" si="57"/>
        <v>0</v>
      </c>
      <c r="H155" s="419">
        <f t="shared" si="57"/>
        <v>0</v>
      </c>
      <c r="I155" s="419">
        <f t="shared" si="57"/>
        <v>0</v>
      </c>
      <c r="J155" s="704">
        <f t="shared" si="57"/>
        <v>0</v>
      </c>
      <c r="K155" s="704">
        <f t="shared" si="57"/>
        <v>0</v>
      </c>
      <c r="L155" s="704">
        <f t="shared" si="57"/>
        <v>0</v>
      </c>
      <c r="M155" s="704">
        <f t="shared" si="57"/>
        <v>0</v>
      </c>
      <c r="N155" s="704">
        <f t="shared" si="57"/>
        <v>0</v>
      </c>
      <c r="O155" s="704">
        <f t="shared" si="57"/>
        <v>0</v>
      </c>
      <c r="P155" s="704">
        <f t="shared" si="57"/>
        <v>0</v>
      </c>
      <c r="Q155" s="704">
        <f>SUM(Q156)</f>
        <v>0</v>
      </c>
      <c r="R155" s="705">
        <f t="shared" si="55"/>
        <v>-199479</v>
      </c>
      <c r="T155" s="335">
        <f t="shared" si="56"/>
        <v>-199479</v>
      </c>
    </row>
    <row r="156" spans="1:221" s="334" customFormat="1" ht="49.5" hidden="1" customHeight="1" x14ac:dyDescent="0.3">
      <c r="A156" s="329" t="s">
        <v>278</v>
      </c>
      <c r="B156" s="336" t="s">
        <v>63</v>
      </c>
      <c r="C156" s="336" t="s">
        <v>64</v>
      </c>
      <c r="D156" s="337" t="s">
        <v>84</v>
      </c>
      <c r="E156" s="710">
        <f>SUM(F156,I156)</f>
        <v>0</v>
      </c>
      <c r="F156" s="421"/>
      <c r="G156" s="422"/>
      <c r="H156" s="422"/>
      <c r="I156" s="422"/>
      <c r="J156" s="706">
        <f t="shared" ref="J156:J159" si="58">SUM(L156,O156)</f>
        <v>0</v>
      </c>
      <c r="K156" s="707"/>
      <c r="L156" s="708"/>
      <c r="M156" s="708"/>
      <c r="N156" s="708"/>
      <c r="O156" s="708"/>
      <c r="P156" s="708"/>
      <c r="Q156" s="708"/>
      <c r="R156" s="706">
        <f t="shared" si="55"/>
        <v>0</v>
      </c>
    </row>
    <row r="157" spans="1:221" s="342" customFormat="1" ht="36.75" hidden="1" customHeight="1" x14ac:dyDescent="0.3">
      <c r="A157" s="338" t="s">
        <v>279</v>
      </c>
      <c r="B157" s="339" t="s">
        <v>280</v>
      </c>
      <c r="C157" s="339" t="s">
        <v>106</v>
      </c>
      <c r="D157" s="340" t="s">
        <v>281</v>
      </c>
      <c r="E157" s="710"/>
      <c r="F157" s="423"/>
      <c r="G157" s="420"/>
      <c r="H157" s="420"/>
      <c r="I157" s="420"/>
      <c r="J157" s="706">
        <f t="shared" si="58"/>
        <v>0</v>
      </c>
      <c r="K157" s="709"/>
      <c r="L157" s="710"/>
      <c r="M157" s="710"/>
      <c r="N157" s="710"/>
      <c r="O157" s="710"/>
      <c r="P157" s="710"/>
      <c r="Q157" s="710"/>
      <c r="R157" s="706">
        <f t="shared" si="55"/>
        <v>0</v>
      </c>
      <c r="S157" s="341"/>
      <c r="T157" s="341"/>
      <c r="U157" s="341"/>
      <c r="V157" s="341"/>
      <c r="W157" s="341"/>
      <c r="X157" s="341"/>
      <c r="Y157" s="341"/>
      <c r="Z157" s="341"/>
      <c r="AA157" s="341"/>
      <c r="AB157" s="341"/>
      <c r="AC157" s="341"/>
      <c r="AD157" s="341"/>
      <c r="AE157" s="341"/>
      <c r="AF157" s="341"/>
      <c r="AG157" s="341"/>
      <c r="AH157" s="341"/>
      <c r="AI157" s="341"/>
      <c r="AJ157" s="341"/>
      <c r="AK157" s="341"/>
      <c r="AL157" s="341"/>
      <c r="AM157" s="341"/>
      <c r="AN157" s="341"/>
      <c r="AO157" s="341"/>
      <c r="AP157" s="341"/>
      <c r="AQ157" s="341"/>
      <c r="AR157" s="341"/>
      <c r="AS157" s="341"/>
      <c r="AT157" s="341"/>
      <c r="AU157" s="341"/>
      <c r="AV157" s="341"/>
      <c r="AW157" s="341"/>
      <c r="AX157" s="341"/>
      <c r="AY157" s="341"/>
      <c r="AZ157" s="341"/>
      <c r="BA157" s="341"/>
      <c r="BB157" s="341"/>
      <c r="BC157" s="341"/>
      <c r="BD157" s="341"/>
      <c r="BE157" s="341"/>
      <c r="BF157" s="341"/>
      <c r="BG157" s="341"/>
      <c r="BH157" s="341"/>
      <c r="BI157" s="341"/>
      <c r="BJ157" s="341"/>
      <c r="BK157" s="341"/>
      <c r="BL157" s="341"/>
      <c r="BM157" s="341"/>
      <c r="BN157" s="341"/>
      <c r="BO157" s="341"/>
      <c r="BP157" s="341"/>
      <c r="BQ157" s="341"/>
      <c r="BR157" s="341"/>
      <c r="BS157" s="341"/>
      <c r="BT157" s="341"/>
      <c r="BU157" s="341"/>
      <c r="BV157" s="341"/>
      <c r="BW157" s="341"/>
      <c r="BX157" s="341"/>
      <c r="BY157" s="341"/>
      <c r="BZ157" s="341"/>
      <c r="CA157" s="341"/>
      <c r="CB157" s="341"/>
      <c r="CC157" s="341"/>
      <c r="CD157" s="341"/>
      <c r="CE157" s="341"/>
      <c r="CF157" s="341"/>
      <c r="CG157" s="341"/>
      <c r="CH157" s="341"/>
      <c r="CI157" s="341"/>
      <c r="CJ157" s="341"/>
      <c r="CK157" s="341"/>
      <c r="CL157" s="341"/>
      <c r="CM157" s="341"/>
      <c r="CN157" s="341"/>
      <c r="CO157" s="341"/>
      <c r="CP157" s="341"/>
      <c r="CQ157" s="341"/>
      <c r="CR157" s="341"/>
      <c r="CS157" s="341"/>
      <c r="CT157" s="341"/>
      <c r="CU157" s="341"/>
      <c r="CV157" s="341"/>
      <c r="CW157" s="341"/>
      <c r="CX157" s="341"/>
      <c r="CY157" s="341"/>
      <c r="CZ157" s="341"/>
      <c r="DA157" s="341"/>
      <c r="DB157" s="341"/>
      <c r="DC157" s="341"/>
      <c r="DD157" s="341"/>
      <c r="DE157" s="341"/>
      <c r="DF157" s="341"/>
      <c r="DG157" s="341"/>
      <c r="DH157" s="341"/>
      <c r="DI157" s="341"/>
      <c r="DJ157" s="341"/>
      <c r="DK157" s="341"/>
      <c r="DL157" s="341"/>
      <c r="DM157" s="341"/>
      <c r="DN157" s="341"/>
      <c r="DO157" s="341"/>
      <c r="DP157" s="341"/>
      <c r="DQ157" s="341"/>
      <c r="DR157" s="341"/>
      <c r="DS157" s="341"/>
      <c r="DT157" s="341"/>
      <c r="DU157" s="341"/>
      <c r="DV157" s="341"/>
      <c r="DW157" s="341"/>
      <c r="DX157" s="341"/>
      <c r="DY157" s="341"/>
      <c r="DZ157" s="341"/>
      <c r="EA157" s="341"/>
      <c r="EB157" s="341"/>
      <c r="EC157" s="341"/>
      <c r="ED157" s="341"/>
      <c r="EE157" s="341"/>
      <c r="EF157" s="341"/>
      <c r="EG157" s="341"/>
      <c r="EH157" s="341"/>
      <c r="EI157" s="341"/>
      <c r="EJ157" s="341"/>
      <c r="EK157" s="341"/>
      <c r="EL157" s="341"/>
      <c r="EM157" s="341"/>
      <c r="EN157" s="341"/>
      <c r="EO157" s="341"/>
      <c r="EP157" s="341"/>
      <c r="EQ157" s="341"/>
      <c r="ER157" s="341"/>
      <c r="ES157" s="341"/>
      <c r="ET157" s="341"/>
      <c r="EU157" s="341"/>
      <c r="EV157" s="341"/>
      <c r="EW157" s="341"/>
      <c r="EX157" s="341"/>
      <c r="EY157" s="341"/>
      <c r="EZ157" s="341"/>
      <c r="FA157" s="341"/>
      <c r="FB157" s="341"/>
      <c r="FC157" s="341"/>
      <c r="FD157" s="341"/>
      <c r="FE157" s="341"/>
      <c r="FF157" s="341"/>
      <c r="FG157" s="341"/>
      <c r="FH157" s="341"/>
      <c r="FI157" s="341"/>
      <c r="FJ157" s="341"/>
      <c r="FK157" s="341"/>
      <c r="FL157" s="341"/>
      <c r="FM157" s="341"/>
      <c r="FN157" s="341"/>
      <c r="FO157" s="341"/>
      <c r="FP157" s="341"/>
      <c r="FQ157" s="341"/>
      <c r="FR157" s="341"/>
      <c r="FS157" s="341"/>
      <c r="FT157" s="341"/>
      <c r="FU157" s="341"/>
      <c r="FV157" s="341"/>
      <c r="FW157" s="341"/>
      <c r="FX157" s="341"/>
      <c r="FY157" s="341"/>
      <c r="FZ157" s="341"/>
      <c r="GA157" s="341"/>
      <c r="GB157" s="341"/>
      <c r="GC157" s="341"/>
      <c r="GD157" s="341"/>
      <c r="GE157" s="341"/>
      <c r="GF157" s="341"/>
      <c r="GG157" s="341"/>
      <c r="GH157" s="341"/>
      <c r="GI157" s="341"/>
      <c r="GJ157" s="341"/>
      <c r="GK157" s="341"/>
      <c r="GL157" s="341"/>
      <c r="GM157" s="341"/>
      <c r="GN157" s="341"/>
      <c r="GO157" s="341"/>
      <c r="GP157" s="341"/>
      <c r="GQ157" s="341"/>
      <c r="GR157" s="341"/>
      <c r="GS157" s="341"/>
      <c r="GT157" s="341"/>
      <c r="GU157" s="341"/>
      <c r="GV157" s="341"/>
      <c r="GW157" s="341"/>
      <c r="GX157" s="341"/>
      <c r="GY157" s="341"/>
      <c r="GZ157" s="341"/>
      <c r="HA157" s="341"/>
      <c r="HB157" s="341"/>
      <c r="HC157" s="341"/>
      <c r="HD157" s="341"/>
      <c r="HE157" s="341"/>
      <c r="HF157" s="341"/>
      <c r="HG157" s="341"/>
      <c r="HH157" s="341"/>
      <c r="HI157" s="341"/>
      <c r="HJ157" s="341"/>
      <c r="HK157" s="341"/>
      <c r="HL157" s="341"/>
      <c r="HM157" s="341"/>
    </row>
    <row r="158" spans="1:221" s="342" customFormat="1" ht="22.5" hidden="1" customHeight="1" x14ac:dyDescent="0.3">
      <c r="A158" s="328" t="s">
        <v>282</v>
      </c>
      <c r="B158" s="343" t="s">
        <v>283</v>
      </c>
      <c r="C158" s="343" t="s">
        <v>284</v>
      </c>
      <c r="D158" s="330" t="s">
        <v>285</v>
      </c>
      <c r="E158" s="710">
        <f>SUM(F158,I158)</f>
        <v>0</v>
      </c>
      <c r="F158" s="423"/>
      <c r="G158" s="420"/>
      <c r="H158" s="420"/>
      <c r="I158" s="420"/>
      <c r="J158" s="706">
        <f t="shared" si="58"/>
        <v>0</v>
      </c>
      <c r="K158" s="709"/>
      <c r="L158" s="710"/>
      <c r="M158" s="710"/>
      <c r="N158" s="710"/>
      <c r="O158" s="710"/>
      <c r="P158" s="710"/>
      <c r="Q158" s="710"/>
      <c r="R158" s="706">
        <f t="shared" si="55"/>
        <v>0</v>
      </c>
      <c r="S158" s="341"/>
      <c r="T158" s="341"/>
      <c r="U158" s="341"/>
      <c r="V158" s="341"/>
      <c r="W158" s="341"/>
      <c r="X158" s="341"/>
      <c r="Y158" s="341"/>
      <c r="Z158" s="341"/>
      <c r="AA158" s="341"/>
      <c r="AB158" s="341"/>
      <c r="AC158" s="341"/>
      <c r="AD158" s="341"/>
      <c r="AE158" s="341"/>
      <c r="AF158" s="341"/>
      <c r="AG158" s="341"/>
      <c r="AH158" s="341"/>
      <c r="AI158" s="341"/>
      <c r="AJ158" s="341"/>
      <c r="AK158" s="341"/>
      <c r="AL158" s="341"/>
      <c r="AM158" s="341"/>
      <c r="AN158" s="341"/>
      <c r="AO158" s="341"/>
      <c r="AP158" s="341"/>
      <c r="AQ158" s="341"/>
      <c r="AR158" s="341"/>
      <c r="AS158" s="341"/>
      <c r="AT158" s="341"/>
      <c r="AU158" s="341"/>
      <c r="AV158" s="341"/>
      <c r="AW158" s="341"/>
      <c r="AX158" s="341"/>
      <c r="AY158" s="341"/>
      <c r="AZ158" s="341"/>
      <c r="BA158" s="341"/>
      <c r="BB158" s="341"/>
      <c r="BC158" s="341"/>
      <c r="BD158" s="341"/>
      <c r="BE158" s="341"/>
      <c r="BF158" s="341"/>
      <c r="BG158" s="341"/>
      <c r="BH158" s="341"/>
      <c r="BI158" s="341"/>
      <c r="BJ158" s="341"/>
      <c r="BK158" s="341"/>
      <c r="BL158" s="341"/>
      <c r="BM158" s="341"/>
      <c r="BN158" s="341"/>
      <c r="BO158" s="341"/>
      <c r="BP158" s="341"/>
      <c r="BQ158" s="341"/>
      <c r="BR158" s="341"/>
      <c r="BS158" s="341"/>
      <c r="BT158" s="341"/>
      <c r="BU158" s="341"/>
      <c r="BV158" s="341"/>
      <c r="BW158" s="341"/>
      <c r="BX158" s="341"/>
      <c r="BY158" s="341"/>
      <c r="BZ158" s="341"/>
      <c r="CA158" s="341"/>
      <c r="CB158" s="341"/>
      <c r="CC158" s="341"/>
      <c r="CD158" s="341"/>
      <c r="CE158" s="341"/>
      <c r="CF158" s="341"/>
      <c r="CG158" s="341"/>
      <c r="CH158" s="341"/>
      <c r="CI158" s="341"/>
      <c r="CJ158" s="341"/>
      <c r="CK158" s="341"/>
      <c r="CL158" s="341"/>
      <c r="CM158" s="341"/>
      <c r="CN158" s="341"/>
      <c r="CO158" s="341"/>
      <c r="CP158" s="341"/>
      <c r="CQ158" s="341"/>
      <c r="CR158" s="341"/>
      <c r="CS158" s="341"/>
      <c r="CT158" s="341"/>
      <c r="CU158" s="341"/>
      <c r="CV158" s="341"/>
      <c r="CW158" s="341"/>
      <c r="CX158" s="341"/>
      <c r="CY158" s="341"/>
      <c r="CZ158" s="341"/>
      <c r="DA158" s="341"/>
      <c r="DB158" s="341"/>
      <c r="DC158" s="341"/>
      <c r="DD158" s="341"/>
      <c r="DE158" s="341"/>
      <c r="DF158" s="341"/>
      <c r="DG158" s="341"/>
      <c r="DH158" s="341"/>
      <c r="DI158" s="341"/>
      <c r="DJ158" s="341"/>
      <c r="DK158" s="341"/>
      <c r="DL158" s="341"/>
      <c r="DM158" s="341"/>
      <c r="DN158" s="341"/>
      <c r="DO158" s="341"/>
      <c r="DP158" s="341"/>
      <c r="DQ158" s="341"/>
      <c r="DR158" s="341"/>
      <c r="DS158" s="341"/>
      <c r="DT158" s="341"/>
      <c r="DU158" s="341"/>
      <c r="DV158" s="341"/>
      <c r="DW158" s="341"/>
      <c r="DX158" s="341"/>
      <c r="DY158" s="341"/>
      <c r="DZ158" s="341"/>
      <c r="EA158" s="341"/>
      <c r="EB158" s="341"/>
      <c r="EC158" s="341"/>
      <c r="ED158" s="341"/>
      <c r="EE158" s="341"/>
      <c r="EF158" s="341"/>
      <c r="EG158" s="341"/>
      <c r="EH158" s="341"/>
      <c r="EI158" s="341"/>
      <c r="EJ158" s="341"/>
      <c r="EK158" s="341"/>
      <c r="EL158" s="341"/>
      <c r="EM158" s="341"/>
      <c r="EN158" s="341"/>
      <c r="EO158" s="341"/>
      <c r="EP158" s="341"/>
      <c r="EQ158" s="341"/>
      <c r="ER158" s="341"/>
      <c r="ES158" s="341"/>
      <c r="ET158" s="341"/>
      <c r="EU158" s="341"/>
      <c r="EV158" s="341"/>
      <c r="EW158" s="341"/>
      <c r="EX158" s="341"/>
      <c r="EY158" s="341"/>
      <c r="EZ158" s="341"/>
      <c r="FA158" s="341"/>
      <c r="FB158" s="341"/>
      <c r="FC158" s="341"/>
      <c r="FD158" s="341"/>
      <c r="FE158" s="341"/>
      <c r="FF158" s="341"/>
      <c r="FG158" s="341"/>
      <c r="FH158" s="341"/>
      <c r="FI158" s="341"/>
      <c r="FJ158" s="341"/>
      <c r="FK158" s="341"/>
      <c r="FL158" s="341"/>
      <c r="FM158" s="341"/>
      <c r="FN158" s="341"/>
      <c r="FO158" s="341"/>
      <c r="FP158" s="341"/>
      <c r="FQ158" s="341"/>
      <c r="FR158" s="341"/>
      <c r="FS158" s="341"/>
      <c r="FT158" s="341"/>
      <c r="FU158" s="341"/>
      <c r="FV158" s="341"/>
      <c r="FW158" s="341"/>
      <c r="FX158" s="341"/>
      <c r="FY158" s="341"/>
      <c r="FZ158" s="341"/>
      <c r="GA158" s="341"/>
      <c r="GB158" s="341"/>
      <c r="GC158" s="341"/>
      <c r="GD158" s="341"/>
      <c r="GE158" s="341"/>
      <c r="GF158" s="341"/>
      <c r="GG158" s="341"/>
      <c r="GH158" s="341"/>
      <c r="GI158" s="341"/>
      <c r="GJ158" s="341"/>
      <c r="GK158" s="341"/>
      <c r="GL158" s="341"/>
      <c r="GM158" s="341"/>
      <c r="GN158" s="341"/>
      <c r="GO158" s="341"/>
      <c r="GP158" s="341"/>
      <c r="GQ158" s="341"/>
      <c r="GR158" s="341"/>
      <c r="GS158" s="341"/>
      <c r="GT158" s="341"/>
      <c r="GU158" s="341"/>
      <c r="GV158" s="341"/>
      <c r="GW158" s="341"/>
      <c r="GX158" s="341"/>
      <c r="GY158" s="341"/>
      <c r="GZ158" s="341"/>
      <c r="HA158" s="341"/>
      <c r="HB158" s="341"/>
      <c r="HC158" s="341"/>
      <c r="HD158" s="341"/>
      <c r="HE158" s="341"/>
      <c r="HF158" s="341"/>
      <c r="HG158" s="341"/>
      <c r="HH158" s="341"/>
      <c r="HI158" s="341"/>
      <c r="HJ158" s="341"/>
      <c r="HK158" s="341"/>
      <c r="HL158" s="341"/>
      <c r="HM158" s="341"/>
    </row>
    <row r="159" spans="1:221" s="334" customFormat="1" ht="30" customHeight="1" x14ac:dyDescent="0.3">
      <c r="A159" s="338" t="s">
        <v>556</v>
      </c>
      <c r="B159" s="328" t="s">
        <v>557</v>
      </c>
      <c r="C159" s="328" t="s">
        <v>106</v>
      </c>
      <c r="D159" s="330" t="s">
        <v>558</v>
      </c>
      <c r="E159" s="712">
        <v>-199479</v>
      </c>
      <c r="F159" s="423"/>
      <c r="G159" s="420"/>
      <c r="H159" s="420"/>
      <c r="I159" s="420"/>
      <c r="J159" s="706">
        <f t="shared" si="58"/>
        <v>0</v>
      </c>
      <c r="K159" s="709"/>
      <c r="L159" s="710"/>
      <c r="M159" s="710"/>
      <c r="N159" s="710"/>
      <c r="O159" s="710"/>
      <c r="P159" s="710"/>
      <c r="Q159" s="710"/>
      <c r="R159" s="706">
        <f t="shared" si="55"/>
        <v>-199479</v>
      </c>
    </row>
    <row r="160" spans="1:221" s="87" customFormat="1" ht="24" hidden="1" customHeight="1" x14ac:dyDescent="0.3">
      <c r="A160" s="23" t="s">
        <v>286</v>
      </c>
      <c r="B160" s="102" t="s">
        <v>287</v>
      </c>
      <c r="C160" s="102" t="s">
        <v>29</v>
      </c>
      <c r="D160" s="30" t="s">
        <v>288</v>
      </c>
      <c r="E160" s="56">
        <f>SUM(F160,I160)</f>
        <v>0</v>
      </c>
      <c r="F160" s="56"/>
      <c r="G160" s="28"/>
      <c r="H160" s="28"/>
      <c r="I160" s="28"/>
      <c r="J160" s="76">
        <f>SUM(L160,O160)</f>
        <v>0</v>
      </c>
      <c r="K160" s="100"/>
      <c r="L160" s="28"/>
      <c r="M160" s="28"/>
      <c r="N160" s="28"/>
      <c r="O160" s="28"/>
      <c r="P160" s="28"/>
      <c r="Q160" s="28"/>
      <c r="R160" s="76">
        <f t="shared" si="55"/>
        <v>0</v>
      </c>
    </row>
    <row r="161" spans="1:22" s="52" customFormat="1" ht="34.5" customHeight="1" x14ac:dyDescent="0.3">
      <c r="A161" s="103"/>
      <c r="B161" s="103"/>
      <c r="C161" s="103"/>
      <c r="D161" s="104" t="s">
        <v>289</v>
      </c>
      <c r="E161" s="711">
        <f>SUM(E14,E66,E90,E104,E115,E130,E137,E155)</f>
        <v>-199479</v>
      </c>
      <c r="F161" s="433">
        <f t="shared" ref="F161:R161" si="59">SUM(F14,F66,F90,F104,F115,F130,F137,F155)</f>
        <v>0</v>
      </c>
      <c r="G161" s="433">
        <f t="shared" si="59"/>
        <v>0</v>
      </c>
      <c r="H161" s="433">
        <f t="shared" si="59"/>
        <v>0</v>
      </c>
      <c r="I161" s="433">
        <f t="shared" si="59"/>
        <v>0</v>
      </c>
      <c r="J161" s="711">
        <f t="shared" si="59"/>
        <v>155066</v>
      </c>
      <c r="K161" s="711">
        <f t="shared" si="59"/>
        <v>155066</v>
      </c>
      <c r="L161" s="711">
        <f t="shared" si="59"/>
        <v>0</v>
      </c>
      <c r="M161" s="711">
        <f t="shared" si="59"/>
        <v>0</v>
      </c>
      <c r="N161" s="711">
        <f t="shared" si="59"/>
        <v>0</v>
      </c>
      <c r="O161" s="711">
        <f t="shared" si="59"/>
        <v>155066</v>
      </c>
      <c r="P161" s="711">
        <f t="shared" si="59"/>
        <v>0</v>
      </c>
      <c r="Q161" s="711">
        <f t="shared" si="59"/>
        <v>0</v>
      </c>
      <c r="R161" s="711">
        <f t="shared" si="59"/>
        <v>-44413</v>
      </c>
      <c r="T161" s="433">
        <f>SUM(T14,T66,T90,T104,T115,T130,T137,T155)</f>
        <v>-44413</v>
      </c>
      <c r="U161" s="105">
        <f>SUM(E161,J161)</f>
        <v>-44413</v>
      </c>
      <c r="V161" s="105">
        <f>SUM(E161,J161)</f>
        <v>-44413</v>
      </c>
    </row>
    <row r="162" spans="1:22" ht="8.25" customHeight="1" x14ac:dyDescent="0.2">
      <c r="C162" s="106"/>
      <c r="D162" s="107"/>
      <c r="E162" s="108"/>
      <c r="F162" s="109"/>
      <c r="G162" s="110"/>
      <c r="H162" s="110"/>
      <c r="I162" s="110"/>
      <c r="J162" s="111"/>
      <c r="K162" s="111"/>
      <c r="L162" s="110"/>
      <c r="M162" s="110"/>
      <c r="N162" s="110"/>
      <c r="O162" s="110"/>
      <c r="P162" s="110"/>
      <c r="Q162" s="110"/>
      <c r="R162" s="109"/>
    </row>
    <row r="163" spans="1:22" ht="9" customHeight="1" x14ac:dyDescent="0.2">
      <c r="C163" s="106"/>
      <c r="D163" s="107"/>
      <c r="M163" s="110"/>
      <c r="O163" s="110"/>
      <c r="P163" s="110"/>
      <c r="Q163" s="110"/>
      <c r="R163" s="109"/>
    </row>
    <row r="164" spans="1:22" ht="53.25" customHeight="1" x14ac:dyDescent="0.2">
      <c r="C164" s="112"/>
      <c r="D164" s="107"/>
      <c r="Q164" s="110"/>
      <c r="R164" s="109"/>
    </row>
    <row r="165" spans="1:22" x14ac:dyDescent="0.2">
      <c r="C165" s="106"/>
      <c r="D165" s="107"/>
      <c r="O165" s="110"/>
      <c r="P165" s="110"/>
    </row>
    <row r="166" spans="1:22" x14ac:dyDescent="0.2">
      <c r="C166" s="106"/>
      <c r="D166" s="107"/>
    </row>
    <row r="167" spans="1:22" ht="15.75" hidden="1" customHeight="1" x14ac:dyDescent="0.2">
      <c r="C167" s="106"/>
      <c r="D167" s="107"/>
      <c r="E167" s="113"/>
      <c r="F167" s="113"/>
      <c r="G167" s="113"/>
      <c r="H167" s="113"/>
      <c r="I167" s="113"/>
      <c r="J167" s="113"/>
      <c r="K167" s="113"/>
      <c r="L167" s="113"/>
      <c r="M167" s="113"/>
      <c r="N167" s="113"/>
      <c r="O167" s="113"/>
      <c r="P167" s="113"/>
      <c r="Q167" s="113"/>
      <c r="R167" s="113"/>
    </row>
    <row r="168" spans="1:22" ht="12.75" hidden="1" customHeight="1" x14ac:dyDescent="0.2">
      <c r="C168" s="106"/>
      <c r="E168" s="114"/>
      <c r="F168" s="115"/>
      <c r="G168" s="116"/>
      <c r="H168" s="116"/>
      <c r="I168" s="116"/>
      <c r="J168" s="117"/>
      <c r="K168" s="117"/>
      <c r="L168" s="116"/>
      <c r="M168" s="116"/>
      <c r="N168" s="116"/>
      <c r="O168" s="116"/>
      <c r="P168" s="116"/>
      <c r="Q168" s="116"/>
      <c r="R168" s="115"/>
    </row>
    <row r="169" spans="1:22" hidden="1" x14ac:dyDescent="0.2">
      <c r="C169" s="106"/>
    </row>
    <row r="170" spans="1:22" ht="14.25" hidden="1" customHeight="1" x14ac:dyDescent="0.2">
      <c r="C170" s="106"/>
    </row>
    <row r="171" spans="1:22" ht="12.75" hidden="1" customHeight="1" x14ac:dyDescent="0.2">
      <c r="C171" s="106"/>
    </row>
    <row r="172" spans="1:22" hidden="1" x14ac:dyDescent="0.2">
      <c r="C172" s="106"/>
      <c r="E172" s="33" t="s">
        <v>290</v>
      </c>
    </row>
    <row r="173" spans="1:22" hidden="1" x14ac:dyDescent="0.2">
      <c r="C173" s="106"/>
      <c r="E173" s="114">
        <f>SUM(E17,E20,E23,E26,E27,E28,E31,E32,E33:E41,E42:E64)</f>
        <v>0</v>
      </c>
      <c r="F173" s="114">
        <f>SUM(F17,F20,F23,F26,F27,F28,F31,F32,F33:F41,F42:F64)</f>
        <v>0</v>
      </c>
      <c r="G173" s="114">
        <f>SUM(G17,G20,G21-G22,G23,G26,G27,G28,G31,G32,G33,G34,G35,G36,G37,G38,G39:G64,G20,G21,G22,G23,G26,G27,G28,G31,G32,G33,G34,G35,G36,G37,G38)</f>
        <v>0</v>
      </c>
      <c r="H173" s="114">
        <f>SUM(H17,H20,H21-H22,H23,H26,H27,H28,H31,H32,H33,H34,H35,H36,H37,H38,H39:H64,H20,H21,H22,H23,H26,H27,H28,H31,H32,H33,H34,H35,H36,H37,H38)</f>
        <v>0</v>
      </c>
      <c r="I173" s="114">
        <f>SUM(I17,I20,I21-I22,I23,I26,I27,I28,I31,I32,I33,I34,I35,I36,I37,I38,I39:I64,I20,I21,I22,I23,I26,I27,I28,I31,I32,I33,I34,I35,I36,I37,I38)</f>
        <v>0</v>
      </c>
      <c r="J173" s="114">
        <f>SUM(J17,J20,J23,J26,J27,J28,J31,J32,J33:J41,J42:J64)</f>
        <v>199479</v>
      </c>
      <c r="K173" s="114">
        <f>SUM(K17,K20,K23,K26,K27,K28,K31,K32,K33:K41,K42:K64)</f>
        <v>199479</v>
      </c>
      <c r="R173" s="115">
        <f>SUM(E173,J173)</f>
        <v>199479</v>
      </c>
    </row>
    <row r="174" spans="1:22" ht="22.5" hidden="1" customHeight="1" x14ac:dyDescent="0.2">
      <c r="C174" s="106"/>
      <c r="E174" s="114">
        <f>SUM(E117:E127)</f>
        <v>0</v>
      </c>
      <c r="J174" s="114">
        <f>SUM(J117:J127)</f>
        <v>0</v>
      </c>
      <c r="K174" s="114">
        <f>SUM(K117:K127)</f>
        <v>0</v>
      </c>
      <c r="R174" s="115">
        <f>SUM(E174,J174)</f>
        <v>0</v>
      </c>
    </row>
    <row r="175" spans="1:22" s="87" customFormat="1" ht="12.75" hidden="1" customHeight="1" x14ac:dyDescent="0.2">
      <c r="C175" s="118"/>
      <c r="D175" s="119"/>
      <c r="E175" s="114">
        <v>-400000</v>
      </c>
      <c r="F175" s="34" t="s">
        <v>291</v>
      </c>
      <c r="G175" s="2"/>
      <c r="H175" s="2"/>
      <c r="I175" s="2"/>
      <c r="J175" s="115"/>
      <c r="K175" s="115"/>
      <c r="L175" s="2"/>
      <c r="M175" s="2"/>
      <c r="N175" s="2"/>
      <c r="O175" s="2"/>
      <c r="P175" s="2"/>
      <c r="Q175" s="2"/>
      <c r="R175" s="115">
        <f>SUM(E175,J175)</f>
        <v>-400000</v>
      </c>
    </row>
    <row r="176" spans="1:22" hidden="1" x14ac:dyDescent="0.2">
      <c r="C176" s="106"/>
      <c r="E176" s="114" t="e">
        <f>SUM(#REF!,#REF!)</f>
        <v>#REF!</v>
      </c>
      <c r="J176" s="114" t="e">
        <f>SUM(#REF!,#REF!)</f>
        <v>#REF!</v>
      </c>
      <c r="K176" s="115"/>
      <c r="R176" s="115" t="e">
        <f t="shared" ref="R176:R179" si="60">SUM(E176,J176)</f>
        <v>#REF!</v>
      </c>
    </row>
    <row r="177" spans="3:18" hidden="1" x14ac:dyDescent="0.2">
      <c r="C177" s="106"/>
      <c r="E177" s="114"/>
      <c r="J177" s="115"/>
      <c r="K177" s="115"/>
      <c r="R177" s="115">
        <f t="shared" si="60"/>
        <v>0</v>
      </c>
    </row>
    <row r="178" spans="3:18" hidden="1" x14ac:dyDescent="0.2">
      <c r="C178" s="106"/>
      <c r="E178" s="114"/>
      <c r="F178" s="34" t="s">
        <v>292</v>
      </c>
      <c r="J178" s="113"/>
      <c r="K178" s="113"/>
      <c r="R178" s="115">
        <f t="shared" si="60"/>
        <v>0</v>
      </c>
    </row>
    <row r="179" spans="3:18" ht="12.75" hidden="1" customHeight="1" x14ac:dyDescent="0.2">
      <c r="C179" s="106"/>
      <c r="E179" s="120" t="e">
        <f>SUM(#REF!)</f>
        <v>#REF!</v>
      </c>
      <c r="F179" s="121" t="s">
        <v>293</v>
      </c>
      <c r="G179" s="122"/>
      <c r="H179" s="122"/>
      <c r="I179" s="122"/>
      <c r="J179" s="121"/>
      <c r="K179" s="121"/>
      <c r="L179" s="122"/>
      <c r="M179" s="122"/>
      <c r="N179" s="122"/>
      <c r="O179" s="122"/>
      <c r="P179" s="122"/>
      <c r="Q179" s="122"/>
      <c r="R179" s="123" t="e">
        <f t="shared" si="60"/>
        <v>#REF!</v>
      </c>
    </row>
    <row r="180" spans="3:18" hidden="1" x14ac:dyDescent="0.2">
      <c r="C180" s="106"/>
    </row>
    <row r="181" spans="3:18" hidden="1" x14ac:dyDescent="0.2">
      <c r="C181" s="106"/>
      <c r="E181" s="117" t="e">
        <f>SUM(E173:E179)</f>
        <v>#REF!</v>
      </c>
      <c r="J181" s="115" t="e">
        <f>SUM(J173:J179)</f>
        <v>#REF!</v>
      </c>
      <c r="K181" s="113">
        <f>SUM(K173:K179)</f>
        <v>199479</v>
      </c>
      <c r="R181" s="115" t="e">
        <f>SUM(R173:R179)</f>
        <v>#REF!</v>
      </c>
    </row>
    <row r="182" spans="3:18" x14ac:dyDescent="0.2">
      <c r="C182" s="106"/>
    </row>
    <row r="183" spans="3:18" ht="12.75" customHeight="1" x14ac:dyDescent="0.2">
      <c r="C183" s="106"/>
    </row>
    <row r="184" spans="3:18" x14ac:dyDescent="0.2">
      <c r="C184" s="106"/>
    </row>
    <row r="185" spans="3:18" x14ac:dyDescent="0.2">
      <c r="C185" s="106"/>
    </row>
    <row r="186" spans="3:18" x14ac:dyDescent="0.2">
      <c r="C186" s="106"/>
    </row>
    <row r="187" spans="3:18" ht="12.75" customHeight="1" x14ac:dyDescent="0.2">
      <c r="C187" s="106"/>
    </row>
    <row r="188" spans="3:18" x14ac:dyDescent="0.2">
      <c r="C188" s="106"/>
    </row>
    <row r="189" spans="3:18" x14ac:dyDescent="0.2">
      <c r="C189" s="106"/>
    </row>
    <row r="190" spans="3:18" x14ac:dyDescent="0.2">
      <c r="C190" s="106"/>
    </row>
    <row r="191" spans="3:18" ht="12.75" customHeight="1" x14ac:dyDescent="0.2">
      <c r="C191" s="106"/>
    </row>
    <row r="192" spans="3:18" x14ac:dyDescent="0.2">
      <c r="C192" s="106"/>
    </row>
    <row r="193" spans="3:3" x14ac:dyDescent="0.2">
      <c r="C193" s="106"/>
    </row>
    <row r="194" spans="3:3" x14ac:dyDescent="0.2">
      <c r="C194" s="106"/>
    </row>
    <row r="195" spans="3:3" ht="12.75" customHeight="1" x14ac:dyDescent="0.2">
      <c r="C195" s="106"/>
    </row>
    <row r="196" spans="3:3" x14ac:dyDescent="0.2">
      <c r="C196" s="106"/>
    </row>
    <row r="197" spans="3:3" x14ac:dyDescent="0.2">
      <c r="C197" s="106"/>
    </row>
    <row r="198" spans="3:3" x14ac:dyDescent="0.2">
      <c r="C198" s="106"/>
    </row>
    <row r="199" spans="3:3" ht="12.75" customHeight="1" x14ac:dyDescent="0.2">
      <c r="C199" s="106"/>
    </row>
    <row r="200" spans="3:3" x14ac:dyDescent="0.2">
      <c r="C200" s="106"/>
    </row>
    <row r="201" spans="3:3" x14ac:dyDescent="0.2">
      <c r="C201" s="106"/>
    </row>
    <row r="202" spans="3:3" x14ac:dyDescent="0.2">
      <c r="C202" s="106"/>
    </row>
    <row r="203" spans="3:3" ht="12.75" customHeight="1" x14ac:dyDescent="0.2">
      <c r="C203" s="106"/>
    </row>
    <row r="204" spans="3:3" x14ac:dyDescent="0.2">
      <c r="C204" s="106"/>
    </row>
    <row r="205" spans="3:3" x14ac:dyDescent="0.2">
      <c r="C205" s="106"/>
    </row>
    <row r="206" spans="3:3" x14ac:dyDescent="0.2">
      <c r="C206" s="106"/>
    </row>
    <row r="207" spans="3:3" ht="12.75" customHeight="1" x14ac:dyDescent="0.2">
      <c r="C207" s="106"/>
    </row>
    <row r="208" spans="3:3" x14ac:dyDescent="0.2">
      <c r="C208" s="106"/>
    </row>
    <row r="209" spans="3:3" x14ac:dyDescent="0.2">
      <c r="C209" s="106"/>
    </row>
    <row r="210" spans="3:3" x14ac:dyDescent="0.2">
      <c r="C210" s="106"/>
    </row>
    <row r="211" spans="3:3" ht="12.75" customHeight="1" x14ac:dyDescent="0.2">
      <c r="C211" s="106"/>
    </row>
    <row r="212" spans="3:3" x14ac:dyDescent="0.2">
      <c r="C212" s="106"/>
    </row>
    <row r="213" spans="3:3" x14ac:dyDescent="0.2">
      <c r="C213" s="106"/>
    </row>
    <row r="214" spans="3:3" x14ac:dyDescent="0.2">
      <c r="C214" s="106"/>
    </row>
    <row r="215" spans="3:3" ht="12.75" customHeight="1" x14ac:dyDescent="0.2">
      <c r="C215" s="106"/>
    </row>
    <row r="216" spans="3:3" x14ac:dyDescent="0.2">
      <c r="C216" s="106"/>
    </row>
    <row r="217" spans="3:3" x14ac:dyDescent="0.2">
      <c r="C217" s="106"/>
    </row>
    <row r="218" spans="3:3" x14ac:dyDescent="0.2">
      <c r="C218" s="106"/>
    </row>
    <row r="219" spans="3:3" ht="12.75" customHeight="1" x14ac:dyDescent="0.2">
      <c r="C219" s="106"/>
    </row>
    <row r="220" spans="3:3" x14ac:dyDescent="0.2">
      <c r="C220" s="106"/>
    </row>
    <row r="221" spans="3:3" x14ac:dyDescent="0.2">
      <c r="C221" s="106"/>
    </row>
    <row r="222" spans="3:3" x14ac:dyDescent="0.2">
      <c r="C222" s="106"/>
    </row>
    <row r="223" spans="3:3" ht="12.75" customHeight="1" x14ac:dyDescent="0.2">
      <c r="C223" s="106"/>
    </row>
    <row r="224" spans="3:3" x14ac:dyDescent="0.2">
      <c r="C224" s="106"/>
    </row>
    <row r="225" spans="3:3" x14ac:dyDescent="0.2">
      <c r="C225" s="106"/>
    </row>
    <row r="226" spans="3:3" x14ac:dyDescent="0.2">
      <c r="C226" s="106"/>
    </row>
    <row r="227" spans="3:3" ht="12.75" customHeight="1" x14ac:dyDescent="0.2">
      <c r="C227" s="106"/>
    </row>
    <row r="228" spans="3:3" x14ac:dyDescent="0.2">
      <c r="C228" s="106"/>
    </row>
    <row r="229" spans="3:3" x14ac:dyDescent="0.2">
      <c r="C229" s="106"/>
    </row>
    <row r="230" spans="3:3" x14ac:dyDescent="0.2">
      <c r="C230" s="106"/>
    </row>
    <row r="231" spans="3:3" ht="12.75" customHeight="1" x14ac:dyDescent="0.2">
      <c r="C231" s="106"/>
    </row>
    <row r="232" spans="3:3" x14ac:dyDescent="0.2">
      <c r="C232" s="106"/>
    </row>
    <row r="233" spans="3:3" x14ac:dyDescent="0.2">
      <c r="C233" s="106"/>
    </row>
    <row r="234" spans="3:3" x14ac:dyDescent="0.2">
      <c r="C234" s="106"/>
    </row>
    <row r="235" spans="3:3" ht="12.75" customHeight="1" x14ac:dyDescent="0.2">
      <c r="C235" s="106"/>
    </row>
    <row r="236" spans="3:3" x14ac:dyDescent="0.2">
      <c r="C236" s="106"/>
    </row>
    <row r="237" spans="3:3" x14ac:dyDescent="0.2">
      <c r="C237" s="106"/>
    </row>
    <row r="238" spans="3:3" x14ac:dyDescent="0.2">
      <c r="C238" s="106"/>
    </row>
    <row r="239" spans="3:3" ht="12.75" customHeight="1" x14ac:dyDescent="0.2">
      <c r="C239" s="106"/>
    </row>
    <row r="240" spans="3:3" x14ac:dyDescent="0.2">
      <c r="C240" s="106"/>
    </row>
    <row r="241" spans="3:3" x14ac:dyDescent="0.2">
      <c r="C241" s="106"/>
    </row>
    <row r="242" spans="3:3" x14ac:dyDescent="0.2">
      <c r="C242" s="106"/>
    </row>
    <row r="243" spans="3:3" ht="12.75" customHeight="1" x14ac:dyDescent="0.2">
      <c r="C243" s="106"/>
    </row>
    <row r="244" spans="3:3" x14ac:dyDescent="0.2">
      <c r="C244" s="106"/>
    </row>
    <row r="245" spans="3:3" x14ac:dyDescent="0.2">
      <c r="C245" s="106"/>
    </row>
    <row r="246" spans="3:3" x14ac:dyDescent="0.2">
      <c r="C246" s="106"/>
    </row>
    <row r="247" spans="3:3" ht="12.75" customHeight="1" x14ac:dyDescent="0.2">
      <c r="C247" s="106"/>
    </row>
    <row r="248" spans="3:3" x14ac:dyDescent="0.2">
      <c r="C248" s="106"/>
    </row>
    <row r="249" spans="3:3" x14ac:dyDescent="0.2">
      <c r="C249" s="106"/>
    </row>
    <row r="250" spans="3:3" x14ac:dyDescent="0.2">
      <c r="C250" s="106"/>
    </row>
    <row r="251" spans="3:3" ht="12.75" customHeight="1" x14ac:dyDescent="0.2">
      <c r="C251" s="106"/>
    </row>
    <row r="252" spans="3:3" x14ac:dyDescent="0.2">
      <c r="C252" s="106"/>
    </row>
    <row r="253" spans="3:3" x14ac:dyDescent="0.2">
      <c r="C253" s="106"/>
    </row>
    <row r="254" spans="3:3" x14ac:dyDescent="0.2">
      <c r="C254" s="106"/>
    </row>
    <row r="255" spans="3:3" ht="12.75" customHeight="1" x14ac:dyDescent="0.2">
      <c r="C255" s="106"/>
    </row>
    <row r="256" spans="3:3" x14ac:dyDescent="0.2">
      <c r="C256" s="106"/>
    </row>
    <row r="257" spans="3:3" x14ac:dyDescent="0.2">
      <c r="C257" s="106"/>
    </row>
    <row r="258" spans="3:3" x14ac:dyDescent="0.2">
      <c r="C258" s="106"/>
    </row>
    <row r="259" spans="3:3" ht="12.75" customHeight="1" x14ac:dyDescent="0.2">
      <c r="C259" s="106"/>
    </row>
    <row r="260" spans="3:3" x14ac:dyDescent="0.2">
      <c r="C260" s="106"/>
    </row>
    <row r="261" spans="3:3" x14ac:dyDescent="0.2">
      <c r="C261" s="106"/>
    </row>
    <row r="262" spans="3:3" x14ac:dyDescent="0.2">
      <c r="C262" s="106"/>
    </row>
    <row r="263" spans="3:3" ht="12.75" customHeight="1" x14ac:dyDescent="0.2">
      <c r="C263" s="106"/>
    </row>
    <row r="264" spans="3:3" x14ac:dyDescent="0.2">
      <c r="C264" s="106"/>
    </row>
    <row r="265" spans="3:3" x14ac:dyDescent="0.2">
      <c r="C265" s="106"/>
    </row>
    <row r="266" spans="3:3" x14ac:dyDescent="0.2">
      <c r="C266" s="106"/>
    </row>
    <row r="267" spans="3:3" ht="12.75" customHeight="1" x14ac:dyDescent="0.2">
      <c r="C267" s="106"/>
    </row>
    <row r="268" spans="3:3" x14ac:dyDescent="0.2">
      <c r="C268" s="106"/>
    </row>
    <row r="269" spans="3:3" x14ac:dyDescent="0.2">
      <c r="C269" s="106"/>
    </row>
    <row r="270" spans="3:3" x14ac:dyDescent="0.2">
      <c r="C270" s="106"/>
    </row>
    <row r="271" spans="3:3" ht="12.75" customHeight="1" x14ac:dyDescent="0.2">
      <c r="C271" s="106"/>
    </row>
    <row r="272" spans="3:3" x14ac:dyDescent="0.2">
      <c r="C272" s="106"/>
    </row>
    <row r="273" spans="3:3" x14ac:dyDescent="0.2">
      <c r="C273" s="106"/>
    </row>
    <row r="274" spans="3:3" x14ac:dyDescent="0.2">
      <c r="C274" s="106"/>
    </row>
    <row r="275" spans="3:3" ht="12.75" customHeight="1" x14ac:dyDescent="0.2">
      <c r="C275" s="106"/>
    </row>
    <row r="276" spans="3:3" x14ac:dyDescent="0.2">
      <c r="C276" s="106"/>
    </row>
    <row r="277" spans="3:3" x14ac:dyDescent="0.2">
      <c r="C277" s="106"/>
    </row>
    <row r="278" spans="3:3" x14ac:dyDescent="0.2">
      <c r="C278" s="106"/>
    </row>
    <row r="279" spans="3:3" ht="12.75" customHeight="1" x14ac:dyDescent="0.2">
      <c r="C279" s="106"/>
    </row>
    <row r="280" spans="3:3" x14ac:dyDescent="0.2">
      <c r="C280" s="106"/>
    </row>
    <row r="281" spans="3:3" x14ac:dyDescent="0.2">
      <c r="C281" s="106"/>
    </row>
    <row r="282" spans="3:3" x14ac:dyDescent="0.2">
      <c r="C282" s="106"/>
    </row>
    <row r="283" spans="3:3" ht="12.75" customHeight="1" x14ac:dyDescent="0.2">
      <c r="C283" s="106"/>
    </row>
    <row r="284" spans="3:3" x14ac:dyDescent="0.2">
      <c r="C284" s="106"/>
    </row>
    <row r="285" spans="3:3" x14ac:dyDescent="0.2">
      <c r="C285" s="106"/>
    </row>
    <row r="286" spans="3:3" x14ac:dyDescent="0.2">
      <c r="C286" s="106"/>
    </row>
    <row r="287" spans="3:3" ht="12.75" customHeight="1" x14ac:dyDescent="0.2">
      <c r="C287" s="106"/>
    </row>
    <row r="288" spans="3:3" x14ac:dyDescent="0.2">
      <c r="C288" s="106"/>
    </row>
    <row r="289" spans="3:3" x14ac:dyDescent="0.2">
      <c r="C289" s="106"/>
    </row>
    <row r="290" spans="3:3" x14ac:dyDescent="0.2">
      <c r="C290" s="106"/>
    </row>
    <row r="291" spans="3:3" ht="12.75" customHeight="1" x14ac:dyDescent="0.2">
      <c r="C291" s="106"/>
    </row>
    <row r="292" spans="3:3" x14ac:dyDescent="0.2">
      <c r="C292" s="106"/>
    </row>
    <row r="293" spans="3:3" x14ac:dyDescent="0.2">
      <c r="C293" s="106"/>
    </row>
    <row r="294" spans="3:3" x14ac:dyDescent="0.2">
      <c r="C294" s="106"/>
    </row>
    <row r="295" spans="3:3" ht="12.75" customHeight="1" x14ac:dyDescent="0.2">
      <c r="C295" s="106"/>
    </row>
    <row r="296" spans="3:3" x14ac:dyDescent="0.2">
      <c r="C296" s="106"/>
    </row>
    <row r="297" spans="3:3" x14ac:dyDescent="0.2">
      <c r="C297" s="106"/>
    </row>
    <row r="298" spans="3:3" x14ac:dyDescent="0.2">
      <c r="C298" s="106"/>
    </row>
    <row r="299" spans="3:3" ht="12.75" customHeight="1" x14ac:dyDescent="0.2">
      <c r="C299" s="106"/>
    </row>
    <row r="300" spans="3:3" x14ac:dyDescent="0.2">
      <c r="C300" s="106"/>
    </row>
    <row r="301" spans="3:3" x14ac:dyDescent="0.2">
      <c r="C301" s="106"/>
    </row>
    <row r="302" spans="3:3" x14ac:dyDescent="0.2">
      <c r="C302" s="106"/>
    </row>
    <row r="303" spans="3:3" ht="12.75" customHeight="1" x14ac:dyDescent="0.2">
      <c r="C303" s="106"/>
    </row>
    <row r="304" spans="3:3" x14ac:dyDescent="0.2">
      <c r="C304" s="106"/>
    </row>
    <row r="305" spans="3:3" x14ac:dyDescent="0.2">
      <c r="C305" s="106"/>
    </row>
    <row r="306" spans="3:3" x14ac:dyDescent="0.2">
      <c r="C306" s="106"/>
    </row>
    <row r="307" spans="3:3" ht="12.75" customHeight="1" x14ac:dyDescent="0.2">
      <c r="C307" s="106"/>
    </row>
    <row r="308" spans="3:3" x14ac:dyDescent="0.2">
      <c r="C308" s="106"/>
    </row>
    <row r="309" spans="3:3" x14ac:dyDescent="0.2">
      <c r="C309" s="106"/>
    </row>
    <row r="310" spans="3:3" x14ac:dyDescent="0.2">
      <c r="C310" s="106"/>
    </row>
    <row r="311" spans="3:3" ht="12.75" customHeight="1" x14ac:dyDescent="0.2">
      <c r="C311" s="106"/>
    </row>
    <row r="312" spans="3:3" x14ac:dyDescent="0.2">
      <c r="C312" s="106"/>
    </row>
    <row r="313" spans="3:3" x14ac:dyDescent="0.2">
      <c r="C313" s="106"/>
    </row>
    <row r="314" spans="3:3" x14ac:dyDescent="0.2">
      <c r="C314" s="106"/>
    </row>
    <row r="315" spans="3:3" ht="12.75" customHeight="1" x14ac:dyDescent="0.2">
      <c r="C315" s="106"/>
    </row>
    <row r="316" spans="3:3" x14ac:dyDescent="0.2">
      <c r="C316" s="106"/>
    </row>
    <row r="317" spans="3:3" x14ac:dyDescent="0.2">
      <c r="C317" s="106"/>
    </row>
    <row r="318" spans="3:3" x14ac:dyDescent="0.2">
      <c r="C318" s="106"/>
    </row>
    <row r="319" spans="3:3" ht="12.75" customHeight="1" x14ac:dyDescent="0.2">
      <c r="C319" s="106"/>
    </row>
    <row r="320" spans="3:3" x14ac:dyDescent="0.2">
      <c r="C320" s="106"/>
    </row>
    <row r="321" spans="3:3" x14ac:dyDescent="0.2">
      <c r="C321" s="106"/>
    </row>
    <row r="322" spans="3:3" x14ac:dyDescent="0.2">
      <c r="C322" s="106"/>
    </row>
    <row r="323" spans="3:3" ht="12.75" customHeight="1" x14ac:dyDescent="0.2">
      <c r="C323" s="106"/>
    </row>
    <row r="324" spans="3:3" x14ac:dyDescent="0.2">
      <c r="C324" s="106"/>
    </row>
  </sheetData>
  <mergeCells count="24">
    <mergeCell ref="R8:R11"/>
    <mergeCell ref="E9:E11"/>
    <mergeCell ref="F9:F11"/>
    <mergeCell ref="G9:H9"/>
    <mergeCell ref="I9:I11"/>
    <mergeCell ref="J9:J11"/>
    <mergeCell ref="K9:K11"/>
    <mergeCell ref="L9:L11"/>
    <mergeCell ref="M9:N9"/>
    <mergeCell ref="O9:O11"/>
    <mergeCell ref="P9:Q9"/>
    <mergeCell ref="G10:G11"/>
    <mergeCell ref="B4:C4"/>
    <mergeCell ref="B5:C5"/>
    <mergeCell ref="N10:N11"/>
    <mergeCell ref="P10:P11"/>
    <mergeCell ref="E8:I8"/>
    <mergeCell ref="J8:Q8"/>
    <mergeCell ref="A8:A11"/>
    <mergeCell ref="B8:B11"/>
    <mergeCell ref="C8:C11"/>
    <mergeCell ref="H10:H11"/>
    <mergeCell ref="M10:M11"/>
    <mergeCell ref="D8:D11"/>
  </mergeCells>
  <pageMargins left="0.19685039370078741" right="0.19685039370078741" top="0.98425196850393704" bottom="0.59055118110236227" header="0" footer="0"/>
  <pageSetup paperSize="9" scale="63" fitToHeight="4" orientation="landscape" r:id="rId1"/>
  <headerFooter differentFirst="1" alignWithMargins="0">
    <oddHeader>&amp;C&amp;P&amp;Rпродовження додатку 3</oddHeader>
  </headerFooter>
  <rowBreaks count="2" manualBreakCount="2">
    <brk id="135" max="17" man="1"/>
    <brk id="147" max="1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view="pageBreakPreview" topLeftCell="A28" zoomScale="82" zoomScaleNormal="100" zoomScaleSheetLayoutView="82" workbookViewId="0">
      <selection activeCell="A51" sqref="A51"/>
    </sheetView>
  </sheetViews>
  <sheetFormatPr defaultRowHeight="12.75" x14ac:dyDescent="0.2"/>
  <cols>
    <col min="1" max="1" width="23.140625" customWidth="1"/>
    <col min="2" max="2" width="21" customWidth="1"/>
    <col min="3" max="3" width="54.85546875" customWidth="1"/>
    <col min="4" max="4" width="16.140625" customWidth="1"/>
  </cols>
  <sheetData>
    <row r="1" spans="1:30" ht="5.45" customHeight="1" x14ac:dyDescent="0.2"/>
    <row r="2" spans="1:30" ht="18.75" x14ac:dyDescent="0.3">
      <c r="C2" s="827" t="s">
        <v>650</v>
      </c>
      <c r="D2" s="827"/>
    </row>
    <row r="3" spans="1:30" ht="18.75" x14ac:dyDescent="0.3">
      <c r="C3" s="827" t="s">
        <v>634</v>
      </c>
      <c r="D3" s="827"/>
    </row>
    <row r="4" spans="1:30" ht="18.75" x14ac:dyDescent="0.3">
      <c r="C4" s="4" t="s">
        <v>635</v>
      </c>
      <c r="D4" s="4"/>
    </row>
    <row r="5" spans="1:30" ht="10.9" customHeight="1" x14ac:dyDescent="0.3">
      <c r="C5" s="4"/>
      <c r="D5" s="4"/>
    </row>
    <row r="7" spans="1:30" ht="25.9" customHeight="1" x14ac:dyDescent="0.3">
      <c r="B7" s="832" t="s">
        <v>602</v>
      </c>
      <c r="C7" s="832"/>
    </row>
    <row r="8" spans="1:30" ht="19.149999999999999" customHeight="1" x14ac:dyDescent="0.3">
      <c r="B8" s="833">
        <v>17532000000</v>
      </c>
      <c r="C8" s="834"/>
    </row>
    <row r="9" spans="1:30" ht="11.45" customHeight="1" x14ac:dyDescent="0.2">
      <c r="B9" s="844" t="s">
        <v>649</v>
      </c>
      <c r="C9" s="844"/>
    </row>
    <row r="10" spans="1:30" ht="28.15" customHeight="1" x14ac:dyDescent="0.3">
      <c r="A10" s="835" t="s">
        <v>516</v>
      </c>
      <c r="B10" s="835"/>
      <c r="C10" s="835"/>
      <c r="D10" s="835"/>
    </row>
    <row r="11" spans="1:30" ht="3.6" customHeight="1" x14ac:dyDescent="0.2"/>
    <row r="12" spans="1:30" x14ac:dyDescent="0.2">
      <c r="D12" s="274" t="s">
        <v>517</v>
      </c>
    </row>
    <row r="13" spans="1:30" ht="13.15" customHeight="1" x14ac:dyDescent="0.2">
      <c r="A13" s="836" t="s">
        <v>636</v>
      </c>
      <c r="B13" s="838" t="s">
        <v>603</v>
      </c>
      <c r="C13" s="839"/>
      <c r="D13" s="842" t="s">
        <v>4</v>
      </c>
      <c r="E13" s="275"/>
      <c r="F13" s="275"/>
      <c r="G13" s="275"/>
      <c r="H13" s="275"/>
      <c r="I13" s="275"/>
      <c r="J13" s="275"/>
      <c r="K13" s="275"/>
      <c r="L13" s="275"/>
      <c r="M13" s="275"/>
      <c r="N13" s="275"/>
      <c r="O13" s="275"/>
      <c r="P13" s="275"/>
      <c r="Q13" s="275"/>
      <c r="R13" s="275"/>
      <c r="S13" s="275"/>
      <c r="T13" s="275"/>
      <c r="U13" s="275"/>
      <c r="V13" s="275"/>
      <c r="W13" s="275"/>
      <c r="X13" s="275"/>
      <c r="Y13" s="275"/>
      <c r="Z13" s="275"/>
      <c r="AA13" s="275"/>
      <c r="AB13" s="275"/>
      <c r="AC13" s="275"/>
      <c r="AD13" s="275"/>
    </row>
    <row r="14" spans="1:30" ht="49.5" customHeight="1" x14ac:dyDescent="0.2">
      <c r="A14" s="837"/>
      <c r="B14" s="840"/>
      <c r="C14" s="841"/>
      <c r="D14" s="843"/>
      <c r="E14" s="275"/>
      <c r="F14" s="275"/>
      <c r="G14" s="275"/>
      <c r="H14" s="275"/>
      <c r="I14" s="275"/>
      <c r="J14" s="275"/>
      <c r="K14" s="275"/>
      <c r="L14" s="275"/>
      <c r="M14" s="275"/>
      <c r="N14" s="275"/>
      <c r="O14" s="275"/>
      <c r="P14" s="275"/>
      <c r="Q14" s="275"/>
      <c r="R14" s="275"/>
      <c r="S14" s="275"/>
      <c r="T14" s="275"/>
      <c r="U14" s="275"/>
      <c r="V14" s="275"/>
      <c r="W14" s="275"/>
      <c r="X14" s="275"/>
      <c r="Y14" s="275"/>
      <c r="Z14" s="275"/>
      <c r="AA14" s="275"/>
      <c r="AB14" s="275"/>
      <c r="AC14" s="275"/>
      <c r="AD14" s="275"/>
    </row>
    <row r="15" spans="1:30" ht="11.45" customHeight="1" x14ac:dyDescent="0.2">
      <c r="A15" s="445">
        <v>1</v>
      </c>
      <c r="B15" s="847">
        <v>2</v>
      </c>
      <c r="C15" s="848"/>
      <c r="D15" s="446">
        <v>3</v>
      </c>
      <c r="E15" s="275"/>
      <c r="F15" s="275"/>
      <c r="G15" s="275"/>
      <c r="H15" s="275"/>
      <c r="I15" s="275"/>
      <c r="J15" s="275"/>
      <c r="K15" s="275"/>
      <c r="L15" s="275"/>
      <c r="M15" s="275"/>
      <c r="N15" s="275"/>
      <c r="O15" s="275"/>
      <c r="P15" s="275"/>
      <c r="Q15" s="275"/>
      <c r="R15" s="275"/>
      <c r="S15" s="275"/>
      <c r="T15" s="275"/>
      <c r="U15" s="275"/>
      <c r="V15" s="275"/>
      <c r="W15" s="275"/>
      <c r="X15" s="275"/>
      <c r="Y15" s="275"/>
      <c r="Z15" s="275"/>
      <c r="AA15" s="275"/>
      <c r="AB15" s="275"/>
      <c r="AC15" s="275"/>
      <c r="AD15" s="275"/>
    </row>
    <row r="16" spans="1:30" ht="18.75" x14ac:dyDescent="0.3">
      <c r="A16" s="821" t="s">
        <v>604</v>
      </c>
      <c r="B16" s="849"/>
      <c r="C16" s="823"/>
      <c r="D16" s="824"/>
      <c r="E16" s="275"/>
      <c r="F16" s="275"/>
      <c r="G16" s="275"/>
      <c r="H16" s="275"/>
      <c r="I16" s="275"/>
      <c r="J16" s="275"/>
      <c r="K16" s="275"/>
      <c r="L16" s="275"/>
      <c r="M16" s="275"/>
      <c r="N16" s="275"/>
      <c r="O16" s="275"/>
      <c r="P16" s="275"/>
      <c r="Q16" s="275"/>
      <c r="R16" s="275"/>
      <c r="S16" s="275"/>
      <c r="T16" s="275"/>
      <c r="U16" s="275"/>
      <c r="V16" s="275"/>
      <c r="W16" s="275"/>
      <c r="X16" s="275"/>
      <c r="Y16" s="275"/>
      <c r="Z16" s="275"/>
      <c r="AA16" s="275"/>
      <c r="AB16" s="275"/>
      <c r="AC16" s="275"/>
      <c r="AD16" s="275"/>
    </row>
    <row r="17" spans="1:30" ht="22.15" hidden="1" customHeight="1" x14ac:dyDescent="0.3">
      <c r="A17" s="443">
        <v>41030000</v>
      </c>
      <c r="B17" s="850" t="s">
        <v>502</v>
      </c>
      <c r="C17" s="851"/>
      <c r="D17" s="447">
        <f>SUM(D18:D20)</f>
        <v>0</v>
      </c>
      <c r="E17" s="275"/>
      <c r="F17" s="275"/>
      <c r="G17" s="275"/>
      <c r="H17" s="275"/>
      <c r="I17" s="275"/>
      <c r="J17" s="275"/>
      <c r="K17" s="275"/>
      <c r="L17" s="275"/>
      <c r="M17" s="275"/>
      <c r="N17" s="275"/>
      <c r="O17" s="275"/>
      <c r="P17" s="275"/>
      <c r="Q17" s="275"/>
      <c r="R17" s="275"/>
      <c r="S17" s="275"/>
      <c r="T17" s="275"/>
      <c r="U17" s="275"/>
      <c r="V17" s="275"/>
      <c r="W17" s="275"/>
      <c r="X17" s="275"/>
      <c r="Y17" s="275"/>
      <c r="Z17" s="275"/>
      <c r="AA17" s="275"/>
      <c r="AB17" s="275"/>
      <c r="AC17" s="275"/>
      <c r="AD17" s="275"/>
    </row>
    <row r="18" spans="1:30" ht="34.9" hidden="1" customHeight="1" x14ac:dyDescent="0.3">
      <c r="A18" s="443">
        <v>41034500</v>
      </c>
      <c r="B18" s="815" t="s">
        <v>504</v>
      </c>
      <c r="C18" s="816"/>
      <c r="D18" s="444"/>
      <c r="E18" s="275"/>
      <c r="F18" s="275"/>
      <c r="G18" s="275"/>
      <c r="H18" s="275"/>
      <c r="I18" s="275"/>
      <c r="J18" s="275"/>
      <c r="K18" s="275"/>
      <c r="L18" s="275"/>
      <c r="M18" s="275"/>
      <c r="N18" s="275"/>
      <c r="O18" s="275"/>
      <c r="P18" s="275"/>
      <c r="Q18" s="275"/>
      <c r="R18" s="275"/>
      <c r="S18" s="275"/>
      <c r="T18" s="275"/>
      <c r="U18" s="275"/>
      <c r="V18" s="275"/>
      <c r="W18" s="275"/>
      <c r="X18" s="275"/>
      <c r="Y18" s="275"/>
      <c r="Z18" s="275"/>
      <c r="AA18" s="275"/>
      <c r="AB18" s="275"/>
      <c r="AC18" s="275"/>
      <c r="AD18" s="275"/>
    </row>
    <row r="19" spans="1:30" ht="55.9" hidden="1" customHeight="1" x14ac:dyDescent="0.3">
      <c r="A19" s="443">
        <v>41035500</v>
      </c>
      <c r="B19" s="815" t="s">
        <v>605</v>
      </c>
      <c r="C19" s="816"/>
      <c r="D19" s="444"/>
      <c r="E19" s="275"/>
      <c r="F19" s="275"/>
      <c r="G19" s="275"/>
      <c r="H19" s="275"/>
      <c r="I19" s="275"/>
      <c r="J19" s="275"/>
      <c r="K19" s="275"/>
      <c r="L19" s="275"/>
      <c r="M19" s="275"/>
      <c r="N19" s="275"/>
      <c r="O19" s="275"/>
      <c r="P19" s="275"/>
      <c r="Q19" s="275"/>
      <c r="R19" s="275"/>
      <c r="S19" s="275"/>
      <c r="T19" s="275"/>
      <c r="U19" s="275"/>
      <c r="V19" s="275"/>
      <c r="W19" s="275"/>
      <c r="X19" s="275"/>
      <c r="Y19" s="275"/>
      <c r="Z19" s="275"/>
      <c r="AA19" s="275"/>
      <c r="AB19" s="275"/>
      <c r="AC19" s="275"/>
      <c r="AD19" s="275"/>
    </row>
    <row r="20" spans="1:30" ht="51.6" hidden="1" customHeight="1" x14ac:dyDescent="0.3">
      <c r="A20" s="443">
        <v>41035600</v>
      </c>
      <c r="B20" s="815" t="s">
        <v>606</v>
      </c>
      <c r="C20" s="816"/>
      <c r="D20" s="444"/>
      <c r="E20" s="275"/>
      <c r="F20" s="275"/>
      <c r="G20" s="275"/>
      <c r="H20" s="275"/>
      <c r="I20" s="275"/>
      <c r="J20" s="275"/>
      <c r="K20" s="275"/>
      <c r="L20" s="275"/>
      <c r="M20" s="275"/>
      <c r="N20" s="275"/>
      <c r="O20" s="275"/>
      <c r="P20" s="275"/>
      <c r="Q20" s="275"/>
      <c r="R20" s="275"/>
      <c r="S20" s="275"/>
      <c r="T20" s="275"/>
      <c r="U20" s="275"/>
      <c r="V20" s="275"/>
      <c r="W20" s="275"/>
      <c r="X20" s="275"/>
      <c r="Y20" s="275"/>
      <c r="Z20" s="275"/>
      <c r="AA20" s="275"/>
      <c r="AB20" s="275"/>
      <c r="AC20" s="275"/>
      <c r="AD20" s="275"/>
    </row>
    <row r="21" spans="1:30" ht="18.75" hidden="1" x14ac:dyDescent="0.3">
      <c r="A21" s="443"/>
      <c r="B21" s="817" t="s">
        <v>518</v>
      </c>
      <c r="C21" s="818"/>
      <c r="D21" s="444"/>
      <c r="E21" s="275"/>
      <c r="F21" s="275"/>
      <c r="G21" s="275"/>
      <c r="H21" s="275"/>
      <c r="I21" s="275"/>
      <c r="J21" s="275"/>
      <c r="K21" s="275"/>
      <c r="L21" s="275"/>
      <c r="M21" s="275"/>
      <c r="N21" s="275"/>
      <c r="O21" s="275"/>
      <c r="P21" s="275"/>
      <c r="Q21" s="275"/>
      <c r="R21" s="275"/>
      <c r="S21" s="275"/>
      <c r="T21" s="275"/>
      <c r="U21" s="275"/>
      <c r="V21" s="275"/>
      <c r="W21" s="275"/>
      <c r="X21" s="275"/>
      <c r="Y21" s="275"/>
      <c r="Z21" s="275"/>
      <c r="AA21" s="275"/>
      <c r="AB21" s="275"/>
      <c r="AC21" s="275"/>
      <c r="AD21" s="275"/>
    </row>
    <row r="22" spans="1:30" ht="24.6" customHeight="1" x14ac:dyDescent="0.3">
      <c r="A22" s="443">
        <v>41050000</v>
      </c>
      <c r="B22" s="828" t="s">
        <v>508</v>
      </c>
      <c r="C22" s="829"/>
      <c r="D22" s="444">
        <f>SUM(D23:D24)</f>
        <v>-44413</v>
      </c>
      <c r="E22" s="275"/>
      <c r="F22" s="275"/>
      <c r="G22" s="275"/>
      <c r="H22" s="275"/>
      <c r="I22" s="275"/>
      <c r="J22" s="275"/>
      <c r="K22" s="275"/>
      <c r="L22" s="275"/>
      <c r="M22" s="275"/>
      <c r="N22" s="275"/>
      <c r="O22" s="275"/>
      <c r="P22" s="275"/>
      <c r="Q22" s="275"/>
      <c r="R22" s="275"/>
      <c r="S22" s="275"/>
      <c r="T22" s="275"/>
      <c r="U22" s="275"/>
      <c r="V22" s="275"/>
      <c r="W22" s="275"/>
      <c r="X22" s="275"/>
      <c r="Y22" s="275"/>
      <c r="Z22" s="275"/>
      <c r="AA22" s="275"/>
      <c r="AB22" s="275"/>
      <c r="AC22" s="275"/>
      <c r="AD22" s="275"/>
    </row>
    <row r="23" spans="1:30" ht="267.60000000000002" customHeight="1" x14ac:dyDescent="0.3">
      <c r="A23" s="443">
        <v>41050400</v>
      </c>
      <c r="B23" s="855" t="s">
        <v>607</v>
      </c>
      <c r="C23" s="856"/>
      <c r="D23" s="444">
        <v>25578</v>
      </c>
      <c r="E23" s="275"/>
      <c r="F23" s="275"/>
      <c r="G23" s="275"/>
      <c r="H23" s="275"/>
      <c r="I23" s="275"/>
      <c r="J23" s="275"/>
      <c r="K23" s="275"/>
      <c r="L23" s="275"/>
      <c r="M23" s="275"/>
      <c r="N23" s="275"/>
      <c r="O23" s="275"/>
      <c r="P23" s="275"/>
      <c r="Q23" s="275"/>
      <c r="R23" s="275"/>
      <c r="S23" s="275"/>
      <c r="T23" s="275"/>
      <c r="U23" s="275"/>
      <c r="V23" s="275"/>
      <c r="W23" s="275"/>
      <c r="X23" s="275"/>
      <c r="Y23" s="275"/>
      <c r="Z23" s="275"/>
      <c r="AA23" s="275"/>
      <c r="AB23" s="275"/>
      <c r="AC23" s="275"/>
      <c r="AD23" s="275"/>
    </row>
    <row r="24" spans="1:30" ht="318.60000000000002" customHeight="1" x14ac:dyDescent="0.3">
      <c r="A24" s="443">
        <v>41050600</v>
      </c>
      <c r="B24" s="830" t="s">
        <v>684</v>
      </c>
      <c r="C24" s="831"/>
      <c r="D24" s="444">
        <v>-69991</v>
      </c>
      <c r="E24" s="275"/>
      <c r="F24" s="275"/>
      <c r="G24" s="275"/>
      <c r="H24" s="275"/>
      <c r="I24" s="275"/>
      <c r="J24" s="275"/>
      <c r="K24" s="275"/>
      <c r="L24" s="275"/>
      <c r="M24" s="275"/>
      <c r="N24" s="275"/>
      <c r="O24" s="275"/>
      <c r="P24" s="275"/>
      <c r="Q24" s="275"/>
      <c r="R24" s="275"/>
      <c r="S24" s="275"/>
      <c r="T24" s="275"/>
      <c r="U24" s="275"/>
      <c r="V24" s="275"/>
      <c r="W24" s="275"/>
      <c r="X24" s="275"/>
      <c r="Y24" s="275"/>
      <c r="Z24" s="275"/>
      <c r="AA24" s="275"/>
      <c r="AB24" s="275"/>
      <c r="AC24" s="275"/>
      <c r="AD24" s="275"/>
    </row>
    <row r="25" spans="1:30" ht="28.9" customHeight="1" x14ac:dyDescent="0.3">
      <c r="A25" s="443">
        <v>17100000000</v>
      </c>
      <c r="B25" s="817" t="s">
        <v>519</v>
      </c>
      <c r="C25" s="818"/>
      <c r="D25" s="444">
        <f>SUM(D23:D24)</f>
        <v>-44413</v>
      </c>
      <c r="E25" s="275"/>
      <c r="F25" s="275"/>
      <c r="G25" s="275"/>
      <c r="H25" s="275"/>
      <c r="I25" s="275"/>
      <c r="J25" s="275"/>
      <c r="K25" s="275"/>
      <c r="L25" s="275"/>
      <c r="M25" s="275"/>
      <c r="N25" s="275"/>
      <c r="O25" s="275"/>
      <c r="P25" s="275"/>
      <c r="Q25" s="275"/>
      <c r="R25" s="275"/>
      <c r="S25" s="275"/>
      <c r="T25" s="275"/>
      <c r="U25" s="275"/>
      <c r="V25" s="275"/>
      <c r="W25" s="275"/>
      <c r="X25" s="275"/>
      <c r="Y25" s="275"/>
      <c r="Z25" s="275"/>
      <c r="AA25" s="275"/>
      <c r="AB25" s="275"/>
      <c r="AC25" s="275"/>
      <c r="AD25" s="275"/>
    </row>
    <row r="26" spans="1:30" ht="24.6" customHeight="1" x14ac:dyDescent="0.3">
      <c r="A26" s="821" t="s">
        <v>609</v>
      </c>
      <c r="B26" s="849"/>
      <c r="C26" s="823"/>
      <c r="D26" s="824"/>
      <c r="E26" s="275"/>
      <c r="F26" s="275"/>
      <c r="G26" s="275"/>
      <c r="H26" s="275"/>
      <c r="I26" s="275"/>
      <c r="J26" s="275"/>
      <c r="K26" s="275"/>
      <c r="L26" s="275"/>
      <c r="M26" s="275"/>
      <c r="N26" s="275"/>
      <c r="O26" s="275"/>
      <c r="P26" s="275"/>
      <c r="Q26" s="275"/>
      <c r="R26" s="275"/>
      <c r="S26" s="275"/>
      <c r="T26" s="275"/>
      <c r="U26" s="275"/>
      <c r="V26" s="275"/>
      <c r="W26" s="275"/>
      <c r="X26" s="275"/>
      <c r="Y26" s="275"/>
      <c r="Z26" s="275"/>
      <c r="AA26" s="275"/>
      <c r="AB26" s="275"/>
      <c r="AC26" s="275"/>
      <c r="AD26" s="275"/>
    </row>
    <row r="27" spans="1:30" ht="22.15" customHeight="1" x14ac:dyDescent="0.3">
      <c r="A27" s="443"/>
      <c r="B27" s="828"/>
      <c r="C27" s="829"/>
      <c r="D27" s="448"/>
      <c r="E27" s="275"/>
      <c r="F27" s="275"/>
      <c r="G27" s="275"/>
      <c r="H27" s="275"/>
      <c r="I27" s="275"/>
      <c r="J27" s="275"/>
      <c r="K27" s="275"/>
      <c r="L27" s="275"/>
      <c r="M27" s="275"/>
      <c r="N27" s="275"/>
      <c r="O27" s="275"/>
      <c r="P27" s="275"/>
      <c r="Q27" s="275"/>
      <c r="R27" s="275"/>
      <c r="S27" s="275"/>
      <c r="T27" s="275"/>
      <c r="U27" s="275"/>
      <c r="V27" s="275"/>
      <c r="W27" s="275"/>
      <c r="X27" s="275"/>
      <c r="Y27" s="275"/>
      <c r="Z27" s="275"/>
      <c r="AA27" s="275"/>
      <c r="AB27" s="275"/>
      <c r="AC27" s="275"/>
      <c r="AD27" s="275"/>
    </row>
    <row r="28" spans="1:30" ht="18" customHeight="1" x14ac:dyDescent="0.3">
      <c r="A28" s="443"/>
      <c r="B28" s="828"/>
      <c r="C28" s="829"/>
      <c r="D28" s="444"/>
      <c r="E28" s="275"/>
      <c r="F28" s="275"/>
      <c r="G28" s="275"/>
      <c r="H28" s="275"/>
      <c r="I28" s="275"/>
      <c r="J28" s="275"/>
      <c r="K28" s="275"/>
      <c r="L28" s="275"/>
      <c r="M28" s="275"/>
      <c r="N28" s="275"/>
      <c r="O28" s="275"/>
      <c r="P28" s="275"/>
      <c r="Q28" s="275"/>
      <c r="R28" s="275"/>
      <c r="S28" s="275"/>
      <c r="T28" s="275"/>
      <c r="U28" s="275"/>
      <c r="V28" s="275"/>
      <c r="W28" s="275"/>
      <c r="X28" s="275"/>
      <c r="Y28" s="275"/>
      <c r="Z28" s="275"/>
      <c r="AA28" s="275"/>
      <c r="AB28" s="275"/>
      <c r="AC28" s="275"/>
      <c r="AD28" s="275"/>
    </row>
    <row r="29" spans="1:30" ht="20.25" x14ac:dyDescent="0.3">
      <c r="A29" s="449" t="s">
        <v>520</v>
      </c>
      <c r="B29" s="857" t="s">
        <v>648</v>
      </c>
      <c r="C29" s="858"/>
      <c r="D29" s="600">
        <f>SUM(D30:D31)</f>
        <v>-44413</v>
      </c>
      <c r="E29" s="275"/>
      <c r="F29" s="275"/>
      <c r="G29" s="275"/>
      <c r="H29" s="275"/>
      <c r="I29" s="275"/>
      <c r="J29" s="275"/>
      <c r="K29" s="275"/>
      <c r="L29" s="275"/>
      <c r="M29" s="275"/>
      <c r="N29" s="275"/>
      <c r="O29" s="275"/>
      <c r="P29" s="275"/>
      <c r="Q29" s="275"/>
      <c r="R29" s="275"/>
      <c r="S29" s="275"/>
      <c r="T29" s="275"/>
      <c r="U29" s="275"/>
      <c r="V29" s="275"/>
      <c r="W29" s="275"/>
      <c r="X29" s="275"/>
      <c r="Y29" s="275"/>
      <c r="Z29" s="275"/>
      <c r="AA29" s="275"/>
      <c r="AB29" s="275"/>
      <c r="AC29" s="275"/>
      <c r="AD29" s="275"/>
    </row>
    <row r="30" spans="1:30" ht="20.25" x14ac:dyDescent="0.3">
      <c r="A30" s="449" t="s">
        <v>520</v>
      </c>
      <c r="B30" s="828" t="s">
        <v>521</v>
      </c>
      <c r="C30" s="829"/>
      <c r="D30" s="600">
        <f>SUM(D17,D22)</f>
        <v>-44413</v>
      </c>
      <c r="E30" s="275"/>
      <c r="F30" s="275"/>
      <c r="G30" s="275"/>
      <c r="H30" s="275"/>
      <c r="I30" s="275"/>
      <c r="J30" s="275"/>
      <c r="K30" s="275"/>
      <c r="L30" s="275"/>
      <c r="M30" s="275"/>
      <c r="N30" s="275"/>
      <c r="O30" s="275"/>
      <c r="P30" s="275"/>
      <c r="Q30" s="275"/>
      <c r="R30" s="275"/>
      <c r="S30" s="275"/>
      <c r="T30" s="275"/>
      <c r="U30" s="275"/>
      <c r="V30" s="275"/>
      <c r="W30" s="275"/>
      <c r="X30" s="275"/>
      <c r="Y30" s="275"/>
      <c r="Z30" s="275"/>
      <c r="AA30" s="275"/>
      <c r="AB30" s="275"/>
      <c r="AC30" s="275"/>
      <c r="AD30" s="275"/>
    </row>
    <row r="31" spans="1:30" ht="20.25" x14ac:dyDescent="0.3">
      <c r="A31" s="501" t="s">
        <v>520</v>
      </c>
      <c r="B31" s="853" t="s">
        <v>522</v>
      </c>
      <c r="C31" s="854"/>
      <c r="D31" s="450"/>
      <c r="E31" s="275"/>
      <c r="F31" s="275"/>
      <c r="G31" s="275"/>
      <c r="H31" s="275"/>
      <c r="I31" s="275"/>
      <c r="J31" s="275"/>
      <c r="K31" s="275"/>
      <c r="L31" s="275"/>
      <c r="M31" s="275"/>
      <c r="N31" s="275"/>
      <c r="O31" s="275"/>
      <c r="P31" s="275"/>
      <c r="Q31" s="275"/>
      <c r="R31" s="275"/>
      <c r="S31" s="275"/>
      <c r="T31" s="275"/>
      <c r="U31" s="275"/>
      <c r="V31" s="275"/>
      <c r="W31" s="275"/>
      <c r="X31" s="275"/>
      <c r="Y31" s="275"/>
      <c r="Z31" s="275"/>
      <c r="AA31" s="275"/>
      <c r="AB31" s="275"/>
      <c r="AC31" s="275"/>
      <c r="AD31" s="275"/>
    </row>
    <row r="32" spans="1:30" ht="10.15" customHeight="1" x14ac:dyDescent="0.3">
      <c r="A32" s="514"/>
      <c r="B32" s="514"/>
      <c r="C32" s="276"/>
      <c r="D32" s="277"/>
      <c r="E32" s="275"/>
      <c r="F32" s="275"/>
      <c r="G32" s="275"/>
      <c r="H32" s="275"/>
      <c r="I32" s="275"/>
      <c r="J32" s="275"/>
      <c r="K32" s="275"/>
      <c r="L32" s="275"/>
      <c r="M32" s="275"/>
      <c r="N32" s="275"/>
      <c r="O32" s="275"/>
      <c r="P32" s="275"/>
      <c r="Q32" s="275"/>
      <c r="R32" s="275"/>
      <c r="S32" s="275"/>
      <c r="T32" s="275"/>
      <c r="U32" s="275"/>
      <c r="V32" s="275"/>
      <c r="W32" s="275"/>
      <c r="X32" s="275"/>
      <c r="Y32" s="275"/>
      <c r="Z32" s="275"/>
      <c r="AA32" s="275"/>
      <c r="AB32" s="275"/>
      <c r="AC32" s="275"/>
      <c r="AD32" s="275"/>
    </row>
    <row r="33" spans="1:30" ht="36.6" customHeight="1" x14ac:dyDescent="0.3">
      <c r="A33" s="514"/>
      <c r="B33" s="514"/>
      <c r="C33" s="276"/>
      <c r="D33" s="277"/>
      <c r="E33" s="275"/>
      <c r="F33" s="275"/>
      <c r="G33" s="275"/>
      <c r="H33" s="275"/>
      <c r="I33" s="275"/>
      <c r="J33" s="275"/>
      <c r="K33" s="275"/>
      <c r="L33" s="275"/>
      <c r="M33" s="275"/>
      <c r="N33" s="275"/>
      <c r="O33" s="275"/>
      <c r="P33" s="275"/>
      <c r="Q33" s="275"/>
      <c r="R33" s="275"/>
      <c r="S33" s="275"/>
      <c r="T33" s="275"/>
      <c r="U33" s="275"/>
      <c r="V33" s="275"/>
      <c r="W33" s="275"/>
      <c r="X33" s="275"/>
      <c r="Y33" s="275"/>
      <c r="Z33" s="275"/>
      <c r="AA33" s="275"/>
      <c r="AB33" s="275"/>
      <c r="AC33" s="275"/>
      <c r="AD33" s="275"/>
    </row>
    <row r="34" spans="1:30" ht="18.75" x14ac:dyDescent="0.3">
      <c r="A34" s="835" t="s">
        <v>523</v>
      </c>
      <c r="B34" s="852"/>
      <c r="C34" s="852"/>
      <c r="D34" s="852"/>
      <c r="E34" s="275"/>
      <c r="F34" s="275"/>
      <c r="G34" s="275"/>
      <c r="H34" s="275"/>
      <c r="I34" s="275"/>
      <c r="J34" s="275"/>
      <c r="K34" s="275"/>
      <c r="L34" s="275"/>
      <c r="M34" s="275"/>
      <c r="N34" s="275"/>
      <c r="O34" s="275"/>
      <c r="P34" s="275"/>
      <c r="Q34" s="275"/>
      <c r="R34" s="275"/>
      <c r="S34" s="275"/>
      <c r="T34" s="275"/>
      <c r="U34" s="275"/>
      <c r="V34" s="275"/>
      <c r="W34" s="275"/>
      <c r="X34" s="275"/>
      <c r="Y34" s="275"/>
      <c r="Z34" s="275"/>
      <c r="AA34" s="275"/>
      <c r="AB34" s="275"/>
      <c r="AC34" s="275"/>
      <c r="AD34" s="275"/>
    </row>
    <row r="35" spans="1:30" ht="6" customHeight="1" x14ac:dyDescent="0.2">
      <c r="E35" s="275"/>
      <c r="F35" s="275"/>
      <c r="G35" s="275"/>
      <c r="H35" s="275"/>
      <c r="I35" s="275"/>
      <c r="J35" s="275"/>
      <c r="K35" s="275"/>
      <c r="L35" s="275"/>
      <c r="M35" s="275"/>
      <c r="N35" s="275"/>
      <c r="O35" s="275"/>
      <c r="P35" s="275"/>
      <c r="Q35" s="275"/>
      <c r="R35" s="275"/>
      <c r="S35" s="275"/>
      <c r="T35" s="275"/>
      <c r="U35" s="275"/>
      <c r="V35" s="275"/>
      <c r="W35" s="275"/>
      <c r="X35" s="275"/>
      <c r="Y35" s="275"/>
      <c r="Z35" s="275"/>
      <c r="AA35" s="275"/>
      <c r="AB35" s="275"/>
      <c r="AC35" s="275"/>
      <c r="AD35" s="275"/>
    </row>
    <row r="36" spans="1:30" ht="11.45" customHeight="1" x14ac:dyDescent="0.2">
      <c r="D36" s="274" t="s">
        <v>517</v>
      </c>
      <c r="E36" s="275"/>
      <c r="F36" s="275"/>
      <c r="G36" s="275"/>
      <c r="H36" s="275"/>
      <c r="I36" s="275"/>
      <c r="J36" s="275"/>
      <c r="K36" s="275"/>
      <c r="L36" s="275"/>
      <c r="M36" s="275"/>
      <c r="N36" s="275"/>
      <c r="O36" s="275"/>
      <c r="P36" s="275"/>
      <c r="Q36" s="275"/>
      <c r="R36" s="275"/>
      <c r="S36" s="275"/>
      <c r="T36" s="275"/>
      <c r="U36" s="275"/>
      <c r="V36" s="275"/>
      <c r="W36" s="275"/>
      <c r="X36" s="275"/>
      <c r="Y36" s="275"/>
      <c r="Z36" s="275"/>
      <c r="AA36" s="275"/>
      <c r="AB36" s="275"/>
      <c r="AC36" s="275"/>
      <c r="AD36" s="275"/>
    </row>
    <row r="37" spans="1:30" ht="21" customHeight="1" x14ac:dyDescent="0.2">
      <c r="A37" s="819" t="s">
        <v>524</v>
      </c>
      <c r="B37" s="811" t="s">
        <v>525</v>
      </c>
      <c r="C37" s="809" t="s">
        <v>526</v>
      </c>
      <c r="D37" s="845" t="s">
        <v>4</v>
      </c>
      <c r="E37" s="275"/>
      <c r="F37" s="275"/>
      <c r="G37" s="275"/>
      <c r="H37" s="275"/>
      <c r="I37" s="275"/>
      <c r="J37" s="275"/>
      <c r="K37" s="275"/>
      <c r="L37" s="275"/>
      <c r="M37" s="275"/>
      <c r="N37" s="275"/>
      <c r="O37" s="275"/>
      <c r="P37" s="275"/>
      <c r="Q37" s="275"/>
      <c r="R37" s="275"/>
      <c r="S37" s="275"/>
      <c r="T37" s="275"/>
      <c r="U37" s="275"/>
      <c r="V37" s="275"/>
      <c r="W37" s="275"/>
      <c r="X37" s="275"/>
      <c r="Y37" s="275"/>
      <c r="Z37" s="275"/>
      <c r="AA37" s="275"/>
      <c r="AB37" s="275"/>
      <c r="AC37" s="275"/>
      <c r="AD37" s="275"/>
    </row>
    <row r="38" spans="1:30" ht="72.75" customHeight="1" x14ac:dyDescent="0.2">
      <c r="A38" s="820"/>
      <c r="B38" s="812"/>
      <c r="C38" s="810"/>
      <c r="D38" s="846"/>
      <c r="E38" s="275"/>
      <c r="F38" s="275"/>
      <c r="G38" s="275"/>
      <c r="H38" s="275"/>
      <c r="I38" s="275"/>
      <c r="J38" s="275"/>
      <c r="K38" s="275"/>
      <c r="L38" s="275"/>
      <c r="M38" s="275"/>
      <c r="N38" s="275"/>
      <c r="O38" s="275"/>
      <c r="P38" s="275"/>
      <c r="Q38" s="275"/>
      <c r="R38" s="275"/>
      <c r="S38" s="275"/>
      <c r="T38" s="275"/>
      <c r="U38" s="275"/>
      <c r="V38" s="275"/>
      <c r="W38" s="275"/>
      <c r="X38" s="275"/>
      <c r="Y38" s="275"/>
      <c r="Z38" s="275"/>
      <c r="AA38" s="275"/>
      <c r="AB38" s="275"/>
      <c r="AC38" s="275"/>
      <c r="AD38" s="275"/>
    </row>
    <row r="39" spans="1:30" ht="12" customHeight="1" x14ac:dyDescent="0.2">
      <c r="A39" s="451">
        <v>1</v>
      </c>
      <c r="B39" s="452">
        <v>2</v>
      </c>
      <c r="C39" s="452">
        <v>3</v>
      </c>
      <c r="D39" s="453">
        <v>4</v>
      </c>
      <c r="E39" s="275"/>
      <c r="F39" s="275"/>
      <c r="G39" s="275"/>
      <c r="H39" s="275"/>
      <c r="I39" s="275"/>
      <c r="J39" s="275"/>
      <c r="K39" s="275"/>
      <c r="L39" s="275"/>
      <c r="M39" s="275"/>
      <c r="N39" s="275"/>
      <c r="O39" s="275"/>
      <c r="P39" s="275"/>
      <c r="Q39" s="275"/>
      <c r="R39" s="275"/>
      <c r="S39" s="275"/>
      <c r="T39" s="275"/>
      <c r="U39" s="275"/>
      <c r="V39" s="275"/>
      <c r="W39" s="275"/>
      <c r="X39" s="275"/>
      <c r="Y39" s="275"/>
      <c r="Z39" s="275"/>
      <c r="AA39" s="275"/>
      <c r="AB39" s="275"/>
      <c r="AC39" s="275"/>
      <c r="AD39" s="275"/>
    </row>
    <row r="40" spans="1:30" ht="26.25" customHeight="1" x14ac:dyDescent="0.3">
      <c r="A40" s="821" t="s">
        <v>647</v>
      </c>
      <c r="B40" s="822"/>
      <c r="C40" s="823"/>
      <c r="D40" s="824"/>
      <c r="E40" s="275"/>
      <c r="F40" s="275"/>
      <c r="G40" s="275"/>
      <c r="H40" s="275"/>
      <c r="I40" s="275"/>
      <c r="J40" s="275"/>
      <c r="K40" s="275"/>
      <c r="L40" s="275"/>
      <c r="M40" s="275"/>
      <c r="N40" s="275"/>
      <c r="O40" s="275"/>
      <c r="P40" s="275"/>
      <c r="Q40" s="275"/>
      <c r="R40" s="275"/>
      <c r="S40" s="275"/>
      <c r="T40" s="275"/>
      <c r="U40" s="275"/>
      <c r="V40" s="275"/>
      <c r="W40" s="275"/>
      <c r="X40" s="275"/>
      <c r="Y40" s="275"/>
      <c r="Z40" s="275"/>
      <c r="AA40" s="275"/>
      <c r="AB40" s="275"/>
      <c r="AC40" s="275"/>
      <c r="AD40" s="275"/>
    </row>
    <row r="41" spans="1:30" ht="16.5" customHeight="1" x14ac:dyDescent="0.3">
      <c r="A41" s="493"/>
      <c r="B41" s="499"/>
      <c r="C41" s="498"/>
      <c r="D41" s="494"/>
      <c r="E41" s="275"/>
      <c r="F41" s="275"/>
      <c r="G41" s="275"/>
      <c r="H41" s="275"/>
      <c r="I41" s="275"/>
      <c r="J41" s="275"/>
      <c r="K41" s="275"/>
      <c r="L41" s="275"/>
      <c r="M41" s="275"/>
      <c r="N41" s="275"/>
      <c r="O41" s="275"/>
      <c r="P41" s="275"/>
      <c r="Q41" s="275"/>
      <c r="R41" s="275"/>
      <c r="S41" s="275"/>
      <c r="T41" s="275"/>
      <c r="U41" s="275"/>
      <c r="V41" s="275"/>
      <c r="W41" s="275"/>
      <c r="X41" s="275"/>
      <c r="Y41" s="275"/>
      <c r="Z41" s="275"/>
      <c r="AA41" s="275"/>
      <c r="AB41" s="275"/>
      <c r="AC41" s="275"/>
      <c r="AD41" s="275"/>
    </row>
    <row r="42" spans="1:30" ht="17.25" customHeight="1" x14ac:dyDescent="0.3">
      <c r="A42" s="493"/>
      <c r="B42" s="499"/>
      <c r="C42" s="498"/>
      <c r="D42" s="494"/>
      <c r="E42" s="275"/>
      <c r="F42" s="275"/>
      <c r="G42" s="275"/>
      <c r="H42" s="275"/>
      <c r="I42" s="275"/>
      <c r="J42" s="275"/>
      <c r="K42" s="275"/>
      <c r="L42" s="275"/>
      <c r="M42" s="275"/>
      <c r="N42" s="275"/>
      <c r="O42" s="275"/>
      <c r="P42" s="275"/>
      <c r="Q42" s="275"/>
      <c r="R42" s="275"/>
      <c r="S42" s="275"/>
      <c r="T42" s="275"/>
      <c r="U42" s="275"/>
      <c r="V42" s="275"/>
      <c r="W42" s="275"/>
      <c r="X42" s="275"/>
      <c r="Y42" s="275"/>
      <c r="Z42" s="275"/>
      <c r="AA42" s="275"/>
      <c r="AB42" s="275"/>
      <c r="AC42" s="275"/>
      <c r="AD42" s="275"/>
    </row>
    <row r="43" spans="1:30" ht="25.5" customHeight="1" x14ac:dyDescent="0.3">
      <c r="A43" s="821" t="s">
        <v>646</v>
      </c>
      <c r="B43" s="822"/>
      <c r="C43" s="823"/>
      <c r="D43" s="824"/>
      <c r="E43" s="275"/>
      <c r="F43" s="275"/>
      <c r="G43" s="275"/>
      <c r="H43" s="275"/>
      <c r="I43" s="275"/>
      <c r="J43" s="275"/>
      <c r="K43" s="275"/>
      <c r="L43" s="275"/>
      <c r="M43" s="275"/>
      <c r="N43" s="275"/>
      <c r="O43" s="275"/>
      <c r="P43" s="275"/>
      <c r="Q43" s="275"/>
      <c r="R43" s="275"/>
      <c r="S43" s="275"/>
      <c r="T43" s="275"/>
      <c r="U43" s="275"/>
      <c r="V43" s="275"/>
      <c r="W43" s="275"/>
      <c r="X43" s="275"/>
      <c r="Y43" s="275"/>
      <c r="Z43" s="275"/>
      <c r="AA43" s="275"/>
      <c r="AB43" s="275"/>
      <c r="AC43" s="275"/>
      <c r="AD43" s="275"/>
    </row>
    <row r="44" spans="1:30" ht="21" customHeight="1" x14ac:dyDescent="0.3">
      <c r="A44" s="493"/>
      <c r="B44" s="499"/>
      <c r="C44" s="498"/>
      <c r="D44" s="494"/>
      <c r="E44" s="275"/>
      <c r="F44" s="275"/>
      <c r="G44" s="275"/>
      <c r="H44" s="275"/>
      <c r="I44" s="275"/>
      <c r="J44" s="275"/>
      <c r="K44" s="275"/>
      <c r="L44" s="275"/>
      <c r="M44" s="275"/>
      <c r="N44" s="275"/>
      <c r="O44" s="275"/>
      <c r="P44" s="275"/>
      <c r="Q44" s="275"/>
      <c r="R44" s="275"/>
      <c r="S44" s="275"/>
      <c r="T44" s="275"/>
      <c r="U44" s="275"/>
      <c r="V44" s="275"/>
      <c r="W44" s="275"/>
      <c r="X44" s="275"/>
      <c r="Y44" s="275"/>
      <c r="Z44" s="275"/>
      <c r="AA44" s="275"/>
      <c r="AB44" s="275"/>
      <c r="AC44" s="275"/>
      <c r="AD44" s="275"/>
    </row>
    <row r="45" spans="1:30" ht="18.75" customHeight="1" x14ac:dyDescent="0.3">
      <c r="A45" s="493"/>
      <c r="B45" s="499"/>
      <c r="C45" s="498"/>
      <c r="D45" s="494"/>
      <c r="E45" s="275"/>
      <c r="F45" s="275"/>
      <c r="G45" s="275"/>
      <c r="H45" s="275"/>
      <c r="I45" s="275"/>
      <c r="J45" s="275"/>
      <c r="K45" s="275"/>
      <c r="L45" s="275"/>
      <c r="M45" s="275"/>
      <c r="N45" s="275"/>
      <c r="O45" s="275"/>
      <c r="P45" s="275"/>
      <c r="Q45" s="275"/>
      <c r="R45" s="275"/>
      <c r="S45" s="275"/>
      <c r="T45" s="275"/>
      <c r="U45" s="275"/>
      <c r="V45" s="275"/>
      <c r="W45" s="275"/>
      <c r="X45" s="275"/>
      <c r="Y45" s="275"/>
      <c r="Z45" s="275"/>
      <c r="AA45" s="275"/>
      <c r="AB45" s="275"/>
      <c r="AC45" s="275"/>
      <c r="AD45" s="275"/>
    </row>
    <row r="46" spans="1:30" ht="20.25" customHeight="1" x14ac:dyDescent="0.25">
      <c r="A46" s="813"/>
      <c r="B46" s="814"/>
      <c r="C46" s="814"/>
      <c r="D46" s="495"/>
      <c r="E46" s="275"/>
      <c r="F46" s="275"/>
      <c r="G46" s="275"/>
      <c r="H46" s="275"/>
      <c r="I46" s="275"/>
      <c r="J46" s="275"/>
      <c r="K46" s="275"/>
      <c r="L46" s="275"/>
      <c r="M46" s="275"/>
      <c r="N46" s="275"/>
      <c r="O46" s="275"/>
      <c r="P46" s="275"/>
      <c r="Q46" s="275"/>
      <c r="R46" s="275"/>
      <c r="S46" s="275"/>
      <c r="T46" s="275"/>
      <c r="U46" s="275"/>
      <c r="V46" s="275"/>
      <c r="W46" s="275"/>
      <c r="X46" s="275"/>
      <c r="Y46" s="275"/>
      <c r="Z46" s="275"/>
      <c r="AA46" s="275"/>
      <c r="AB46" s="275"/>
      <c r="AC46" s="275"/>
      <c r="AD46" s="275"/>
    </row>
    <row r="47" spans="1:30" ht="20.25" x14ac:dyDescent="0.3">
      <c r="A47" s="449" t="s">
        <v>520</v>
      </c>
      <c r="B47" s="454" t="s">
        <v>520</v>
      </c>
      <c r="C47" s="513" t="s">
        <v>633</v>
      </c>
      <c r="D47" s="496"/>
    </row>
    <row r="48" spans="1:30" ht="20.25" x14ac:dyDescent="0.3">
      <c r="A48" s="449" t="s">
        <v>520</v>
      </c>
      <c r="B48" s="454" t="s">
        <v>520</v>
      </c>
      <c r="C48" s="455" t="s">
        <v>521</v>
      </c>
      <c r="D48" s="496"/>
    </row>
    <row r="49" spans="1:8" ht="20.25" x14ac:dyDescent="0.3">
      <c r="A49" s="501" t="s">
        <v>520</v>
      </c>
      <c r="B49" s="456" t="s">
        <v>520</v>
      </c>
      <c r="C49" s="457" t="s">
        <v>522</v>
      </c>
      <c r="D49" s="497"/>
    </row>
    <row r="50" spans="1:8" ht="63" customHeight="1" x14ac:dyDescent="0.3">
      <c r="A50" s="514"/>
      <c r="B50" s="514"/>
      <c r="C50" s="276"/>
      <c r="D50" s="277"/>
    </row>
    <row r="51" spans="1:8" ht="23.25" x14ac:dyDescent="0.35">
      <c r="A51" s="599" t="s">
        <v>686</v>
      </c>
      <c r="B51" s="599"/>
      <c r="C51" s="599"/>
      <c r="D51" s="599"/>
      <c r="E51" s="599"/>
      <c r="F51" s="599"/>
      <c r="G51" s="458"/>
      <c r="H51" s="458"/>
    </row>
    <row r="52" spans="1:8" ht="20.25" x14ac:dyDescent="0.3">
      <c r="A52" s="514"/>
      <c r="B52" s="514"/>
      <c r="C52" s="276"/>
      <c r="D52" s="277"/>
      <c r="E52" s="42"/>
      <c r="F52" s="42"/>
    </row>
    <row r="53" spans="1:8" ht="20.25" x14ac:dyDescent="0.3">
      <c r="A53" s="825"/>
      <c r="B53" s="826"/>
      <c r="C53" s="826"/>
      <c r="D53" s="826"/>
      <c r="E53" s="42"/>
      <c r="F53" s="42"/>
    </row>
    <row r="54" spans="1:8" ht="20.25" x14ac:dyDescent="0.3">
      <c r="A54" s="514"/>
      <c r="B54" s="514"/>
      <c r="C54" s="276"/>
      <c r="D54" s="277"/>
    </row>
  </sheetData>
  <mergeCells count="35">
    <mergeCell ref="A16:D16"/>
    <mergeCell ref="B17:C17"/>
    <mergeCell ref="B27:C27"/>
    <mergeCell ref="A34:D34"/>
    <mergeCell ref="B30:C30"/>
    <mergeCell ref="B31:C31"/>
    <mergeCell ref="A26:D26"/>
    <mergeCell ref="B22:C22"/>
    <mergeCell ref="B23:C23"/>
    <mergeCell ref="B29:C29"/>
    <mergeCell ref="A53:D53"/>
    <mergeCell ref="C2:D2"/>
    <mergeCell ref="C3:D3"/>
    <mergeCell ref="B28:C28"/>
    <mergeCell ref="A40:D40"/>
    <mergeCell ref="B20:C20"/>
    <mergeCell ref="B24:C24"/>
    <mergeCell ref="B7:C7"/>
    <mergeCell ref="B8:C8"/>
    <mergeCell ref="A10:D10"/>
    <mergeCell ref="A13:A14"/>
    <mergeCell ref="B13:C14"/>
    <mergeCell ref="D13:D14"/>
    <mergeCell ref="B9:C9"/>
    <mergeCell ref="D37:D38"/>
    <mergeCell ref="B15:C15"/>
    <mergeCell ref="C37:C38"/>
    <mergeCell ref="B37:B38"/>
    <mergeCell ref="A46:C46"/>
    <mergeCell ref="B18:C18"/>
    <mergeCell ref="B21:C21"/>
    <mergeCell ref="B19:C19"/>
    <mergeCell ref="A37:A38"/>
    <mergeCell ref="B25:C25"/>
    <mergeCell ref="A43:D43"/>
  </mergeCells>
  <pageMargins left="1.1811023622047245" right="0.39370078740157483" top="0.59055118110236227" bottom="0.59055118110236227" header="0.31496062992125984" footer="0.31496062992125984"/>
  <pageSetup paperSize="9" scale="73" orientation="portrait" r:id="rId1"/>
  <headerFooter differentFirst="1">
    <oddHeader>&amp;C&amp;P&amp;Rпродовження додатку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3"/>
  <sheetViews>
    <sheetView view="pageBreakPreview" topLeftCell="A88" zoomScaleNormal="100" zoomScaleSheetLayoutView="100" workbookViewId="0">
      <selection activeCell="L88" sqref="L1:L1048576"/>
    </sheetView>
  </sheetViews>
  <sheetFormatPr defaultColWidth="9.140625" defaultRowHeight="15" x14ac:dyDescent="0.2"/>
  <cols>
    <col min="1" max="1" width="16.5703125" style="281" customWidth="1"/>
    <col min="2" max="2" width="15" style="281" customWidth="1"/>
    <col min="3" max="3" width="14.140625" style="281" customWidth="1"/>
    <col min="4" max="4" width="59.42578125" style="281" customWidth="1"/>
    <col min="5" max="5" width="62.140625" style="281" customWidth="1"/>
    <col min="6" max="6" width="13.28515625" style="281" customWidth="1"/>
    <col min="7" max="7" width="11" style="281" customWidth="1"/>
    <col min="8" max="8" width="13" style="281" customWidth="1"/>
    <col min="9" max="9" width="17.140625" style="346" customWidth="1"/>
    <col min="10" max="10" width="12.7109375" style="281" customWidth="1"/>
    <col min="11" max="11" width="9.140625" style="281"/>
    <col min="12" max="12" width="19.5703125" style="281" hidden="1" customWidth="1"/>
    <col min="13" max="16384" width="9.140625" style="281"/>
  </cols>
  <sheetData>
    <row r="1" spans="1:12" ht="36" customHeight="1" x14ac:dyDescent="0.25">
      <c r="A1" s="280"/>
      <c r="B1" s="280"/>
      <c r="C1" s="280"/>
      <c r="D1" s="280"/>
      <c r="E1" s="280"/>
      <c r="F1" s="280"/>
      <c r="G1" s="280"/>
      <c r="H1" s="280"/>
    </row>
    <row r="2" spans="1:12" ht="15.75" x14ac:dyDescent="0.25">
      <c r="A2" s="280"/>
      <c r="B2" s="280"/>
      <c r="C2" s="280"/>
      <c r="D2" s="280"/>
      <c r="E2" s="280"/>
      <c r="F2" s="280"/>
      <c r="G2" s="280"/>
      <c r="H2" s="280"/>
    </row>
    <row r="3" spans="1:12" ht="15.75" x14ac:dyDescent="0.25">
      <c r="A3" s="280"/>
      <c r="B3" s="280"/>
      <c r="C3" s="280"/>
      <c r="D3" s="280"/>
      <c r="E3" s="280"/>
      <c r="F3" s="280"/>
      <c r="G3" s="280"/>
      <c r="H3" s="280"/>
    </row>
    <row r="4" spans="1:12" ht="15.75" x14ac:dyDescent="0.25">
      <c r="A4" s="282" t="s">
        <v>6</v>
      </c>
      <c r="B4" s="280"/>
      <c r="C4" s="280"/>
      <c r="D4" s="280"/>
      <c r="E4" s="280"/>
      <c r="F4" s="280"/>
      <c r="G4" s="280"/>
      <c r="H4" s="280"/>
    </row>
    <row r="5" spans="1:12" ht="15.75" x14ac:dyDescent="0.25">
      <c r="A5" s="134" t="s">
        <v>5</v>
      </c>
      <c r="B5" s="280"/>
      <c r="C5" s="280"/>
      <c r="D5" s="280"/>
      <c r="E5" s="280"/>
      <c r="F5" s="280"/>
      <c r="G5" s="280"/>
      <c r="H5" s="280"/>
    </row>
    <row r="6" spans="1:12" ht="15.75" x14ac:dyDescent="0.25">
      <c r="A6" s="280"/>
      <c r="B6" s="280"/>
      <c r="C6" s="280"/>
      <c r="D6" s="280"/>
      <c r="E6" s="280"/>
      <c r="F6" s="280"/>
      <c r="G6" s="280"/>
      <c r="H6" s="280"/>
    </row>
    <row r="7" spans="1:12" ht="18.75" x14ac:dyDescent="0.3">
      <c r="A7" s="280"/>
      <c r="B7" s="280"/>
      <c r="C7" s="280"/>
      <c r="D7" s="280"/>
      <c r="E7" s="280"/>
      <c r="F7" s="280"/>
      <c r="G7" s="280"/>
      <c r="H7" s="280"/>
      <c r="I7" s="347"/>
      <c r="J7" s="283"/>
    </row>
    <row r="8" spans="1:12" ht="18.75" x14ac:dyDescent="0.3">
      <c r="A8" s="280"/>
      <c r="B8" s="280"/>
      <c r="C8" s="280"/>
      <c r="D8" s="280"/>
      <c r="E8" s="280"/>
      <c r="F8" s="280"/>
      <c r="G8" s="280"/>
      <c r="H8" s="280"/>
      <c r="I8" s="347"/>
      <c r="J8" s="283"/>
    </row>
    <row r="10" spans="1:12" ht="15.75" customHeight="1" x14ac:dyDescent="0.3">
      <c r="A10" s="283"/>
      <c r="B10" s="283"/>
      <c r="C10" s="283"/>
      <c r="D10" s="283"/>
      <c r="E10" s="283"/>
      <c r="F10" s="283"/>
      <c r="G10" s="283"/>
      <c r="H10" s="283"/>
      <c r="I10" s="347"/>
      <c r="J10" s="283" t="s">
        <v>0</v>
      </c>
    </row>
    <row r="11" spans="1:12" s="285" customFormat="1" ht="131.25" customHeight="1" x14ac:dyDescent="0.2">
      <c r="A11" s="284" t="s">
        <v>9</v>
      </c>
      <c r="B11" s="284" t="s">
        <v>10</v>
      </c>
      <c r="C11" s="284" t="s">
        <v>11</v>
      </c>
      <c r="D11" s="284" t="s">
        <v>12</v>
      </c>
      <c r="E11" s="284" t="s">
        <v>527</v>
      </c>
      <c r="F11" s="284" t="s">
        <v>528</v>
      </c>
      <c r="G11" s="284" t="s">
        <v>529</v>
      </c>
      <c r="H11" s="284" t="s">
        <v>530</v>
      </c>
      <c r="I11" s="348" t="s">
        <v>531</v>
      </c>
      <c r="J11" s="284" t="s">
        <v>532</v>
      </c>
    </row>
    <row r="12" spans="1:12" s="287" customFormat="1" ht="19.5" customHeight="1" x14ac:dyDescent="0.2">
      <c r="A12" s="286">
        <v>1</v>
      </c>
      <c r="B12" s="286">
        <v>2</v>
      </c>
      <c r="C12" s="286">
        <v>3</v>
      </c>
      <c r="D12" s="286">
        <v>4</v>
      </c>
      <c r="E12" s="286">
        <v>5</v>
      </c>
      <c r="F12" s="286">
        <v>6</v>
      </c>
      <c r="G12" s="286">
        <v>7</v>
      </c>
      <c r="H12" s="286">
        <v>8</v>
      </c>
      <c r="I12" s="372">
        <v>9</v>
      </c>
      <c r="J12" s="286">
        <v>10</v>
      </c>
    </row>
    <row r="13" spans="1:12" s="285" customFormat="1" ht="40.5" customHeight="1" x14ac:dyDescent="0.3">
      <c r="A13" s="5" t="s">
        <v>13</v>
      </c>
      <c r="B13" s="5"/>
      <c r="C13" s="5"/>
      <c r="D13" s="6" t="s">
        <v>14</v>
      </c>
      <c r="E13" s="288"/>
      <c r="F13" s="289"/>
      <c r="G13" s="289"/>
      <c r="H13" s="289"/>
      <c r="I13" s="299">
        <f>SUM(I14)</f>
        <v>199479</v>
      </c>
      <c r="J13" s="289"/>
    </row>
    <row r="14" spans="1:12" s="290" customFormat="1" ht="39.75" customHeight="1" x14ac:dyDescent="0.3">
      <c r="A14" s="5" t="s">
        <v>15</v>
      </c>
      <c r="B14" s="5"/>
      <c r="C14" s="5"/>
      <c r="D14" s="6" t="s">
        <v>14</v>
      </c>
      <c r="E14" s="288"/>
      <c r="F14" s="289"/>
      <c r="G14" s="289"/>
      <c r="H14" s="289"/>
      <c r="I14" s="299">
        <f>SUM(I15:I19,I21,I23)</f>
        <v>199479</v>
      </c>
      <c r="J14" s="289"/>
      <c r="L14" s="489">
        <f>SUM(I14)</f>
        <v>199479</v>
      </c>
    </row>
    <row r="15" spans="1:12" s="293" customFormat="1" ht="120.75" customHeight="1" x14ac:dyDescent="0.3">
      <c r="A15" s="7" t="s">
        <v>348</v>
      </c>
      <c r="B15" s="8" t="s">
        <v>349</v>
      </c>
      <c r="C15" s="8" t="s">
        <v>16</v>
      </c>
      <c r="D15" s="9" t="s">
        <v>350</v>
      </c>
      <c r="E15" s="294" t="s">
        <v>680</v>
      </c>
      <c r="F15" s="292"/>
      <c r="G15" s="292"/>
      <c r="H15" s="292"/>
      <c r="I15" s="295">
        <v>49840</v>
      </c>
      <c r="J15" s="292"/>
    </row>
    <row r="16" spans="1:12" s="293" customFormat="1" ht="117" customHeight="1" x14ac:dyDescent="0.3">
      <c r="A16" s="7" t="s">
        <v>348</v>
      </c>
      <c r="B16" s="8" t="s">
        <v>349</v>
      </c>
      <c r="C16" s="8" t="s">
        <v>16</v>
      </c>
      <c r="D16" s="9" t="s">
        <v>350</v>
      </c>
      <c r="E16" s="294" t="s">
        <v>681</v>
      </c>
      <c r="F16" s="292"/>
      <c r="G16" s="292"/>
      <c r="H16" s="292"/>
      <c r="I16" s="295">
        <v>49840</v>
      </c>
      <c r="J16" s="292"/>
    </row>
    <row r="17" spans="1:12" s="293" customFormat="1" ht="113.25" customHeight="1" x14ac:dyDescent="0.3">
      <c r="A17" s="7" t="s">
        <v>348</v>
      </c>
      <c r="B17" s="8" t="s">
        <v>349</v>
      </c>
      <c r="C17" s="8" t="s">
        <v>16</v>
      </c>
      <c r="D17" s="9" t="s">
        <v>350</v>
      </c>
      <c r="E17" s="294" t="s">
        <v>682</v>
      </c>
      <c r="F17" s="292"/>
      <c r="G17" s="292"/>
      <c r="H17" s="292"/>
      <c r="I17" s="295">
        <v>49875</v>
      </c>
      <c r="J17" s="292"/>
    </row>
    <row r="18" spans="1:12" s="293" customFormat="1" ht="117.75" customHeight="1" x14ac:dyDescent="0.3">
      <c r="A18" s="7" t="s">
        <v>348</v>
      </c>
      <c r="B18" s="8" t="s">
        <v>349</v>
      </c>
      <c r="C18" s="8" t="s">
        <v>16</v>
      </c>
      <c r="D18" s="9" t="s">
        <v>350</v>
      </c>
      <c r="E18" s="294" t="s">
        <v>683</v>
      </c>
      <c r="F18" s="292"/>
      <c r="G18" s="292"/>
      <c r="H18" s="292"/>
      <c r="I18" s="295">
        <v>49924</v>
      </c>
      <c r="J18" s="292"/>
    </row>
    <row r="19" spans="1:12" s="293" customFormat="1" ht="56.25" hidden="1" customHeight="1" x14ac:dyDescent="0.3">
      <c r="A19" s="8" t="s">
        <v>565</v>
      </c>
      <c r="B19" s="8" t="s">
        <v>421</v>
      </c>
      <c r="C19" s="8" t="s">
        <v>19</v>
      </c>
      <c r="D19" s="10" t="s">
        <v>422</v>
      </c>
      <c r="E19" s="297"/>
      <c r="F19" s="292"/>
      <c r="G19" s="292"/>
      <c r="H19" s="292"/>
      <c r="I19" s="295"/>
      <c r="J19" s="292"/>
    </row>
    <row r="20" spans="1:12" s="293" customFormat="1" ht="50.25" hidden="1" customHeight="1" x14ac:dyDescent="0.3">
      <c r="A20" s="8"/>
      <c r="B20" s="8"/>
      <c r="C20" s="8"/>
      <c r="D20" s="388" t="s">
        <v>423</v>
      </c>
      <c r="E20" s="297"/>
      <c r="F20" s="292"/>
      <c r="G20" s="292"/>
      <c r="H20" s="292"/>
      <c r="I20" s="608"/>
      <c r="J20" s="292"/>
    </row>
    <row r="21" spans="1:12" s="293" customFormat="1" ht="53.25" hidden="1" customHeight="1" x14ac:dyDescent="0.3">
      <c r="A21" s="22" t="s">
        <v>559</v>
      </c>
      <c r="B21" s="8" t="s">
        <v>560</v>
      </c>
      <c r="C21" s="22" t="s">
        <v>133</v>
      </c>
      <c r="D21" s="126" t="s">
        <v>561</v>
      </c>
      <c r="E21" s="297"/>
      <c r="F21" s="292"/>
      <c r="G21" s="298"/>
      <c r="H21" s="298"/>
      <c r="I21" s="295"/>
      <c r="J21" s="609"/>
    </row>
    <row r="22" spans="1:12" s="293" customFormat="1" ht="65.25" hidden="1" customHeight="1" x14ac:dyDescent="0.3">
      <c r="A22" s="82"/>
      <c r="B22" s="82"/>
      <c r="C22" s="195"/>
      <c r="D22" s="383" t="s">
        <v>562</v>
      </c>
      <c r="E22" s="610"/>
      <c r="F22" s="292"/>
      <c r="G22" s="298"/>
      <c r="H22" s="298"/>
      <c r="I22" s="608"/>
      <c r="J22" s="296"/>
    </row>
    <row r="23" spans="1:12" s="293" customFormat="1" ht="37.5" hidden="1" customHeight="1" x14ac:dyDescent="0.3">
      <c r="A23" s="11" t="s">
        <v>3</v>
      </c>
      <c r="B23" s="8" t="s">
        <v>28</v>
      </c>
      <c r="C23" s="11" t="s">
        <v>29</v>
      </c>
      <c r="D23" s="12" t="s">
        <v>30</v>
      </c>
      <c r="E23" s="601"/>
      <c r="F23" s="292"/>
      <c r="G23" s="292"/>
      <c r="H23" s="292"/>
      <c r="I23" s="295"/>
      <c r="J23" s="292"/>
    </row>
    <row r="24" spans="1:12" s="293" customFormat="1" ht="58.5" hidden="1" customHeight="1" x14ac:dyDescent="0.3">
      <c r="A24" s="8" t="s">
        <v>7</v>
      </c>
      <c r="B24" s="8"/>
      <c r="C24" s="8"/>
      <c r="D24" s="376"/>
      <c r="E24" s="297"/>
      <c r="F24" s="292"/>
      <c r="G24" s="298"/>
      <c r="H24" s="298"/>
      <c r="I24" s="298"/>
      <c r="J24" s="296"/>
    </row>
    <row r="25" spans="1:12" s="290" customFormat="1" ht="45.75" customHeight="1" x14ac:dyDescent="0.3">
      <c r="A25" s="5" t="s">
        <v>46</v>
      </c>
      <c r="B25" s="5"/>
      <c r="C25" s="5"/>
      <c r="D25" s="21" t="s">
        <v>47</v>
      </c>
      <c r="E25" s="300"/>
      <c r="F25" s="300"/>
      <c r="G25" s="300"/>
      <c r="H25" s="300"/>
      <c r="I25" s="349">
        <f>I26</f>
        <v>0</v>
      </c>
      <c r="J25" s="301"/>
    </row>
    <row r="26" spans="1:12" s="302" customFormat="1" ht="45" customHeight="1" x14ac:dyDescent="0.3">
      <c r="A26" s="5" t="s">
        <v>48</v>
      </c>
      <c r="B26" s="5"/>
      <c r="C26" s="5"/>
      <c r="D26" s="21" t="s">
        <v>47</v>
      </c>
      <c r="E26" s="300"/>
      <c r="F26" s="300"/>
      <c r="G26" s="300"/>
      <c r="H26" s="300"/>
      <c r="I26" s="349">
        <f>SUM(I27:I30,I32,I33)</f>
        <v>0</v>
      </c>
      <c r="J26" s="301"/>
      <c r="L26" s="489">
        <f>SUM(I26)</f>
        <v>0</v>
      </c>
    </row>
    <row r="27" spans="1:12" s="613" customFormat="1" ht="84" hidden="1" customHeight="1" x14ac:dyDescent="0.3">
      <c r="A27" s="22" t="s">
        <v>49</v>
      </c>
      <c r="B27" s="8" t="s">
        <v>50</v>
      </c>
      <c r="C27" s="8" t="s">
        <v>16</v>
      </c>
      <c r="D27" s="9" t="s">
        <v>51</v>
      </c>
      <c r="E27" s="611" t="s">
        <v>627</v>
      </c>
      <c r="F27" s="479"/>
      <c r="G27" s="479"/>
      <c r="H27" s="479"/>
      <c r="I27" s="350"/>
      <c r="J27" s="612"/>
    </row>
    <row r="28" spans="1:12" s="613" customFormat="1" ht="84" customHeight="1" x14ac:dyDescent="0.3">
      <c r="A28" s="22" t="s">
        <v>49</v>
      </c>
      <c r="B28" s="8" t="s">
        <v>50</v>
      </c>
      <c r="C28" s="8" t="s">
        <v>16</v>
      </c>
      <c r="D28" s="9" t="s">
        <v>51</v>
      </c>
      <c r="E28" s="611" t="s">
        <v>685</v>
      </c>
      <c r="F28" s="479"/>
      <c r="G28" s="479"/>
      <c r="H28" s="479"/>
      <c r="I28" s="350">
        <v>640123</v>
      </c>
      <c r="J28" s="612"/>
    </row>
    <row r="29" spans="1:12" s="742" customFormat="1" ht="79.5" customHeight="1" x14ac:dyDescent="0.3">
      <c r="A29" s="736" t="s">
        <v>49</v>
      </c>
      <c r="B29" s="736" t="s">
        <v>50</v>
      </c>
      <c r="C29" s="736" t="s">
        <v>16</v>
      </c>
      <c r="D29" s="737" t="s">
        <v>51</v>
      </c>
      <c r="E29" s="738" t="s">
        <v>654</v>
      </c>
      <c r="F29" s="739"/>
      <c r="G29" s="739"/>
      <c r="H29" s="739"/>
      <c r="I29" s="740">
        <v>-640123</v>
      </c>
      <c r="J29" s="741"/>
    </row>
    <row r="30" spans="1:12" s="305" customFormat="1" ht="56.25" hidden="1" customHeight="1" x14ac:dyDescent="0.3">
      <c r="A30" s="208" t="s">
        <v>420</v>
      </c>
      <c r="B30" s="208" t="s">
        <v>421</v>
      </c>
      <c r="C30" s="208" t="s">
        <v>19</v>
      </c>
      <c r="D30" s="209" t="s">
        <v>422</v>
      </c>
      <c r="E30" s="303"/>
      <c r="F30" s="303"/>
      <c r="G30" s="303"/>
      <c r="H30" s="303"/>
      <c r="I30" s="350"/>
      <c r="J30" s="304"/>
    </row>
    <row r="31" spans="1:12" s="305" customFormat="1" ht="52.5" hidden="1" customHeight="1" x14ac:dyDescent="0.3">
      <c r="A31" s="251"/>
      <c r="B31" s="251"/>
      <c r="C31" s="251"/>
      <c r="D31" s="388" t="s">
        <v>423</v>
      </c>
      <c r="E31" s="303"/>
      <c r="F31" s="303"/>
      <c r="G31" s="303"/>
      <c r="H31" s="303"/>
      <c r="I31" s="614"/>
      <c r="J31" s="304"/>
    </row>
    <row r="32" spans="1:12" s="305" customFormat="1" ht="42" hidden="1" customHeight="1" x14ac:dyDescent="0.3">
      <c r="A32" s="22" t="s">
        <v>573</v>
      </c>
      <c r="B32" s="22" t="s">
        <v>574</v>
      </c>
      <c r="C32" s="90" t="s">
        <v>37</v>
      </c>
      <c r="D32" s="390" t="s">
        <v>575</v>
      </c>
      <c r="E32" s="303"/>
      <c r="F32" s="303"/>
      <c r="G32" s="303"/>
      <c r="H32" s="303"/>
      <c r="I32" s="350"/>
      <c r="J32" s="304"/>
    </row>
    <row r="33" spans="1:12" s="305" customFormat="1" ht="33.75" hidden="1" customHeight="1" x14ac:dyDescent="0.3">
      <c r="A33" s="22" t="s">
        <v>576</v>
      </c>
      <c r="B33" s="22" t="s">
        <v>28</v>
      </c>
      <c r="C33" s="11" t="s">
        <v>29</v>
      </c>
      <c r="D33" s="12" t="s">
        <v>30</v>
      </c>
      <c r="E33" s="303"/>
      <c r="F33" s="303"/>
      <c r="G33" s="303"/>
      <c r="H33" s="303"/>
      <c r="I33" s="350"/>
      <c r="J33" s="304"/>
    </row>
    <row r="34" spans="1:12" s="306" customFormat="1" ht="46.5" hidden="1" customHeight="1" x14ac:dyDescent="0.3">
      <c r="A34" s="26" t="s">
        <v>55</v>
      </c>
      <c r="B34" s="26"/>
      <c r="C34" s="26"/>
      <c r="D34" s="27" t="s">
        <v>56</v>
      </c>
      <c r="E34" s="308"/>
      <c r="F34" s="308"/>
      <c r="G34" s="308"/>
      <c r="H34" s="308"/>
      <c r="I34" s="615">
        <f>SUM(I35)</f>
        <v>0</v>
      </c>
      <c r="J34" s="616"/>
    </row>
    <row r="35" spans="1:12" s="306" customFormat="1" ht="45.75" hidden="1" customHeight="1" x14ac:dyDescent="0.3">
      <c r="A35" s="26" t="s">
        <v>57</v>
      </c>
      <c r="B35" s="26"/>
      <c r="C35" s="26"/>
      <c r="D35" s="27" t="s">
        <v>56</v>
      </c>
      <c r="E35" s="308"/>
      <c r="F35" s="308"/>
      <c r="G35" s="308"/>
      <c r="H35" s="308"/>
      <c r="I35" s="615">
        <f>SUM(I36)</f>
        <v>0</v>
      </c>
      <c r="J35" s="616"/>
    </row>
    <row r="36" spans="1:12" s="306" customFormat="1" ht="97.5" hidden="1" customHeight="1" x14ac:dyDescent="0.3">
      <c r="A36" s="617" t="s">
        <v>58</v>
      </c>
      <c r="B36" s="617" t="s">
        <v>59</v>
      </c>
      <c r="C36" s="618" t="s">
        <v>60</v>
      </c>
      <c r="D36" s="170" t="s">
        <v>61</v>
      </c>
      <c r="E36" s="619"/>
      <c r="F36" s="303"/>
      <c r="G36" s="303"/>
      <c r="H36" s="303"/>
      <c r="I36" s="602"/>
      <c r="J36" s="620"/>
    </row>
    <row r="37" spans="1:12" s="306" customFormat="1" ht="40.5" hidden="1" customHeight="1" x14ac:dyDescent="0.3">
      <c r="A37" s="13" t="s">
        <v>62</v>
      </c>
      <c r="B37" s="13" t="s">
        <v>63</v>
      </c>
      <c r="C37" s="13" t="s">
        <v>64</v>
      </c>
      <c r="D37" s="24" t="s">
        <v>533</v>
      </c>
      <c r="E37" s="297"/>
      <c r="F37" s="292"/>
      <c r="G37" s="298"/>
      <c r="H37" s="298"/>
      <c r="I37" s="298"/>
      <c r="J37" s="292"/>
    </row>
    <row r="38" spans="1:12" s="306" customFormat="1" ht="64.5" hidden="1" customHeight="1" x14ac:dyDescent="0.3">
      <c r="A38" s="307" t="s">
        <v>65</v>
      </c>
      <c r="B38" s="307" t="s">
        <v>655</v>
      </c>
      <c r="C38" s="169" t="s">
        <v>656</v>
      </c>
      <c r="D38" s="621" t="s">
        <v>66</v>
      </c>
      <c r="E38" s="297"/>
      <c r="F38" s="292"/>
      <c r="G38" s="298"/>
      <c r="H38" s="298"/>
      <c r="I38" s="298"/>
      <c r="J38" s="292"/>
    </row>
    <row r="39" spans="1:12" s="306" customFormat="1" ht="138.75" hidden="1" customHeight="1" x14ac:dyDescent="0.3">
      <c r="A39" s="307"/>
      <c r="B39" s="307"/>
      <c r="C39" s="169"/>
      <c r="D39" s="622" t="s">
        <v>67</v>
      </c>
      <c r="E39" s="297"/>
      <c r="F39" s="292"/>
      <c r="G39" s="298"/>
      <c r="H39" s="298"/>
      <c r="I39" s="623"/>
      <c r="J39" s="292"/>
    </row>
    <row r="40" spans="1:12" s="302" customFormat="1" ht="46.5" hidden="1" customHeight="1" x14ac:dyDescent="0.3">
      <c r="A40" s="5" t="s">
        <v>68</v>
      </c>
      <c r="B40" s="5"/>
      <c r="C40" s="5"/>
      <c r="D40" s="21" t="s">
        <v>69</v>
      </c>
      <c r="E40" s="300"/>
      <c r="F40" s="300"/>
      <c r="G40" s="300"/>
      <c r="H40" s="300"/>
      <c r="I40" s="349">
        <f>SUM(I41)</f>
        <v>0</v>
      </c>
      <c r="J40" s="301"/>
    </row>
    <row r="41" spans="1:12" s="302" customFormat="1" ht="46.5" hidden="1" customHeight="1" x14ac:dyDescent="0.3">
      <c r="A41" s="5" t="s">
        <v>70</v>
      </c>
      <c r="B41" s="5"/>
      <c r="C41" s="5"/>
      <c r="D41" s="21" t="s">
        <v>69</v>
      </c>
      <c r="E41" s="300"/>
      <c r="F41" s="300"/>
      <c r="G41" s="300"/>
      <c r="H41" s="300"/>
      <c r="I41" s="349">
        <f>SUM(I42:I43)</f>
        <v>0</v>
      </c>
      <c r="J41" s="301"/>
      <c r="L41" s="489">
        <f>SUM(I41)</f>
        <v>0</v>
      </c>
    </row>
    <row r="42" spans="1:12" s="302" customFormat="1" ht="75.75" hidden="1" customHeight="1" x14ac:dyDescent="0.3">
      <c r="A42" s="17" t="s">
        <v>71</v>
      </c>
      <c r="B42" s="17" t="s">
        <v>72</v>
      </c>
      <c r="C42" s="17" t="s">
        <v>16</v>
      </c>
      <c r="D42" s="25" t="s">
        <v>73</v>
      </c>
      <c r="E42" s="294"/>
      <c r="F42" s="291"/>
      <c r="G42" s="295"/>
      <c r="H42" s="295"/>
      <c r="I42" s="624"/>
      <c r="J42" s="291"/>
    </row>
    <row r="43" spans="1:12" s="302" customFormat="1" ht="34.5" hidden="1" customHeight="1" x14ac:dyDescent="0.3">
      <c r="A43" s="22" t="s">
        <v>74</v>
      </c>
      <c r="B43" s="22" t="s">
        <v>75</v>
      </c>
      <c r="C43" s="22" t="s">
        <v>76</v>
      </c>
      <c r="D43" s="245" t="s">
        <v>77</v>
      </c>
      <c r="E43" s="294"/>
      <c r="F43" s="291"/>
      <c r="G43" s="295"/>
      <c r="H43" s="295"/>
      <c r="I43" s="624"/>
      <c r="J43" s="291"/>
    </row>
    <row r="44" spans="1:12" s="290" customFormat="1" ht="45" hidden="1" customHeight="1" x14ac:dyDescent="0.3">
      <c r="A44" s="5" t="s">
        <v>303</v>
      </c>
      <c r="B44" s="240"/>
      <c r="C44" s="240"/>
      <c r="D44" s="29" t="s">
        <v>87</v>
      </c>
      <c r="E44" s="625"/>
      <c r="F44" s="626"/>
      <c r="G44" s="627"/>
      <c r="H44" s="627"/>
      <c r="I44" s="299">
        <f>SUM(I45)</f>
        <v>0</v>
      </c>
      <c r="J44" s="628"/>
    </row>
    <row r="45" spans="1:12" s="290" customFormat="1" ht="44.25" hidden="1" customHeight="1" x14ac:dyDescent="0.3">
      <c r="A45" s="5" t="s">
        <v>304</v>
      </c>
      <c r="B45" s="240"/>
      <c r="C45" s="240"/>
      <c r="D45" s="29" t="s">
        <v>87</v>
      </c>
      <c r="E45" s="625"/>
      <c r="F45" s="626"/>
      <c r="G45" s="627"/>
      <c r="H45" s="627"/>
      <c r="I45" s="299">
        <f>SUM(I46:I51)</f>
        <v>0</v>
      </c>
      <c r="J45" s="628"/>
      <c r="L45" s="489">
        <f>SUM(I45)</f>
        <v>0</v>
      </c>
    </row>
    <row r="46" spans="1:12" s="290" customFormat="1" ht="73.5" hidden="1" customHeight="1" x14ac:dyDescent="0.3">
      <c r="A46" s="17" t="s">
        <v>549</v>
      </c>
      <c r="B46" s="17" t="s">
        <v>72</v>
      </c>
      <c r="C46" s="17" t="s">
        <v>16</v>
      </c>
      <c r="D46" s="25" t="s">
        <v>73</v>
      </c>
      <c r="E46" s="652" t="s">
        <v>678</v>
      </c>
      <c r="F46" s="650"/>
      <c r="G46" s="651"/>
      <c r="H46" s="651"/>
      <c r="I46" s="651"/>
      <c r="J46" s="629"/>
    </row>
    <row r="47" spans="1:12" s="290" customFormat="1" ht="88.5" hidden="1" customHeight="1" x14ac:dyDescent="0.3">
      <c r="A47" s="22"/>
      <c r="B47" s="22"/>
      <c r="C47" s="22"/>
      <c r="D47" s="203"/>
      <c r="E47" s="653" t="s">
        <v>679</v>
      </c>
      <c r="F47" s="291"/>
      <c r="G47" s="295"/>
      <c r="H47" s="295"/>
      <c r="I47" s="295"/>
      <c r="J47" s="629"/>
    </row>
    <row r="48" spans="1:12" s="290" customFormat="1" ht="0.75" hidden="1" customHeight="1" x14ac:dyDescent="0.3">
      <c r="A48" s="22" t="s">
        <v>544</v>
      </c>
      <c r="B48" s="22" t="s">
        <v>75</v>
      </c>
      <c r="C48" s="22" t="s">
        <v>76</v>
      </c>
      <c r="D48" s="245" t="s">
        <v>77</v>
      </c>
      <c r="E48" s="294"/>
      <c r="F48" s="291"/>
      <c r="G48" s="295"/>
      <c r="H48" s="295"/>
      <c r="I48" s="295"/>
      <c r="J48" s="629"/>
    </row>
    <row r="49" spans="1:12" s="290" customFormat="1" ht="36.75" hidden="1" customHeight="1" x14ac:dyDescent="0.3">
      <c r="A49" s="22" t="s">
        <v>651</v>
      </c>
      <c r="B49" s="22" t="s">
        <v>142</v>
      </c>
      <c r="C49" s="22" t="s">
        <v>133</v>
      </c>
      <c r="D49" s="245" t="s">
        <v>143</v>
      </c>
      <c r="E49" s="294"/>
      <c r="F49" s="291"/>
      <c r="G49" s="295"/>
      <c r="H49" s="295"/>
      <c r="I49" s="295"/>
      <c r="J49" s="629"/>
    </row>
    <row r="50" spans="1:12" s="290" customFormat="1" ht="41.25" hidden="1" customHeight="1" x14ac:dyDescent="0.3">
      <c r="A50" s="22" t="s">
        <v>546</v>
      </c>
      <c r="B50" s="22" t="s">
        <v>268</v>
      </c>
      <c r="C50" s="22" t="s">
        <v>269</v>
      </c>
      <c r="D50" s="18" t="s">
        <v>270</v>
      </c>
      <c r="E50" s="294"/>
      <c r="F50" s="291"/>
      <c r="G50" s="295"/>
      <c r="H50" s="295"/>
      <c r="I50" s="295"/>
      <c r="J50" s="629"/>
    </row>
    <row r="51" spans="1:12" s="290" customFormat="1" ht="32.25" hidden="1" customHeight="1" x14ac:dyDescent="0.3">
      <c r="A51" s="17" t="s">
        <v>548</v>
      </c>
      <c r="B51" s="17" t="s">
        <v>276</v>
      </c>
      <c r="C51" s="17" t="s">
        <v>273</v>
      </c>
      <c r="D51" s="25" t="s">
        <v>277</v>
      </c>
      <c r="E51" s="294"/>
      <c r="F51" s="291"/>
      <c r="G51" s="295"/>
      <c r="H51" s="295"/>
      <c r="I51" s="295"/>
      <c r="J51" s="629"/>
    </row>
    <row r="52" spans="1:12" s="306" customFormat="1" ht="57" hidden="1" customHeight="1" x14ac:dyDescent="0.3">
      <c r="A52" s="5" t="s">
        <v>417</v>
      </c>
      <c r="B52" s="240"/>
      <c r="C52" s="240"/>
      <c r="D52" s="29" t="s">
        <v>85</v>
      </c>
      <c r="E52" s="308"/>
      <c r="F52" s="308"/>
      <c r="G52" s="308"/>
      <c r="H52" s="308"/>
      <c r="I52" s="349">
        <f>SUM(I53)</f>
        <v>0</v>
      </c>
      <c r="J52" s="309"/>
    </row>
    <row r="53" spans="1:12" s="306" customFormat="1" ht="60" hidden="1" customHeight="1" x14ac:dyDescent="0.3">
      <c r="A53" s="5" t="s">
        <v>418</v>
      </c>
      <c r="B53" s="240"/>
      <c r="C53" s="240"/>
      <c r="D53" s="29" t="s">
        <v>85</v>
      </c>
      <c r="E53" s="308"/>
      <c r="F53" s="308"/>
      <c r="G53" s="308"/>
      <c r="H53" s="308"/>
      <c r="I53" s="349">
        <f>SUM(I54:I60,I62:I64)</f>
        <v>0</v>
      </c>
      <c r="J53" s="309"/>
      <c r="L53" s="489">
        <f>SUM(I53)</f>
        <v>0</v>
      </c>
    </row>
    <row r="54" spans="1:12" s="306" customFormat="1" ht="51.75" hidden="1" customHeight="1" x14ac:dyDescent="0.35">
      <c r="A54" s="22" t="s">
        <v>534</v>
      </c>
      <c r="B54" s="22" t="s">
        <v>40</v>
      </c>
      <c r="C54" s="8" t="s">
        <v>16</v>
      </c>
      <c r="D54" s="203" t="s">
        <v>41</v>
      </c>
      <c r="E54" s="630" t="s">
        <v>657</v>
      </c>
      <c r="F54" s="631"/>
      <c r="G54" s="631"/>
      <c r="H54" s="631"/>
      <c r="I54" s="350"/>
      <c r="J54" s="28"/>
    </row>
    <row r="55" spans="1:12" s="632" customFormat="1" ht="78.75" hidden="1" customHeight="1" x14ac:dyDescent="0.35">
      <c r="A55" s="22" t="s">
        <v>534</v>
      </c>
      <c r="B55" s="22" t="s">
        <v>40</v>
      </c>
      <c r="C55" s="8" t="s">
        <v>16</v>
      </c>
      <c r="D55" s="203" t="s">
        <v>41</v>
      </c>
      <c r="E55" s="630" t="s">
        <v>658</v>
      </c>
      <c r="F55" s="631"/>
      <c r="G55" s="631"/>
      <c r="H55" s="631"/>
      <c r="I55" s="350"/>
      <c r="J55" s="28"/>
    </row>
    <row r="56" spans="1:12" s="306" customFormat="1" ht="53.25" hidden="1" customHeight="1" x14ac:dyDescent="0.35">
      <c r="A56" s="22" t="s">
        <v>534</v>
      </c>
      <c r="B56" s="22" t="s">
        <v>40</v>
      </c>
      <c r="C56" s="8" t="s">
        <v>16</v>
      </c>
      <c r="D56" s="203" t="s">
        <v>41</v>
      </c>
      <c r="E56" s="633" t="s">
        <v>659</v>
      </c>
      <c r="F56" s="631"/>
      <c r="G56" s="631"/>
      <c r="H56" s="631"/>
      <c r="I56" s="350"/>
      <c r="J56" s="28"/>
    </row>
    <row r="57" spans="1:12" s="632" customFormat="1" ht="99" hidden="1" customHeight="1" x14ac:dyDescent="0.35">
      <c r="A57" s="22" t="s">
        <v>534</v>
      </c>
      <c r="B57" s="22" t="s">
        <v>40</v>
      </c>
      <c r="C57" s="8" t="s">
        <v>16</v>
      </c>
      <c r="D57" s="203" t="s">
        <v>41</v>
      </c>
      <c r="E57" s="633" t="s">
        <v>660</v>
      </c>
      <c r="F57" s="631"/>
      <c r="G57" s="631"/>
      <c r="H57" s="631"/>
      <c r="I57" s="350"/>
      <c r="J57" s="28"/>
    </row>
    <row r="58" spans="1:12" s="305" customFormat="1" ht="101.25" hidden="1" customHeight="1" x14ac:dyDescent="0.3">
      <c r="A58" s="22" t="s">
        <v>534</v>
      </c>
      <c r="B58" s="22" t="s">
        <v>40</v>
      </c>
      <c r="C58" s="8" t="s">
        <v>16</v>
      </c>
      <c r="D58" s="203" t="s">
        <v>41</v>
      </c>
      <c r="E58" s="630" t="s">
        <v>661</v>
      </c>
      <c r="F58" s="311"/>
      <c r="G58" s="311"/>
      <c r="H58" s="311"/>
      <c r="I58" s="350"/>
      <c r="J58" s="304"/>
    </row>
    <row r="59" spans="1:12" s="305" customFormat="1" ht="42" hidden="1" customHeight="1" x14ac:dyDescent="0.3">
      <c r="A59" s="22" t="s">
        <v>534</v>
      </c>
      <c r="B59" s="22" t="s">
        <v>40</v>
      </c>
      <c r="C59" s="8" t="s">
        <v>16</v>
      </c>
      <c r="D59" s="203" t="s">
        <v>41</v>
      </c>
      <c r="E59" s="630" t="s">
        <v>626</v>
      </c>
      <c r="F59" s="311"/>
      <c r="G59" s="311"/>
      <c r="H59" s="311"/>
      <c r="I59" s="350"/>
      <c r="J59" s="304"/>
    </row>
    <row r="60" spans="1:12" s="305" customFormat="1" ht="87" hidden="1" customHeight="1" x14ac:dyDescent="0.3">
      <c r="A60" s="22" t="s">
        <v>578</v>
      </c>
      <c r="B60" s="22" t="s">
        <v>50</v>
      </c>
      <c r="C60" s="8" t="s">
        <v>16</v>
      </c>
      <c r="D60" s="203" t="s">
        <v>579</v>
      </c>
      <c r="E60" s="630" t="s">
        <v>662</v>
      </c>
      <c r="F60" s="311"/>
      <c r="G60" s="311"/>
      <c r="H60" s="311"/>
      <c r="I60" s="350"/>
      <c r="J60" s="304"/>
    </row>
    <row r="61" spans="1:12" s="305" customFormat="1" ht="28.5" hidden="1" customHeight="1" x14ac:dyDescent="0.3">
      <c r="A61" s="424"/>
      <c r="B61" s="424"/>
      <c r="C61" s="425"/>
      <c r="D61" s="345" t="s">
        <v>601</v>
      </c>
      <c r="E61" s="311"/>
      <c r="F61" s="311"/>
      <c r="G61" s="311"/>
      <c r="H61" s="311"/>
      <c r="I61" s="614"/>
      <c r="J61" s="304"/>
    </row>
    <row r="62" spans="1:12" s="305" customFormat="1" ht="74.25" hidden="1" customHeight="1" x14ac:dyDescent="0.3">
      <c r="A62" s="22" t="s">
        <v>585</v>
      </c>
      <c r="B62" s="22" t="s">
        <v>586</v>
      </c>
      <c r="C62" s="8" t="s">
        <v>16</v>
      </c>
      <c r="D62" s="203" t="s">
        <v>624</v>
      </c>
      <c r="E62" s="630" t="s">
        <v>663</v>
      </c>
      <c r="F62" s="311"/>
      <c r="G62" s="311"/>
      <c r="H62" s="311"/>
      <c r="I62" s="350"/>
      <c r="J62" s="304"/>
    </row>
    <row r="63" spans="1:12" s="305" customFormat="1" ht="46.5" hidden="1" customHeight="1" x14ac:dyDescent="0.3">
      <c r="A63" s="22" t="s">
        <v>419</v>
      </c>
      <c r="B63" s="22" t="s">
        <v>63</v>
      </c>
      <c r="C63" s="8" t="s">
        <v>64</v>
      </c>
      <c r="D63" s="203" t="s">
        <v>84</v>
      </c>
      <c r="E63" s="311"/>
      <c r="F63" s="311"/>
      <c r="G63" s="311"/>
      <c r="H63" s="311"/>
      <c r="I63" s="350"/>
      <c r="J63" s="304"/>
    </row>
    <row r="64" spans="1:12" s="293" customFormat="1" ht="49.5" hidden="1" customHeight="1" x14ac:dyDescent="0.3">
      <c r="A64" s="22" t="s">
        <v>550</v>
      </c>
      <c r="B64" s="22" t="s">
        <v>188</v>
      </c>
      <c r="C64" s="8" t="s">
        <v>189</v>
      </c>
      <c r="D64" s="203" t="s">
        <v>190</v>
      </c>
      <c r="E64" s="311"/>
      <c r="F64" s="311"/>
      <c r="G64" s="311"/>
      <c r="H64" s="311"/>
      <c r="I64" s="350"/>
      <c r="J64" s="296"/>
    </row>
    <row r="65" spans="1:13" s="293" customFormat="1" ht="63" hidden="1" customHeight="1" x14ac:dyDescent="0.3">
      <c r="A65" s="26" t="s">
        <v>32</v>
      </c>
      <c r="B65" s="26"/>
      <c r="C65" s="26"/>
      <c r="D65" s="634" t="s">
        <v>33</v>
      </c>
      <c r="E65" s="635"/>
      <c r="F65" s="636"/>
      <c r="G65" s="636"/>
      <c r="H65" s="636"/>
      <c r="I65" s="637">
        <f>SUM(I66)</f>
        <v>0</v>
      </c>
      <c r="J65" s="638"/>
    </row>
    <row r="66" spans="1:13" s="293" customFormat="1" ht="65.25" hidden="1" customHeight="1" x14ac:dyDescent="0.3">
      <c r="A66" s="26" t="s">
        <v>34</v>
      </c>
      <c r="B66" s="26"/>
      <c r="C66" s="26"/>
      <c r="D66" s="634" t="s">
        <v>33</v>
      </c>
      <c r="E66" s="635"/>
      <c r="F66" s="636"/>
      <c r="G66" s="636"/>
      <c r="H66" s="636"/>
      <c r="I66" s="637">
        <f>SUM(I67:I76)</f>
        <v>0</v>
      </c>
      <c r="J66" s="638"/>
    </row>
    <row r="67" spans="1:13" s="641" customFormat="1" ht="81.75" hidden="1" customHeight="1" x14ac:dyDescent="0.3">
      <c r="A67" s="19" t="s">
        <v>35</v>
      </c>
      <c r="B67" s="13" t="s">
        <v>36</v>
      </c>
      <c r="C67" s="13" t="s">
        <v>37</v>
      </c>
      <c r="D67" s="72" t="s">
        <v>38</v>
      </c>
      <c r="E67" s="24" t="s">
        <v>664</v>
      </c>
      <c r="F67" s="639"/>
      <c r="G67" s="639"/>
      <c r="H67" s="639"/>
      <c r="I67" s="640"/>
      <c r="J67" s="639"/>
    </row>
    <row r="68" spans="1:13" s="641" customFormat="1" ht="47.25" hidden="1" customHeight="1" x14ac:dyDescent="0.3">
      <c r="A68" s="61" t="s">
        <v>39</v>
      </c>
      <c r="B68" s="61" t="s">
        <v>40</v>
      </c>
      <c r="C68" s="61" t="s">
        <v>16</v>
      </c>
      <c r="D68" s="75" t="s">
        <v>41</v>
      </c>
      <c r="E68" s="642" t="s">
        <v>665</v>
      </c>
      <c r="F68" s="639"/>
      <c r="G68" s="639"/>
      <c r="H68" s="639"/>
      <c r="I68" s="640"/>
      <c r="J68" s="639"/>
    </row>
    <row r="69" spans="1:13" s="641" customFormat="1" ht="45" hidden="1" customHeight="1" x14ac:dyDescent="0.3">
      <c r="A69" s="19"/>
      <c r="B69" s="19"/>
      <c r="C69" s="19"/>
      <c r="D69" s="20"/>
      <c r="E69" s="642" t="s">
        <v>659</v>
      </c>
      <c r="F69" s="639"/>
      <c r="G69" s="639"/>
      <c r="H69" s="639"/>
      <c r="I69" s="640"/>
      <c r="J69" s="639"/>
      <c r="M69" s="642"/>
    </row>
    <row r="70" spans="1:13" s="641" customFormat="1" ht="57" hidden="1" customHeight="1" x14ac:dyDescent="0.3">
      <c r="A70" s="19"/>
      <c r="B70" s="19"/>
      <c r="C70" s="19"/>
      <c r="D70" s="20"/>
      <c r="E70" s="642" t="s">
        <v>666</v>
      </c>
      <c r="F70" s="639"/>
      <c r="G70" s="639"/>
      <c r="H70" s="639"/>
      <c r="I70" s="640"/>
      <c r="J70" s="639"/>
    </row>
    <row r="71" spans="1:13" s="641" customFormat="1" ht="63" hidden="1" customHeight="1" x14ac:dyDescent="0.3">
      <c r="A71" s="19"/>
      <c r="B71" s="19"/>
      <c r="C71" s="13"/>
      <c r="D71" s="14"/>
      <c r="E71" s="642" t="s">
        <v>667</v>
      </c>
      <c r="F71" s="639"/>
      <c r="G71" s="639"/>
      <c r="H71" s="639"/>
      <c r="I71" s="640"/>
      <c r="J71" s="639"/>
    </row>
    <row r="72" spans="1:13" s="641" customFormat="1" ht="99.75" hidden="1" customHeight="1" x14ac:dyDescent="0.3">
      <c r="A72" s="19"/>
      <c r="B72" s="19"/>
      <c r="C72" s="13"/>
      <c r="D72" s="14"/>
      <c r="E72" s="642" t="s">
        <v>668</v>
      </c>
      <c r="F72" s="639"/>
      <c r="G72" s="639"/>
      <c r="H72" s="639"/>
      <c r="I72" s="640"/>
      <c r="J72" s="639"/>
    </row>
    <row r="73" spans="1:13" s="641" customFormat="1" ht="41.25" hidden="1" customHeight="1" x14ac:dyDescent="0.3">
      <c r="A73" s="13" t="s">
        <v>42</v>
      </c>
      <c r="B73" s="13" t="s">
        <v>43</v>
      </c>
      <c r="C73" s="13" t="s">
        <v>16</v>
      </c>
      <c r="D73" s="24" t="s">
        <v>44</v>
      </c>
      <c r="E73" s="642" t="s">
        <v>669</v>
      </c>
      <c r="F73" s="639"/>
      <c r="G73" s="639"/>
      <c r="H73" s="639"/>
      <c r="I73" s="640"/>
      <c r="J73" s="639"/>
    </row>
    <row r="74" spans="1:13" s="641" customFormat="1" ht="57.75" hidden="1" customHeight="1" x14ac:dyDescent="0.3">
      <c r="A74" s="61"/>
      <c r="B74" s="61"/>
      <c r="C74" s="61"/>
      <c r="D74" s="75"/>
      <c r="E74" s="642" t="s">
        <v>670</v>
      </c>
      <c r="F74" s="639"/>
      <c r="G74" s="639"/>
      <c r="H74" s="639"/>
      <c r="I74" s="640"/>
      <c r="J74" s="639"/>
    </row>
    <row r="75" spans="1:13" s="641" customFormat="1" ht="44.25" hidden="1" customHeight="1" x14ac:dyDescent="0.3">
      <c r="A75" s="13" t="s">
        <v>45</v>
      </c>
      <c r="B75" s="13" t="s">
        <v>26</v>
      </c>
      <c r="C75" s="13" t="s">
        <v>16</v>
      </c>
      <c r="D75" s="24" t="s">
        <v>27</v>
      </c>
      <c r="E75" s="639"/>
      <c r="F75" s="639"/>
      <c r="G75" s="639"/>
      <c r="H75" s="639"/>
      <c r="I75" s="640"/>
      <c r="J75" s="639"/>
    </row>
    <row r="76" spans="1:13" s="644" customFormat="1" ht="40.5" hidden="1" customHeight="1" x14ac:dyDescent="0.3">
      <c r="A76" s="195" t="s">
        <v>231</v>
      </c>
      <c r="B76" s="13" t="s">
        <v>50</v>
      </c>
      <c r="C76" s="13" t="s">
        <v>16</v>
      </c>
      <c r="D76" s="24" t="s">
        <v>51</v>
      </c>
      <c r="E76" s="643"/>
      <c r="F76" s="643"/>
      <c r="G76" s="643"/>
      <c r="H76" s="643"/>
      <c r="I76" s="640"/>
      <c r="J76" s="643"/>
    </row>
    <row r="77" spans="1:13" s="306" customFormat="1" ht="58.5" hidden="1" customHeight="1" x14ac:dyDescent="0.3">
      <c r="A77" s="26" t="s">
        <v>414</v>
      </c>
      <c r="B77" s="645"/>
      <c r="C77" s="645"/>
      <c r="D77" s="603" t="s">
        <v>86</v>
      </c>
      <c r="E77" s="308"/>
      <c r="F77" s="308"/>
      <c r="G77" s="308"/>
      <c r="H77" s="308"/>
      <c r="I77" s="615">
        <f>SUM(I78)</f>
        <v>0</v>
      </c>
      <c r="J77" s="309"/>
    </row>
    <row r="78" spans="1:13" s="306" customFormat="1" ht="30.75" hidden="1" customHeight="1" x14ac:dyDescent="0.3">
      <c r="A78" s="26" t="s">
        <v>415</v>
      </c>
      <c r="B78" s="645"/>
      <c r="C78" s="645"/>
      <c r="D78" s="603" t="s">
        <v>86</v>
      </c>
      <c r="E78" s="308"/>
      <c r="F78" s="308"/>
      <c r="G78" s="308"/>
      <c r="H78" s="308"/>
      <c r="I78" s="615">
        <f>SUM(I79)</f>
        <v>0</v>
      </c>
      <c r="J78" s="309"/>
    </row>
    <row r="79" spans="1:13" s="306" customFormat="1" ht="21" hidden="1" customHeight="1" x14ac:dyDescent="0.3">
      <c r="A79" s="23" t="s">
        <v>416</v>
      </c>
      <c r="B79" s="23" t="s">
        <v>63</v>
      </c>
      <c r="C79" s="23" t="s">
        <v>64</v>
      </c>
      <c r="D79" s="232" t="s">
        <v>84</v>
      </c>
      <c r="E79" s="303"/>
      <c r="F79" s="303"/>
      <c r="G79" s="303"/>
      <c r="H79" s="303"/>
      <c r="I79" s="602"/>
      <c r="J79" s="28"/>
    </row>
    <row r="80" spans="1:13" s="302" customFormat="1" ht="45.75" hidden="1" customHeight="1" x14ac:dyDescent="0.3">
      <c r="A80" s="310" t="s">
        <v>81</v>
      </c>
      <c r="B80" s="312"/>
      <c r="C80" s="312"/>
      <c r="D80" s="29" t="s">
        <v>82</v>
      </c>
      <c r="E80" s="300"/>
      <c r="F80" s="300"/>
      <c r="G80" s="300"/>
      <c r="H80" s="300"/>
      <c r="I80" s="349">
        <f>SUM(I81)</f>
        <v>0</v>
      </c>
      <c r="J80" s="313"/>
    </row>
    <row r="81" spans="1:12" s="302" customFormat="1" ht="44.25" hidden="1" customHeight="1" x14ac:dyDescent="0.3">
      <c r="A81" s="310" t="s">
        <v>83</v>
      </c>
      <c r="B81" s="312"/>
      <c r="C81" s="312"/>
      <c r="D81" s="29" t="s">
        <v>82</v>
      </c>
      <c r="E81" s="300"/>
      <c r="F81" s="300"/>
      <c r="G81" s="300"/>
      <c r="H81" s="300"/>
      <c r="I81" s="349">
        <f>SUM(I82)</f>
        <v>0</v>
      </c>
      <c r="J81" s="313"/>
      <c r="L81" s="489">
        <f>SUM(I81)</f>
        <v>0</v>
      </c>
    </row>
    <row r="82" spans="1:12" s="302" customFormat="1" ht="41.25" hidden="1" customHeight="1" x14ac:dyDescent="0.3">
      <c r="A82" s="22" t="s">
        <v>588</v>
      </c>
      <c r="B82" s="22" t="s">
        <v>26</v>
      </c>
      <c r="C82" s="8" t="s">
        <v>16</v>
      </c>
      <c r="D82" s="376" t="s">
        <v>27</v>
      </c>
      <c r="E82" s="479"/>
      <c r="F82" s="479"/>
      <c r="G82" s="479"/>
      <c r="H82" s="479"/>
      <c r="I82" s="351"/>
      <c r="J82" s="480"/>
    </row>
    <row r="83" spans="1:12" s="302" customFormat="1" ht="44.25" customHeight="1" x14ac:dyDescent="0.3">
      <c r="A83" s="5" t="s">
        <v>305</v>
      </c>
      <c r="B83" s="256"/>
      <c r="C83" s="256"/>
      <c r="D83" s="29" t="s">
        <v>88</v>
      </c>
      <c r="E83" s="300"/>
      <c r="F83" s="300"/>
      <c r="G83" s="300"/>
      <c r="H83" s="300"/>
      <c r="I83" s="349">
        <f>SUM(I84)</f>
        <v>-44413</v>
      </c>
      <c r="J83" s="313"/>
    </row>
    <row r="84" spans="1:12" s="302" customFormat="1" ht="44.25" customHeight="1" x14ac:dyDescent="0.3">
      <c r="A84" s="5" t="s">
        <v>306</v>
      </c>
      <c r="B84" s="256"/>
      <c r="C84" s="256"/>
      <c r="D84" s="29" t="s">
        <v>88</v>
      </c>
      <c r="E84" s="300"/>
      <c r="F84" s="300"/>
      <c r="G84" s="300"/>
      <c r="H84" s="300"/>
      <c r="I84" s="349">
        <f>SUM(I85,I87)</f>
        <v>-44413</v>
      </c>
      <c r="J84" s="313"/>
      <c r="L84" s="489">
        <f>SUM(I84)</f>
        <v>-44413</v>
      </c>
    </row>
    <row r="85" spans="1:12" s="306" customFormat="1" ht="219.75" customHeight="1" x14ac:dyDescent="0.3">
      <c r="A85" s="246" t="s">
        <v>628</v>
      </c>
      <c r="B85" s="246" t="s">
        <v>598</v>
      </c>
      <c r="C85" s="246" t="s">
        <v>563</v>
      </c>
      <c r="D85" s="386" t="s">
        <v>599</v>
      </c>
      <c r="E85" s="303"/>
      <c r="F85" s="303"/>
      <c r="G85" s="303"/>
      <c r="H85" s="303"/>
      <c r="I85" s="702">
        <v>25578</v>
      </c>
      <c r="J85" s="481"/>
    </row>
    <row r="86" spans="1:12" s="306" customFormat="1" ht="24" customHeight="1" x14ac:dyDescent="0.3">
      <c r="A86" s="244"/>
      <c r="B86" s="438"/>
      <c r="C86" s="244"/>
      <c r="D86" s="646" t="s">
        <v>671</v>
      </c>
      <c r="E86" s="303"/>
      <c r="F86" s="303"/>
      <c r="G86" s="303"/>
      <c r="H86" s="303"/>
      <c r="I86" s="679">
        <v>25578</v>
      </c>
      <c r="J86" s="481"/>
    </row>
    <row r="87" spans="1:12" s="306" customFormat="1" ht="363.75" customHeight="1" x14ac:dyDescent="0.3">
      <c r="A87" s="246" t="s">
        <v>595</v>
      </c>
      <c r="B87" s="440" t="s">
        <v>597</v>
      </c>
      <c r="C87" s="246" t="s">
        <v>563</v>
      </c>
      <c r="D87" s="647" t="s">
        <v>596</v>
      </c>
      <c r="E87" s="303"/>
      <c r="F87" s="303"/>
      <c r="G87" s="303"/>
      <c r="H87" s="303"/>
      <c r="I87" s="702">
        <v>-69991</v>
      </c>
      <c r="J87" s="481"/>
    </row>
    <row r="88" spans="1:12" s="306" customFormat="1" ht="27" customHeight="1" x14ac:dyDescent="0.3">
      <c r="A88" s="22"/>
      <c r="B88" s="22"/>
      <c r="C88" s="22"/>
      <c r="D88" s="646" t="s">
        <v>671</v>
      </c>
      <c r="E88" s="303"/>
      <c r="F88" s="303"/>
      <c r="G88" s="303"/>
      <c r="H88" s="303"/>
      <c r="I88" s="480">
        <v>-69991</v>
      </c>
      <c r="J88" s="28"/>
    </row>
    <row r="89" spans="1:12" s="306" customFormat="1" ht="43.5" hidden="1" customHeight="1" x14ac:dyDescent="0.3">
      <c r="A89" s="26" t="s">
        <v>78</v>
      </c>
      <c r="B89" s="26"/>
      <c r="C89" s="26"/>
      <c r="D89" s="27" t="s">
        <v>79</v>
      </c>
      <c r="E89" s="308"/>
      <c r="F89" s="308"/>
      <c r="G89" s="308"/>
      <c r="H89" s="308"/>
      <c r="I89" s="615">
        <f>SUM(I90)</f>
        <v>0</v>
      </c>
      <c r="J89" s="309"/>
    </row>
    <row r="90" spans="1:12" s="306" customFormat="1" ht="45" hidden="1" customHeight="1" x14ac:dyDescent="0.3">
      <c r="A90" s="26" t="s">
        <v>80</v>
      </c>
      <c r="B90" s="26"/>
      <c r="C90" s="26"/>
      <c r="D90" s="27" t="s">
        <v>79</v>
      </c>
      <c r="E90" s="308"/>
      <c r="F90" s="308"/>
      <c r="G90" s="308"/>
      <c r="H90" s="308"/>
      <c r="I90" s="615">
        <f>SUM(I91)</f>
        <v>0</v>
      </c>
      <c r="J90" s="309"/>
    </row>
    <row r="91" spans="1:12" s="306" customFormat="1" ht="28.5" hidden="1" customHeight="1" x14ac:dyDescent="0.3">
      <c r="A91" s="23"/>
      <c r="B91" s="23"/>
      <c r="C91" s="23"/>
      <c r="D91" s="30"/>
      <c r="E91" s="303"/>
      <c r="F91" s="303"/>
      <c r="G91" s="303"/>
      <c r="H91" s="303"/>
      <c r="I91" s="602"/>
      <c r="J91" s="28"/>
    </row>
    <row r="92" spans="1:12" s="302" customFormat="1" ht="42.75" customHeight="1" x14ac:dyDescent="0.3">
      <c r="A92" s="482"/>
      <c r="B92" s="482"/>
      <c r="C92" s="483"/>
      <c r="D92" s="484" t="s">
        <v>535</v>
      </c>
      <c r="E92" s="485"/>
      <c r="F92" s="486"/>
      <c r="G92" s="485"/>
      <c r="H92" s="485"/>
      <c r="I92" s="487">
        <f>SUM(I14,I26,I35,I41,I45,I53,I66,I81,I84,I90)</f>
        <v>155066</v>
      </c>
      <c r="J92" s="488"/>
      <c r="L92" s="490">
        <f>SUM(L14:L88)</f>
        <v>155066</v>
      </c>
    </row>
    <row r="93" spans="1:12" ht="47.25" customHeight="1" x14ac:dyDescent="0.3">
      <c r="A93" s="314"/>
      <c r="B93" s="314"/>
      <c r="C93" s="314"/>
      <c r="D93" s="283"/>
      <c r="E93" s="283"/>
      <c r="F93" s="283"/>
      <c r="G93" s="283"/>
      <c r="H93" s="283"/>
      <c r="I93" s="347"/>
      <c r="J93" s="283"/>
    </row>
    <row r="94" spans="1:12" ht="40.5" customHeight="1" x14ac:dyDescent="0.3">
      <c r="A94" s="314"/>
      <c r="B94" s="314"/>
      <c r="C94" s="314"/>
      <c r="D94" s="315"/>
      <c r="E94" s="315"/>
      <c r="F94" s="315"/>
      <c r="G94" s="315"/>
      <c r="H94" s="315"/>
      <c r="I94" s="352"/>
      <c r="J94" s="280"/>
    </row>
    <row r="95" spans="1:12" ht="18.75" x14ac:dyDescent="0.3">
      <c r="A95" s="314"/>
      <c r="B95" s="314"/>
      <c r="C95" s="314"/>
      <c r="D95" s="283"/>
      <c r="E95" s="283"/>
      <c r="F95" s="283"/>
      <c r="G95" s="283"/>
      <c r="H95" s="283"/>
      <c r="I95" s="352"/>
      <c r="J95" s="280"/>
    </row>
    <row r="96" spans="1:12" ht="20.25" x14ac:dyDescent="0.3">
      <c r="A96" s="316"/>
      <c r="B96" s="316"/>
      <c r="C96" s="316"/>
      <c r="D96" s="317"/>
      <c r="E96" s="317"/>
      <c r="F96" s="317"/>
      <c r="G96" s="317"/>
      <c r="H96" s="317"/>
      <c r="I96" s="352"/>
      <c r="J96" s="280"/>
    </row>
    <row r="97" spans="5:10" ht="15.75" x14ac:dyDescent="0.25">
      <c r="I97" s="352"/>
      <c r="J97" s="280"/>
    </row>
    <row r="101" spans="5:10" ht="15.75" x14ac:dyDescent="0.2">
      <c r="E101" s="318"/>
      <c r="F101" s="319"/>
      <c r="G101" s="320"/>
      <c r="H101" s="320"/>
    </row>
    <row r="102" spans="5:10" x14ac:dyDescent="0.2">
      <c r="E102" s="318"/>
      <c r="F102" s="321"/>
      <c r="G102" s="320"/>
      <c r="H102" s="320"/>
    </row>
    <row r="103" spans="5:10" x14ac:dyDescent="0.2">
      <c r="E103" s="320"/>
      <c r="F103" s="320"/>
      <c r="G103" s="320"/>
      <c r="H103" s="320"/>
    </row>
  </sheetData>
  <pageMargins left="0.78740157480314965" right="0.19685039370078741" top="0.78740157480314965" bottom="0.27559055118110237" header="0" footer="0"/>
  <pageSetup paperSize="9" scale="59" fitToHeight="2" orientation="landscape" r:id="rId1"/>
  <headerFooter differentFirst="1" alignWithMargins="0">
    <oddHeader xml:space="preserve">&amp;C&amp;P&amp;Rпродовження додатку 5  </oddHeader>
  </headerFooter>
  <rowBreaks count="1" manualBreakCount="1">
    <brk id="18" max="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109"/>
  <sheetViews>
    <sheetView view="pageBreakPreview" topLeftCell="A15" zoomScaleNormal="112" zoomScaleSheetLayoutView="100" workbookViewId="0">
      <selection activeCell="I55" sqref="I55"/>
    </sheetView>
  </sheetViews>
  <sheetFormatPr defaultColWidth="9.140625" defaultRowHeight="12.75" x14ac:dyDescent="0.2"/>
  <cols>
    <col min="1" max="1" width="13.5703125" style="1" customWidth="1"/>
    <col min="2" max="2" width="11.85546875" style="1" customWidth="1"/>
    <col min="3" max="3" width="10.85546875" style="1" customWidth="1"/>
    <col min="4" max="4" width="41.140625" style="1" customWidth="1"/>
    <col min="5" max="5" width="34.140625" style="1" customWidth="1"/>
    <col min="6" max="6" width="20.28515625" style="171" customWidth="1"/>
    <col min="7" max="7" width="17.5703125" style="172" customWidth="1"/>
    <col min="8" max="8" width="17.140625" style="173" customWidth="1"/>
    <col min="9" max="9" width="16.7109375" style="1" customWidth="1"/>
    <col min="10" max="10" width="16.42578125" style="1" customWidth="1"/>
    <col min="11" max="11" width="18.28515625" style="1" hidden="1" customWidth="1"/>
    <col min="12" max="12" width="17.28515625" style="1" customWidth="1"/>
    <col min="13" max="13" width="16" style="1" customWidth="1"/>
    <col min="14" max="16384" width="9.140625" style="1"/>
  </cols>
  <sheetData>
    <row r="4" spans="1:13" ht="57" customHeight="1" x14ac:dyDescent="0.2"/>
    <row r="5" spans="1:13" ht="16.350000000000001" customHeight="1" x14ac:dyDescent="0.3">
      <c r="D5" s="861"/>
      <c r="E5" s="861"/>
      <c r="F5" s="861"/>
      <c r="G5" s="861"/>
      <c r="H5" s="861"/>
      <c r="I5" s="861"/>
    </row>
    <row r="6" spans="1:13" ht="18.75" x14ac:dyDescent="0.3">
      <c r="D6" s="862"/>
      <c r="E6" s="862"/>
      <c r="F6" s="862"/>
      <c r="G6" s="862"/>
      <c r="H6" s="862"/>
      <c r="I6" s="862"/>
      <c r="J6" s="862"/>
    </row>
    <row r="7" spans="1:13" ht="16.899999999999999" customHeight="1" x14ac:dyDescent="0.3">
      <c r="D7" s="606"/>
      <c r="E7" s="606"/>
      <c r="F7" s="174"/>
      <c r="G7" s="605"/>
      <c r="H7" s="606"/>
      <c r="I7" s="606"/>
      <c r="J7" s="606"/>
    </row>
    <row r="8" spans="1:13" ht="27" customHeight="1" x14ac:dyDescent="0.3">
      <c r="A8" s="175" t="s">
        <v>6</v>
      </c>
      <c r="D8" s="606"/>
      <c r="E8" s="606"/>
      <c r="F8" s="174"/>
      <c r="G8" s="605"/>
      <c r="H8" s="606"/>
      <c r="I8" s="606"/>
      <c r="J8" s="606"/>
    </row>
    <row r="9" spans="1:13" ht="17.45" customHeight="1" x14ac:dyDescent="0.3">
      <c r="A9" s="176" t="s">
        <v>5</v>
      </c>
      <c r="D9" s="606"/>
      <c r="E9" s="606"/>
      <c r="F9" s="174"/>
      <c r="G9" s="605"/>
      <c r="H9" s="606"/>
      <c r="I9" s="606"/>
      <c r="J9" s="177" t="s">
        <v>351</v>
      </c>
    </row>
    <row r="10" spans="1:13" ht="9.6" customHeight="1" x14ac:dyDescent="0.3">
      <c r="E10" s="178"/>
      <c r="F10" s="174"/>
      <c r="G10" s="605"/>
      <c r="H10" s="179"/>
    </row>
    <row r="11" spans="1:13" s="180" customFormat="1" ht="27" customHeight="1" x14ac:dyDescent="0.2">
      <c r="A11" s="863" t="s">
        <v>352</v>
      </c>
      <c r="B11" s="863" t="s">
        <v>353</v>
      </c>
      <c r="C11" s="863" t="s">
        <v>11</v>
      </c>
      <c r="D11" s="864" t="s">
        <v>354</v>
      </c>
      <c r="E11" s="865" t="s">
        <v>355</v>
      </c>
      <c r="F11" s="865" t="s">
        <v>356</v>
      </c>
      <c r="G11" s="866" t="s">
        <v>4</v>
      </c>
      <c r="H11" s="867" t="s">
        <v>1</v>
      </c>
      <c r="I11" s="859" t="s">
        <v>2</v>
      </c>
      <c r="J11" s="860"/>
    </row>
    <row r="12" spans="1:13" s="180" customFormat="1" ht="104.25" customHeight="1" x14ac:dyDescent="0.2">
      <c r="A12" s="783"/>
      <c r="B12" s="783"/>
      <c r="C12" s="783"/>
      <c r="D12" s="783"/>
      <c r="E12" s="783"/>
      <c r="F12" s="806"/>
      <c r="G12" s="783"/>
      <c r="H12" s="783"/>
      <c r="I12" s="607" t="s">
        <v>311</v>
      </c>
      <c r="J12" s="181" t="s">
        <v>93</v>
      </c>
    </row>
    <row r="13" spans="1:13" s="184" customFormat="1" ht="15.75" customHeight="1" x14ac:dyDescent="0.2">
      <c r="A13" s="182">
        <v>1</v>
      </c>
      <c r="B13" s="182">
        <v>2</v>
      </c>
      <c r="C13" s="182">
        <v>3</v>
      </c>
      <c r="D13" s="182">
        <v>4</v>
      </c>
      <c r="E13" s="183">
        <v>5</v>
      </c>
      <c r="F13" s="183">
        <v>6</v>
      </c>
      <c r="G13" s="183">
        <v>7</v>
      </c>
      <c r="H13" s="183">
        <v>8</v>
      </c>
      <c r="I13" s="182">
        <v>9</v>
      </c>
      <c r="J13" s="183">
        <v>10</v>
      </c>
    </row>
    <row r="14" spans="1:13" ht="44.25" customHeight="1" x14ac:dyDescent="0.3">
      <c r="A14" s="185" t="s">
        <v>13</v>
      </c>
      <c r="B14" s="185"/>
      <c r="C14" s="185"/>
      <c r="D14" s="186" t="s">
        <v>14</v>
      </c>
      <c r="E14" s="187"/>
      <c r="F14" s="188"/>
      <c r="G14" s="356">
        <f>SUM(G15)</f>
        <v>199479</v>
      </c>
      <c r="H14" s="356">
        <f t="shared" ref="H14:J14" si="0">SUM(H15)</f>
        <v>0</v>
      </c>
      <c r="I14" s="356">
        <f t="shared" si="0"/>
        <v>199479</v>
      </c>
      <c r="J14" s="356">
        <f t="shared" si="0"/>
        <v>199479</v>
      </c>
      <c r="L14" s="3"/>
      <c r="M14" s="3"/>
    </row>
    <row r="15" spans="1:13" ht="41.25" customHeight="1" x14ac:dyDescent="0.3">
      <c r="A15" s="185" t="s">
        <v>15</v>
      </c>
      <c r="B15" s="185"/>
      <c r="C15" s="185"/>
      <c r="D15" s="186" t="s">
        <v>14</v>
      </c>
      <c r="E15" s="187"/>
      <c r="F15" s="188"/>
      <c r="G15" s="356">
        <f>SUM(G16:G52)</f>
        <v>199479</v>
      </c>
      <c r="H15" s="356">
        <f>SUM(H16:H52)</f>
        <v>0</v>
      </c>
      <c r="I15" s="356">
        <f>SUM(I16:I52)</f>
        <v>199479</v>
      </c>
      <c r="J15" s="356">
        <f>SUM(J16:J52)</f>
        <v>199479</v>
      </c>
      <c r="K15" s="189">
        <f>SUM(H14:I14)</f>
        <v>199479</v>
      </c>
    </row>
    <row r="16" spans="1:13" s="193" customFormat="1" ht="91.5" hidden="1" customHeight="1" x14ac:dyDescent="0.3">
      <c r="A16" s="13" t="s">
        <v>105</v>
      </c>
      <c r="B16" s="13" t="s">
        <v>29</v>
      </c>
      <c r="C16" s="13" t="s">
        <v>106</v>
      </c>
      <c r="D16" s="24" t="s">
        <v>107</v>
      </c>
      <c r="E16" s="190" t="s">
        <v>357</v>
      </c>
      <c r="F16" s="191" t="s">
        <v>358</v>
      </c>
      <c r="G16" s="234">
        <f t="shared" ref="G16:G52" si="1">SUM(H16:I16)</f>
        <v>0</v>
      </c>
      <c r="H16" s="357"/>
      <c r="I16" s="357"/>
      <c r="J16" s="357"/>
      <c r="K16" s="192"/>
    </row>
    <row r="17" spans="1:11" s="193" customFormat="1" ht="62.25" hidden="1" customHeight="1" x14ac:dyDescent="0.3">
      <c r="A17" s="13" t="s">
        <v>105</v>
      </c>
      <c r="B17" s="13" t="s">
        <v>29</v>
      </c>
      <c r="C17" s="13" t="s">
        <v>106</v>
      </c>
      <c r="D17" s="24" t="s">
        <v>107</v>
      </c>
      <c r="E17" s="190" t="s">
        <v>672</v>
      </c>
      <c r="F17" s="191" t="s">
        <v>673</v>
      </c>
      <c r="G17" s="234">
        <f t="shared" si="1"/>
        <v>0</v>
      </c>
      <c r="H17" s="357"/>
      <c r="I17" s="357"/>
      <c r="J17" s="357"/>
      <c r="K17" s="192"/>
    </row>
    <row r="18" spans="1:11" s="193" customFormat="1" ht="41.25" hidden="1" customHeight="1" x14ac:dyDescent="0.3">
      <c r="A18" s="13" t="s">
        <v>21</v>
      </c>
      <c r="B18" s="13" t="s">
        <v>22</v>
      </c>
      <c r="C18" s="13" t="s">
        <v>23</v>
      </c>
      <c r="D18" s="75" t="s">
        <v>24</v>
      </c>
      <c r="E18" s="194" t="s">
        <v>359</v>
      </c>
      <c r="F18" s="191" t="s">
        <v>360</v>
      </c>
      <c r="G18" s="234">
        <f t="shared" si="1"/>
        <v>0</v>
      </c>
      <c r="H18" s="354"/>
      <c r="I18" s="357"/>
      <c r="J18" s="357"/>
      <c r="K18" s="192"/>
    </row>
    <row r="19" spans="1:11" s="196" customFormat="1" ht="38.25" hidden="1" customHeight="1" x14ac:dyDescent="0.3">
      <c r="A19" s="195" t="s">
        <v>117</v>
      </c>
      <c r="B19" s="195" t="s">
        <v>118</v>
      </c>
      <c r="C19" s="195" t="s">
        <v>119</v>
      </c>
      <c r="D19" s="72" t="s">
        <v>120</v>
      </c>
      <c r="E19" s="194" t="s">
        <v>359</v>
      </c>
      <c r="F19" s="191" t="s">
        <v>360</v>
      </c>
      <c r="G19" s="234">
        <f t="shared" si="1"/>
        <v>0</v>
      </c>
      <c r="H19" s="358"/>
      <c r="I19" s="359"/>
      <c r="J19" s="360"/>
    </row>
    <row r="20" spans="1:11" s="197" customFormat="1" ht="40.5" hidden="1" customHeight="1" x14ac:dyDescent="0.3">
      <c r="A20" s="13" t="s">
        <v>121</v>
      </c>
      <c r="B20" s="13" t="s">
        <v>122</v>
      </c>
      <c r="C20" s="13" t="s">
        <v>119</v>
      </c>
      <c r="D20" s="24" t="s">
        <v>123</v>
      </c>
      <c r="E20" s="194" t="s">
        <v>359</v>
      </c>
      <c r="F20" s="191" t="s">
        <v>360</v>
      </c>
      <c r="G20" s="234">
        <f t="shared" si="1"/>
        <v>0</v>
      </c>
      <c r="H20" s="358"/>
      <c r="I20" s="359"/>
      <c r="J20" s="361"/>
    </row>
    <row r="21" spans="1:11" s="197" customFormat="1" ht="46.5" hidden="1" customHeight="1" x14ac:dyDescent="0.3">
      <c r="A21" s="195" t="s">
        <v>121</v>
      </c>
      <c r="B21" s="195" t="s">
        <v>122</v>
      </c>
      <c r="C21" s="195" t="s">
        <v>119</v>
      </c>
      <c r="D21" s="24" t="s">
        <v>123</v>
      </c>
      <c r="E21" s="194" t="s">
        <v>359</v>
      </c>
      <c r="F21" s="191" t="s">
        <v>360</v>
      </c>
      <c r="G21" s="234">
        <f t="shared" si="1"/>
        <v>0</v>
      </c>
      <c r="H21" s="358"/>
      <c r="I21" s="354"/>
      <c r="J21" s="361"/>
    </row>
    <row r="22" spans="1:11" s="199" customFormat="1" ht="36.75" hidden="1" customHeight="1" x14ac:dyDescent="0.3">
      <c r="A22" s="195" t="s">
        <v>125</v>
      </c>
      <c r="B22" s="195" t="s">
        <v>126</v>
      </c>
      <c r="C22" s="195" t="s">
        <v>119</v>
      </c>
      <c r="D22" s="198" t="s">
        <v>127</v>
      </c>
      <c r="E22" s="194" t="s">
        <v>359</v>
      </c>
      <c r="F22" s="191" t="s">
        <v>360</v>
      </c>
      <c r="G22" s="234">
        <f t="shared" si="1"/>
        <v>0</v>
      </c>
      <c r="H22" s="358"/>
      <c r="I22" s="354"/>
      <c r="J22" s="361"/>
    </row>
    <row r="23" spans="1:11" s="87" customFormat="1" ht="58.5" hidden="1" customHeight="1" x14ac:dyDescent="0.3">
      <c r="A23" s="195" t="s">
        <v>128</v>
      </c>
      <c r="B23" s="195" t="s">
        <v>129</v>
      </c>
      <c r="C23" s="195" t="s">
        <v>119</v>
      </c>
      <c r="D23" s="198" t="s">
        <v>130</v>
      </c>
      <c r="E23" s="194" t="s">
        <v>359</v>
      </c>
      <c r="F23" s="191" t="s">
        <v>360</v>
      </c>
      <c r="G23" s="234">
        <f t="shared" si="1"/>
        <v>0</v>
      </c>
      <c r="H23" s="234"/>
      <c r="I23" s="354"/>
      <c r="J23" s="362"/>
    </row>
    <row r="24" spans="1:11" s="87" customFormat="1" ht="75" hidden="1" customHeight="1" x14ac:dyDescent="0.3">
      <c r="A24" s="195" t="s">
        <v>131</v>
      </c>
      <c r="B24" s="195" t="s">
        <v>132</v>
      </c>
      <c r="C24" s="195" t="s">
        <v>133</v>
      </c>
      <c r="D24" s="655" t="s">
        <v>134</v>
      </c>
      <c r="E24" s="190" t="s">
        <v>361</v>
      </c>
      <c r="F24" s="191" t="s">
        <v>362</v>
      </c>
      <c r="G24" s="234">
        <f t="shared" si="1"/>
        <v>0</v>
      </c>
      <c r="H24" s="234"/>
      <c r="I24" s="354"/>
      <c r="J24" s="362"/>
    </row>
    <row r="25" spans="1:11" s="200" customFormat="1" ht="58.5" hidden="1" customHeight="1" x14ac:dyDescent="0.3">
      <c r="A25" s="13" t="s">
        <v>135</v>
      </c>
      <c r="B25" s="13" t="s">
        <v>136</v>
      </c>
      <c r="C25" s="13" t="s">
        <v>133</v>
      </c>
      <c r="D25" s="77" t="s">
        <v>137</v>
      </c>
      <c r="E25" s="190" t="s">
        <v>361</v>
      </c>
      <c r="F25" s="191" t="s">
        <v>362</v>
      </c>
      <c r="G25" s="234">
        <f t="shared" si="1"/>
        <v>0</v>
      </c>
      <c r="H25" s="358"/>
      <c r="I25" s="354"/>
      <c r="J25" s="363"/>
    </row>
    <row r="26" spans="1:11" s="196" customFormat="1" ht="45" hidden="1" customHeight="1" x14ac:dyDescent="0.3">
      <c r="A26" s="201" t="s">
        <v>363</v>
      </c>
      <c r="B26" s="195" t="s">
        <v>364</v>
      </c>
      <c r="C26" s="201" t="s">
        <v>133</v>
      </c>
      <c r="D26" s="198" t="s">
        <v>365</v>
      </c>
      <c r="E26" s="190" t="s">
        <v>366</v>
      </c>
      <c r="F26" s="191" t="s">
        <v>367</v>
      </c>
      <c r="G26" s="234">
        <f t="shared" si="1"/>
        <v>0</v>
      </c>
      <c r="H26" s="364"/>
      <c r="I26" s="365"/>
      <c r="J26" s="362"/>
    </row>
    <row r="27" spans="1:11" s="196" customFormat="1" ht="83.25" hidden="1" customHeight="1" x14ac:dyDescent="0.3">
      <c r="A27" s="195" t="s">
        <v>141</v>
      </c>
      <c r="B27" s="195" t="s">
        <v>142</v>
      </c>
      <c r="C27" s="195" t="s">
        <v>133</v>
      </c>
      <c r="D27" s="468" t="s">
        <v>143</v>
      </c>
      <c r="E27" s="190" t="s">
        <v>361</v>
      </c>
      <c r="F27" s="191" t="s">
        <v>362</v>
      </c>
      <c r="G27" s="234">
        <f t="shared" si="1"/>
        <v>0</v>
      </c>
      <c r="H27" s="358"/>
      <c r="I27" s="354"/>
      <c r="J27" s="370"/>
    </row>
    <row r="28" spans="1:11" s="196" customFormat="1" ht="96" hidden="1" customHeight="1" x14ac:dyDescent="0.3">
      <c r="A28" s="201" t="s">
        <v>144</v>
      </c>
      <c r="B28" s="195" t="s">
        <v>145</v>
      </c>
      <c r="C28" s="201" t="s">
        <v>133</v>
      </c>
      <c r="D28" s="198" t="s">
        <v>146</v>
      </c>
      <c r="E28" s="190" t="s">
        <v>368</v>
      </c>
      <c r="F28" s="191" t="s">
        <v>369</v>
      </c>
      <c r="G28" s="234">
        <f t="shared" si="1"/>
        <v>0</v>
      </c>
      <c r="H28" s="234"/>
      <c r="I28" s="354"/>
      <c r="J28" s="370"/>
    </row>
    <row r="29" spans="1:11" s="196" customFormat="1" ht="44.25" hidden="1" customHeight="1" x14ac:dyDescent="0.3">
      <c r="A29" s="195" t="s">
        <v>147</v>
      </c>
      <c r="B29" s="195" t="s">
        <v>148</v>
      </c>
      <c r="C29" s="195" t="s">
        <v>149</v>
      </c>
      <c r="D29" s="198" t="s">
        <v>150</v>
      </c>
      <c r="E29" s="190"/>
      <c r="F29" s="191"/>
      <c r="G29" s="234">
        <f t="shared" si="1"/>
        <v>0</v>
      </c>
      <c r="H29" s="234"/>
      <c r="I29" s="354"/>
      <c r="J29" s="370"/>
    </row>
    <row r="30" spans="1:11" s="196" customFormat="1" ht="79.5" hidden="1" customHeight="1" x14ac:dyDescent="0.3">
      <c r="A30" s="195" t="s">
        <v>151</v>
      </c>
      <c r="B30" s="195" t="s">
        <v>152</v>
      </c>
      <c r="C30" s="195" t="s">
        <v>37</v>
      </c>
      <c r="D30" s="170" t="s">
        <v>153</v>
      </c>
      <c r="E30" s="194" t="s">
        <v>370</v>
      </c>
      <c r="F30" s="191" t="s">
        <v>371</v>
      </c>
      <c r="G30" s="234">
        <f t="shared" si="1"/>
        <v>0</v>
      </c>
      <c r="H30" s="358"/>
      <c r="I30" s="354"/>
      <c r="J30" s="362"/>
    </row>
    <row r="31" spans="1:11" s="197" customFormat="1" ht="78.75" hidden="1" customHeight="1" x14ac:dyDescent="0.3">
      <c r="A31" s="195" t="s">
        <v>154</v>
      </c>
      <c r="B31" s="195" t="s">
        <v>155</v>
      </c>
      <c r="C31" s="656" t="s">
        <v>37</v>
      </c>
      <c r="D31" s="170" t="s">
        <v>156</v>
      </c>
      <c r="E31" s="194" t="s">
        <v>370</v>
      </c>
      <c r="F31" s="191" t="s">
        <v>371</v>
      </c>
      <c r="G31" s="234">
        <f t="shared" si="1"/>
        <v>0</v>
      </c>
      <c r="H31" s="234"/>
      <c r="I31" s="354"/>
      <c r="J31" s="361"/>
    </row>
    <row r="32" spans="1:11" s="197" customFormat="1" ht="60" hidden="1" customHeight="1" x14ac:dyDescent="0.3">
      <c r="A32" s="13" t="s">
        <v>157</v>
      </c>
      <c r="B32" s="13" t="s">
        <v>158</v>
      </c>
      <c r="C32" s="202" t="s">
        <v>37</v>
      </c>
      <c r="D32" s="170" t="s">
        <v>159</v>
      </c>
      <c r="E32" s="194" t="s">
        <v>370</v>
      </c>
      <c r="F32" s="191" t="s">
        <v>371</v>
      </c>
      <c r="G32" s="234">
        <f t="shared" si="1"/>
        <v>0</v>
      </c>
      <c r="H32" s="234"/>
      <c r="I32" s="354"/>
      <c r="J32" s="361"/>
    </row>
    <row r="33" spans="1:10" s="197" customFormat="1" ht="98.25" hidden="1" customHeight="1" x14ac:dyDescent="0.3">
      <c r="A33" s="13" t="s">
        <v>173</v>
      </c>
      <c r="B33" s="13" t="s">
        <v>174</v>
      </c>
      <c r="C33" s="202" t="s">
        <v>165</v>
      </c>
      <c r="D33" s="657" t="s">
        <v>175</v>
      </c>
      <c r="E33" s="194" t="s">
        <v>372</v>
      </c>
      <c r="F33" s="191" t="s">
        <v>373</v>
      </c>
      <c r="G33" s="234">
        <f t="shared" si="1"/>
        <v>0</v>
      </c>
      <c r="H33" s="234"/>
      <c r="I33" s="234"/>
      <c r="J33" s="234"/>
    </row>
    <row r="34" spans="1:10" s="197" customFormat="1" ht="65.25" hidden="1" customHeight="1" x14ac:dyDescent="0.3">
      <c r="A34" s="19" t="s">
        <v>163</v>
      </c>
      <c r="B34" s="19" t="s">
        <v>164</v>
      </c>
      <c r="C34" s="19" t="s">
        <v>165</v>
      </c>
      <c r="D34" s="20" t="s">
        <v>166</v>
      </c>
      <c r="E34" s="194" t="s">
        <v>374</v>
      </c>
      <c r="F34" s="469" t="s">
        <v>375</v>
      </c>
      <c r="G34" s="234">
        <f t="shared" si="1"/>
        <v>0</v>
      </c>
      <c r="H34" s="234"/>
      <c r="I34" s="234"/>
      <c r="J34" s="234"/>
    </row>
    <row r="35" spans="1:10" s="197" customFormat="1" ht="54.75" hidden="1" customHeight="1" x14ac:dyDescent="0.3">
      <c r="A35" s="19" t="s">
        <v>167</v>
      </c>
      <c r="B35" s="19" t="s">
        <v>168</v>
      </c>
      <c r="C35" s="19" t="s">
        <v>165</v>
      </c>
      <c r="D35" s="20" t="s">
        <v>169</v>
      </c>
      <c r="E35" s="194" t="s">
        <v>374</v>
      </c>
      <c r="F35" s="469" t="s">
        <v>375</v>
      </c>
      <c r="G35" s="234">
        <f t="shared" si="1"/>
        <v>0</v>
      </c>
      <c r="H35" s="234"/>
      <c r="I35" s="234"/>
      <c r="J35" s="234"/>
    </row>
    <row r="36" spans="1:10" s="197" customFormat="1" ht="93" hidden="1" customHeight="1" x14ac:dyDescent="0.3">
      <c r="A36" s="195" t="s">
        <v>176</v>
      </c>
      <c r="B36" s="195" t="s">
        <v>177</v>
      </c>
      <c r="C36" s="195" t="s">
        <v>165</v>
      </c>
      <c r="D36" s="14" t="s">
        <v>178</v>
      </c>
      <c r="E36" s="194" t="s">
        <v>374</v>
      </c>
      <c r="F36" s="469" t="s">
        <v>375</v>
      </c>
      <c r="G36" s="234">
        <f t="shared" si="1"/>
        <v>0</v>
      </c>
      <c r="H36" s="234"/>
      <c r="I36" s="354"/>
      <c r="J36" s="354"/>
    </row>
    <row r="37" spans="1:10" s="197" customFormat="1" ht="79.5" hidden="1" customHeight="1" x14ac:dyDescent="0.3">
      <c r="A37" s="195" t="s">
        <v>176</v>
      </c>
      <c r="B37" s="195" t="s">
        <v>177</v>
      </c>
      <c r="C37" s="195" t="s">
        <v>165</v>
      </c>
      <c r="D37" s="14" t="s">
        <v>178</v>
      </c>
      <c r="E37" s="194" t="s">
        <v>376</v>
      </c>
      <c r="F37" s="469" t="s">
        <v>377</v>
      </c>
      <c r="G37" s="234">
        <f t="shared" si="1"/>
        <v>0</v>
      </c>
      <c r="H37" s="234"/>
      <c r="I37" s="354"/>
      <c r="J37" s="354"/>
    </row>
    <row r="38" spans="1:10" s="197" customFormat="1" ht="94.5" hidden="1" customHeight="1" x14ac:dyDescent="0.3">
      <c r="A38" s="13" t="s">
        <v>179</v>
      </c>
      <c r="B38" s="13" t="s">
        <v>180</v>
      </c>
      <c r="C38" s="13" t="s">
        <v>60</v>
      </c>
      <c r="D38" s="14" t="s">
        <v>181</v>
      </c>
      <c r="E38" s="194" t="s">
        <v>378</v>
      </c>
      <c r="F38" s="469" t="s">
        <v>379</v>
      </c>
      <c r="G38" s="234">
        <f t="shared" si="1"/>
        <v>0</v>
      </c>
      <c r="H38" s="234"/>
      <c r="I38" s="354"/>
      <c r="J38" s="354"/>
    </row>
    <row r="39" spans="1:10" s="470" customFormat="1" ht="75.75" hidden="1" customHeight="1" x14ac:dyDescent="0.3">
      <c r="A39" s="82" t="s">
        <v>186</v>
      </c>
      <c r="B39" s="61" t="s">
        <v>40</v>
      </c>
      <c r="C39" s="61" t="s">
        <v>16</v>
      </c>
      <c r="D39" s="75" t="s">
        <v>41</v>
      </c>
      <c r="E39" s="194" t="s">
        <v>380</v>
      </c>
      <c r="F39" s="469" t="s">
        <v>381</v>
      </c>
      <c r="G39" s="234">
        <f t="shared" si="1"/>
        <v>0</v>
      </c>
      <c r="H39" s="234"/>
      <c r="I39" s="354"/>
      <c r="J39" s="354"/>
    </row>
    <row r="40" spans="1:10" s="205" customFormat="1" ht="63" customHeight="1" x14ac:dyDescent="0.3">
      <c r="A40" s="8" t="s">
        <v>348</v>
      </c>
      <c r="B40" s="8" t="s">
        <v>349</v>
      </c>
      <c r="C40" s="8" t="s">
        <v>16</v>
      </c>
      <c r="D40" s="9" t="s">
        <v>350</v>
      </c>
      <c r="E40" s="203" t="s">
        <v>359</v>
      </c>
      <c r="F40" s="95" t="s">
        <v>360</v>
      </c>
      <c r="G40" s="322">
        <f t="shared" si="1"/>
        <v>199479</v>
      </c>
      <c r="H40" s="322"/>
      <c r="I40" s="355">
        <v>199479</v>
      </c>
      <c r="J40" s="355">
        <v>199479</v>
      </c>
    </row>
    <row r="41" spans="1:10" s="470" customFormat="1" ht="90.75" hidden="1" customHeight="1" x14ac:dyDescent="0.3">
      <c r="A41" s="13" t="s">
        <v>182</v>
      </c>
      <c r="B41" s="13" t="s">
        <v>183</v>
      </c>
      <c r="C41" s="13" t="s">
        <v>184</v>
      </c>
      <c r="D41" s="14" t="s">
        <v>185</v>
      </c>
      <c r="E41" s="194" t="s">
        <v>424</v>
      </c>
      <c r="F41" s="469" t="s">
        <v>425</v>
      </c>
      <c r="G41" s="234">
        <f t="shared" si="1"/>
        <v>0</v>
      </c>
      <c r="H41" s="234"/>
      <c r="I41" s="354"/>
      <c r="J41" s="354"/>
    </row>
    <row r="42" spans="1:10" s="470" customFormat="1" ht="57" hidden="1" customHeight="1" x14ac:dyDescent="0.3">
      <c r="A42" s="13" t="s">
        <v>25</v>
      </c>
      <c r="B42" s="13" t="s">
        <v>26</v>
      </c>
      <c r="C42" s="13" t="s">
        <v>16</v>
      </c>
      <c r="D42" s="24" t="s">
        <v>27</v>
      </c>
      <c r="E42" s="194" t="s">
        <v>382</v>
      </c>
      <c r="F42" s="191" t="s">
        <v>383</v>
      </c>
      <c r="G42" s="234">
        <f t="shared" si="1"/>
        <v>0</v>
      </c>
      <c r="H42" s="234"/>
      <c r="I42" s="354"/>
      <c r="J42" s="354"/>
    </row>
    <row r="43" spans="1:10" s="196" customFormat="1" ht="63" hidden="1" customHeight="1" x14ac:dyDescent="0.3">
      <c r="A43" s="13" t="s">
        <v>17</v>
      </c>
      <c r="B43" s="13" t="s">
        <v>18</v>
      </c>
      <c r="C43" s="13" t="s">
        <v>19</v>
      </c>
      <c r="D43" s="14" t="s">
        <v>20</v>
      </c>
      <c r="E43" s="190" t="s">
        <v>384</v>
      </c>
      <c r="F43" s="191" t="s">
        <v>385</v>
      </c>
      <c r="G43" s="234">
        <f t="shared" si="1"/>
        <v>0</v>
      </c>
      <c r="H43" s="358"/>
      <c r="I43" s="354"/>
      <c r="J43" s="354"/>
    </row>
    <row r="44" spans="1:10" s="87" customFormat="1" ht="45.75" hidden="1" customHeight="1" x14ac:dyDescent="0.3">
      <c r="A44" s="13" t="s">
        <v>191</v>
      </c>
      <c r="B44" s="13" t="s">
        <v>192</v>
      </c>
      <c r="C44" s="13" t="s">
        <v>193</v>
      </c>
      <c r="D44" s="24" t="s">
        <v>194</v>
      </c>
      <c r="E44" s="194" t="s">
        <v>382</v>
      </c>
      <c r="F44" s="191" t="s">
        <v>383</v>
      </c>
      <c r="G44" s="234">
        <f t="shared" si="1"/>
        <v>0</v>
      </c>
      <c r="H44" s="234"/>
      <c r="I44" s="354"/>
      <c r="J44" s="354"/>
    </row>
    <row r="45" spans="1:10" s="196" customFormat="1" ht="78.75" hidden="1" customHeight="1" x14ac:dyDescent="0.3">
      <c r="A45" s="195" t="s">
        <v>206</v>
      </c>
      <c r="B45" s="195" t="s">
        <v>207</v>
      </c>
      <c r="C45" s="195" t="s">
        <v>19</v>
      </c>
      <c r="D45" s="468" t="s">
        <v>208</v>
      </c>
      <c r="E45" s="194" t="s">
        <v>620</v>
      </c>
      <c r="F45" s="191" t="s">
        <v>621</v>
      </c>
      <c r="G45" s="234">
        <f t="shared" si="1"/>
        <v>0</v>
      </c>
      <c r="H45" s="658"/>
      <c r="I45" s="354"/>
      <c r="J45" s="370"/>
    </row>
    <row r="46" spans="1:10" s="196" customFormat="1" ht="78" hidden="1" customHeight="1" x14ac:dyDescent="0.3">
      <c r="A46" s="195" t="s">
        <v>209</v>
      </c>
      <c r="B46" s="195" t="s">
        <v>210</v>
      </c>
      <c r="C46" s="648" t="s">
        <v>211</v>
      </c>
      <c r="D46" s="649" t="s">
        <v>212</v>
      </c>
      <c r="E46" s="194" t="s">
        <v>622</v>
      </c>
      <c r="F46" s="469" t="s">
        <v>623</v>
      </c>
      <c r="G46" s="234">
        <f t="shared" si="1"/>
        <v>0</v>
      </c>
      <c r="H46" s="358"/>
      <c r="I46" s="354"/>
      <c r="J46" s="354"/>
    </row>
    <row r="47" spans="1:10" s="196" customFormat="1" ht="57.75" hidden="1" customHeight="1" x14ac:dyDescent="0.3">
      <c r="A47" s="61" t="s">
        <v>570</v>
      </c>
      <c r="B47" s="13" t="s">
        <v>571</v>
      </c>
      <c r="C47" s="85" t="s">
        <v>674</v>
      </c>
      <c r="D47" s="649" t="s">
        <v>572</v>
      </c>
      <c r="E47" s="190" t="s">
        <v>619</v>
      </c>
      <c r="F47" s="191" t="s">
        <v>385</v>
      </c>
      <c r="G47" s="234">
        <f t="shared" si="1"/>
        <v>0</v>
      </c>
      <c r="H47" s="358"/>
      <c r="I47" s="354"/>
      <c r="J47" s="370"/>
    </row>
    <row r="48" spans="1:10" ht="77.25" hidden="1" customHeight="1" x14ac:dyDescent="0.3">
      <c r="A48" s="11" t="s">
        <v>214</v>
      </c>
      <c r="B48" s="8" t="s">
        <v>215</v>
      </c>
      <c r="C48" s="11" t="s">
        <v>216</v>
      </c>
      <c r="D48" s="12" t="s">
        <v>217</v>
      </c>
      <c r="E48" s="203" t="s">
        <v>386</v>
      </c>
      <c r="F48" s="95" t="s">
        <v>387</v>
      </c>
      <c r="G48" s="322">
        <f t="shared" si="1"/>
        <v>0</v>
      </c>
      <c r="H48" s="368"/>
      <c r="I48" s="355"/>
      <c r="J48" s="366"/>
    </row>
    <row r="49" spans="1:11" s="196" customFormat="1" ht="61.5" hidden="1" customHeight="1" x14ac:dyDescent="0.3">
      <c r="A49" s="195" t="s">
        <v>3</v>
      </c>
      <c r="B49" s="195" t="s">
        <v>28</v>
      </c>
      <c r="C49" s="195" t="s">
        <v>29</v>
      </c>
      <c r="D49" s="468" t="s">
        <v>30</v>
      </c>
      <c r="E49" s="190" t="s">
        <v>368</v>
      </c>
      <c r="F49" s="191" t="s">
        <v>369</v>
      </c>
      <c r="G49" s="234">
        <f t="shared" si="1"/>
        <v>0</v>
      </c>
      <c r="H49" s="358"/>
      <c r="I49" s="354"/>
      <c r="J49" s="370"/>
    </row>
    <row r="50" spans="1:11" s="196" customFormat="1" ht="57.75" hidden="1" customHeight="1" x14ac:dyDescent="0.3">
      <c r="A50" s="195" t="s">
        <v>3</v>
      </c>
      <c r="B50" s="195" t="s">
        <v>28</v>
      </c>
      <c r="C50" s="195" t="s">
        <v>29</v>
      </c>
      <c r="D50" s="468" t="s">
        <v>30</v>
      </c>
      <c r="E50" s="190" t="s">
        <v>388</v>
      </c>
      <c r="F50" s="191" t="s">
        <v>389</v>
      </c>
      <c r="G50" s="234">
        <f t="shared" si="1"/>
        <v>0</v>
      </c>
      <c r="H50" s="358"/>
      <c r="I50" s="354"/>
      <c r="J50" s="354"/>
    </row>
    <row r="51" spans="1:11" s="196" customFormat="1" ht="43.5" hidden="1" customHeight="1" x14ac:dyDescent="0.3">
      <c r="A51" s="195" t="s">
        <v>3</v>
      </c>
      <c r="B51" s="195" t="s">
        <v>28</v>
      </c>
      <c r="C51" s="195" t="s">
        <v>29</v>
      </c>
      <c r="D51" s="468" t="s">
        <v>30</v>
      </c>
      <c r="E51" s="190" t="s">
        <v>384</v>
      </c>
      <c r="F51" s="191" t="s">
        <v>385</v>
      </c>
      <c r="G51" s="234">
        <f t="shared" si="1"/>
        <v>0</v>
      </c>
      <c r="H51" s="358"/>
      <c r="I51" s="354"/>
      <c r="J51" s="354"/>
    </row>
    <row r="52" spans="1:11" ht="80.25" hidden="1" customHeight="1" x14ac:dyDescent="0.3">
      <c r="A52" s="13" t="s">
        <v>7</v>
      </c>
      <c r="B52" s="13" t="s">
        <v>31</v>
      </c>
      <c r="C52" s="13" t="s">
        <v>29</v>
      </c>
      <c r="D52" s="194" t="s">
        <v>8</v>
      </c>
      <c r="E52" s="190" t="s">
        <v>619</v>
      </c>
      <c r="F52" s="191" t="s">
        <v>385</v>
      </c>
      <c r="G52" s="234">
        <f t="shared" si="1"/>
        <v>0</v>
      </c>
      <c r="H52" s="358"/>
      <c r="I52" s="355"/>
      <c r="J52" s="355"/>
    </row>
    <row r="53" spans="1:11" s="2" customFormat="1" ht="57" customHeight="1" x14ac:dyDescent="0.3">
      <c r="A53" s="5" t="s">
        <v>46</v>
      </c>
      <c r="B53" s="731"/>
      <c r="C53" s="731"/>
      <c r="D53" s="21" t="s">
        <v>47</v>
      </c>
      <c r="E53" s="732"/>
      <c r="F53" s="213"/>
      <c r="G53" s="734">
        <f>SUM(G54)</f>
        <v>-99790</v>
      </c>
      <c r="H53" s="734">
        <f t="shared" ref="H53:J53" si="2">SUM(H54)</f>
        <v>-99790</v>
      </c>
      <c r="I53" s="734">
        <f t="shared" si="2"/>
        <v>0</v>
      </c>
      <c r="J53" s="734">
        <f t="shared" si="2"/>
        <v>0</v>
      </c>
    </row>
    <row r="54" spans="1:11" s="2" customFormat="1" ht="54.75" customHeight="1" x14ac:dyDescent="0.3">
      <c r="A54" s="5" t="s">
        <v>48</v>
      </c>
      <c r="B54" s="731"/>
      <c r="C54" s="731"/>
      <c r="D54" s="21" t="s">
        <v>47</v>
      </c>
      <c r="E54" s="732"/>
      <c r="F54" s="213"/>
      <c r="G54" s="734">
        <f>SUM(G55:G57)</f>
        <v>-99790</v>
      </c>
      <c r="H54" s="734">
        <f t="shared" ref="H54:J54" si="3">SUM(H55:H57)</f>
        <v>-99790</v>
      </c>
      <c r="I54" s="734">
        <f t="shared" si="3"/>
        <v>0</v>
      </c>
      <c r="J54" s="734">
        <f t="shared" si="3"/>
        <v>0</v>
      </c>
      <c r="K54" s="214">
        <f>SUM(H54:I54)</f>
        <v>-99790</v>
      </c>
    </row>
    <row r="55" spans="1:11" s="2" customFormat="1" ht="110.25" customHeight="1" x14ac:dyDescent="0.3">
      <c r="A55" s="491" t="s">
        <v>52</v>
      </c>
      <c r="B55" s="491" t="s">
        <v>393</v>
      </c>
      <c r="C55" s="733" t="s">
        <v>53</v>
      </c>
      <c r="D55" s="91" t="s">
        <v>394</v>
      </c>
      <c r="E55" s="206" t="s">
        <v>395</v>
      </c>
      <c r="F55" s="204" t="s">
        <v>396</v>
      </c>
      <c r="G55" s="676">
        <f t="shared" ref="G55" si="4">SUM(H55:I55)</f>
        <v>-99790</v>
      </c>
      <c r="H55" s="676">
        <v>-99790</v>
      </c>
      <c r="I55" s="250"/>
      <c r="J55" s="735"/>
      <c r="K55" s="49"/>
    </row>
    <row r="56" spans="1:11" s="87" customFormat="1" ht="57" hidden="1" customHeight="1" x14ac:dyDescent="0.3">
      <c r="A56" s="23" t="s">
        <v>245</v>
      </c>
      <c r="B56" s="23" t="s">
        <v>246</v>
      </c>
      <c r="C56" s="23" t="s">
        <v>243</v>
      </c>
      <c r="D56" s="170" t="s">
        <v>247</v>
      </c>
      <c r="E56" s="194" t="s">
        <v>370</v>
      </c>
      <c r="F56" s="191" t="s">
        <v>371</v>
      </c>
      <c r="G56" s="234">
        <f>SUM(H56:I56)</f>
        <v>0</v>
      </c>
      <c r="H56" s="358"/>
      <c r="I56" s="357"/>
      <c r="J56" s="369"/>
      <c r="K56" s="101"/>
    </row>
    <row r="57" spans="1:11" s="196" customFormat="1" ht="42" hidden="1" customHeight="1" x14ac:dyDescent="0.3">
      <c r="A57" s="195" t="s">
        <v>397</v>
      </c>
      <c r="B57" s="195" t="s">
        <v>200</v>
      </c>
      <c r="C57" s="195" t="s">
        <v>201</v>
      </c>
      <c r="D57" s="215" t="s">
        <v>202</v>
      </c>
      <c r="E57" s="194" t="s">
        <v>398</v>
      </c>
      <c r="F57" s="191"/>
      <c r="G57" s="234"/>
      <c r="H57" s="354"/>
      <c r="I57" s="354"/>
      <c r="J57" s="370"/>
    </row>
    <row r="58" spans="1:11" s="2" customFormat="1" ht="60" hidden="1" customHeight="1" x14ac:dyDescent="0.3">
      <c r="A58" s="5" t="s">
        <v>55</v>
      </c>
      <c r="B58" s="5"/>
      <c r="C58" s="5"/>
      <c r="D58" s="21" t="s">
        <v>56</v>
      </c>
      <c r="E58" s="216"/>
      <c r="F58" s="213"/>
      <c r="G58" s="278">
        <f>SUM(G59)</f>
        <v>0</v>
      </c>
      <c r="H58" s="278">
        <f t="shared" ref="H58:J58" si="5">SUM(H59)</f>
        <v>0</v>
      </c>
      <c r="I58" s="278">
        <f t="shared" si="5"/>
        <v>0</v>
      </c>
      <c r="J58" s="278">
        <f t="shared" si="5"/>
        <v>0</v>
      </c>
    </row>
    <row r="59" spans="1:11" s="2" customFormat="1" ht="57.75" hidden="1" customHeight="1" x14ac:dyDescent="0.3">
      <c r="A59" s="5" t="s">
        <v>57</v>
      </c>
      <c r="B59" s="5"/>
      <c r="C59" s="5"/>
      <c r="D59" s="21" t="s">
        <v>56</v>
      </c>
      <c r="E59" s="216"/>
      <c r="F59" s="213"/>
      <c r="G59" s="356">
        <f>SUM(G60:G65)</f>
        <v>0</v>
      </c>
      <c r="H59" s="356">
        <f t="shared" ref="H59:J59" si="6">SUM(H60:H65)</f>
        <v>0</v>
      </c>
      <c r="I59" s="356">
        <f t="shared" si="6"/>
        <v>0</v>
      </c>
      <c r="J59" s="356">
        <f t="shared" si="6"/>
        <v>0</v>
      </c>
      <c r="K59" s="214">
        <f>SUM(H59:I59)</f>
        <v>0</v>
      </c>
    </row>
    <row r="60" spans="1:11" s="2" customFormat="1" ht="132.75" hidden="1" customHeight="1" x14ac:dyDescent="0.3">
      <c r="A60" s="84" t="s">
        <v>675</v>
      </c>
      <c r="B60" s="8" t="s">
        <v>29</v>
      </c>
      <c r="C60" s="8" t="s">
        <v>106</v>
      </c>
      <c r="D60" s="9" t="s">
        <v>107</v>
      </c>
      <c r="E60" s="206" t="s">
        <v>676</v>
      </c>
      <c r="F60" s="204" t="s">
        <v>677</v>
      </c>
      <c r="G60" s="322">
        <f>SUM(H60:I60)</f>
        <v>0</v>
      </c>
      <c r="H60" s="418"/>
      <c r="I60" s="373"/>
      <c r="J60" s="373"/>
      <c r="K60" s="214"/>
    </row>
    <row r="61" spans="1:11" s="2" customFormat="1" ht="76.5" hidden="1" customHeight="1" x14ac:dyDescent="0.3">
      <c r="A61" s="96" t="s">
        <v>399</v>
      </c>
      <c r="B61" s="96" t="s">
        <v>400</v>
      </c>
      <c r="C61" s="90" t="s">
        <v>262</v>
      </c>
      <c r="D61" s="91" t="s">
        <v>401</v>
      </c>
      <c r="E61" s="203" t="s">
        <v>402</v>
      </c>
      <c r="F61" s="204" t="s">
        <v>403</v>
      </c>
      <c r="G61" s="322">
        <f>SUM(H61:I61)</f>
        <v>0</v>
      </c>
      <c r="H61" s="355"/>
      <c r="I61" s="355"/>
      <c r="J61" s="367"/>
    </row>
    <row r="62" spans="1:11" s="2" customFormat="1" ht="79.5" hidden="1" customHeight="1" x14ac:dyDescent="0.3">
      <c r="A62" s="96" t="s">
        <v>404</v>
      </c>
      <c r="B62" s="217" t="s">
        <v>405</v>
      </c>
      <c r="C62" s="218" t="s">
        <v>239</v>
      </c>
      <c r="D62" s="91" t="s">
        <v>406</v>
      </c>
      <c r="E62" s="203" t="s">
        <v>402</v>
      </c>
      <c r="F62" s="204" t="s">
        <v>403</v>
      </c>
      <c r="G62" s="322">
        <f t="shared" ref="G62:G85" si="7">SUM(H62:I62)</f>
        <v>0</v>
      </c>
      <c r="H62" s="355"/>
      <c r="I62" s="355"/>
      <c r="J62" s="367"/>
    </row>
    <row r="63" spans="1:11" s="219" customFormat="1" ht="78.75" hidden="1" customHeight="1" x14ac:dyDescent="0.3">
      <c r="A63" s="96" t="s">
        <v>407</v>
      </c>
      <c r="B63" s="96" t="s">
        <v>408</v>
      </c>
      <c r="C63" s="90" t="s">
        <v>239</v>
      </c>
      <c r="D63" s="91" t="s">
        <v>409</v>
      </c>
      <c r="E63" s="203" t="s">
        <v>402</v>
      </c>
      <c r="F63" s="204" t="s">
        <v>403</v>
      </c>
      <c r="G63" s="322">
        <f t="shared" si="7"/>
        <v>0</v>
      </c>
      <c r="H63" s="355"/>
      <c r="I63" s="355"/>
      <c r="J63" s="371"/>
    </row>
    <row r="64" spans="1:11" s="219" customFormat="1" ht="78.75" hidden="1" customHeight="1" x14ac:dyDescent="0.3">
      <c r="A64" s="97" t="s">
        <v>260</v>
      </c>
      <c r="B64" s="97" t="s">
        <v>261</v>
      </c>
      <c r="C64" s="22" t="s">
        <v>262</v>
      </c>
      <c r="D64" s="98" t="s">
        <v>410</v>
      </c>
      <c r="E64" s="203" t="s">
        <v>402</v>
      </c>
      <c r="F64" s="204" t="s">
        <v>403</v>
      </c>
      <c r="G64" s="322">
        <f t="shared" si="7"/>
        <v>0</v>
      </c>
      <c r="H64" s="355"/>
      <c r="I64" s="355"/>
      <c r="J64" s="371"/>
    </row>
    <row r="65" spans="1:11" s="219" customFormat="1" ht="79.5" hidden="1" customHeight="1" x14ac:dyDescent="0.3">
      <c r="A65" s="96" t="s">
        <v>264</v>
      </c>
      <c r="B65" s="96" t="s">
        <v>148</v>
      </c>
      <c r="C65" s="22" t="s">
        <v>149</v>
      </c>
      <c r="D65" s="98" t="s">
        <v>150</v>
      </c>
      <c r="E65" s="203" t="s">
        <v>402</v>
      </c>
      <c r="F65" s="204" t="s">
        <v>403</v>
      </c>
      <c r="G65" s="322">
        <f t="shared" si="7"/>
        <v>0</v>
      </c>
      <c r="H65" s="355"/>
      <c r="I65" s="355"/>
      <c r="J65" s="371"/>
    </row>
    <row r="66" spans="1:11" s="2" customFormat="1" ht="57" hidden="1" customHeight="1" x14ac:dyDescent="0.3">
      <c r="A66" s="5" t="s">
        <v>68</v>
      </c>
      <c r="B66" s="5"/>
      <c r="C66" s="5"/>
      <c r="D66" s="29" t="s">
        <v>69</v>
      </c>
      <c r="E66" s="220"/>
      <c r="F66" s="221"/>
      <c r="G66" s="278">
        <f>SUM(G67)</f>
        <v>0</v>
      </c>
      <c r="H66" s="278">
        <f t="shared" ref="H66:J66" si="8">SUM(H67)</f>
        <v>0</v>
      </c>
      <c r="I66" s="278">
        <f t="shared" si="8"/>
        <v>0</v>
      </c>
      <c r="J66" s="278">
        <f t="shared" si="8"/>
        <v>0</v>
      </c>
    </row>
    <row r="67" spans="1:11" s="2" customFormat="1" ht="60" hidden="1" customHeight="1" x14ac:dyDescent="0.3">
      <c r="A67" s="5" t="s">
        <v>70</v>
      </c>
      <c r="B67" s="5"/>
      <c r="C67" s="5"/>
      <c r="D67" s="29" t="s">
        <v>69</v>
      </c>
      <c r="E67" s="220"/>
      <c r="F67" s="221"/>
      <c r="G67" s="278">
        <f>SUM(G68:G70)</f>
        <v>0</v>
      </c>
      <c r="H67" s="278">
        <f t="shared" ref="H67:J67" si="9">SUM(H68:H70)</f>
        <v>0</v>
      </c>
      <c r="I67" s="278">
        <f t="shared" si="9"/>
        <v>0</v>
      </c>
      <c r="J67" s="278">
        <f t="shared" si="9"/>
        <v>0</v>
      </c>
      <c r="K67" s="214">
        <f>SUM(H67:I67)</f>
        <v>0</v>
      </c>
    </row>
    <row r="68" spans="1:11" s="2" customFormat="1" ht="59.25" hidden="1" customHeight="1" x14ac:dyDescent="0.3">
      <c r="A68" s="17" t="s">
        <v>271</v>
      </c>
      <c r="B68" s="17" t="s">
        <v>272</v>
      </c>
      <c r="C68" s="17" t="s">
        <v>273</v>
      </c>
      <c r="D68" s="247" t="s">
        <v>274</v>
      </c>
      <c r="E68" s="203" t="s">
        <v>411</v>
      </c>
      <c r="F68" s="204" t="s">
        <v>412</v>
      </c>
      <c r="G68" s="322">
        <f t="shared" si="7"/>
        <v>0</v>
      </c>
      <c r="H68" s="323"/>
      <c r="I68" s="353"/>
      <c r="J68" s="353"/>
      <c r="K68" s="214"/>
    </row>
    <row r="69" spans="1:11" s="2" customFormat="1" ht="60" hidden="1" customHeight="1" x14ac:dyDescent="0.3">
      <c r="A69" s="17" t="s">
        <v>275</v>
      </c>
      <c r="B69" s="17" t="s">
        <v>276</v>
      </c>
      <c r="C69" s="17" t="s">
        <v>273</v>
      </c>
      <c r="D69" s="25" t="s">
        <v>277</v>
      </c>
      <c r="E69" s="203" t="s">
        <v>411</v>
      </c>
      <c r="F69" s="204" t="s">
        <v>412</v>
      </c>
      <c r="G69" s="322">
        <f t="shared" si="7"/>
        <v>0</v>
      </c>
      <c r="H69" s="355"/>
      <c r="I69" s="355"/>
      <c r="J69" s="355"/>
    </row>
    <row r="70" spans="1:11" s="87" customFormat="1" ht="57.75" hidden="1" customHeight="1" x14ac:dyDescent="0.3">
      <c r="A70" s="17" t="s">
        <v>71</v>
      </c>
      <c r="B70" s="17" t="s">
        <v>72</v>
      </c>
      <c r="C70" s="17" t="s">
        <v>16</v>
      </c>
      <c r="D70" s="25" t="s">
        <v>73</v>
      </c>
      <c r="E70" s="203" t="s">
        <v>411</v>
      </c>
      <c r="F70" s="204" t="s">
        <v>412</v>
      </c>
      <c r="G70" s="322">
        <f t="shared" si="7"/>
        <v>0</v>
      </c>
      <c r="H70" s="354"/>
      <c r="I70" s="355"/>
      <c r="J70" s="355"/>
    </row>
    <row r="71" spans="1:11" s="87" customFormat="1" ht="60.75" hidden="1" customHeight="1" x14ac:dyDescent="0.3">
      <c r="A71" s="5" t="s">
        <v>303</v>
      </c>
      <c r="B71" s="240"/>
      <c r="C71" s="240"/>
      <c r="D71" s="29" t="s">
        <v>87</v>
      </c>
      <c r="E71" s="210"/>
      <c r="F71" s="211"/>
      <c r="G71" s="278">
        <f t="shared" si="7"/>
        <v>0</v>
      </c>
      <c r="H71" s="356">
        <f>SUM(H72)</f>
        <v>0</v>
      </c>
      <c r="I71" s="356">
        <f t="shared" ref="I71:J71" si="10">SUM(I72)</f>
        <v>0</v>
      </c>
      <c r="J71" s="356">
        <f t="shared" si="10"/>
        <v>0</v>
      </c>
    </row>
    <row r="72" spans="1:11" s="87" customFormat="1" ht="60.75" hidden="1" customHeight="1" x14ac:dyDescent="0.3">
      <c r="A72" s="5" t="s">
        <v>304</v>
      </c>
      <c r="B72" s="240"/>
      <c r="C72" s="240"/>
      <c r="D72" s="29" t="s">
        <v>87</v>
      </c>
      <c r="E72" s="210"/>
      <c r="F72" s="211"/>
      <c r="G72" s="356">
        <f>SUM(G73:G78)</f>
        <v>0</v>
      </c>
      <c r="H72" s="356">
        <f t="shared" ref="H72:J72" si="11">SUM(H73:H78)</f>
        <v>0</v>
      </c>
      <c r="I72" s="356">
        <f t="shared" si="11"/>
        <v>0</v>
      </c>
      <c r="J72" s="356">
        <f t="shared" si="11"/>
        <v>0</v>
      </c>
      <c r="K72" s="214">
        <f>SUM(H72:I72)</f>
        <v>0</v>
      </c>
    </row>
    <row r="73" spans="1:11" s="87" customFormat="1" ht="114.75" hidden="1" customHeight="1" x14ac:dyDescent="0.3">
      <c r="A73" s="22" t="s">
        <v>580</v>
      </c>
      <c r="B73" s="22" t="s">
        <v>145</v>
      </c>
      <c r="C73" s="22" t="s">
        <v>133</v>
      </c>
      <c r="D73" s="245" t="s">
        <v>146</v>
      </c>
      <c r="E73" s="206" t="s">
        <v>368</v>
      </c>
      <c r="F73" s="95" t="s">
        <v>369</v>
      </c>
      <c r="G73" s="322">
        <f t="shared" ref="G73:G74" si="12">SUM(H73:I73)</f>
        <v>0</v>
      </c>
      <c r="H73" s="418"/>
      <c r="I73" s="373"/>
      <c r="J73" s="373"/>
    </row>
    <row r="74" spans="1:11" s="87" customFormat="1" ht="75.75" hidden="1" customHeight="1" x14ac:dyDescent="0.3">
      <c r="A74" s="22" t="s">
        <v>651</v>
      </c>
      <c r="B74" s="7" t="s">
        <v>142</v>
      </c>
      <c r="C74" s="7" t="s">
        <v>133</v>
      </c>
      <c r="D74" s="207" t="s">
        <v>143</v>
      </c>
      <c r="E74" s="206" t="s">
        <v>361</v>
      </c>
      <c r="F74" s="95" t="s">
        <v>362</v>
      </c>
      <c r="G74" s="322">
        <f t="shared" si="12"/>
        <v>0</v>
      </c>
      <c r="H74" s="418"/>
      <c r="I74" s="418"/>
      <c r="J74" s="418"/>
    </row>
    <row r="75" spans="1:11" s="87" customFormat="1" ht="57.75" hidden="1" customHeight="1" x14ac:dyDescent="0.3">
      <c r="A75" s="17" t="s">
        <v>547</v>
      </c>
      <c r="B75" s="17" t="s">
        <v>272</v>
      </c>
      <c r="C75" s="17" t="s">
        <v>273</v>
      </c>
      <c r="D75" s="247" t="s">
        <v>274</v>
      </c>
      <c r="E75" s="203" t="s">
        <v>411</v>
      </c>
      <c r="F75" s="204" t="s">
        <v>412</v>
      </c>
      <c r="G75" s="322">
        <f t="shared" si="7"/>
        <v>0</v>
      </c>
      <c r="H75" s="355"/>
      <c r="I75" s="355"/>
      <c r="J75" s="355"/>
    </row>
    <row r="76" spans="1:11" s="87" customFormat="1" ht="57.75" hidden="1" customHeight="1" x14ac:dyDescent="0.3">
      <c r="A76" s="17" t="s">
        <v>548</v>
      </c>
      <c r="B76" s="17" t="s">
        <v>276</v>
      </c>
      <c r="C76" s="17" t="s">
        <v>273</v>
      </c>
      <c r="D76" s="25" t="s">
        <v>277</v>
      </c>
      <c r="E76" s="203" t="s">
        <v>411</v>
      </c>
      <c r="F76" s="204" t="s">
        <v>412</v>
      </c>
      <c r="G76" s="322">
        <f t="shared" si="7"/>
        <v>0</v>
      </c>
      <c r="H76" s="355"/>
      <c r="I76" s="355"/>
      <c r="J76" s="355"/>
    </row>
    <row r="77" spans="1:11" s="87" customFormat="1" ht="75" hidden="1" customHeight="1" x14ac:dyDescent="0.3">
      <c r="A77" s="17" t="s">
        <v>652</v>
      </c>
      <c r="B77" s="7" t="s">
        <v>152</v>
      </c>
      <c r="C77" s="7" t="s">
        <v>37</v>
      </c>
      <c r="D77" s="91" t="s">
        <v>153</v>
      </c>
      <c r="E77" s="203" t="s">
        <v>370</v>
      </c>
      <c r="F77" s="95" t="s">
        <v>371</v>
      </c>
      <c r="G77" s="322">
        <f t="shared" si="7"/>
        <v>0</v>
      </c>
      <c r="H77" s="355"/>
      <c r="I77" s="355"/>
      <c r="J77" s="355"/>
    </row>
    <row r="78" spans="1:11" s="87" customFormat="1" ht="57.75" hidden="1" customHeight="1" x14ac:dyDescent="0.3">
      <c r="A78" s="61" t="s">
        <v>549</v>
      </c>
      <c r="B78" s="61" t="s">
        <v>72</v>
      </c>
      <c r="C78" s="61" t="s">
        <v>16</v>
      </c>
      <c r="D78" s="471" t="s">
        <v>73</v>
      </c>
      <c r="E78" s="194" t="s">
        <v>411</v>
      </c>
      <c r="F78" s="469" t="s">
        <v>412</v>
      </c>
      <c r="G78" s="234">
        <f t="shared" si="7"/>
        <v>0</v>
      </c>
      <c r="H78" s="354"/>
      <c r="I78" s="354"/>
      <c r="J78" s="354"/>
    </row>
    <row r="79" spans="1:11" s="87" customFormat="1" ht="101.25" hidden="1" customHeight="1" x14ac:dyDescent="0.3">
      <c r="A79" s="5" t="s">
        <v>417</v>
      </c>
      <c r="B79" s="240"/>
      <c r="C79" s="240"/>
      <c r="D79" s="29" t="s">
        <v>85</v>
      </c>
      <c r="E79" s="210"/>
      <c r="F79" s="211"/>
      <c r="G79" s="278">
        <f t="shared" si="7"/>
        <v>0</v>
      </c>
      <c r="H79" s="356">
        <f>SUM(H80)</f>
        <v>0</v>
      </c>
      <c r="I79" s="356">
        <f t="shared" ref="I79:J79" si="13">SUM(I80)</f>
        <v>0</v>
      </c>
      <c r="J79" s="356">
        <f t="shared" si="13"/>
        <v>0</v>
      </c>
    </row>
    <row r="80" spans="1:11" s="87" customFormat="1" ht="96.75" hidden="1" customHeight="1" x14ac:dyDescent="0.3">
      <c r="A80" s="5" t="s">
        <v>418</v>
      </c>
      <c r="B80" s="240"/>
      <c r="C80" s="240"/>
      <c r="D80" s="29" t="s">
        <v>85</v>
      </c>
      <c r="E80" s="210"/>
      <c r="F80" s="211"/>
      <c r="G80" s="278">
        <f>SUM(G82:G89)</f>
        <v>0</v>
      </c>
      <c r="H80" s="278">
        <f>SUM(H82:H89)</f>
        <v>0</v>
      </c>
      <c r="I80" s="278">
        <f t="shared" ref="I80:J80" si="14">SUM(I82:I89)</f>
        <v>0</v>
      </c>
      <c r="J80" s="278">
        <f t="shared" si="14"/>
        <v>0</v>
      </c>
      <c r="K80" s="214">
        <f>SUM(H80:I80)</f>
        <v>0</v>
      </c>
    </row>
    <row r="81" spans="1:11" s="87" customFormat="1" ht="96.75" hidden="1" customHeight="1" x14ac:dyDescent="0.3">
      <c r="A81" s="23" t="s">
        <v>554</v>
      </c>
      <c r="B81" s="23" t="s">
        <v>171</v>
      </c>
      <c r="C81" s="13" t="s">
        <v>165</v>
      </c>
      <c r="D81" s="232" t="s">
        <v>172</v>
      </c>
      <c r="E81" s="190" t="s">
        <v>374</v>
      </c>
      <c r="F81" s="469" t="s">
        <v>555</v>
      </c>
      <c r="G81" s="234">
        <f t="shared" si="7"/>
        <v>0</v>
      </c>
      <c r="H81" s="472"/>
      <c r="I81" s="369"/>
      <c r="J81" s="369"/>
    </row>
    <row r="82" spans="1:11" s="87" customFormat="1" ht="96.75" hidden="1" customHeight="1" x14ac:dyDescent="0.3">
      <c r="A82" s="22" t="s">
        <v>577</v>
      </c>
      <c r="B82" s="22" t="s">
        <v>174</v>
      </c>
      <c r="C82" s="8" t="s">
        <v>165</v>
      </c>
      <c r="D82" s="376" t="s">
        <v>175</v>
      </c>
      <c r="E82" s="206" t="s">
        <v>374</v>
      </c>
      <c r="F82" s="204" t="s">
        <v>555</v>
      </c>
      <c r="G82" s="322">
        <f t="shared" si="7"/>
        <v>0</v>
      </c>
      <c r="H82" s="250"/>
      <c r="I82" s="369"/>
      <c r="J82" s="369"/>
    </row>
    <row r="83" spans="1:11" s="87" customFormat="1" ht="96.75" hidden="1" customHeight="1" x14ac:dyDescent="0.3">
      <c r="A83" s="22" t="s">
        <v>581</v>
      </c>
      <c r="B83" s="22" t="s">
        <v>582</v>
      </c>
      <c r="C83" s="8" t="s">
        <v>584</v>
      </c>
      <c r="D83" s="203" t="s">
        <v>583</v>
      </c>
      <c r="E83" s="203" t="s">
        <v>374</v>
      </c>
      <c r="F83" s="204" t="s">
        <v>375</v>
      </c>
      <c r="G83" s="322">
        <f t="shared" si="7"/>
        <v>0</v>
      </c>
      <c r="H83" s="418"/>
      <c r="I83" s="369"/>
      <c r="J83" s="369"/>
    </row>
    <row r="84" spans="1:11" s="87" customFormat="1" ht="108.75" hidden="1" customHeight="1" x14ac:dyDescent="0.3">
      <c r="A84" s="22" t="s">
        <v>534</v>
      </c>
      <c r="B84" s="22" t="s">
        <v>40</v>
      </c>
      <c r="C84" s="8" t="s">
        <v>16</v>
      </c>
      <c r="D84" s="203" t="s">
        <v>41</v>
      </c>
      <c r="E84" s="203" t="s">
        <v>392</v>
      </c>
      <c r="F84" s="204" t="s">
        <v>625</v>
      </c>
      <c r="G84" s="322">
        <f t="shared" si="7"/>
        <v>0</v>
      </c>
      <c r="H84" s="250"/>
      <c r="I84" s="418"/>
      <c r="J84" s="418"/>
    </row>
    <row r="85" spans="1:11" s="87" customFormat="1" ht="93" hidden="1" customHeight="1" x14ac:dyDescent="0.3">
      <c r="A85" s="22" t="s">
        <v>534</v>
      </c>
      <c r="B85" s="22" t="s">
        <v>40</v>
      </c>
      <c r="C85" s="8" t="s">
        <v>16</v>
      </c>
      <c r="D85" s="203" t="s">
        <v>41</v>
      </c>
      <c r="E85" s="203" t="s">
        <v>380</v>
      </c>
      <c r="F85" s="204" t="s">
        <v>381</v>
      </c>
      <c r="G85" s="322">
        <f t="shared" si="7"/>
        <v>0</v>
      </c>
      <c r="H85" s="250"/>
      <c r="I85" s="418"/>
      <c r="J85" s="418"/>
    </row>
    <row r="86" spans="1:11" s="87" customFormat="1" ht="147" hidden="1" customHeight="1" x14ac:dyDescent="0.3">
      <c r="A86" s="22" t="s">
        <v>534</v>
      </c>
      <c r="B86" s="22" t="s">
        <v>40</v>
      </c>
      <c r="C86" s="8" t="s">
        <v>16</v>
      </c>
      <c r="D86" s="203" t="s">
        <v>41</v>
      </c>
      <c r="E86" s="206" t="s">
        <v>390</v>
      </c>
      <c r="F86" s="204" t="s">
        <v>391</v>
      </c>
      <c r="G86" s="322">
        <f t="shared" ref="G86:G89" si="15">SUM(H86:I86)</f>
        <v>0</v>
      </c>
      <c r="H86" s="355"/>
      <c r="I86" s="355"/>
      <c r="J86" s="355"/>
    </row>
    <row r="87" spans="1:11" s="87" customFormat="1" ht="153" hidden="1" customHeight="1" x14ac:dyDescent="0.3">
      <c r="A87" s="22" t="s">
        <v>578</v>
      </c>
      <c r="B87" s="22" t="s">
        <v>50</v>
      </c>
      <c r="C87" s="8" t="s">
        <v>16</v>
      </c>
      <c r="D87" s="203" t="s">
        <v>579</v>
      </c>
      <c r="E87" s="206" t="s">
        <v>390</v>
      </c>
      <c r="F87" s="204" t="s">
        <v>391</v>
      </c>
      <c r="G87" s="322">
        <f t="shared" si="15"/>
        <v>0</v>
      </c>
      <c r="H87" s="355"/>
      <c r="I87" s="355"/>
      <c r="J87" s="355"/>
    </row>
    <row r="88" spans="1:11" s="87" customFormat="1" ht="155.25" hidden="1" customHeight="1" x14ac:dyDescent="0.3">
      <c r="A88" s="428" t="s">
        <v>585</v>
      </c>
      <c r="B88" s="428" t="s">
        <v>586</v>
      </c>
      <c r="C88" s="429" t="s">
        <v>16</v>
      </c>
      <c r="D88" s="473" t="s">
        <v>624</v>
      </c>
      <c r="E88" s="206" t="s">
        <v>390</v>
      </c>
      <c r="F88" s="204" t="s">
        <v>391</v>
      </c>
      <c r="G88" s="322">
        <f t="shared" ref="G88" si="16">SUM(H88:I88)</f>
        <v>0</v>
      </c>
      <c r="H88" s="355"/>
      <c r="I88" s="355"/>
      <c r="J88" s="355"/>
    </row>
    <row r="89" spans="1:11" s="2" customFormat="1" ht="148.5" hidden="1" customHeight="1" x14ac:dyDescent="0.3">
      <c r="A89" s="22" t="s">
        <v>550</v>
      </c>
      <c r="B89" s="22" t="s">
        <v>188</v>
      </c>
      <c r="C89" s="8" t="s">
        <v>189</v>
      </c>
      <c r="D89" s="203" t="s">
        <v>190</v>
      </c>
      <c r="E89" s="206" t="s">
        <v>390</v>
      </c>
      <c r="F89" s="204" t="s">
        <v>391</v>
      </c>
      <c r="G89" s="322">
        <f t="shared" si="15"/>
        <v>0</v>
      </c>
      <c r="H89" s="355"/>
      <c r="I89" s="355"/>
      <c r="J89" s="355"/>
    </row>
    <row r="90" spans="1:11" s="2" customFormat="1" ht="60" hidden="1" customHeight="1" x14ac:dyDescent="0.3">
      <c r="A90" s="5" t="s">
        <v>81</v>
      </c>
      <c r="B90" s="240"/>
      <c r="C90" s="240"/>
      <c r="D90" s="29" t="s">
        <v>82</v>
      </c>
      <c r="E90" s="210"/>
      <c r="F90" s="211"/>
      <c r="G90" s="278">
        <f>SUM(G91)</f>
        <v>0</v>
      </c>
      <c r="H90" s="278">
        <f t="shared" ref="H90:J90" si="17">SUM(H91)</f>
        <v>0</v>
      </c>
      <c r="I90" s="278">
        <f t="shared" si="17"/>
        <v>0</v>
      </c>
      <c r="J90" s="278">
        <f t="shared" si="17"/>
        <v>0</v>
      </c>
    </row>
    <row r="91" spans="1:11" s="2" customFormat="1" ht="58.5" hidden="1" customHeight="1" x14ac:dyDescent="0.3">
      <c r="A91" s="5" t="s">
        <v>83</v>
      </c>
      <c r="B91" s="240"/>
      <c r="C91" s="240"/>
      <c r="D91" s="29" t="s">
        <v>82</v>
      </c>
      <c r="E91" s="210"/>
      <c r="F91" s="211"/>
      <c r="G91" s="356">
        <f t="shared" ref="G91:H91" si="18">SUM(G92:G93)</f>
        <v>0</v>
      </c>
      <c r="H91" s="356">
        <f t="shared" si="18"/>
        <v>0</v>
      </c>
      <c r="I91" s="356">
        <f>SUM(I92:I93)</f>
        <v>0</v>
      </c>
      <c r="J91" s="356">
        <f>SUM(J92:J93)</f>
        <v>0</v>
      </c>
    </row>
    <row r="92" spans="1:11" s="2" customFormat="1" ht="92.25" hidden="1" customHeight="1" x14ac:dyDescent="0.3">
      <c r="A92" s="22" t="s">
        <v>588</v>
      </c>
      <c r="B92" s="22" t="s">
        <v>26</v>
      </c>
      <c r="C92" s="8" t="s">
        <v>16</v>
      </c>
      <c r="D92" s="376" t="s">
        <v>27</v>
      </c>
      <c r="E92" s="206" t="s">
        <v>631</v>
      </c>
      <c r="F92" s="204" t="s">
        <v>632</v>
      </c>
      <c r="G92" s="322">
        <f t="shared" ref="G92:G93" si="19">SUM(H92:I92)</f>
        <v>0</v>
      </c>
      <c r="H92" s="355"/>
      <c r="I92" s="355"/>
      <c r="J92" s="355"/>
    </row>
    <row r="93" spans="1:11" s="2" customFormat="1" ht="96" hidden="1" customHeight="1" x14ac:dyDescent="0.3">
      <c r="A93" s="95">
        <v>1618821</v>
      </c>
      <c r="B93" s="95">
        <v>8821</v>
      </c>
      <c r="C93" s="491" t="s">
        <v>563</v>
      </c>
      <c r="D93" s="203" t="s">
        <v>564</v>
      </c>
      <c r="E93" s="206" t="s">
        <v>629</v>
      </c>
      <c r="F93" s="204" t="s">
        <v>630</v>
      </c>
      <c r="G93" s="322">
        <f t="shared" si="19"/>
        <v>0</v>
      </c>
      <c r="H93" s="355"/>
      <c r="I93" s="355"/>
      <c r="J93" s="355"/>
    </row>
    <row r="94" spans="1:11" s="4" customFormat="1" ht="59.25" hidden="1" customHeight="1" x14ac:dyDescent="0.3">
      <c r="A94" s="5" t="s">
        <v>305</v>
      </c>
      <c r="B94" s="256"/>
      <c r="C94" s="256"/>
      <c r="D94" s="29" t="s">
        <v>88</v>
      </c>
      <c r="E94" s="210"/>
      <c r="F94" s="211"/>
      <c r="G94" s="278">
        <f>SUM(G95)</f>
        <v>0</v>
      </c>
      <c r="H94" s="278">
        <f t="shared" ref="H94:J94" si="20">SUM(H95)</f>
        <v>0</v>
      </c>
      <c r="I94" s="278">
        <f t="shared" si="20"/>
        <v>0</v>
      </c>
      <c r="J94" s="278">
        <f t="shared" si="20"/>
        <v>0</v>
      </c>
    </row>
    <row r="95" spans="1:11" s="4" customFormat="1" ht="60" hidden="1" customHeight="1" x14ac:dyDescent="0.3">
      <c r="A95" s="5" t="s">
        <v>306</v>
      </c>
      <c r="B95" s="256"/>
      <c r="C95" s="256"/>
      <c r="D95" s="29" t="s">
        <v>88</v>
      </c>
      <c r="E95" s="210"/>
      <c r="F95" s="211"/>
      <c r="G95" s="278">
        <f>SUM(G96:G100)</f>
        <v>0</v>
      </c>
      <c r="H95" s="278">
        <f>SUM(H96:H100)</f>
        <v>0</v>
      </c>
      <c r="I95" s="278">
        <f t="shared" ref="I95:J95" si="21">SUM(I96:I100)</f>
        <v>0</v>
      </c>
      <c r="J95" s="278">
        <f t="shared" si="21"/>
        <v>0</v>
      </c>
      <c r="K95" s="3">
        <f>SUM(H94:I94)</f>
        <v>0</v>
      </c>
    </row>
    <row r="96" spans="1:11" s="475" customFormat="1" ht="76.5" hidden="1" customHeight="1" x14ac:dyDescent="0.3">
      <c r="A96" s="22" t="s">
        <v>589</v>
      </c>
      <c r="B96" s="95">
        <v>3031</v>
      </c>
      <c r="C96" s="95">
        <v>1030</v>
      </c>
      <c r="D96" s="91" t="s">
        <v>401</v>
      </c>
      <c r="E96" s="203" t="s">
        <v>402</v>
      </c>
      <c r="F96" s="204" t="s">
        <v>403</v>
      </c>
      <c r="G96" s="322">
        <f t="shared" ref="G96:G100" si="22">SUM(H96:I96)</f>
        <v>0</v>
      </c>
      <c r="H96" s="323"/>
      <c r="I96" s="358"/>
      <c r="J96" s="358"/>
      <c r="K96" s="474"/>
    </row>
    <row r="97" spans="1:11" s="196" customFormat="1" ht="77.25" hidden="1" customHeight="1" x14ac:dyDescent="0.3">
      <c r="A97" s="22" t="s">
        <v>590</v>
      </c>
      <c r="B97" s="95">
        <v>3032</v>
      </c>
      <c r="C97" s="243">
        <v>1070</v>
      </c>
      <c r="D97" s="91" t="s">
        <v>406</v>
      </c>
      <c r="E97" s="203" t="s">
        <v>402</v>
      </c>
      <c r="F97" s="204" t="s">
        <v>403</v>
      </c>
      <c r="G97" s="322">
        <f t="shared" si="22"/>
        <v>0</v>
      </c>
      <c r="H97" s="323"/>
      <c r="I97" s="354"/>
      <c r="J97" s="354"/>
      <c r="K97" s="476"/>
    </row>
    <row r="98" spans="1:11" s="470" customFormat="1" ht="79.5" hidden="1" customHeight="1" x14ac:dyDescent="0.3">
      <c r="A98" s="22" t="s">
        <v>591</v>
      </c>
      <c r="B98" s="95">
        <v>3033</v>
      </c>
      <c r="C98" s="243">
        <v>1070</v>
      </c>
      <c r="D98" s="91" t="s">
        <v>409</v>
      </c>
      <c r="E98" s="203" t="s">
        <v>402</v>
      </c>
      <c r="F98" s="204" t="s">
        <v>403</v>
      </c>
      <c r="G98" s="322">
        <f t="shared" si="22"/>
        <v>0</v>
      </c>
      <c r="H98" s="323"/>
      <c r="I98" s="354"/>
      <c r="J98" s="354"/>
      <c r="K98" s="477"/>
    </row>
    <row r="99" spans="1:11" s="205" customFormat="1" ht="79.5" hidden="1" customHeight="1" x14ac:dyDescent="0.3">
      <c r="A99" s="22" t="s">
        <v>593</v>
      </c>
      <c r="B99" s="97" t="s">
        <v>261</v>
      </c>
      <c r="C99" s="22" t="s">
        <v>262</v>
      </c>
      <c r="D99" s="98" t="s">
        <v>263</v>
      </c>
      <c r="E99" s="203" t="s">
        <v>402</v>
      </c>
      <c r="F99" s="204" t="s">
        <v>403</v>
      </c>
      <c r="G99" s="322">
        <f t="shared" si="22"/>
        <v>0</v>
      </c>
      <c r="H99" s="323"/>
      <c r="I99" s="355"/>
      <c r="J99" s="355"/>
      <c r="K99" s="212"/>
    </row>
    <row r="100" spans="1:11" ht="78" hidden="1" customHeight="1" x14ac:dyDescent="0.3">
      <c r="A100" s="22" t="s">
        <v>594</v>
      </c>
      <c r="B100" s="96" t="s">
        <v>148</v>
      </c>
      <c r="C100" s="22" t="s">
        <v>149</v>
      </c>
      <c r="D100" s="98" t="s">
        <v>150</v>
      </c>
      <c r="E100" s="203" t="s">
        <v>402</v>
      </c>
      <c r="F100" s="204" t="s">
        <v>403</v>
      </c>
      <c r="G100" s="322">
        <f t="shared" si="22"/>
        <v>0</v>
      </c>
      <c r="H100" s="355"/>
      <c r="I100" s="355"/>
      <c r="J100" s="355"/>
      <c r="K100" s="4"/>
    </row>
    <row r="101" spans="1:11" s="478" customFormat="1" ht="42.75" customHeight="1" x14ac:dyDescent="0.3">
      <c r="A101" s="222" t="s">
        <v>413</v>
      </c>
      <c r="B101" s="222" t="s">
        <v>413</v>
      </c>
      <c r="C101" s="222" t="s">
        <v>413</v>
      </c>
      <c r="D101" s="223" t="s">
        <v>310</v>
      </c>
      <c r="E101" s="223" t="s">
        <v>413</v>
      </c>
      <c r="F101" s="223" t="s">
        <v>413</v>
      </c>
      <c r="G101" s="492">
        <f>SUM(G15,G54,G59,G67,G72,G80,G91,G95)</f>
        <v>99689</v>
      </c>
      <c r="H101" s="492">
        <f t="shared" ref="H101:J101" si="23">SUM(H15,H54,H59,H67,H72,H80,H91,H95)</f>
        <v>-99790</v>
      </c>
      <c r="I101" s="492">
        <f t="shared" si="23"/>
        <v>199479</v>
      </c>
      <c r="J101" s="492">
        <f t="shared" si="23"/>
        <v>199479</v>
      </c>
      <c r="K101" s="654">
        <f>SUM(H101:I101)</f>
        <v>99689</v>
      </c>
    </row>
    <row r="102" spans="1:11" ht="28.9" customHeight="1" x14ac:dyDescent="0.3">
      <c r="A102" s="224"/>
      <c r="B102" s="224"/>
      <c r="C102" s="224"/>
      <c r="D102" s="224"/>
      <c r="E102" s="224"/>
      <c r="F102" s="225"/>
      <c r="G102" s="226"/>
      <c r="H102" s="227"/>
      <c r="I102" s="227"/>
    </row>
    <row r="103" spans="1:11" ht="100.5" customHeight="1" x14ac:dyDescent="0.3">
      <c r="A103" s="224"/>
      <c r="B103" s="224"/>
      <c r="C103" s="224"/>
      <c r="D103" s="224"/>
      <c r="E103" s="224"/>
      <c r="F103" s="225"/>
      <c r="G103" s="226"/>
      <c r="H103" s="227"/>
      <c r="I103" s="227"/>
    </row>
    <row r="104" spans="1:11" ht="18.75" x14ac:dyDescent="0.3">
      <c r="A104" s="224"/>
      <c r="B104" s="224"/>
      <c r="C104" s="224"/>
      <c r="D104" s="228"/>
      <c r="E104" s="228"/>
      <c r="F104" s="229"/>
      <c r="G104" s="230"/>
      <c r="I104" s="227"/>
    </row>
    <row r="105" spans="1:11" ht="18.75" x14ac:dyDescent="0.3">
      <c r="A105" s="224"/>
      <c r="B105" s="224"/>
      <c r="C105" s="224"/>
      <c r="D105" s="224"/>
      <c r="E105" s="224"/>
      <c r="F105" s="225"/>
      <c r="G105" s="226"/>
      <c r="H105" s="227"/>
      <c r="I105" s="227"/>
    </row>
    <row r="106" spans="1:11" ht="18.75" x14ac:dyDescent="0.3">
      <c r="A106" s="224"/>
      <c r="B106" s="224"/>
      <c r="C106" s="224"/>
      <c r="D106" s="224"/>
      <c r="E106" s="224"/>
      <c r="F106" s="225"/>
      <c r="G106" s="226"/>
      <c r="H106" s="227"/>
      <c r="I106" s="227"/>
    </row>
    <row r="107" spans="1:11" x14ac:dyDescent="0.2">
      <c r="A107" s="228"/>
      <c r="B107" s="228"/>
      <c r="C107" s="228"/>
      <c r="D107" s="228"/>
      <c r="E107" s="228"/>
      <c r="F107" s="229"/>
      <c r="G107" s="230"/>
    </row>
    <row r="108" spans="1:11" ht="18" x14ac:dyDescent="0.25">
      <c r="A108" s="228"/>
      <c r="B108" s="228"/>
      <c r="C108" s="228"/>
      <c r="D108" s="228"/>
      <c r="E108" s="228"/>
      <c r="F108" s="229"/>
      <c r="G108" s="230"/>
      <c r="H108" s="214"/>
      <c r="I108" s="214"/>
    </row>
    <row r="109" spans="1:11" x14ac:dyDescent="0.2">
      <c r="A109" s="228"/>
      <c r="B109" s="228"/>
      <c r="C109" s="228"/>
      <c r="D109" s="228"/>
      <c r="E109" s="228"/>
      <c r="F109" s="229"/>
      <c r="G109" s="230"/>
    </row>
  </sheetData>
  <mergeCells count="11">
    <mergeCell ref="I11:J11"/>
    <mergeCell ref="D5:I5"/>
    <mergeCell ref="D6:J6"/>
    <mergeCell ref="A11:A12"/>
    <mergeCell ref="B11:B12"/>
    <mergeCell ref="C11:C12"/>
    <mergeCell ref="D11:D12"/>
    <mergeCell ref="E11:E12"/>
    <mergeCell ref="F11:F12"/>
    <mergeCell ref="G11:G12"/>
    <mergeCell ref="H11:H12"/>
  </mergeCells>
  <pageMargins left="0.74803149606299213" right="0.19685039370078741" top="0.86614173228346458" bottom="0.6692913385826772" header="0" footer="0"/>
  <pageSetup paperSize="9" scale="70" orientation="landscape" r:id="rId1"/>
  <headerFooter differentFirst="1" alignWithMargins="0">
    <oddHeader xml:space="preserve">&amp;C&amp;P&amp;Rпродовження додатку 6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9</vt:i4>
      </vt:variant>
    </vt:vector>
  </HeadingPairs>
  <TitlesOfParts>
    <vt:vector size="15" baseType="lpstr">
      <vt:lpstr>дод1</vt:lpstr>
      <vt:lpstr>дод2</vt:lpstr>
      <vt:lpstr>дод3</vt:lpstr>
      <vt:lpstr>дод4</vt:lpstr>
      <vt:lpstr>дод5 </vt:lpstr>
      <vt:lpstr>дод6</vt:lpstr>
      <vt:lpstr>дод3!Заголовки_для_печати</vt:lpstr>
      <vt:lpstr>'дод5 '!Заголовки_для_печати</vt:lpstr>
      <vt:lpstr>дод6!Заголовки_для_печати</vt:lpstr>
      <vt:lpstr>дод1!Область_печати</vt:lpstr>
      <vt:lpstr>дод2!Область_печати</vt:lpstr>
      <vt:lpstr>дод3!Область_печати</vt:lpstr>
      <vt:lpstr>дод4!Область_печати</vt:lpstr>
      <vt:lpstr>'дод5 '!Область_печати</vt:lpstr>
      <vt:lpstr>дод6!Область_печати</vt:lpstr>
    </vt:vector>
  </TitlesOfParts>
  <Company>Відділ доходів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Петрина Вера</cp:lastModifiedBy>
  <cp:lastPrinted>2021-12-16T12:47:50Z</cp:lastPrinted>
  <dcterms:created xsi:type="dcterms:W3CDTF">2004-12-22T07:46:33Z</dcterms:created>
  <dcterms:modified xsi:type="dcterms:W3CDTF">2021-12-16T13:01:57Z</dcterms:modified>
</cp:coreProperties>
</file>