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 yWindow="405" windowWidth="20550" windowHeight="7680" tabRatio="601"/>
  </bookViews>
  <sheets>
    <sheet name="дод1" sheetId="35" r:id="rId1"/>
    <sheet name="дод2" sheetId="28" r:id="rId2"/>
    <sheet name="дод3" sheetId="29" r:id="rId3"/>
    <sheet name="дод4" sheetId="45" r:id="rId4"/>
  </sheets>
  <definedNames>
    <definedName name="_xlnm.Print_Titles" localSheetId="1">дод2!$8:$12</definedName>
    <definedName name="_xlnm.Print_Titles" localSheetId="2">дод3!$11:$12</definedName>
    <definedName name="_xlnm.Print_Titles" localSheetId="3">дод4!$11:$13</definedName>
    <definedName name="_xlnm.Print_Area" localSheetId="0">дод1!$A$1:$F$39</definedName>
    <definedName name="_xlnm.Print_Area" localSheetId="1">дод2!$A$1:$R$129</definedName>
    <definedName name="_xlnm.Print_Area" localSheetId="2">дод3!$A$1:$J$60</definedName>
    <definedName name="_xlnm.Print_Area" localSheetId="3">дод4!$A$1:$J$86</definedName>
  </definedNames>
  <calcPr calcId="145621"/>
</workbook>
</file>

<file path=xl/calcChain.xml><?xml version="1.0" encoding="utf-8"?>
<calcChain xmlns="http://schemas.openxmlformats.org/spreadsheetml/2006/main">
  <c r="G68" i="45"/>
  <c r="G36"/>
  <c r="G33"/>
  <c r="I38" i="29"/>
  <c r="Q80" i="28" l="1"/>
  <c r="P80"/>
  <c r="O80"/>
  <c r="N80"/>
  <c r="M80"/>
  <c r="L80"/>
  <c r="K80"/>
  <c r="I80"/>
  <c r="H80"/>
  <c r="G80"/>
  <c r="F80"/>
  <c r="H15" i="45" l="1"/>
  <c r="I15"/>
  <c r="J15"/>
  <c r="G52"/>
  <c r="G51"/>
  <c r="G41"/>
  <c r="Q111" i="28" l="1"/>
  <c r="P111"/>
  <c r="O111"/>
  <c r="N111"/>
  <c r="M111"/>
  <c r="L111"/>
  <c r="K111"/>
  <c r="I111"/>
  <c r="H111"/>
  <c r="G111"/>
  <c r="F111"/>
  <c r="J118"/>
  <c r="E118"/>
  <c r="R118" s="1"/>
  <c r="J66"/>
  <c r="J67"/>
  <c r="J68"/>
  <c r="J69"/>
  <c r="J70"/>
  <c r="J71"/>
  <c r="J72"/>
  <c r="F14"/>
  <c r="G14"/>
  <c r="H14"/>
  <c r="I14"/>
  <c r="K14"/>
  <c r="L14"/>
  <c r="M14"/>
  <c r="N14"/>
  <c r="O14"/>
  <c r="P14"/>
  <c r="Q14"/>
  <c r="J59"/>
  <c r="J60"/>
  <c r="E59"/>
  <c r="E60"/>
  <c r="E49"/>
  <c r="R49" s="1"/>
  <c r="E50"/>
  <c r="R50" s="1"/>
  <c r="J49"/>
  <c r="J50"/>
  <c r="J47"/>
  <c r="E47"/>
  <c r="R60" l="1"/>
  <c r="R59"/>
  <c r="R47"/>
  <c r="G83" i="45" l="1"/>
  <c r="G82"/>
  <c r="J81"/>
  <c r="J80" s="1"/>
  <c r="I81"/>
  <c r="I80" s="1"/>
  <c r="H81"/>
  <c r="H80" s="1"/>
  <c r="G79"/>
  <c r="G78"/>
  <c r="G77"/>
  <c r="G76"/>
  <c r="G75"/>
  <c r="G74"/>
  <c r="G73"/>
  <c r="J71"/>
  <c r="J70" s="1"/>
  <c r="I71"/>
  <c r="I70" s="1"/>
  <c r="H71"/>
  <c r="H70" s="1"/>
  <c r="G67"/>
  <c r="G66" s="1"/>
  <c r="G65" s="1"/>
  <c r="J66"/>
  <c r="J65" s="1"/>
  <c r="I66"/>
  <c r="I65" s="1"/>
  <c r="H66"/>
  <c r="G64"/>
  <c r="G63"/>
  <c r="G62"/>
  <c r="G61"/>
  <c r="G60"/>
  <c r="G59"/>
  <c r="G58"/>
  <c r="G57"/>
  <c r="G56"/>
  <c r="G55"/>
  <c r="J54"/>
  <c r="J53" s="1"/>
  <c r="I54"/>
  <c r="I53" s="1"/>
  <c r="H54"/>
  <c r="H53" s="1"/>
  <c r="G50"/>
  <c r="G49"/>
  <c r="G48"/>
  <c r="G47"/>
  <c r="G46"/>
  <c r="G45"/>
  <c r="G44"/>
  <c r="G43"/>
  <c r="G42"/>
  <c r="G40"/>
  <c r="G39"/>
  <c r="G38"/>
  <c r="G37"/>
  <c r="G35"/>
  <c r="G34"/>
  <c r="G32"/>
  <c r="G31"/>
  <c r="G30"/>
  <c r="G29"/>
  <c r="G28"/>
  <c r="G27"/>
  <c r="G26"/>
  <c r="G25"/>
  <c r="G24"/>
  <c r="G23"/>
  <c r="G22"/>
  <c r="G21"/>
  <c r="G20"/>
  <c r="G19"/>
  <c r="G18"/>
  <c r="G17"/>
  <c r="G16"/>
  <c r="G81" l="1"/>
  <c r="G80" s="1"/>
  <c r="K71"/>
  <c r="G15"/>
  <c r="K66"/>
  <c r="G71"/>
  <c r="G70" s="1"/>
  <c r="J84"/>
  <c r="G54"/>
  <c r="G53" s="1"/>
  <c r="H84"/>
  <c r="K81"/>
  <c r="H65"/>
  <c r="K54"/>
  <c r="I84"/>
  <c r="J14"/>
  <c r="I14"/>
  <c r="H14"/>
  <c r="G84" l="1"/>
  <c r="K84"/>
  <c r="G14"/>
  <c r="K15"/>
  <c r="I25" i="29"/>
  <c r="E83" i="28" l="1"/>
  <c r="J85"/>
  <c r="J84"/>
  <c r="E86"/>
  <c r="E85"/>
  <c r="E84"/>
  <c r="J87"/>
  <c r="R84" l="1"/>
  <c r="R85"/>
  <c r="R83"/>
  <c r="J91"/>
  <c r="E91"/>
  <c r="K14" i="29"/>
  <c r="I14"/>
  <c r="I13" s="1"/>
  <c r="R91" i="28" l="1"/>
  <c r="J57" l="1"/>
  <c r="J56"/>
  <c r="E57"/>
  <c r="E56"/>
  <c r="R57" l="1"/>
  <c r="R56"/>
  <c r="J102" l="1"/>
  <c r="E102"/>
  <c r="R102" l="1"/>
  <c r="I46" i="29"/>
  <c r="J19" i="28"/>
  <c r="E19"/>
  <c r="R19" l="1"/>
  <c r="J103" l="1"/>
  <c r="E103"/>
  <c r="J58"/>
  <c r="J55"/>
  <c r="J54"/>
  <c r="J53"/>
  <c r="J52"/>
  <c r="J51"/>
  <c r="J48"/>
  <c r="J46"/>
  <c r="J45"/>
  <c r="J44"/>
  <c r="J43"/>
  <c r="J42"/>
  <c r="J41"/>
  <c r="J40"/>
  <c r="J39"/>
  <c r="J38"/>
  <c r="J37"/>
  <c r="J36"/>
  <c r="J35"/>
  <c r="J34"/>
  <c r="J33"/>
  <c r="J32"/>
  <c r="J31"/>
  <c r="J30"/>
  <c r="J29"/>
  <c r="J28"/>
  <c r="J27"/>
  <c r="J26"/>
  <c r="J25"/>
  <c r="J24"/>
  <c r="J18"/>
  <c r="E18"/>
  <c r="R103" l="1"/>
  <c r="R18"/>
  <c r="O99" l="1"/>
  <c r="K99"/>
  <c r="J75" l="1"/>
  <c r="E75"/>
  <c r="E45"/>
  <c r="R45" s="1"/>
  <c r="R75" l="1"/>
  <c r="P99"/>
  <c r="N99"/>
  <c r="M99"/>
  <c r="L99"/>
  <c r="I99"/>
  <c r="H99"/>
  <c r="G99"/>
  <c r="F99"/>
  <c r="E96"/>
  <c r="E109"/>
  <c r="E108"/>
  <c r="E107"/>
  <c r="E106"/>
  <c r="E105"/>
  <c r="E104"/>
  <c r="C34" i="35" l="1"/>
  <c r="J95" i="28" l="1"/>
  <c r="E52" l="1"/>
  <c r="R52" s="1"/>
  <c r="E48"/>
  <c r="R48" s="1"/>
  <c r="F147" l="1"/>
  <c r="K148" l="1"/>
  <c r="K147"/>
  <c r="K155" l="1"/>
  <c r="I147" l="1"/>
  <c r="H147"/>
  <c r="G147"/>
  <c r="J92"/>
  <c r="E92"/>
  <c r="Q62"/>
  <c r="P62"/>
  <c r="O62"/>
  <c r="N62"/>
  <c r="M62"/>
  <c r="L62"/>
  <c r="K62"/>
  <c r="I62"/>
  <c r="H62"/>
  <c r="G62"/>
  <c r="F62"/>
  <c r="E69"/>
  <c r="E68"/>
  <c r="J65"/>
  <c r="E65"/>
  <c r="J64"/>
  <c r="E64"/>
  <c r="J20"/>
  <c r="R65" l="1"/>
  <c r="R69"/>
  <c r="R64"/>
  <c r="R68"/>
  <c r="R92"/>
  <c r="E20" l="1"/>
  <c r="E46"/>
  <c r="R46" s="1"/>
  <c r="R20" l="1"/>
  <c r="E44"/>
  <c r="R44" s="1"/>
  <c r="E39"/>
  <c r="R39" s="1"/>
  <c r="E40"/>
  <c r="R40" s="1"/>
  <c r="E37"/>
  <c r="R37" s="1"/>
  <c r="J17"/>
  <c r="E17"/>
  <c r="R17" l="1"/>
  <c r="P79" l="1"/>
  <c r="O79"/>
  <c r="N79"/>
  <c r="M79"/>
  <c r="L79"/>
  <c r="K79"/>
  <c r="H79"/>
  <c r="G79"/>
  <c r="F79"/>
  <c r="I56" i="29"/>
  <c r="I55" s="1"/>
  <c r="I52" s="1"/>
  <c r="I51" l="1"/>
  <c r="Q13" i="28"/>
  <c r="P13"/>
  <c r="O13"/>
  <c r="N13"/>
  <c r="M13"/>
  <c r="L13"/>
  <c r="I13"/>
  <c r="H13"/>
  <c r="G13"/>
  <c r="E58"/>
  <c r="R58" s="1"/>
  <c r="E66"/>
  <c r="K120"/>
  <c r="K119" s="1"/>
  <c r="E42"/>
  <c r="R42" s="1"/>
  <c r="E41"/>
  <c r="R41" s="1"/>
  <c r="E38"/>
  <c r="R38" s="1"/>
  <c r="I45" i="29" l="1"/>
  <c r="K110" i="28"/>
  <c r="Q133"/>
  <c r="P133"/>
  <c r="O133"/>
  <c r="N133"/>
  <c r="M133"/>
  <c r="L133"/>
  <c r="K133"/>
  <c r="I133"/>
  <c r="H133"/>
  <c r="G133"/>
  <c r="F133"/>
  <c r="Q61"/>
  <c r="P61"/>
  <c r="O61"/>
  <c r="N61"/>
  <c r="M61"/>
  <c r="L61"/>
  <c r="K61"/>
  <c r="R66"/>
  <c r="O98"/>
  <c r="N98"/>
  <c r="M98"/>
  <c r="L98"/>
  <c r="K98"/>
  <c r="I98"/>
  <c r="H98"/>
  <c r="G98"/>
  <c r="F98"/>
  <c r="E123" l="1"/>
  <c r="E67" l="1"/>
  <c r="R67" l="1"/>
  <c r="D29" i="35"/>
  <c r="D28" s="1"/>
  <c r="F28"/>
  <c r="E28"/>
  <c r="C30"/>
  <c r="F19"/>
  <c r="E19"/>
  <c r="C21"/>
  <c r="J124" i="28"/>
  <c r="R124" s="1"/>
  <c r="C29" i="35" l="1"/>
  <c r="C28"/>
  <c r="E28" i="28"/>
  <c r="R28" s="1"/>
  <c r="E25"/>
  <c r="R25" s="1"/>
  <c r="E71" l="1"/>
  <c r="R71" s="1"/>
  <c r="J101" l="1"/>
  <c r="E101"/>
  <c r="E94"/>
  <c r="J93"/>
  <c r="J82"/>
  <c r="E72"/>
  <c r="R72" s="1"/>
  <c r="R101" l="1"/>
  <c r="J117"/>
  <c r="E117"/>
  <c r="J22"/>
  <c r="E22"/>
  <c r="R152" l="1"/>
  <c r="E153"/>
  <c r="R153" s="1"/>
  <c r="R22"/>
  <c r="R117"/>
  <c r="P98"/>
  <c r="E125"/>
  <c r="J123"/>
  <c r="R123" s="1"/>
  <c r="J122"/>
  <c r="R122" s="1"/>
  <c r="J121"/>
  <c r="J125"/>
  <c r="P120"/>
  <c r="O120"/>
  <c r="N120"/>
  <c r="M120"/>
  <c r="L120"/>
  <c r="I120"/>
  <c r="H120"/>
  <c r="G120"/>
  <c r="F120"/>
  <c r="J23"/>
  <c r="J21"/>
  <c r="J16"/>
  <c r="E55"/>
  <c r="E54"/>
  <c r="R54" s="1"/>
  <c r="E53"/>
  <c r="R53" s="1"/>
  <c r="E51"/>
  <c r="R51" s="1"/>
  <c r="E43"/>
  <c r="R43" s="1"/>
  <c r="E36"/>
  <c r="R36" s="1"/>
  <c r="E35"/>
  <c r="R35" s="1"/>
  <c r="E34"/>
  <c r="R34" s="1"/>
  <c r="E33"/>
  <c r="R33" s="1"/>
  <c r="E32"/>
  <c r="R32" s="1"/>
  <c r="E31"/>
  <c r="R31" s="1"/>
  <c r="E30"/>
  <c r="R30" s="1"/>
  <c r="E26"/>
  <c r="R26" s="1"/>
  <c r="E24"/>
  <c r="J14" l="1"/>
  <c r="R24"/>
  <c r="R55"/>
  <c r="O126"/>
  <c r="P126"/>
  <c r="M126"/>
  <c r="L126"/>
  <c r="N126"/>
  <c r="H126"/>
  <c r="G126"/>
  <c r="E15"/>
  <c r="J63"/>
  <c r="E63"/>
  <c r="I61"/>
  <c r="H61"/>
  <c r="G61"/>
  <c r="F61"/>
  <c r="R63" l="1"/>
  <c r="E29"/>
  <c r="R29" s="1"/>
  <c r="D15" i="35"/>
  <c r="D14" s="1"/>
  <c r="E15"/>
  <c r="F15"/>
  <c r="F14" s="1"/>
  <c r="J107" i="28"/>
  <c r="J106"/>
  <c r="Q105"/>
  <c r="Q99" s="1"/>
  <c r="Q98" s="1"/>
  <c r="Q110"/>
  <c r="P110"/>
  <c r="O110"/>
  <c r="N110"/>
  <c r="M110"/>
  <c r="L110"/>
  <c r="I110"/>
  <c r="H110"/>
  <c r="G110"/>
  <c r="F110"/>
  <c r="Q95"/>
  <c r="I95"/>
  <c r="Q120"/>
  <c r="Q119" s="1"/>
  <c r="P119"/>
  <c r="O119"/>
  <c r="N119"/>
  <c r="M119"/>
  <c r="L119"/>
  <c r="I119"/>
  <c r="H119"/>
  <c r="G119"/>
  <c r="F119"/>
  <c r="J15"/>
  <c r="C27" i="35"/>
  <c r="F25"/>
  <c r="F24" s="1"/>
  <c r="E25"/>
  <c r="E24" s="1"/>
  <c r="D26"/>
  <c r="D25" s="1"/>
  <c r="D24" s="1"/>
  <c r="C20"/>
  <c r="F18"/>
  <c r="D19"/>
  <c r="D18" s="1"/>
  <c r="C17"/>
  <c r="C16"/>
  <c r="E27" i="28"/>
  <c r="E23"/>
  <c r="J96"/>
  <c r="E114"/>
  <c r="E115"/>
  <c r="E113"/>
  <c r="E116"/>
  <c r="E112"/>
  <c r="E76"/>
  <c r="J76"/>
  <c r="E77"/>
  <c r="J77"/>
  <c r="E73"/>
  <c r="R73" s="1"/>
  <c r="E74"/>
  <c r="R74" s="1"/>
  <c r="E21"/>
  <c r="E121"/>
  <c r="E82"/>
  <c r="E87"/>
  <c r="E88"/>
  <c r="E89"/>
  <c r="E90"/>
  <c r="E93"/>
  <c r="J86"/>
  <c r="R86" s="1"/>
  <c r="J94"/>
  <c r="J115"/>
  <c r="J114"/>
  <c r="J113"/>
  <c r="J116"/>
  <c r="J109"/>
  <c r="E100"/>
  <c r="E99" s="1"/>
  <c r="E97"/>
  <c r="E81"/>
  <c r="J81"/>
  <c r="E78"/>
  <c r="J78"/>
  <c r="E70"/>
  <c r="R70" s="1"/>
  <c r="E16"/>
  <c r="R16" s="1"/>
  <c r="J88"/>
  <c r="J89"/>
  <c r="J90"/>
  <c r="J97"/>
  <c r="J100"/>
  <c r="J108"/>
  <c r="J112"/>
  <c r="J111" l="1"/>
  <c r="J110" s="1"/>
  <c r="E111"/>
  <c r="J80"/>
  <c r="J79" s="1"/>
  <c r="E80"/>
  <c r="R27"/>
  <c r="E14"/>
  <c r="R77"/>
  <c r="R78"/>
  <c r="R76"/>
  <c r="Q79"/>
  <c r="I79"/>
  <c r="I126"/>
  <c r="E148"/>
  <c r="E147"/>
  <c r="J147"/>
  <c r="J148"/>
  <c r="E62"/>
  <c r="E61" s="1"/>
  <c r="J13"/>
  <c r="J62"/>
  <c r="J150"/>
  <c r="E150"/>
  <c r="D22" i="35"/>
  <c r="F22"/>
  <c r="R93" i="28"/>
  <c r="E135"/>
  <c r="E134"/>
  <c r="E133"/>
  <c r="J133"/>
  <c r="C19" i="35"/>
  <c r="C33"/>
  <c r="R151" i="28"/>
  <c r="C15" i="35"/>
  <c r="R90" i="28"/>
  <c r="R88"/>
  <c r="E120"/>
  <c r="R94"/>
  <c r="E95"/>
  <c r="R95" s="1"/>
  <c r="R96"/>
  <c r="R89"/>
  <c r="R87"/>
  <c r="R100"/>
  <c r="R23"/>
  <c r="R116"/>
  <c r="R114"/>
  <c r="R107"/>
  <c r="R15"/>
  <c r="R113"/>
  <c r="R82"/>
  <c r="R80" s="1"/>
  <c r="R115"/>
  <c r="R106"/>
  <c r="R108"/>
  <c r="R81"/>
  <c r="R21"/>
  <c r="E18" i="35"/>
  <c r="C18" s="1"/>
  <c r="E14"/>
  <c r="C24"/>
  <c r="R121" i="28"/>
  <c r="E32" i="35"/>
  <c r="C25"/>
  <c r="R97" i="28"/>
  <c r="R109"/>
  <c r="C26" i="35"/>
  <c r="D32"/>
  <c r="D31" s="1"/>
  <c r="J105" i="28"/>
  <c r="J104" s="1"/>
  <c r="J99" s="1"/>
  <c r="R99" s="1"/>
  <c r="F32" i="35"/>
  <c r="R112" i="28"/>
  <c r="G142"/>
  <c r="I142"/>
  <c r="M142"/>
  <c r="O142"/>
  <c r="Q142"/>
  <c r="H142"/>
  <c r="L142"/>
  <c r="N142"/>
  <c r="P142"/>
  <c r="R111" l="1"/>
  <c r="R110" s="1"/>
  <c r="R14"/>
  <c r="E79"/>
  <c r="R79"/>
  <c r="J61"/>
  <c r="R61" s="1"/>
  <c r="R62"/>
  <c r="R104"/>
  <c r="Q126"/>
  <c r="E155"/>
  <c r="R150"/>
  <c r="E22" i="35"/>
  <c r="K126" i="28"/>
  <c r="K13"/>
  <c r="F13"/>
  <c r="F126"/>
  <c r="R133"/>
  <c r="R149"/>
  <c r="R105"/>
  <c r="J98"/>
  <c r="F31" i="35"/>
  <c r="F35" s="1"/>
  <c r="E31"/>
  <c r="E35" s="1"/>
  <c r="C14"/>
  <c r="C22" s="1"/>
  <c r="R148" i="28"/>
  <c r="R147"/>
  <c r="J155"/>
  <c r="T14"/>
  <c r="E119"/>
  <c r="E110"/>
  <c r="T110" s="1"/>
  <c r="T111"/>
  <c r="T62"/>
  <c r="C32" i="35"/>
  <c r="E13" i="28"/>
  <c r="F142"/>
  <c r="D35" i="35"/>
  <c r="T61" i="28" l="1"/>
  <c r="E126"/>
  <c r="T80"/>
  <c r="R13"/>
  <c r="T99"/>
  <c r="C31" i="35"/>
  <c r="C35" s="1"/>
  <c r="R155" i="28"/>
  <c r="T13"/>
  <c r="T79"/>
  <c r="E98"/>
  <c r="R98" s="1"/>
  <c r="T98" l="1"/>
  <c r="J142"/>
  <c r="R125"/>
  <c r="R142"/>
  <c r="J120"/>
  <c r="T120" s="1"/>
  <c r="R120" l="1"/>
  <c r="R126" s="1"/>
  <c r="J126"/>
  <c r="J119"/>
  <c r="T119" s="1"/>
  <c r="T126" l="1"/>
  <c r="U126"/>
  <c r="R119"/>
  <c r="I24" i="29"/>
  <c r="I37"/>
  <c r="I58"/>
</calcChain>
</file>

<file path=xl/comments1.xml><?xml version="1.0" encoding="utf-8"?>
<comments xmlns="http://schemas.openxmlformats.org/spreadsheetml/2006/main">
  <authors>
    <author>ALeh</author>
  </authors>
  <commentList>
    <comment ref="A8" author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<sst xmlns="http://schemas.openxmlformats.org/spreadsheetml/2006/main" count="975" uniqueCount="464">
  <si>
    <t>/гривень/</t>
  </si>
  <si>
    <t>300000</t>
  </si>
  <si>
    <t>Зовнішнє фінансування</t>
  </si>
  <si>
    <t>Позики, надані міжнародними фінансовими організаціями</t>
  </si>
  <si>
    <t xml:space="preserve">Одержано позик </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</si>
  <si>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</si>
  <si>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</si>
  <si>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</si>
  <si>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</si>
  <si>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</si>
  <si>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</si>
  <si>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</si>
  <si>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</si>
  <si>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Централізовані заходи з лікування онкологічних хворих</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</si>
  <si>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</si>
  <si>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</si>
  <si>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Проведення навчально-тренувальних зборів і змагань з неолімпійських видів спорту</t>
  </si>
  <si>
    <t>Проведення навчально-тренувальних зборів і змагань з олімпійських видів спорту</t>
  </si>
  <si>
    <t>Заходи з енергозбереження</t>
  </si>
  <si>
    <t>Сприяння розвитку малого та середнього підприємництва</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</si>
  <si>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</si>
  <si>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1030</t>
  </si>
  <si>
    <t>1000000</t>
  </si>
  <si>
    <t>1010000</t>
  </si>
  <si>
    <t>1500000</t>
  </si>
  <si>
    <t>1510000</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</si>
  <si>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</si>
  <si>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</si>
  <si>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</si>
  <si>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</si>
  <si>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 xml:space="preserve">Код </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</si>
  <si>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</si>
  <si>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</si>
  <si>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</si>
  <si>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</si>
  <si>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</si>
  <si>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</si>
  <si>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</si>
  <si>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</si>
  <si>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</si>
  <si>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</si>
  <si>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</si>
  <si>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</si>
  <si>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</si>
  <si>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ВСЬОГО ВИДАТКІВ</t>
  </si>
  <si>
    <t>0111</t>
  </si>
  <si>
    <t>0910</t>
  </si>
  <si>
    <t>0921</t>
  </si>
  <si>
    <t>0960</t>
  </si>
  <si>
    <t>0990</t>
  </si>
  <si>
    <t>0810</t>
  </si>
  <si>
    <t>1090</t>
  </si>
  <si>
    <t>1040</t>
  </si>
  <si>
    <t>0620</t>
  </si>
  <si>
    <t>0456</t>
  </si>
  <si>
    <t>0180</t>
  </si>
  <si>
    <t>0133</t>
  </si>
  <si>
    <t>0490</t>
  </si>
  <si>
    <t>1070</t>
  </si>
  <si>
    <t>1010</t>
  </si>
  <si>
    <t>1020</t>
  </si>
  <si>
    <t>0824</t>
  </si>
  <si>
    <t>0828</t>
  </si>
  <si>
    <t>0829</t>
  </si>
  <si>
    <t>0470</t>
  </si>
  <si>
    <t>0540</t>
  </si>
  <si>
    <t>0411</t>
  </si>
  <si>
    <t>2</t>
  </si>
  <si>
    <t>Загальний фонд</t>
  </si>
  <si>
    <t>Спеціальний фонд</t>
  </si>
  <si>
    <t>Реверсна дотація</t>
  </si>
  <si>
    <t>у т.ч. на погашення заборгованості що утворилася на початок року</t>
  </si>
  <si>
    <t>РАЗОМ</t>
  </si>
  <si>
    <t>Всього</t>
  </si>
  <si>
    <t>з них</t>
  </si>
  <si>
    <t>бюджет розвитку</t>
  </si>
  <si>
    <t>капітальні видатки за рахунок коштів, що передаються із загального фонду до бюджету розвитку (спеціального фонду)</t>
  </si>
  <si>
    <t>видатки споживання</t>
  </si>
  <si>
    <t xml:space="preserve">видатки розвитку </t>
  </si>
  <si>
    <t>0763</t>
  </si>
  <si>
    <t>Внески до статутного капіталу суб’єктів господарювання</t>
  </si>
  <si>
    <t>3112</t>
  </si>
  <si>
    <t>3132</t>
  </si>
  <si>
    <t>3140</t>
  </si>
  <si>
    <t>3160</t>
  </si>
  <si>
    <t>5011</t>
  </si>
  <si>
    <t>5012</t>
  </si>
  <si>
    <t>7310</t>
  </si>
  <si>
    <t>9110</t>
  </si>
  <si>
    <t>3104</t>
  </si>
  <si>
    <t>4060</t>
  </si>
  <si>
    <t>Виконавчий комітет Вараської міської ради</t>
  </si>
  <si>
    <t>Управління  освіти виконавчого комітету Вараської міської ради</t>
  </si>
  <si>
    <t>Управління праці та соціального захисту населення виконавчого комітету Вараської міської ради</t>
  </si>
  <si>
    <t>Фінансове управління виконавчого комітету Вараської міської ради</t>
  </si>
  <si>
    <t>Управління містобудування, архітектури та капітального будівництва виконавчого комітету Вараської міської ради</t>
  </si>
  <si>
    <t>Керівництво і управління у відповідній сфері у містах (місті Києві), селищах, селах, об’єднаних територіальних громадах</t>
  </si>
  <si>
    <t>0160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</si>
  <si>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</si>
  <si>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</si>
  <si>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0200000</t>
  </si>
  <si>
    <t>0210000</t>
  </si>
  <si>
    <t>0210160</t>
  </si>
  <si>
    <t>0212152</t>
  </si>
  <si>
    <t>0212142</t>
  </si>
  <si>
    <t>2142</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</si>
  <si>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</si>
  <si>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</si>
  <si>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</si>
  <si>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</si>
  <si>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0212145</t>
  </si>
  <si>
    <t>2145</t>
  </si>
  <si>
    <t>Інші програми та заходи у сфері охорони здоров’я</t>
  </si>
  <si>
    <t>2152</t>
  </si>
  <si>
    <t>0213121</t>
  </si>
  <si>
    <t>0213112</t>
  </si>
  <si>
    <t>Утримання та забезпечення діяльності центрів соціальних служб для сім’ї, дітей та молоді</t>
  </si>
  <si>
    <t>3121</t>
  </si>
  <si>
    <t>0213133</t>
  </si>
  <si>
    <t>3133</t>
  </si>
  <si>
    <t>Інші заходи та заклади молодіжної політики</t>
  </si>
  <si>
    <t>0213132</t>
  </si>
  <si>
    <t>Утримання клубів для підлітків за місцем проживання</t>
  </si>
  <si>
    <t>0213140</t>
  </si>
  <si>
    <t>0213242</t>
  </si>
  <si>
    <t>3242</t>
  </si>
  <si>
    <t>Інші заходи у сфері соціального захисту і соціального забезпечення</t>
  </si>
  <si>
    <t>0215011</t>
  </si>
  <si>
    <t>0215012</t>
  </si>
  <si>
    <t>0216030</t>
  </si>
  <si>
    <t>6030</t>
  </si>
  <si>
    <t>Організація благоустрою населених пунктів</t>
  </si>
  <si>
    <t>0217610</t>
  </si>
  <si>
    <t>7610</t>
  </si>
  <si>
    <t>7640</t>
  </si>
  <si>
    <t>0217670</t>
  </si>
  <si>
    <t>7670</t>
  </si>
  <si>
    <t>Членські внески до асоціацій органів місцевого самоврядування</t>
  </si>
  <si>
    <t>0217680</t>
  </si>
  <si>
    <t>7680</t>
  </si>
  <si>
    <t>0218110</t>
  </si>
  <si>
    <t>8110</t>
  </si>
  <si>
    <t>0320</t>
  </si>
  <si>
    <t>Заходи із запобігання та ліквідації надзвичайних ситуацій та наслідків стихійного лиха</t>
  </si>
  <si>
    <t>0219770</t>
  </si>
  <si>
    <t>9770</t>
  </si>
  <si>
    <t xml:space="preserve">Інші субвенції з місцевого бюджету </t>
  </si>
  <si>
    <t>3710160</t>
  </si>
  <si>
    <t>3700000</t>
  </si>
  <si>
    <t>3710000</t>
  </si>
  <si>
    <t>3718500</t>
  </si>
  <si>
    <t>8500</t>
  </si>
  <si>
    <t>Нерозподілені трансферти з державного бюджету</t>
  </si>
  <si>
    <t>Резервний фонд</t>
  </si>
  <si>
    <t>3718700</t>
  </si>
  <si>
    <t>8700</t>
  </si>
  <si>
    <t>3719110</t>
  </si>
  <si>
    <t>0810000</t>
  </si>
  <si>
    <t>0800000</t>
  </si>
  <si>
    <t>1510160</t>
  </si>
  <si>
    <t>0610160</t>
  </si>
  <si>
    <t>0610000</t>
  </si>
  <si>
    <t>0600000</t>
  </si>
  <si>
    <t>0810160</t>
  </si>
  <si>
    <t>0813104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</si>
  <si>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</si>
  <si>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0813160</t>
  </si>
  <si>
    <t>0813192</t>
  </si>
  <si>
    <t>3192</t>
  </si>
  <si>
    <t>0813242</t>
  </si>
  <si>
    <t>Забезпечення діяльності бібліотек</t>
  </si>
  <si>
    <t>1014030</t>
  </si>
  <si>
    <t>1010160</t>
  </si>
  <si>
    <t>4030</t>
  </si>
  <si>
    <t>1014060</t>
  </si>
  <si>
    <t>Забезпечення діяльності палаців i будинків культури, клубів, центрів дозвілля та iнших клубних закладів</t>
  </si>
  <si>
    <t>1011100</t>
  </si>
  <si>
    <t>1014081</t>
  </si>
  <si>
    <t>4081</t>
  </si>
  <si>
    <t xml:space="preserve">Забезпечення діяльності інших закладів в галузі культури і мистецтва </t>
  </si>
  <si>
    <t xml:space="preserve">Інші заходи в галузі культури і мистецтва </t>
  </si>
  <si>
    <t>1014082</t>
  </si>
  <si>
    <t>4082</t>
  </si>
  <si>
    <t>Надання спеціальної освіти школами естетичного виховання (музичними, художніми, хореографічними, театральними, хоровими, мистецькими)</t>
  </si>
  <si>
    <t>1100</t>
  </si>
  <si>
    <t>0210150</t>
  </si>
  <si>
    <t>1516011</t>
  </si>
  <si>
    <t>6011</t>
  </si>
  <si>
    <t>Експлуатація та технічне обслуговування житлового фонду</t>
  </si>
  <si>
    <t>1517310</t>
  </si>
  <si>
    <t>Будівництво об'єктів житлово-комунального господарства</t>
  </si>
  <si>
    <t>0443</t>
  </si>
  <si>
    <t>Утримання та розвиток автомобільних доріг та дорожньої інфраструктури за рахунок коштів місцевого бюджету</t>
  </si>
  <si>
    <t>7461</t>
  </si>
  <si>
    <t>1517461</t>
  </si>
  <si>
    <t>Надання дошкільної освіти</t>
  </si>
  <si>
    <t>0611010</t>
  </si>
  <si>
    <t>0611020</t>
  </si>
  <si>
    <t>Інші програми та заходи у сфері освіти</t>
  </si>
  <si>
    <t>Утримання та навчально-тренувальна робота комунальних дитячо-юнацьких спортивних шкіл</t>
  </si>
  <si>
    <t>0615031</t>
  </si>
  <si>
    <t>5031</t>
  </si>
  <si>
    <t>перевірка               апарат</t>
  </si>
  <si>
    <t xml:space="preserve"> культура</t>
  </si>
  <si>
    <t>галузь освіта</t>
  </si>
  <si>
    <t>соцзахист</t>
  </si>
  <si>
    <t xml:space="preserve"> ф-ра</t>
  </si>
  <si>
    <t>Пільгове медичне обслуговування осіб, які постраждали внаслідок Чорнобильської катастрофи</t>
  </si>
  <si>
    <t>0813050</t>
  </si>
  <si>
    <t>Відділ  культури та туризму  виконавчого комітету Вараської міської ради</t>
  </si>
  <si>
    <t>харчування</t>
  </si>
  <si>
    <t>заходи</t>
  </si>
  <si>
    <t>парк</t>
  </si>
  <si>
    <t>програми</t>
  </si>
  <si>
    <t>Розроблення схем планування та забудови територій (містобудівної документації)</t>
  </si>
  <si>
    <t>7350</t>
  </si>
  <si>
    <t>1517350</t>
  </si>
  <si>
    <t>в т.ч. за рахунок субвенції з місцевого бюджету</t>
  </si>
  <si>
    <t>8600</t>
  </si>
  <si>
    <t>0170</t>
  </si>
  <si>
    <t>Обслуговування місцевого боргу</t>
  </si>
  <si>
    <t>301200</t>
  </si>
  <si>
    <t>Погашено позик</t>
  </si>
  <si>
    <t>402000</t>
  </si>
  <si>
    <t>Погашення</t>
  </si>
  <si>
    <t>402200</t>
  </si>
  <si>
    <t>Зовнішні зобов'язання</t>
  </si>
  <si>
    <t>402202</t>
  </si>
  <si>
    <t>1516015</t>
  </si>
  <si>
    <t>6015</t>
  </si>
  <si>
    <t xml:space="preserve">Забезпечення надійної та безперебійної експлуатації ліфтів </t>
  </si>
  <si>
    <t>3718600</t>
  </si>
  <si>
    <t>Надання фінансової підтримки громадським організаціям ветеранів і осіб з інвалідністю,  діяльність яких має соціальну спрямованість</t>
  </si>
  <si>
    <t>Найменування згідно з Класифікацією фінансування бюджету</t>
  </si>
  <si>
    <t>УСЬОГО</t>
  </si>
  <si>
    <t>усього</t>
  </si>
  <si>
    <t>Фінансування  за типом кредитора</t>
  </si>
  <si>
    <t>Загальне фінансування</t>
  </si>
  <si>
    <t>Фінансування  за типом боргового зобов'язання</t>
  </si>
  <si>
    <t>Код Функціональної класифікації видатків та кредитування бюджету</t>
  </si>
  <si>
    <t>Усього</t>
  </si>
  <si>
    <t>у тому числі бюджет розвитку</t>
  </si>
  <si>
    <t>0610</t>
  </si>
  <si>
    <t>Забезпечення функціонування підприємств, установ та організацій, що виробляють, виконують та/або надають житлово-комунальні послуги</t>
  </si>
  <si>
    <t>0216020</t>
  </si>
  <si>
    <t>6020</t>
  </si>
  <si>
    <t>0217461</t>
  </si>
  <si>
    <t>0216011</t>
  </si>
  <si>
    <t>0216014</t>
  </si>
  <si>
    <t>6014</t>
  </si>
  <si>
    <t>Забезпечення збору та вивезення сміття і відходів</t>
  </si>
  <si>
    <t>0218340</t>
  </si>
  <si>
    <t>8340</t>
  </si>
  <si>
    <t>Природоохоронні заходи за рахунок цільових фондів</t>
  </si>
  <si>
    <t>0617321</t>
  </si>
  <si>
    <t>7321</t>
  </si>
  <si>
    <t>Будівництво освітніх установ та закладів</t>
  </si>
  <si>
    <t>Кошти, що передаються із загального фонду бюджету до бюджету розвитку (спеціального фонду)</t>
  </si>
  <si>
    <t>0210180</t>
  </si>
  <si>
    <t>Інша діяльність у сфері державного управління</t>
  </si>
  <si>
    <t>0215062</t>
  </si>
  <si>
    <t>5062</t>
  </si>
  <si>
    <t>Підтримка спорту вищих досягнень та організацій, які здійснюють фізкультурно-спортивну діяльність в регіоні</t>
  </si>
  <si>
    <t>0216012</t>
  </si>
  <si>
    <t>0216013</t>
  </si>
  <si>
    <t>6012</t>
  </si>
  <si>
    <t>6013</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</si>
  <si>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</si>
  <si>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</si>
  <si>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0216082</t>
  </si>
  <si>
    <t>6082</t>
  </si>
  <si>
    <t>Придбання житла для окремих категорій населення відповідно до законодавства</t>
  </si>
  <si>
    <t>0217130</t>
  </si>
  <si>
    <t>7130</t>
  </si>
  <si>
    <t>Здійснення заходів із землеустрою</t>
  </si>
  <si>
    <t>0212111</t>
  </si>
  <si>
    <t>Первинна медична допомога населенню, що надається центрами первинної медичної (медико-санітарної) допомоги</t>
  </si>
  <si>
    <t>0726</t>
  </si>
  <si>
    <t>2111</t>
  </si>
  <si>
    <t>1511010</t>
  </si>
  <si>
    <t>1516016</t>
  </si>
  <si>
    <t>6016</t>
  </si>
  <si>
    <t>Впровадження засобів обліку витрат та регулювання споживання води та теплової енергії</t>
  </si>
  <si>
    <t>1516030</t>
  </si>
  <si>
    <t>1517321</t>
  </si>
  <si>
    <t>1519770</t>
  </si>
  <si>
    <t>0421</t>
  </si>
  <si>
    <t>(код бюджету)</t>
  </si>
  <si>
    <t>0217370</t>
  </si>
  <si>
    <t>7370</t>
  </si>
  <si>
    <t>Реалізація інших заходів щодо соціально-економічного розвитку територій</t>
  </si>
  <si>
    <t>0217640</t>
  </si>
  <si>
    <t>1515045</t>
  </si>
  <si>
    <t>5045</t>
  </si>
  <si>
    <t>Будівництво мультифункціональних майданчиків для занять ігровими видами спорту</t>
  </si>
  <si>
    <t>0619770</t>
  </si>
  <si>
    <t>0217310</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</si>
  <si>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</si>
  <si>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</si>
  <si>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</si>
  <si>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</si>
  <si>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</si>
  <si>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</si>
  <si>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</si>
  <si>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</si>
  <si>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</si>
  <si>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17532000000</t>
  </si>
  <si>
    <t>0815045</t>
  </si>
  <si>
    <t>в т.ч. за рахунок залишку субвенції з державного бюджету місцевим бюджетам  на здійснення заходів щодо соціально-економічного розвитку окремих територій</t>
  </si>
  <si>
    <t>1517330</t>
  </si>
  <si>
    <t>7330</t>
  </si>
  <si>
    <t>Будівництво  інших об'єктів комунальної власності</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</si>
  <si>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</si>
  <si>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 
Інші субвенції з місцевого бюджету</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</si>
  <si>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</si>
  <si>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</si>
  <si>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</si>
  <si>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</si>
  <si>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Проведення місцевих виборів</t>
  </si>
  <si>
    <t>0210191</t>
  </si>
  <si>
    <t>0191</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</si>
  <si>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</si>
  <si>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0813105</t>
  </si>
  <si>
    <t>Надання реабілітаційних послуг особам з інвалідністю та дітям з інвалідністю</t>
  </si>
  <si>
    <t xml:space="preserve">Найменування місцевої /регіональної програми </t>
  </si>
  <si>
    <t>Дата та номер документа, яким затверджено місцеву регіональну програму</t>
  </si>
  <si>
    <t>Комплексна програма підтримки сім'ї, дітей та молоді міста на 2018-2020 роки</t>
  </si>
  <si>
    <t>0213123</t>
  </si>
  <si>
    <t>3123</t>
  </si>
  <si>
    <t>Заходи державної політики з питань сім'ї</t>
  </si>
  <si>
    <t>Рішення міської ради від 23.01.2018 №1000</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</si>
  <si>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</si>
  <si>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</si>
  <si>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Програма поводження з відходами м.Вараш на 2016-2020 роки</t>
  </si>
  <si>
    <t>Рішення міської ради від 15.10.2015  №2196</t>
  </si>
  <si>
    <t>Міська програма "Безпечне місто" на 2019-2023 роки</t>
  </si>
  <si>
    <t>Комплексна програма розвитку цивільного захисту міста Вараш на 2016-2020 роки</t>
  </si>
  <si>
    <t>Рішення міської ради від 15.10.2015  №2199</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</si>
  <si>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</si>
  <si>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</si>
  <si>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</si>
  <si>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</si>
  <si>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</si>
  <si>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</si>
  <si>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</si>
  <si>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</si>
  <si>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</si>
  <si>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</si>
  <si>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</si>
  <si>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</si>
  <si>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</si>
  <si>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</si>
  <si>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</si>
  <si>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</si>
  <si>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</si>
  <si>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</si>
  <si>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</si>
  <si>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</si>
  <si>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</si>
  <si>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</si>
  <si>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</si>
  <si>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</si>
  <si>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0813240</t>
  </si>
  <si>
    <t>3240</t>
  </si>
  <si>
    <t>Інші заклади та заходи</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</si>
  <si>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</si>
  <si>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</si>
  <si>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</si>
  <si>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</si>
  <si>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0217322</t>
  </si>
  <si>
    <t>7322</t>
  </si>
  <si>
    <t>Будівництво медичних установ та закладів</t>
  </si>
  <si>
    <t>Надання загальної середньої освіти за рахунок коштів місцевого бюджету</t>
  </si>
  <si>
    <t>Надання загальної середньої освіти закладами загальної середньої освіти</t>
  </si>
  <si>
    <t>Надання загальної середньої освіти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</si>
  <si>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</si>
  <si>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</si>
  <si>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</si>
  <si>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0611152</t>
  </si>
  <si>
    <t>1152</t>
  </si>
  <si>
    <t>Забезпечення діяльності інклюзивно-ресурсних центрів за рахунок освітньої субвенції</t>
  </si>
  <si>
    <t>Будівництво модульної компресорної станції МКС - 26/7,5-26-2 для комунального некомерційного підприємства Вараської міської ради "Вараська багатопрофільна лікарня" за адресою: вул. Енергетиків, 23, м. Вараш, Рівненська область</t>
  </si>
  <si>
    <t>0611151</t>
  </si>
  <si>
    <t>1151</t>
  </si>
  <si>
    <t>Забезпечення діяльності інклюзивно-ресурсних центрів за рахунок коштів місцевого бюджету</t>
  </si>
  <si>
    <t>Керівництво і управління у відповідній сфері у містах (місті Києві), селищах, селах, територіальних громадах</t>
  </si>
  <si>
    <t>0611142</t>
  </si>
  <si>
    <t>1142</t>
  </si>
  <si>
    <t>0611021</t>
  </si>
  <si>
    <t>Капітальний ремонт (влаштування пандуса та ремонт приміщень басейну) будівлі Дошкільного навчального закладу (ясла-садок) №4 комбінованого типу Вараської міської ради Рівненської області за адресою: Рівненська область, м.Вараш, м-р. Будівельників, 54</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</si>
  <si>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</si>
  <si>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</si>
  <si>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</si>
  <si>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</si>
  <si>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</si>
  <si>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</si>
  <si>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</si>
  <si>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0212010</t>
  </si>
  <si>
    <t>2010</t>
  </si>
  <si>
    <t>0731</t>
  </si>
  <si>
    <t>Багатопрофільна стаціонарна медична допомога населенню</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</si>
  <si>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</si>
  <si>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</si>
  <si>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</si>
  <si>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</si>
  <si>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</si>
  <si>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</si>
  <si>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</si>
  <si>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</si>
  <si>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</si>
  <si>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</si>
  <si>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</si>
  <si>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</si>
  <si>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</si>
  <si>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</si>
  <si>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</si>
  <si>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</si>
  <si>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0217530</t>
  </si>
  <si>
    <t>7530</t>
  </si>
  <si>
    <t>0460</t>
  </si>
  <si>
    <t>Інші заходи у сфері зв'язку, телекомунікації та інформатики</t>
  </si>
  <si>
    <t>Комплексна програма "Розумна громада" на 2021-2024 роки</t>
  </si>
  <si>
    <t>Рішення міської ради від 15.12.2020 №61</t>
  </si>
  <si>
    <t>Програма реалізації природоохоронних заходів Вараської міської територіальної громади на 2021-2023 роки</t>
  </si>
  <si>
    <t>Рішення міської ради від 15.12.2020 №40</t>
  </si>
  <si>
    <t>Рішення міської ради від 03.04.2019 №1381</t>
  </si>
  <si>
    <t>1512111</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</si>
  <si>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</si>
  <si>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</si>
  <si>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</si>
  <si>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</si>
  <si>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</si>
  <si>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</si>
  <si>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</si>
  <si>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Надання фінансової підтримки громадським об'єднанням ветеранів і осіб з інвалідністю,  діяльність яких має соціальну спрямованість</t>
  </si>
  <si>
    <t>Програма розвитку культури та туризму на 2021-2025 роки</t>
  </si>
  <si>
    <t>Рішення міської ради від 15.12.2020 №39</t>
  </si>
  <si>
    <t>Х</t>
  </si>
  <si>
    <t>Зміни до фінансування  бюджету Вараської                                                                                міської територіальної громади на 2021 рік</t>
  </si>
  <si>
    <t>0217350</t>
  </si>
  <si>
    <t>0219800</t>
  </si>
  <si>
    <t>9800</t>
  </si>
  <si>
    <t>Субвенція з місцевого бюджету державному бюджету на виконання програм соціально-економічного розвитку регіонів</t>
  </si>
  <si>
    <t>Проведення експертної грошової оцінки земельної ділянки чи права на неї</t>
  </si>
  <si>
    <t>1017650</t>
  </si>
  <si>
    <t>7650</t>
  </si>
  <si>
    <t>Капітальний ремонт (модернізація) пасажирських ліфтів житлових будинків м. Вараш</t>
  </si>
  <si>
    <t>Капітальний ремонт пасажирських ліфтів житлових будинків м. Вараш</t>
  </si>
  <si>
    <t>Реконструкція теплової мережі від ТК-1-4 до житлових будинків № 7а, № 7б та № 25/2 по м-ну Будівельників, м. Вараш, Рівненської області</t>
  </si>
  <si>
    <t>Реконструкція водопровідної мережі від ВК-184 до ВК-35 по мікрорайону Перемоги  в місті Вараш, Рівненської області</t>
  </si>
  <si>
    <t>Капітальний ремонт напірного каналізаційного колектора (від КК-1 до кута № 7а) в м. Вараш Рівненської області</t>
  </si>
  <si>
    <t>Капітальний ремонт зовнішнього освітлення пр. Т.Г. Шевченка,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</si>
  <si>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</si>
  <si>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Капітальний ремонт нежитлового приміщення за адресою м-н Перемоги, 21 м.Вараш, Рівненської області</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</si>
  <si>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</si>
  <si>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</si>
  <si>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Будівництво системи відеоспостереження Вараської міської територіальної громади Рівненської області (виготовлення проектно-кошторисної документації)</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</si>
  <si>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</si>
  <si>
    <t>0611070</t>
  </si>
  <si>
    <t>1141</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</si>
  <si>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</si>
  <si>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</si>
  <si>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Капітальний ремонт автоматичної системи пожежної сигналізації та оповіщення людей про пожежу в закладі дошкільної освіти № 7, вул. Енергетиків, 33 м. Вараш, Рівненської обл.</t>
  </si>
  <si>
    <t>0611141</t>
  </si>
</sst>
</file>

<file path=xl/styles.xml><?xml version="1.0" encoding="utf-8"?>
<styleSheet xmlns="http://schemas.openxmlformats.org/spreadsheetml/2006/main">
  <numFmts count="1">
    <numFmt numFmtId="164" formatCode="0.0"/>
  </numFmts>
  <fonts count="107">
    <font>
      <sz val="10"/>
      <name val="Arial Cyr"/>
      <charset val="204"/>
    </font>
    <font>
      <sz val="10"/>
      <name val="Arial Cyr"/>
      <charset val="204"/>
    </font>
    <font>
      <sz val="10"/>
      <name val="Times New Roman"/>
      <family val="1"/>
      <charset val="204"/>
    </font>
    <font>
      <sz val="8"/>
      <name val="Arial Cyr"/>
      <charset val="204"/>
    </font>
    <font>
      <u/>
      <sz val="10"/>
      <color indexed="12"/>
      <name val="Arial Cyr"/>
      <charset val="204"/>
    </font>
    <font>
      <b/>
      <sz val="10"/>
      <name val="Times New Roman"/>
      <family val="1"/>
    </font>
    <font>
      <sz val="10"/>
      <name val="Times New Roman"/>
      <family val="1"/>
    </font>
    <font>
      <sz val="11"/>
      <name val="Times New Roman"/>
      <family val="1"/>
    </font>
    <font>
      <b/>
      <sz val="12"/>
      <name val="Times New Roman"/>
      <family val="1"/>
    </font>
    <font>
      <b/>
      <sz val="10"/>
      <name val="Times New Roman"/>
      <family val="1"/>
      <charset val="204"/>
    </font>
    <font>
      <sz val="12"/>
      <name val="Times New Roman"/>
      <family val="1"/>
    </font>
    <font>
      <b/>
      <sz val="10"/>
      <name val="Times New Roman Cyr"/>
      <family val="1"/>
      <charset val="204"/>
    </font>
    <font>
      <b/>
      <sz val="12"/>
      <name val="Times New Roman CYR"/>
      <family val="1"/>
      <charset val="204"/>
    </font>
    <font>
      <sz val="12"/>
      <name val="Times New Roman Cyr"/>
      <family val="1"/>
      <charset val="204"/>
    </font>
    <font>
      <sz val="14"/>
      <name val="Times New Roman"/>
      <family val="1"/>
    </font>
    <font>
      <sz val="10"/>
      <name val="Helv"/>
      <charset val="204"/>
    </font>
    <font>
      <sz val="11"/>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2"/>
      <name val="Arial Cyr"/>
      <family val="2"/>
      <charset val="204"/>
    </font>
    <font>
      <b/>
      <sz val="14"/>
      <name val="Times New Roman Cyr"/>
      <family val="1"/>
      <charset val="204"/>
    </font>
    <font>
      <sz val="14"/>
      <name val="Arial Cyr"/>
      <family val="2"/>
      <charset val="204"/>
    </font>
    <font>
      <sz val="16"/>
      <name val="Arial Cyr"/>
      <family val="2"/>
      <charset val="204"/>
    </font>
    <font>
      <b/>
      <sz val="16"/>
      <color indexed="8"/>
      <name val="Times New Roman"/>
      <family val="1"/>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sz val="12"/>
      <name val="Times New Roman"/>
      <family val="1"/>
      <charset val="204"/>
    </font>
    <font>
      <b/>
      <sz val="10"/>
      <name val="Arial"/>
      <family val="2"/>
      <charset val="204"/>
    </font>
    <font>
      <b/>
      <sz val="12"/>
      <name val="Arial"/>
      <family val="2"/>
      <charset val="204"/>
    </font>
    <font>
      <b/>
      <sz val="14"/>
      <color indexed="8"/>
      <name val="Arial"/>
      <family val="2"/>
      <charset val="204"/>
    </font>
    <font>
      <b/>
      <sz val="12"/>
      <name val="Arial Cyr"/>
      <charset val="204"/>
    </font>
    <font>
      <sz val="20"/>
      <color indexed="8"/>
      <name val="Times New Roman"/>
      <family val="1"/>
      <charset val="204"/>
    </font>
    <font>
      <sz val="16"/>
      <color indexed="8"/>
      <name val="Times New Roman"/>
      <family val="1"/>
      <charset val="204"/>
    </font>
    <font>
      <b/>
      <sz val="8"/>
      <color indexed="81"/>
      <name val="Tahoma"/>
      <family val="2"/>
      <charset val="204"/>
    </font>
    <font>
      <sz val="8"/>
      <color indexed="81"/>
      <name val="Tahoma"/>
      <family val="2"/>
      <charset val="204"/>
    </font>
    <font>
      <sz val="10"/>
      <color rgb="FFFF0000"/>
      <name val="Arial Cyr"/>
      <charset val="204"/>
    </font>
    <font>
      <sz val="12"/>
      <name val="Arial Cyr"/>
      <charset val="204"/>
    </font>
    <font>
      <b/>
      <sz val="16"/>
      <name val="Times New Roman CYR"/>
      <family val="1"/>
      <charset val="204"/>
    </font>
    <font>
      <sz val="14"/>
      <color rgb="FFFF0000"/>
      <name val="Times New Roman"/>
      <family val="1"/>
      <charset val="204"/>
    </font>
    <font>
      <i/>
      <sz val="14"/>
      <color rgb="FFFF0000"/>
      <name val="Times New Roman"/>
      <family val="1"/>
      <charset val="204"/>
    </font>
    <font>
      <i/>
      <sz val="10"/>
      <color rgb="FFFF0000"/>
      <name val="Arial Cyr"/>
      <charset val="204"/>
    </font>
    <font>
      <sz val="10"/>
      <name val="Times New Roman"/>
      <family val="1"/>
      <charset val="204"/>
    </font>
    <font>
      <sz val="10"/>
      <name val="Courier New"/>
      <family val="3"/>
      <charset val="204"/>
    </font>
    <font>
      <i/>
      <sz val="10"/>
      <name val="Times New Roman CYR"/>
      <charset val="204"/>
    </font>
    <font>
      <i/>
      <sz val="10"/>
      <name val="Times New Roman"/>
      <family val="1"/>
    </font>
    <font>
      <i/>
      <sz val="12"/>
      <name val="Arial Cyr"/>
      <family val="2"/>
      <charset val="204"/>
    </font>
    <font>
      <sz val="12"/>
      <color rgb="FFFF0000"/>
      <name val="Times New Roman Cyr"/>
      <family val="1"/>
      <charset val="204"/>
    </font>
    <font>
      <b/>
      <sz val="12"/>
      <color rgb="FFFF0000"/>
      <name val="Times New Roman CYR"/>
      <family val="1"/>
      <charset val="204"/>
    </font>
    <font>
      <i/>
      <sz val="12"/>
      <color rgb="FFFF0000"/>
      <name val="Times New Roman"/>
      <family val="1"/>
      <charset val="204"/>
    </font>
    <font>
      <i/>
      <sz val="12"/>
      <color rgb="FFFF0000"/>
      <name val="Times New Roman Cyr"/>
      <family val="1"/>
      <charset val="204"/>
    </font>
    <font>
      <b/>
      <i/>
      <sz val="12"/>
      <color rgb="FFFF0000"/>
      <name val="Times New Roman CYR"/>
      <family val="1"/>
      <charset val="204"/>
    </font>
    <font>
      <sz val="14"/>
      <color rgb="FFFF0000"/>
      <name val="Times New Roman Cyr"/>
      <family val="1"/>
      <charset val="204"/>
    </font>
    <font>
      <sz val="14"/>
      <color rgb="FFFF0000"/>
      <name val="Times New Roman"/>
      <family val="1"/>
    </font>
    <font>
      <b/>
      <sz val="16"/>
      <name val="Arial Cyr"/>
      <charset val="204"/>
    </font>
    <font>
      <sz val="10"/>
      <color rgb="FFFF0000"/>
      <name val="Times New Roman"/>
      <family val="1"/>
      <charset val="204"/>
    </font>
    <font>
      <sz val="14"/>
      <color rgb="FFFF0000"/>
      <name val="Arial Cyr"/>
      <family val="2"/>
      <charset val="204"/>
    </font>
    <font>
      <i/>
      <sz val="14"/>
      <color rgb="FFFF0000"/>
      <name val="Times New Roman Cyr"/>
      <charset val="204"/>
    </font>
    <font>
      <b/>
      <sz val="14"/>
      <color rgb="FFFF0000"/>
      <name val="Times New Roman Cyr"/>
      <family val="1"/>
      <charset val="204"/>
    </font>
    <font>
      <sz val="14"/>
      <color rgb="FFFF0000"/>
      <name val="Times New Roman CYR"/>
      <charset val="204"/>
    </font>
    <font>
      <i/>
      <sz val="14"/>
      <color rgb="FFFF0000"/>
      <name val="Times New Roman"/>
      <family val="1"/>
    </font>
    <font>
      <b/>
      <sz val="14"/>
      <color rgb="FFFF0000"/>
      <name val="Times New Roman Cyr"/>
      <charset val="204"/>
    </font>
    <font>
      <u/>
      <sz val="12"/>
      <name val="Times New Roman"/>
      <family val="1"/>
      <charset val="204"/>
    </font>
    <font>
      <sz val="14"/>
      <name val="Times New Roman Cyr"/>
      <family val="1"/>
      <charset val="204"/>
    </font>
    <font>
      <sz val="14"/>
      <name val="Times New Roman CYR"/>
      <charset val="204"/>
    </font>
    <font>
      <b/>
      <sz val="14"/>
      <name val="Times New Roman CYR"/>
      <charset val="204"/>
    </font>
    <font>
      <i/>
      <sz val="10"/>
      <name val="Arial Cyr"/>
      <charset val="204"/>
    </font>
    <font>
      <i/>
      <sz val="14"/>
      <color rgb="FFFF0000"/>
      <name val="Times New Roman Cyr"/>
      <family val="1"/>
      <charset val="204"/>
    </font>
    <font>
      <sz val="13"/>
      <name val="Times New Roman"/>
      <family val="1"/>
    </font>
    <font>
      <i/>
      <sz val="14"/>
      <name val="Times New Roman"/>
      <family val="1"/>
      <charset val="204"/>
    </font>
    <font>
      <sz val="10"/>
      <color rgb="FFFF0000"/>
      <name val="Helv"/>
      <charset val="204"/>
    </font>
    <font>
      <b/>
      <sz val="14"/>
      <name val="Times New Roman"/>
      <family val="1"/>
    </font>
    <font>
      <b/>
      <sz val="14"/>
      <color rgb="FFFF0000"/>
      <name val="Times New Roman"/>
      <family val="1"/>
    </font>
    <font>
      <b/>
      <sz val="10"/>
      <name val="Arial Cyr"/>
      <charset val="204"/>
    </font>
    <font>
      <b/>
      <sz val="14"/>
      <name val="Times New Roman"/>
      <family val="1"/>
      <charset val="204"/>
    </font>
    <font>
      <b/>
      <sz val="10"/>
      <name val="Helv"/>
      <charset val="204"/>
    </font>
    <font>
      <b/>
      <sz val="14"/>
      <color indexed="10"/>
      <name val="Times New Roman"/>
      <family val="1"/>
      <charset val="204"/>
    </font>
    <font>
      <b/>
      <sz val="14"/>
      <color rgb="FFFF0000"/>
      <name val="Times New Roman"/>
      <family val="1"/>
      <charset val="204"/>
    </font>
    <font>
      <sz val="12"/>
      <color rgb="FFFF0000"/>
      <name val="Arial Cyr"/>
      <charset val="204"/>
    </font>
    <font>
      <sz val="12"/>
      <color rgb="FFFF0000"/>
      <name val="Helv"/>
      <charset val="204"/>
    </font>
    <font>
      <i/>
      <sz val="10"/>
      <color rgb="FFFF0000"/>
      <name val="Helv"/>
      <charset val="204"/>
    </font>
    <font>
      <b/>
      <sz val="14"/>
      <name val="Arial Cyr"/>
      <charset val="204"/>
    </font>
    <font>
      <sz val="14"/>
      <color indexed="10"/>
      <name val="Times New Roman"/>
      <family val="1"/>
    </font>
    <font>
      <sz val="10"/>
      <color indexed="10"/>
      <name val="Arial Cyr"/>
      <charset val="204"/>
    </font>
    <font>
      <sz val="13"/>
      <color rgb="FFFF0000"/>
      <name val="Arial Cyr"/>
      <charset val="204"/>
    </font>
    <font>
      <i/>
      <sz val="14"/>
      <name val="Times New Roman"/>
      <family val="1"/>
    </font>
    <font>
      <i/>
      <sz val="14"/>
      <name val="Times New Roman Cyr"/>
      <family val="1"/>
      <charset val="204"/>
    </font>
    <font>
      <b/>
      <i/>
      <sz val="14"/>
      <color rgb="FFFF0000"/>
      <name val="Times New Roman"/>
      <family val="1"/>
    </font>
    <font>
      <i/>
      <sz val="12"/>
      <color rgb="FFFF0000"/>
      <name val="Times New Roman"/>
      <family val="1"/>
    </font>
    <font>
      <i/>
      <sz val="14"/>
      <name val="Times New Roman CYR"/>
      <charset val="204"/>
    </font>
    <font>
      <i/>
      <sz val="14"/>
      <color rgb="FFFF0000"/>
      <name val="Arial Cyr"/>
      <charset val="204"/>
    </font>
    <font>
      <sz val="14"/>
      <color rgb="FFFF0000"/>
      <name val="Arial Cyr"/>
      <charset val="204"/>
    </font>
    <font>
      <i/>
      <sz val="14"/>
      <name val="Arial Cyr"/>
      <charset val="204"/>
    </font>
    <font>
      <b/>
      <i/>
      <sz val="14"/>
      <name val="Times New Roman"/>
      <family val="1"/>
    </font>
    <font>
      <i/>
      <sz val="12"/>
      <name val="Times New Roman Cyr"/>
      <family val="1"/>
      <charset val="204"/>
    </font>
    <font>
      <sz val="7"/>
      <name val="Times New Roman"/>
      <family val="1"/>
      <charset val="204"/>
    </font>
    <font>
      <i/>
      <sz val="12"/>
      <name val="Times New Roman"/>
      <family val="1"/>
      <charset val="204"/>
    </font>
    <font>
      <i/>
      <sz val="12"/>
      <name val="Helv"/>
      <charset val="204"/>
    </font>
    <font>
      <sz val="12"/>
      <name val="Helv"/>
      <charset val="204"/>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31">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17" fillId="0" borderId="0"/>
    <xf numFmtId="0" fontId="1" fillId="0" borderId="0"/>
    <xf numFmtId="0" fontId="13" fillId="0" borderId="0"/>
    <xf numFmtId="0" fontId="50" fillId="0" borderId="0"/>
    <xf numFmtId="0" fontId="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 fillId="0" borderId="0"/>
    <xf numFmtId="0" fontId="51" fillId="0" borderId="0"/>
    <xf numFmtId="0" fontId="1" fillId="0" borderId="0"/>
    <xf numFmtId="0" fontId="1" fillId="0" borderId="0"/>
    <xf numFmtId="0" fontId="51" fillId="0" borderId="0"/>
    <xf numFmtId="0" fontId="51" fillId="0" borderId="0"/>
    <xf numFmtId="0" fontId="51" fillId="0" borderId="0"/>
    <xf numFmtId="0" fontId="51" fillId="0" borderId="0"/>
    <xf numFmtId="0" fontId="51" fillId="0" borderId="0"/>
    <xf numFmtId="0" fontId="15" fillId="0" borderId="0"/>
    <xf numFmtId="0" fontId="2" fillId="0" borderId="0"/>
    <xf numFmtId="0" fontId="2" fillId="0" borderId="0"/>
  </cellStyleXfs>
  <cellXfs count="519">
    <xf numFmtId="0" fontId="0" fillId="0" borderId="0" xfId="0"/>
    <xf numFmtId="49" fontId="0" fillId="0" borderId="0" xfId="0" applyNumberFormat="1" applyBorder="1" applyAlignment="1" applyProtection="1">
      <alignment vertical="top"/>
      <protection locked="0"/>
    </xf>
    <xf numFmtId="0" fontId="5" fillId="0" borderId="0" xfId="0" applyFont="1"/>
    <xf numFmtId="0" fontId="12" fillId="0" borderId="0" xfId="0" applyFont="1"/>
    <xf numFmtId="49" fontId="0" fillId="0" borderId="0" xfId="0" applyNumberFormat="1" applyAlignment="1" applyProtection="1">
      <alignment vertical="top"/>
      <protection locked="0"/>
    </xf>
    <xf numFmtId="0" fontId="5" fillId="0" borderId="0" xfId="0" applyFont="1" applyAlignment="1">
      <alignment horizontal="left" vertical="center"/>
    </xf>
    <xf numFmtId="0" fontId="0" fillId="0" borderId="0" xfId="0" applyAlignment="1">
      <alignment horizontal="left" vertical="center"/>
    </xf>
    <xf numFmtId="49" fontId="6" fillId="0" borderId="0" xfId="0" applyNumberFormat="1" applyFont="1" applyAlignment="1">
      <alignment horizontal="center" vertical="center"/>
    </xf>
    <xf numFmtId="49" fontId="0" fillId="0" borderId="0" xfId="0" applyNumberFormat="1" applyBorder="1" applyAlignment="1" applyProtection="1">
      <alignment horizontal="center" vertical="top"/>
      <protection locked="0"/>
    </xf>
    <xf numFmtId="0" fontId="5" fillId="0" borderId="0" xfId="0" applyFont="1" applyBorder="1" applyAlignment="1">
      <alignment horizontal="center"/>
    </xf>
    <xf numFmtId="0" fontId="0" fillId="0" borderId="0" xfId="0" applyBorder="1" applyAlignment="1">
      <alignment horizontal="center"/>
    </xf>
    <xf numFmtId="0" fontId="0" fillId="0" borderId="0" xfId="0" applyBorder="1"/>
    <xf numFmtId="0" fontId="7" fillId="0" borderId="0" xfId="0" applyFont="1" applyBorder="1" applyAlignment="1">
      <alignment horizontal="center"/>
    </xf>
    <xf numFmtId="49" fontId="17" fillId="0" borderId="0" xfId="0" applyNumberFormat="1" applyFont="1" applyBorder="1"/>
    <xf numFmtId="0" fontId="19" fillId="0" borderId="0" xfId="0" applyFont="1"/>
    <xf numFmtId="0" fontId="19" fillId="0" borderId="0" xfId="0" applyFont="1" applyBorder="1" applyAlignment="1">
      <alignment horizontal="center"/>
    </xf>
    <xf numFmtId="49" fontId="17" fillId="0" borderId="0" xfId="0" applyNumberFormat="1" applyFont="1" applyAlignment="1">
      <alignment horizontal="center" vertical="center"/>
    </xf>
    <xf numFmtId="0" fontId="19" fillId="0" borderId="0" xfId="0" applyFont="1" applyAlignment="1">
      <alignment horizontal="left" vertical="center"/>
    </xf>
    <xf numFmtId="49" fontId="17" fillId="0" borderId="0" xfId="0" applyNumberFormat="1" applyFont="1"/>
    <xf numFmtId="0" fontId="15" fillId="0" borderId="0" xfId="0" applyFont="1"/>
    <xf numFmtId="0" fontId="10" fillId="0" borderId="0" xfId="5" applyFont="1"/>
    <xf numFmtId="0" fontId="20" fillId="0" borderId="0" xfId="5" applyFont="1"/>
    <xf numFmtId="0" fontId="14" fillId="0" borderId="0" xfId="5" applyFont="1"/>
    <xf numFmtId="0" fontId="20" fillId="0" borderId="0" xfId="5" applyFont="1" applyAlignment="1">
      <alignment horizontal="center" vertical="center" wrapText="1"/>
    </xf>
    <xf numFmtId="49" fontId="14" fillId="0" borderId="0" xfId="5" applyNumberFormat="1" applyFont="1"/>
    <xf numFmtId="0" fontId="22" fillId="0" borderId="0" xfId="5" applyFont="1"/>
    <xf numFmtId="49" fontId="20" fillId="0" borderId="0" xfId="5" applyNumberFormat="1" applyFont="1"/>
    <xf numFmtId="0" fontId="23" fillId="0" borderId="0" xfId="5" applyFont="1"/>
    <xf numFmtId="49" fontId="11" fillId="0" borderId="0" xfId="5" applyNumberFormat="1" applyFont="1" applyFill="1" applyBorder="1" applyAlignment="1">
      <alignment horizontal="center" vertical="center" wrapText="1"/>
    </xf>
    <xf numFmtId="49" fontId="12" fillId="0" borderId="0" xfId="5" applyNumberFormat="1" applyFont="1" applyFill="1" applyBorder="1" applyAlignment="1" applyProtection="1">
      <alignment vertical="top" wrapText="1"/>
      <protection locked="0"/>
    </xf>
    <xf numFmtId="0" fontId="20" fillId="0" borderId="0" xfId="5" applyFont="1" applyBorder="1"/>
    <xf numFmtId="49" fontId="11" fillId="0" borderId="0" xfId="5" applyNumberFormat="1" applyFont="1" applyFill="1" applyBorder="1" applyAlignment="1" applyProtection="1">
      <alignment vertical="top" wrapText="1"/>
      <protection locked="0"/>
    </xf>
    <xf numFmtId="49" fontId="21" fillId="2" borderId="1" xfId="5" applyNumberFormat="1" applyFont="1" applyFill="1" applyBorder="1" applyAlignment="1">
      <alignment horizontal="center" wrapText="1"/>
    </xf>
    <xf numFmtId="49" fontId="21" fillId="2" borderId="1" xfId="5" applyNumberFormat="1" applyFont="1" applyFill="1" applyBorder="1" applyAlignment="1" applyProtection="1">
      <alignment horizontal="center" wrapText="1"/>
      <protection locked="0"/>
    </xf>
    <xf numFmtId="0" fontId="22" fillId="0" borderId="0" xfId="5" applyFont="1" applyAlignment="1">
      <alignment horizontal="center" vertical="center" wrapText="1"/>
    </xf>
    <xf numFmtId="3" fontId="14" fillId="0" borderId="6" xfId="5" applyNumberFormat="1" applyFont="1" applyBorder="1" applyAlignment="1">
      <alignment wrapText="1"/>
    </xf>
    <xf numFmtId="0" fontId="22" fillId="0" borderId="0" xfId="5" applyFont="1" applyAlignment="1">
      <alignment wrapText="1"/>
    </xf>
    <xf numFmtId="1" fontId="2" fillId="0" borderId="0" xfId="4" applyNumberFormat="1" applyFont="1" applyFill="1" applyBorder="1" applyAlignment="1">
      <alignment vertical="top" wrapText="1"/>
    </xf>
    <xf numFmtId="49" fontId="2" fillId="0" borderId="0" xfId="4" applyNumberFormat="1" applyFont="1" applyFill="1" applyBorder="1" applyAlignment="1">
      <alignment vertical="top" wrapText="1"/>
    </xf>
    <xf numFmtId="0" fontId="25" fillId="0" borderId="0" xfId="4" applyFont="1" applyAlignment="1"/>
    <xf numFmtId="0" fontId="26" fillId="0" borderId="0" xfId="4" applyFont="1" applyFill="1" applyBorder="1"/>
    <xf numFmtId="0" fontId="9" fillId="0" borderId="0" xfId="4" applyFont="1" applyFill="1" applyBorder="1"/>
    <xf numFmtId="0" fontId="16" fillId="0" borderId="0" xfId="4" applyFont="1" applyFill="1" applyBorder="1" applyAlignment="1">
      <alignment horizontal="center"/>
    </xf>
    <xf numFmtId="0" fontId="29" fillId="0" borderId="1" xfId="4" applyFont="1" applyFill="1" applyBorder="1" applyAlignment="1">
      <alignment horizontal="center" vertical="center" wrapText="1"/>
    </xf>
    <xf numFmtId="0" fontId="29" fillId="0" borderId="1" xfId="4" applyFont="1" applyFill="1" applyBorder="1" applyAlignment="1">
      <alignment horizontal="center" vertical="center"/>
    </xf>
    <xf numFmtId="49" fontId="30" fillId="0" borderId="1" xfId="4" applyNumberFormat="1" applyFont="1" applyFill="1" applyBorder="1" applyAlignment="1">
      <alignment horizontal="center" vertical="top" wrapText="1"/>
    </xf>
    <xf numFmtId="0" fontId="30" fillId="0" borderId="1" xfId="4" applyFont="1" applyFill="1" applyBorder="1" applyAlignment="1">
      <alignment horizontal="center" vertical="center" wrapText="1"/>
    </xf>
    <xf numFmtId="0" fontId="31" fillId="0" borderId="0" xfId="4" applyFont="1" applyFill="1" applyBorder="1"/>
    <xf numFmtId="49" fontId="32" fillId="0" borderId="1" xfId="4" applyNumberFormat="1" applyFont="1" applyFill="1" applyBorder="1" applyAlignment="1">
      <alignment wrapText="1"/>
    </xf>
    <xf numFmtId="0" fontId="33" fillId="3" borderId="0" xfId="4" applyFont="1" applyFill="1" applyBorder="1"/>
    <xf numFmtId="0" fontId="33" fillId="0" borderId="0" xfId="4" applyFont="1" applyFill="1" applyBorder="1"/>
    <xf numFmtId="49" fontId="34" fillId="0" borderId="1" xfId="4" applyNumberFormat="1" applyFont="1" applyFill="1" applyBorder="1" applyAlignment="1">
      <alignment horizontal="left" wrapText="1"/>
    </xf>
    <xf numFmtId="2" fontId="33" fillId="0" borderId="0" xfId="4" applyNumberFormat="1" applyFont="1" applyFill="1" applyBorder="1"/>
    <xf numFmtId="0" fontId="26" fillId="3" borderId="0" xfId="4" applyFont="1" applyFill="1" applyBorder="1"/>
    <xf numFmtId="49" fontId="34" fillId="0" borderId="1" xfId="4" applyNumberFormat="1" applyFont="1" applyFill="1" applyBorder="1" applyAlignment="1">
      <alignment wrapText="1"/>
    </xf>
    <xf numFmtId="49" fontId="26" fillId="0" borderId="0" xfId="4" applyNumberFormat="1" applyFont="1" applyFill="1" applyBorder="1" applyAlignment="1">
      <alignment vertical="top" wrapText="1"/>
    </xf>
    <xf numFmtId="0" fontId="36" fillId="0" borderId="0" xfId="4" applyFont="1" applyFill="1" applyBorder="1"/>
    <xf numFmtId="0" fontId="37" fillId="0" borderId="0" xfId="4" applyFont="1" applyFill="1" applyBorder="1"/>
    <xf numFmtId="0" fontId="33" fillId="0" borderId="0" xfId="6" applyFont="1" applyFill="1" applyBorder="1" applyAlignment="1" applyProtection="1">
      <alignment vertical="center" wrapText="1"/>
    </xf>
    <xf numFmtId="164" fontId="36" fillId="0" borderId="0" xfId="4" applyNumberFormat="1" applyFont="1" applyFill="1" applyBorder="1"/>
    <xf numFmtId="3" fontId="36" fillId="0" borderId="0" xfId="4" applyNumberFormat="1" applyFont="1" applyFill="1" applyBorder="1"/>
    <xf numFmtId="1" fontId="26" fillId="0" borderId="0" xfId="4" applyNumberFormat="1" applyFont="1" applyFill="1" applyBorder="1" applyAlignment="1">
      <alignment vertical="top" wrapText="1"/>
    </xf>
    <xf numFmtId="3" fontId="28" fillId="0" borderId="1" xfId="4" applyNumberFormat="1" applyFont="1" applyFill="1" applyBorder="1" applyAlignment="1">
      <alignment horizontal="center" wrapText="1"/>
    </xf>
    <xf numFmtId="3" fontId="34" fillId="0" borderId="1" xfId="4" applyNumberFormat="1" applyFont="1" applyFill="1" applyBorder="1" applyAlignment="1">
      <alignment horizontal="center" wrapText="1"/>
    </xf>
    <xf numFmtId="3" fontId="35" fillId="0" borderId="1" xfId="4" applyNumberFormat="1" applyFont="1" applyFill="1" applyBorder="1" applyAlignment="1">
      <alignment horizontal="center" wrapText="1"/>
    </xf>
    <xf numFmtId="3" fontId="35" fillId="0" borderId="1" xfId="4" applyNumberFormat="1" applyFont="1" applyFill="1" applyBorder="1" applyAlignment="1">
      <alignment horizontal="center"/>
    </xf>
    <xf numFmtId="0" fontId="7" fillId="0" borderId="9" xfId="5" applyFont="1" applyBorder="1" applyAlignment="1">
      <alignment horizontal="center" vertical="center" wrapText="1"/>
    </xf>
    <xf numFmtId="0" fontId="0" fillId="0" borderId="0" xfId="0" applyFont="1"/>
    <xf numFmtId="3" fontId="5" fillId="0" borderId="0" xfId="0" applyNumberFormat="1" applyFont="1"/>
    <xf numFmtId="3" fontId="2" fillId="0" borderId="0" xfId="0" applyNumberFormat="1" applyFont="1"/>
    <xf numFmtId="3" fontId="0" fillId="0" borderId="0" xfId="0" applyNumberFormat="1"/>
    <xf numFmtId="3" fontId="19" fillId="0" borderId="0" xfId="0" applyNumberFormat="1" applyFont="1"/>
    <xf numFmtId="3" fontId="9" fillId="0" borderId="0" xfId="0" applyNumberFormat="1" applyFont="1"/>
    <xf numFmtId="49" fontId="32" fillId="0" borderId="1" xfId="4" applyNumberFormat="1" applyFont="1" applyFill="1" applyBorder="1" applyAlignment="1">
      <alignment horizontal="center" wrapText="1"/>
    </xf>
    <xf numFmtId="49" fontId="34" fillId="0" borderId="1" xfId="4" applyNumberFormat="1" applyFont="1" applyFill="1" applyBorder="1" applyAlignment="1">
      <alignment horizontal="center" wrapText="1"/>
    </xf>
    <xf numFmtId="3" fontId="28" fillId="0" borderId="1" xfId="4" applyNumberFormat="1" applyFont="1" applyFill="1" applyBorder="1" applyAlignment="1">
      <alignment horizontal="left" wrapText="1"/>
    </xf>
    <xf numFmtId="0" fontId="44" fillId="0" borderId="0" xfId="0" applyFont="1"/>
    <xf numFmtId="1" fontId="21" fillId="2" borderId="1" xfId="5" applyNumberFormat="1" applyFont="1" applyFill="1" applyBorder="1" applyAlignment="1" applyProtection="1">
      <alignment horizontal="center" wrapText="1"/>
      <protection locked="0"/>
    </xf>
    <xf numFmtId="49" fontId="21" fillId="2" borderId="1" xfId="5" applyNumberFormat="1" applyFont="1" applyFill="1" applyBorder="1" applyAlignment="1">
      <alignment horizontal="center" vertical="top" wrapText="1"/>
    </xf>
    <xf numFmtId="3" fontId="12" fillId="0" borderId="0" xfId="0" applyNumberFormat="1" applyFont="1" applyFill="1"/>
    <xf numFmtId="49" fontId="0" fillId="0" borderId="0" xfId="0" applyNumberFormat="1" applyAlignment="1" applyProtection="1">
      <alignment vertical="top" wrapText="1"/>
      <protection locked="0"/>
    </xf>
    <xf numFmtId="3" fontId="46" fillId="2" borderId="1" xfId="5" applyNumberFormat="1" applyFont="1" applyFill="1" applyBorder="1" applyAlignment="1" applyProtection="1">
      <alignment horizontal="center" wrapText="1"/>
      <protection locked="0"/>
    </xf>
    <xf numFmtId="49" fontId="46" fillId="2" borderId="1" xfId="5" applyNumberFormat="1" applyFont="1" applyFill="1" applyBorder="1" applyAlignment="1" applyProtection="1">
      <alignment horizontal="center" wrapText="1"/>
      <protection locked="0"/>
    </xf>
    <xf numFmtId="0" fontId="10" fillId="0" borderId="1" xfId="5" applyFont="1" applyBorder="1" applyAlignment="1">
      <alignment horizontal="center" vertical="center" wrapText="1"/>
    </xf>
    <xf numFmtId="0" fontId="49" fillId="0" borderId="0" xfId="0" applyFont="1"/>
    <xf numFmtId="0" fontId="5" fillId="0" borderId="11" xfId="0" applyFont="1" applyBorder="1"/>
    <xf numFmtId="0" fontId="0" fillId="0" borderId="11" xfId="0" applyBorder="1"/>
    <xf numFmtId="3" fontId="5" fillId="0" borderId="11" xfId="0" applyNumberFormat="1" applyFont="1" applyBorder="1"/>
    <xf numFmtId="0" fontId="5"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44" fillId="0" borderId="1" xfId="0" applyFont="1" applyBorder="1"/>
    <xf numFmtId="0" fontId="30" fillId="0" borderId="1" xfId="5" applyFont="1" applyBorder="1" applyAlignment="1">
      <alignment horizontal="center" vertical="center" wrapText="1"/>
    </xf>
    <xf numFmtId="0" fontId="53" fillId="0" borderId="2" xfId="5" applyFont="1" applyBorder="1" applyAlignment="1">
      <alignment horizontal="center" vertical="center" wrapText="1"/>
    </xf>
    <xf numFmtId="0" fontId="54" fillId="0" borderId="0" xfId="5" applyFont="1" applyAlignment="1">
      <alignment horizontal="center" vertical="center" wrapText="1"/>
    </xf>
    <xf numFmtId="49" fontId="52" fillId="0" borderId="1" xfId="0" applyNumberFormat="1" applyFont="1" applyBorder="1" applyAlignment="1">
      <alignment horizontal="center" vertical="center" wrapText="1"/>
    </xf>
    <xf numFmtId="0" fontId="5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0" fillId="0" borderId="0" xfId="0" applyFont="1" applyBorder="1"/>
    <xf numFmtId="0" fontId="56" fillId="0" borderId="0" xfId="0" applyFont="1"/>
    <xf numFmtId="0" fontId="56" fillId="0" borderId="0" xfId="0" applyFont="1" applyFill="1"/>
    <xf numFmtId="0" fontId="55" fillId="0" borderId="0" xfId="0" applyFont="1"/>
    <xf numFmtId="0" fontId="58" fillId="0" borderId="0" xfId="0" applyFont="1" applyAlignment="1">
      <alignment horizontal="center"/>
    </xf>
    <xf numFmtId="0" fontId="58" fillId="0" borderId="0" xfId="0" applyFont="1" applyFill="1" applyAlignment="1">
      <alignment horizontal="center"/>
    </xf>
    <xf numFmtId="0" fontId="44" fillId="0" borderId="0" xfId="0" applyFont="1" applyFill="1" applyBorder="1"/>
    <xf numFmtId="0" fontId="59" fillId="0" borderId="0" xfId="0" applyFont="1"/>
    <xf numFmtId="0" fontId="44" fillId="0" borderId="0" xfId="0" applyFont="1" applyBorder="1"/>
    <xf numFmtId="0" fontId="45" fillId="0" borderId="0" xfId="0" applyFont="1"/>
    <xf numFmtId="49" fontId="47" fillId="0" borderId="1" xfId="0" applyNumberFormat="1" applyFont="1" applyBorder="1" applyAlignment="1">
      <alignment horizontal="center"/>
    </xf>
    <xf numFmtId="49" fontId="60" fillId="0" borderId="8" xfId="0" applyNumberFormat="1" applyFont="1" applyBorder="1" applyAlignment="1">
      <alignment horizontal="center" wrapText="1"/>
    </xf>
    <xf numFmtId="49" fontId="21" fillId="4" borderId="1" xfId="0" applyNumberFormat="1" applyFont="1" applyFill="1" applyBorder="1" applyAlignment="1">
      <alignment horizontal="center" wrapText="1"/>
    </xf>
    <xf numFmtId="49" fontId="35" fillId="0" borderId="0" xfId="0" applyNumberFormat="1" applyFont="1" applyAlignment="1">
      <alignment horizontal="center" vertical="center"/>
    </xf>
    <xf numFmtId="49" fontId="45" fillId="0" borderId="0" xfId="0" applyNumberFormat="1" applyFont="1" applyAlignment="1" applyProtection="1">
      <alignment vertical="top" wrapText="1"/>
      <protection locked="0"/>
    </xf>
    <xf numFmtId="3" fontId="10" fillId="0" borderId="0" xfId="0" applyNumberFormat="1" applyFont="1" applyAlignment="1" applyProtection="1">
      <alignment horizontal="center" vertical="top"/>
      <protection locked="0"/>
    </xf>
    <xf numFmtId="0" fontId="6" fillId="0" borderId="0" xfId="0" applyFont="1"/>
    <xf numFmtId="0" fontId="6" fillId="0" borderId="0" xfId="0" applyFont="1" applyBorder="1" applyAlignment="1">
      <alignment horizontal="center"/>
    </xf>
    <xf numFmtId="0" fontId="6" fillId="0" borderId="0" xfId="0" applyFont="1" applyAlignment="1">
      <alignment horizontal="left" vertical="center"/>
    </xf>
    <xf numFmtId="3" fontId="6" fillId="0" borderId="0" xfId="0" applyNumberFormat="1" applyFont="1"/>
    <xf numFmtId="3" fontId="6" fillId="0" borderId="11" xfId="0" applyNumberFormat="1" applyFont="1" applyBorder="1"/>
    <xf numFmtId="0" fontId="36" fillId="3" borderId="0" xfId="4" applyFont="1" applyFill="1" applyBorder="1"/>
    <xf numFmtId="49" fontId="34" fillId="0" borderId="1" xfId="4" applyNumberFormat="1" applyFont="1" applyFill="1" applyBorder="1" applyAlignment="1">
      <alignment vertical="center" wrapText="1"/>
    </xf>
    <xf numFmtId="49" fontId="63" fillId="0" borderId="0" xfId="0" applyNumberFormat="1" applyFont="1" applyAlignment="1">
      <alignment horizontal="center" vertical="center"/>
    </xf>
    <xf numFmtId="49" fontId="44" fillId="0" borderId="0" xfId="0" applyNumberFormat="1" applyFont="1" applyAlignment="1" applyProtection="1">
      <alignment vertical="top"/>
      <protection locked="0"/>
    </xf>
    <xf numFmtId="0" fontId="18" fillId="0" borderId="0" xfId="4" applyFont="1" applyAlignment="1">
      <alignment horizontal="right"/>
    </xf>
    <xf numFmtId="0" fontId="61" fillId="0" borderId="1" xfId="5" applyFont="1" applyBorder="1" applyAlignment="1">
      <alignment wrapText="1"/>
    </xf>
    <xf numFmtId="3" fontId="61" fillId="0" borderId="1" xfId="5" applyNumberFormat="1" applyFont="1" applyBorder="1" applyAlignment="1">
      <alignment horizontal="center" wrapText="1"/>
    </xf>
    <xf numFmtId="49" fontId="60" fillId="0" borderId="1" xfId="0" applyNumberFormat="1" applyFont="1" applyFill="1" applyBorder="1" applyAlignment="1">
      <alignment horizontal="center" wrapText="1"/>
    </xf>
    <xf numFmtId="4" fontId="61" fillId="0" borderId="1" xfId="5" applyNumberFormat="1" applyFont="1" applyBorder="1" applyAlignment="1">
      <alignment horizontal="center" wrapText="1"/>
    </xf>
    <xf numFmtId="49" fontId="66" fillId="4" borderId="1" xfId="0" applyNumberFormat="1" applyFont="1" applyFill="1" applyBorder="1" applyAlignment="1">
      <alignment horizontal="center" wrapText="1"/>
    </xf>
    <xf numFmtId="49" fontId="47" fillId="0" borderId="1" xfId="0" applyNumberFormat="1" applyFont="1" applyBorder="1" applyAlignment="1">
      <alignment horizontal="left" wrapText="1"/>
    </xf>
    <xf numFmtId="49" fontId="60" fillId="0" borderId="1" xfId="0" applyNumberFormat="1" applyFont="1" applyBorder="1" applyAlignment="1">
      <alignment horizontal="center" wrapText="1"/>
    </xf>
    <xf numFmtId="49" fontId="66" fillId="4" borderId="1" xfId="0" applyNumberFormat="1" applyFont="1" applyFill="1" applyBorder="1" applyAlignment="1" applyProtection="1">
      <alignment horizontal="left" wrapText="1"/>
      <protection locked="0"/>
    </xf>
    <xf numFmtId="49" fontId="66" fillId="4" borderId="1" xfId="5" applyNumberFormat="1" applyFont="1" applyFill="1" applyBorder="1" applyAlignment="1" applyProtection="1">
      <alignment horizontal="center" wrapText="1"/>
      <protection locked="0"/>
    </xf>
    <xf numFmtId="3" fontId="66" fillId="4" borderId="1" xfId="5" applyNumberFormat="1" applyFont="1" applyFill="1" applyBorder="1" applyAlignment="1" applyProtection="1">
      <alignment horizontal="center" wrapText="1"/>
      <protection locked="0"/>
    </xf>
    <xf numFmtId="3" fontId="61" fillId="0" borderId="6" xfId="5" applyNumberFormat="1" applyFont="1" applyBorder="1" applyAlignment="1">
      <alignment wrapText="1"/>
    </xf>
    <xf numFmtId="0" fontId="64" fillId="0" borderId="0" xfId="5" applyFont="1" applyAlignment="1">
      <alignment wrapText="1"/>
    </xf>
    <xf numFmtId="49" fontId="66" fillId="0" borderId="1" xfId="5" applyNumberFormat="1" applyFont="1" applyFill="1" applyBorder="1" applyAlignment="1" applyProtection="1">
      <alignment horizontal="center" wrapText="1"/>
      <protection locked="0"/>
    </xf>
    <xf numFmtId="3" fontId="66" fillId="0" borderId="1" xfId="5" applyNumberFormat="1" applyFont="1" applyFill="1" applyBorder="1" applyAlignment="1" applyProtection="1">
      <alignment horizontal="center" wrapText="1"/>
      <protection locked="0"/>
    </xf>
    <xf numFmtId="3" fontId="67" fillId="0" borderId="1" xfId="5" applyNumberFormat="1" applyFont="1" applyFill="1" applyBorder="1" applyAlignment="1" applyProtection="1">
      <alignment horizontal="center" wrapText="1"/>
      <protection locked="0"/>
    </xf>
    <xf numFmtId="3" fontId="61" fillId="0" borderId="6" xfId="5" applyNumberFormat="1" applyFont="1" applyFill="1" applyBorder="1" applyAlignment="1">
      <alignment wrapText="1"/>
    </xf>
    <xf numFmtId="0" fontId="64" fillId="0" borderId="0" xfId="5" applyFont="1" applyFill="1" applyAlignment="1">
      <alignment wrapText="1"/>
    </xf>
    <xf numFmtId="49" fontId="67" fillId="0" borderId="1" xfId="5" applyNumberFormat="1" applyFont="1" applyFill="1" applyBorder="1" applyAlignment="1" applyProtection="1">
      <alignment horizontal="center" wrapText="1"/>
      <protection locked="0"/>
    </xf>
    <xf numFmtId="0" fontId="47" fillId="0" borderId="1" xfId="0" applyFont="1" applyBorder="1" applyAlignment="1">
      <alignment horizontal="left" vertical="center" wrapText="1"/>
    </xf>
    <xf numFmtId="49" fontId="61" fillId="0" borderId="1" xfId="0" applyNumberFormat="1" applyFont="1" applyBorder="1" applyAlignment="1" applyProtection="1">
      <alignment horizontal="left" wrapText="1"/>
      <protection locked="0"/>
    </xf>
    <xf numFmtId="3" fontId="68" fillId="4" borderId="1" xfId="0" applyNumberFormat="1" applyFont="1" applyFill="1" applyBorder="1" applyAlignment="1">
      <alignment horizontal="center" wrapText="1"/>
    </xf>
    <xf numFmtId="3" fontId="68" fillId="0" borderId="1" xfId="0" applyNumberFormat="1" applyFont="1" applyBorder="1" applyAlignment="1">
      <alignment horizontal="center" wrapText="1"/>
    </xf>
    <xf numFmtId="1" fontId="2" fillId="0" borderId="0" xfId="4" applyNumberFormat="1" applyFont="1" applyFill="1" applyBorder="1" applyAlignment="1">
      <alignment horizontal="right" vertical="top" wrapText="1"/>
    </xf>
    <xf numFmtId="49" fontId="70" fillId="0" borderId="0" xfId="4" applyNumberFormat="1" applyFont="1" applyFill="1" applyBorder="1" applyAlignment="1">
      <alignment horizontal="right" wrapText="1"/>
    </xf>
    <xf numFmtId="49" fontId="35" fillId="0" borderId="11" xfId="4" applyNumberFormat="1" applyFont="1" applyFill="1" applyBorder="1" applyAlignment="1">
      <alignment horizontal="right" wrapText="1"/>
    </xf>
    <xf numFmtId="0" fontId="55" fillId="0" borderId="0" xfId="0" applyFont="1" applyAlignment="1">
      <alignment horizontal="center"/>
    </xf>
    <xf numFmtId="0" fontId="55" fillId="0" borderId="0" xfId="0" applyFont="1" applyFill="1" applyAlignment="1">
      <alignment horizontal="center"/>
    </xf>
    <xf numFmtId="0" fontId="55" fillId="0" borderId="0" xfId="0" applyFont="1" applyFill="1"/>
    <xf numFmtId="0" fontId="55" fillId="0" borderId="0" xfId="0" applyFont="1" applyAlignment="1">
      <alignment horizontal="left"/>
    </xf>
    <xf numFmtId="0" fontId="55" fillId="0" borderId="0" xfId="0" applyFont="1" applyFill="1" applyAlignment="1">
      <alignment horizontal="left"/>
    </xf>
    <xf numFmtId="3" fontId="56" fillId="0" borderId="0" xfId="0" applyNumberFormat="1" applyFont="1" applyFill="1"/>
    <xf numFmtId="49" fontId="71" fillId="0" borderId="1" xfId="0" applyNumberFormat="1" applyFont="1" applyBorder="1" applyAlignment="1">
      <alignment horizontal="center" wrapText="1"/>
    </xf>
    <xf numFmtId="3" fontId="72" fillId="0" borderId="1" xfId="5" applyNumberFormat="1" applyFont="1" applyFill="1" applyBorder="1" applyAlignment="1" applyProtection="1">
      <alignment horizontal="center" wrapText="1"/>
      <protection locked="0"/>
    </xf>
    <xf numFmtId="49" fontId="21" fillId="4" borderId="1" xfId="0" applyNumberFormat="1" applyFont="1" applyFill="1" applyBorder="1" applyAlignment="1" applyProtection="1">
      <alignment horizontal="left" wrapText="1"/>
      <protection locked="0"/>
    </xf>
    <xf numFmtId="49" fontId="21" fillId="4" borderId="1" xfId="5" applyNumberFormat="1" applyFont="1" applyFill="1" applyBorder="1" applyAlignment="1" applyProtection="1">
      <alignment horizontal="center" wrapText="1"/>
      <protection locked="0"/>
    </xf>
    <xf numFmtId="3" fontId="21" fillId="4" borderId="1" xfId="5" applyNumberFormat="1" applyFont="1" applyFill="1" applyBorder="1" applyAlignment="1" applyProtection="1">
      <alignment horizontal="center" wrapText="1"/>
      <protection locked="0"/>
    </xf>
    <xf numFmtId="3" fontId="14" fillId="2" borderId="6" xfId="5" applyNumberFormat="1" applyFont="1" applyFill="1" applyBorder="1" applyAlignment="1">
      <alignment horizontal="center" vertical="center" wrapText="1"/>
    </xf>
    <xf numFmtId="4" fontId="28" fillId="0" borderId="1" xfId="4" applyNumberFormat="1" applyFont="1" applyFill="1" applyBorder="1" applyAlignment="1">
      <alignment horizontal="center" wrapText="1"/>
    </xf>
    <xf numFmtId="4" fontId="35" fillId="0" borderId="1" xfId="4" applyNumberFormat="1" applyFont="1" applyFill="1" applyBorder="1" applyAlignment="1">
      <alignment horizontal="center" wrapText="1"/>
    </xf>
    <xf numFmtId="0" fontId="74" fillId="0" borderId="0" xfId="0" applyFont="1"/>
    <xf numFmtId="4" fontId="12" fillId="0" borderId="0" xfId="0" applyNumberFormat="1" applyFont="1" applyFill="1"/>
    <xf numFmtId="4" fontId="12" fillId="0" borderId="0" xfId="0" applyNumberFormat="1" applyFont="1"/>
    <xf numFmtId="0" fontId="59" fillId="0" borderId="0" xfId="0" applyFont="1" applyFill="1"/>
    <xf numFmtId="0" fontId="12" fillId="0" borderId="0" xfId="0" applyFont="1" applyBorder="1"/>
    <xf numFmtId="0" fontId="12" fillId="0" borderId="4" xfId="0" applyFont="1" applyBorder="1"/>
    <xf numFmtId="0" fontId="12" fillId="0" borderId="1" xfId="0" applyFont="1" applyBorder="1"/>
    <xf numFmtId="49" fontId="75" fillId="0" borderId="1" xfId="0" applyNumberFormat="1" applyFont="1" applyFill="1" applyBorder="1" applyAlignment="1">
      <alignment horizontal="center" wrapText="1"/>
    </xf>
    <xf numFmtId="49" fontId="68" fillId="0" borderId="1" xfId="0" applyNumberFormat="1" applyFont="1" applyFill="1" applyBorder="1" applyAlignment="1">
      <alignment horizontal="left" wrapText="1"/>
    </xf>
    <xf numFmtId="49" fontId="72" fillId="0" borderId="1" xfId="5" applyNumberFormat="1" applyFont="1" applyFill="1" applyBorder="1" applyAlignment="1" applyProtection="1">
      <alignment horizontal="center" wrapText="1"/>
      <protection locked="0"/>
    </xf>
    <xf numFmtId="49" fontId="71" fillId="0" borderId="8" xfId="0" applyNumberFormat="1" applyFont="1" applyBorder="1" applyAlignment="1">
      <alignment horizontal="center" wrapText="1"/>
    </xf>
    <xf numFmtId="0" fontId="12" fillId="0" borderId="12" xfId="0" applyFont="1" applyBorder="1"/>
    <xf numFmtId="0" fontId="12" fillId="0" borderId="0" xfId="0" applyFont="1" applyBorder="1" applyAlignment="1"/>
    <xf numFmtId="1" fontId="2" fillId="0" borderId="0" xfId="30" applyNumberFormat="1" applyFont="1" applyFill="1" applyBorder="1" applyAlignment="1">
      <alignment horizontal="center" vertical="top" wrapText="1"/>
    </xf>
    <xf numFmtId="3" fontId="77" fillId="0" borderId="1" xfId="5" applyNumberFormat="1" applyFont="1" applyBorder="1" applyAlignment="1">
      <alignment horizontal="center" wrapText="1"/>
    </xf>
    <xf numFmtId="0" fontId="77" fillId="0" borderId="1" xfId="0" applyFont="1" applyBorder="1" applyAlignment="1">
      <alignment horizontal="left" vertical="center" wrapText="1"/>
    </xf>
    <xf numFmtId="0" fontId="78" fillId="0" borderId="0" xfId="0" applyFont="1"/>
    <xf numFmtId="0" fontId="15" fillId="0" borderId="0" xfId="0" applyFont="1" applyAlignment="1">
      <alignment horizontal="center"/>
    </xf>
    <xf numFmtId="0" fontId="1" fillId="0" borderId="0" xfId="0" applyFont="1"/>
    <xf numFmtId="0" fontId="79" fillId="0" borderId="0" xfId="0" applyFont="1"/>
    <xf numFmtId="0" fontId="81" fillId="0" borderId="0" xfId="0" applyFont="1"/>
    <xf numFmtId="0" fontId="83" fillId="0" borderId="0" xfId="0" applyFont="1"/>
    <xf numFmtId="0" fontId="28" fillId="0" borderId="1" xfId="0" applyFont="1" applyBorder="1" applyAlignment="1">
      <alignment horizontal="center" vertical="center" wrapText="1"/>
    </xf>
    <xf numFmtId="49" fontId="82" fillId="4" borderId="1" xfId="0" applyNumberFormat="1" applyFont="1" applyFill="1" applyBorder="1" applyAlignment="1">
      <alignment horizontal="center" wrapText="1"/>
    </xf>
    <xf numFmtId="49" fontId="82" fillId="4" borderId="1" xfId="1" applyNumberFormat="1" applyFont="1" applyFill="1" applyBorder="1" applyAlignment="1" applyProtection="1">
      <alignment horizontal="left" wrapText="1"/>
      <protection locked="0"/>
    </xf>
    <xf numFmtId="0" fontId="84" fillId="4" borderId="1" xfId="0" applyFont="1" applyFill="1" applyBorder="1" applyAlignment="1"/>
    <xf numFmtId="3" fontId="82" fillId="4" borderId="1" xfId="0" applyNumberFormat="1" applyFont="1" applyFill="1" applyBorder="1" applyAlignment="1">
      <alignment horizontal="center"/>
    </xf>
    <xf numFmtId="3" fontId="39" fillId="0" borderId="0" xfId="0" applyNumberFormat="1" applyFont="1"/>
    <xf numFmtId="0" fontId="47" fillId="0" borderId="1" xfId="0" applyFont="1" applyFill="1" applyBorder="1" applyAlignment="1">
      <alignment wrapText="1"/>
    </xf>
    <xf numFmtId="0" fontId="47" fillId="0" borderId="1" xfId="0" applyFont="1" applyBorder="1" applyAlignment="1">
      <alignment wrapText="1"/>
    </xf>
    <xf numFmtId="3" fontId="47" fillId="0" borderId="1" xfId="0" applyNumberFormat="1" applyFont="1" applyBorder="1" applyAlignment="1">
      <alignment horizontal="center" wrapText="1"/>
    </xf>
    <xf numFmtId="3" fontId="47" fillId="0" borderId="1" xfId="0" applyNumberFormat="1" applyFont="1" applyFill="1" applyBorder="1" applyAlignment="1">
      <alignment horizontal="center"/>
    </xf>
    <xf numFmtId="3" fontId="86" fillId="0" borderId="0" xfId="0" applyNumberFormat="1" applyFont="1" applyFill="1"/>
    <xf numFmtId="0" fontId="78" fillId="0" borderId="0" xfId="0" applyFont="1" applyFill="1"/>
    <xf numFmtId="49" fontId="71" fillId="0" borderId="1" xfId="0" applyNumberFormat="1" applyFont="1" applyFill="1" applyBorder="1" applyAlignment="1">
      <alignment horizontal="center" wrapText="1"/>
    </xf>
    <xf numFmtId="0" fontId="18" fillId="0" borderId="1" xfId="0" applyFont="1" applyBorder="1" applyAlignment="1">
      <alignment wrapText="1"/>
    </xf>
    <xf numFmtId="3" fontId="18" fillId="0" borderId="1" xfId="0" applyNumberFormat="1" applyFont="1" applyBorder="1" applyAlignment="1">
      <alignment horizontal="center" wrapText="1"/>
    </xf>
    <xf numFmtId="49" fontId="47" fillId="0" borderId="1" xfId="0" applyNumberFormat="1" applyFont="1" applyFill="1" applyBorder="1" applyAlignment="1">
      <alignment horizontal="center" wrapText="1"/>
    </xf>
    <xf numFmtId="49" fontId="47" fillId="0" borderId="0" xfId="0" applyNumberFormat="1" applyFont="1" applyAlignment="1">
      <alignment horizontal="left" wrapText="1"/>
    </xf>
    <xf numFmtId="3" fontId="47" fillId="0" borderId="1" xfId="0" applyNumberFormat="1" applyFont="1" applyFill="1" applyBorder="1" applyAlignment="1">
      <alignment horizontal="center" wrapText="1"/>
    </xf>
    <xf numFmtId="3" fontId="85" fillId="0" borderId="1" xfId="0" applyNumberFormat="1" applyFont="1" applyBorder="1" applyAlignment="1">
      <alignment horizontal="center"/>
    </xf>
    <xf numFmtId="0" fontId="86" fillId="0" borderId="1" xfId="0" applyFont="1" applyBorder="1"/>
    <xf numFmtId="0" fontId="87" fillId="0" borderId="0" xfId="0" applyFont="1"/>
    <xf numFmtId="3" fontId="47" fillId="0" borderId="1" xfId="0" applyNumberFormat="1" applyFont="1" applyBorder="1" applyAlignment="1">
      <alignment horizontal="center"/>
    </xf>
    <xf numFmtId="49" fontId="47" fillId="0" borderId="1" xfId="0" applyNumberFormat="1" applyFont="1" applyFill="1" applyBorder="1" applyAlignment="1">
      <alignment horizontal="left" wrapText="1"/>
    </xf>
    <xf numFmtId="0" fontId="86" fillId="0" borderId="0" xfId="0" applyFont="1"/>
    <xf numFmtId="0" fontId="47" fillId="0" borderId="0" xfId="0" applyFont="1" applyAlignment="1">
      <alignment horizontal="left" wrapText="1"/>
    </xf>
    <xf numFmtId="49" fontId="60" fillId="0" borderId="1" xfId="0" applyNumberFormat="1" applyFont="1" applyFill="1" applyBorder="1" applyAlignment="1" applyProtection="1">
      <alignment horizontal="left" wrapText="1"/>
      <protection locked="0"/>
    </xf>
    <xf numFmtId="0" fontId="88" fillId="0" borderId="1" xfId="0" applyFont="1" applyBorder="1"/>
    <xf numFmtId="0" fontId="88" fillId="0" borderId="0" xfId="0" applyFont="1"/>
    <xf numFmtId="49" fontId="47" fillId="0" borderId="1" xfId="0" applyNumberFormat="1" applyFont="1" applyBorder="1" applyAlignment="1">
      <alignment horizontal="center" wrapText="1"/>
    </xf>
    <xf numFmtId="3" fontId="48" fillId="0" borderId="1" xfId="0" applyNumberFormat="1" applyFont="1" applyFill="1" applyBorder="1" applyAlignment="1">
      <alignment horizontal="center" wrapText="1"/>
    </xf>
    <xf numFmtId="3" fontId="48" fillId="0" borderId="1" xfId="0" applyNumberFormat="1" applyFont="1" applyBorder="1" applyAlignment="1">
      <alignment horizontal="center"/>
    </xf>
    <xf numFmtId="49" fontId="47" fillId="0" borderId="1" xfId="0" applyNumberFormat="1" applyFont="1" applyFill="1" applyBorder="1" applyAlignment="1" applyProtection="1">
      <alignment horizontal="left" wrapText="1"/>
      <protection locked="0"/>
    </xf>
    <xf numFmtId="0" fontId="78" fillId="0" borderId="1" xfId="0" applyFont="1" applyBorder="1"/>
    <xf numFmtId="0" fontId="47" fillId="0" borderId="1" xfId="0" applyFont="1" applyBorder="1" applyAlignment="1">
      <alignment horizontal="left" wrapText="1"/>
    </xf>
    <xf numFmtId="49" fontId="47" fillId="0" borderId="8" xfId="0" applyNumberFormat="1" applyFont="1" applyFill="1" applyBorder="1" applyAlignment="1">
      <alignment horizontal="center" wrapText="1"/>
    </xf>
    <xf numFmtId="49" fontId="60" fillId="0" borderId="8" xfId="0" applyNumberFormat="1" applyFont="1" applyFill="1" applyBorder="1" applyAlignment="1">
      <alignment horizontal="center" wrapText="1"/>
    </xf>
    <xf numFmtId="49" fontId="61" fillId="0" borderId="1" xfId="2" applyNumberFormat="1" applyFont="1" applyFill="1" applyBorder="1" applyAlignment="1">
      <alignment horizontal="center" wrapText="1"/>
    </xf>
    <xf numFmtId="49" fontId="61" fillId="0" borderId="1" xfId="2" applyNumberFormat="1" applyFont="1" applyFill="1" applyBorder="1" applyAlignment="1">
      <alignment horizontal="left" wrapText="1"/>
    </xf>
    <xf numFmtId="0" fontId="47" fillId="0" borderId="5" xfId="0" applyFont="1" applyBorder="1" applyAlignment="1">
      <alignment horizontal="left" wrapText="1"/>
    </xf>
    <xf numFmtId="49" fontId="47" fillId="0" borderId="5" xfId="0" applyNumberFormat="1" applyFont="1" applyBorder="1" applyAlignment="1">
      <alignment horizontal="left" wrapText="1"/>
    </xf>
    <xf numFmtId="49" fontId="47" fillId="3" borderId="1" xfId="0" applyNumberFormat="1" applyFont="1" applyFill="1" applyBorder="1" applyAlignment="1">
      <alignment horizontal="center" wrapText="1"/>
    </xf>
    <xf numFmtId="49" fontId="47" fillId="3" borderId="1" xfId="0" applyNumberFormat="1" applyFont="1" applyFill="1" applyBorder="1" applyAlignment="1">
      <alignment horizontal="left" wrapText="1"/>
    </xf>
    <xf numFmtId="49" fontId="61" fillId="0" borderId="1" xfId="0" applyNumberFormat="1" applyFont="1" applyFill="1" applyBorder="1" applyAlignment="1">
      <alignment horizontal="center" wrapText="1"/>
    </xf>
    <xf numFmtId="49" fontId="61" fillId="0" borderId="1" xfId="0" applyNumberFormat="1" applyFont="1" applyFill="1" applyBorder="1" applyAlignment="1">
      <alignment horizontal="left" wrapText="1"/>
    </xf>
    <xf numFmtId="49" fontId="47" fillId="0" borderId="8" xfId="0" applyNumberFormat="1" applyFont="1" applyBorder="1" applyAlignment="1">
      <alignment horizontal="center" wrapText="1"/>
    </xf>
    <xf numFmtId="3" fontId="85" fillId="0" borderId="1" xfId="0" applyNumberFormat="1" applyFont="1" applyFill="1" applyBorder="1" applyAlignment="1">
      <alignment horizontal="center"/>
    </xf>
    <xf numFmtId="0" fontId="47" fillId="0" borderId="1" xfId="0" applyFont="1" applyFill="1" applyBorder="1" applyAlignment="1">
      <alignment horizontal="center" wrapText="1"/>
    </xf>
    <xf numFmtId="0" fontId="47" fillId="0" borderId="1" xfId="0" applyFont="1" applyBorder="1" applyAlignment="1"/>
    <xf numFmtId="0" fontId="47" fillId="0" borderId="1" xfId="0" applyFont="1" applyBorder="1" applyAlignment="1">
      <alignment horizontal="center" wrapText="1"/>
    </xf>
    <xf numFmtId="3" fontId="89" fillId="0" borderId="0" xfId="0" applyNumberFormat="1" applyFont="1"/>
    <xf numFmtId="0" fontId="47" fillId="0" borderId="1" xfId="0" applyFont="1" applyBorder="1" applyAlignment="1">
      <alignment horizontal="center"/>
    </xf>
    <xf numFmtId="49" fontId="67" fillId="0" borderId="1" xfId="0" applyNumberFormat="1" applyFont="1" applyBorder="1" applyAlignment="1">
      <alignment horizontal="left" wrapText="1"/>
    </xf>
    <xf numFmtId="0" fontId="90" fillId="0" borderId="0" xfId="0" applyFont="1"/>
    <xf numFmtId="0" fontId="90" fillId="0" borderId="0" xfId="0" applyFont="1" applyAlignment="1">
      <alignment horizontal="center"/>
    </xf>
    <xf numFmtId="0" fontId="14" fillId="0" borderId="0" xfId="0" applyFont="1"/>
    <xf numFmtId="0" fontId="91" fillId="0" borderId="0" xfId="0" applyFont="1"/>
    <xf numFmtId="0" fontId="91" fillId="0" borderId="0" xfId="0" applyFont="1" applyAlignment="1">
      <alignment horizontal="center"/>
    </xf>
    <xf numFmtId="0" fontId="92" fillId="0" borderId="1" xfId="0" applyFont="1" applyBorder="1"/>
    <xf numFmtId="49" fontId="21" fillId="4" borderId="1" xfId="1" applyNumberFormat="1" applyFont="1" applyFill="1" applyBorder="1" applyAlignment="1" applyProtection="1">
      <alignment horizontal="left" wrapText="1"/>
      <protection locked="0"/>
    </xf>
    <xf numFmtId="3" fontId="73" fillId="4" borderId="1" xfId="0" applyNumberFormat="1" applyFont="1" applyFill="1" applyBorder="1" applyAlignment="1">
      <alignment horizontal="center" wrapText="1"/>
    </xf>
    <xf numFmtId="3" fontId="21" fillId="4" borderId="1" xfId="0" applyNumberFormat="1" applyFont="1" applyFill="1" applyBorder="1" applyAlignment="1">
      <alignment horizontal="center" wrapText="1"/>
    </xf>
    <xf numFmtId="49" fontId="60" fillId="0" borderId="1" xfId="0" applyNumberFormat="1" applyFont="1" applyFill="1" applyBorder="1" applyAlignment="1">
      <alignment horizontal="center" vertical="center" wrapText="1"/>
    </xf>
    <xf numFmtId="3" fontId="47" fillId="0" borderId="3" xfId="0" applyNumberFormat="1" applyFont="1" applyFill="1" applyBorder="1" applyAlignment="1">
      <alignment horizontal="center" wrapText="1"/>
    </xf>
    <xf numFmtId="3" fontId="67" fillId="0" borderId="1" xfId="0" applyNumberFormat="1" applyFont="1" applyFill="1" applyBorder="1" applyAlignment="1">
      <alignment horizontal="center" wrapText="1"/>
    </xf>
    <xf numFmtId="3" fontId="66" fillId="0" borderId="1" xfId="0" applyNumberFormat="1" applyFont="1" applyFill="1" applyBorder="1" applyAlignment="1">
      <alignment horizontal="center" wrapText="1"/>
    </xf>
    <xf numFmtId="3" fontId="61" fillId="0" borderId="1" xfId="0" applyNumberFormat="1" applyFont="1" applyBorder="1" applyAlignment="1">
      <alignment horizontal="center" wrapText="1"/>
    </xf>
    <xf numFmtId="3" fontId="60" fillId="0" borderId="1" xfId="0" applyNumberFormat="1" applyFont="1" applyFill="1" applyBorder="1" applyAlignment="1">
      <alignment horizontal="center" wrapText="1"/>
    </xf>
    <xf numFmtId="3" fontId="61" fillId="0" borderId="1" xfId="0" applyNumberFormat="1" applyFont="1" applyFill="1" applyBorder="1" applyAlignment="1">
      <alignment horizontal="center" wrapText="1"/>
    </xf>
    <xf numFmtId="4" fontId="61" fillId="0" borderId="1" xfId="0" applyNumberFormat="1" applyFont="1" applyBorder="1" applyAlignment="1">
      <alignment horizontal="center" wrapText="1"/>
    </xf>
    <xf numFmtId="3" fontId="14" fillId="0" borderId="1" xfId="0" applyNumberFormat="1" applyFont="1" applyBorder="1" applyAlignment="1">
      <alignment horizontal="center" wrapText="1"/>
    </xf>
    <xf numFmtId="3" fontId="93" fillId="0" borderId="1" xfId="0" applyNumberFormat="1" applyFont="1" applyBorder="1" applyAlignment="1">
      <alignment horizontal="center" wrapText="1"/>
    </xf>
    <xf numFmtId="3" fontId="77" fillId="0" borderId="1" xfId="0" applyNumberFormat="1" applyFont="1" applyBorder="1" applyAlignment="1">
      <alignment horizontal="center" wrapText="1"/>
    </xf>
    <xf numFmtId="3" fontId="75" fillId="0" borderId="1" xfId="0" applyNumberFormat="1" applyFont="1" applyFill="1" applyBorder="1" applyAlignment="1">
      <alignment horizontal="center" wrapText="1"/>
    </xf>
    <xf numFmtId="49" fontId="67" fillId="0" borderId="1" xfId="0" applyNumberFormat="1" applyFont="1" applyFill="1" applyBorder="1" applyAlignment="1">
      <alignment horizontal="center" wrapText="1"/>
    </xf>
    <xf numFmtId="49" fontId="47" fillId="0" borderId="4" xfId="0" applyNumberFormat="1" applyFont="1" applyFill="1" applyBorder="1" applyAlignment="1">
      <alignment horizontal="left" wrapText="1"/>
    </xf>
    <xf numFmtId="3" fontId="47" fillId="0" borderId="1" xfId="0" applyNumberFormat="1" applyFont="1" applyFill="1" applyBorder="1" applyAlignment="1" applyProtection="1">
      <alignment horizontal="center" wrapText="1"/>
      <protection locked="0"/>
    </xf>
    <xf numFmtId="49" fontId="61" fillId="0" borderId="8" xfId="0" applyNumberFormat="1" applyFont="1" applyFill="1" applyBorder="1" applyAlignment="1">
      <alignment horizontal="center" wrapText="1"/>
    </xf>
    <xf numFmtId="3" fontId="61" fillId="0" borderId="1" xfId="0" applyNumberFormat="1" applyFont="1" applyFill="1" applyBorder="1" applyAlignment="1" applyProtection="1">
      <alignment horizontal="center" wrapText="1"/>
      <protection locked="0"/>
    </xf>
    <xf numFmtId="49" fontId="61" fillId="3" borderId="1" xfId="0" applyNumberFormat="1" applyFont="1" applyFill="1" applyBorder="1" applyAlignment="1">
      <alignment horizontal="center" wrapText="1"/>
    </xf>
    <xf numFmtId="49" fontId="61" fillId="3" borderId="1" xfId="0" applyNumberFormat="1" applyFont="1" applyFill="1" applyBorder="1" applyAlignment="1">
      <alignment horizontal="left" wrapText="1"/>
    </xf>
    <xf numFmtId="3" fontId="47" fillId="0" borderId="1" xfId="0" applyNumberFormat="1" applyFont="1" applyFill="1" applyBorder="1" applyAlignment="1" applyProtection="1">
      <alignment horizontal="center"/>
      <protection locked="0"/>
    </xf>
    <xf numFmtId="3" fontId="61" fillId="0" borderId="1" xfId="0" applyNumberFormat="1" applyFont="1" applyFill="1" applyBorder="1" applyAlignment="1" applyProtection="1">
      <alignment horizontal="center"/>
      <protection locked="0"/>
    </xf>
    <xf numFmtId="49" fontId="60" fillId="0" borderId="1" xfId="0" applyNumberFormat="1" applyFont="1" applyBorder="1" applyAlignment="1">
      <alignment horizontal="center" vertical="center" wrapText="1"/>
    </xf>
    <xf numFmtId="49" fontId="60" fillId="0" borderId="8" xfId="0" applyNumberFormat="1" applyFont="1" applyBorder="1" applyAlignment="1">
      <alignment horizontal="center" vertical="center" wrapText="1"/>
    </xf>
    <xf numFmtId="49" fontId="68" fillId="0" borderId="1" xfId="0" applyNumberFormat="1" applyFont="1" applyFill="1" applyBorder="1" applyAlignment="1">
      <alignment horizontal="center" wrapText="1"/>
    </xf>
    <xf numFmtId="49" fontId="68" fillId="0" borderId="1" xfId="0" applyNumberFormat="1" applyFont="1" applyBorder="1" applyAlignment="1" applyProtection="1">
      <alignment horizontal="left" wrapText="1"/>
      <protection locked="0"/>
    </xf>
    <xf numFmtId="3" fontId="48" fillId="0" borderId="1" xfId="0" applyNumberFormat="1" applyFont="1" applyFill="1" applyBorder="1" applyAlignment="1" applyProtection="1">
      <alignment horizontal="center"/>
      <protection locked="0"/>
    </xf>
    <xf numFmtId="3" fontId="68" fillId="0" borderId="1" xfId="0" applyNumberFormat="1" applyFont="1" applyFill="1" applyBorder="1" applyAlignment="1">
      <alignment horizontal="center" wrapText="1"/>
    </xf>
    <xf numFmtId="3" fontId="48" fillId="0" borderId="1" xfId="0" applyNumberFormat="1" applyFont="1" applyFill="1" applyBorder="1" applyAlignment="1">
      <alignment horizontal="center"/>
    </xf>
    <xf numFmtId="49" fontId="61" fillId="0" borderId="1" xfId="0" applyNumberFormat="1" applyFont="1" applyFill="1" applyBorder="1" applyAlignment="1">
      <alignment horizontal="center" vertical="center" wrapText="1"/>
    </xf>
    <xf numFmtId="49" fontId="61" fillId="0" borderId="1" xfId="3" applyNumberFormat="1" applyFont="1" applyFill="1" applyBorder="1" applyAlignment="1">
      <alignment horizontal="left" wrapText="1"/>
    </xf>
    <xf numFmtId="3" fontId="80" fillId="0" borderId="1" xfId="0" applyNumberFormat="1" applyFont="1" applyFill="1" applyBorder="1" applyAlignment="1">
      <alignment horizontal="center" wrapText="1"/>
    </xf>
    <xf numFmtId="49" fontId="21" fillId="4" borderId="1" xfId="0" applyNumberFormat="1" applyFont="1" applyFill="1" applyBorder="1" applyAlignment="1">
      <alignment horizontal="center" vertical="center" wrapText="1"/>
    </xf>
    <xf numFmtId="3" fontId="82" fillId="4" borderId="1" xfId="0" applyNumberFormat="1" applyFont="1" applyFill="1" applyBorder="1" applyAlignment="1">
      <alignment horizontal="center" wrapText="1"/>
    </xf>
    <xf numFmtId="3" fontId="47" fillId="0" borderId="3" xfId="0" applyNumberFormat="1" applyFont="1" applyBorder="1" applyAlignment="1">
      <alignment horizontal="center" wrapText="1"/>
    </xf>
    <xf numFmtId="3" fontId="18" fillId="0" borderId="3" xfId="0" applyNumberFormat="1" applyFont="1" applyBorder="1" applyAlignment="1">
      <alignment horizontal="center" wrapText="1"/>
    </xf>
    <xf numFmtId="49" fontId="75" fillId="0" borderId="1" xfId="0" applyNumberFormat="1" applyFont="1" applyBorder="1" applyAlignment="1">
      <alignment horizontal="center" wrapText="1"/>
    </xf>
    <xf numFmtId="3" fontId="48" fillId="0" borderId="3" xfId="0" applyNumberFormat="1" applyFont="1" applyBorder="1" applyAlignment="1">
      <alignment horizontal="center" wrapText="1"/>
    </xf>
    <xf numFmtId="3" fontId="48" fillId="0" borderId="1" xfId="0" applyNumberFormat="1" applyFont="1" applyBorder="1" applyAlignment="1">
      <alignment horizontal="center" wrapText="1"/>
    </xf>
    <xf numFmtId="49" fontId="65" fillId="0" borderId="1" xfId="0" applyNumberFormat="1" applyFont="1" applyBorder="1" applyAlignment="1">
      <alignment horizontal="left" wrapText="1"/>
    </xf>
    <xf numFmtId="4" fontId="48" fillId="0" borderId="1" xfId="0" applyNumberFormat="1" applyFont="1" applyBorder="1" applyAlignment="1">
      <alignment horizontal="center" wrapText="1"/>
    </xf>
    <xf numFmtId="3" fontId="47" fillId="0" borderId="4" xfId="0" applyNumberFormat="1" applyFont="1" applyBorder="1" applyAlignment="1">
      <alignment horizontal="center" wrapText="1"/>
    </xf>
    <xf numFmtId="3" fontId="60" fillId="0" borderId="4" xfId="0" applyNumberFormat="1" applyFont="1" applyFill="1" applyBorder="1" applyAlignment="1">
      <alignment horizontal="center" wrapText="1"/>
    </xf>
    <xf numFmtId="3" fontId="61" fillId="0" borderId="4" xfId="0" applyNumberFormat="1" applyFont="1" applyBorder="1" applyAlignment="1">
      <alignment horizontal="center" wrapText="1"/>
    </xf>
    <xf numFmtId="49" fontId="66" fillId="4" borderId="1" xfId="0" applyNumberFormat="1" applyFont="1" applyFill="1" applyBorder="1" applyAlignment="1">
      <alignment horizontal="center" vertical="center" wrapText="1"/>
    </xf>
    <xf numFmtId="3" fontId="80" fillId="4" borderId="1" xfId="0" applyNumberFormat="1" applyFont="1" applyFill="1" applyBorder="1" applyAlignment="1">
      <alignment horizontal="center" wrapText="1"/>
    </xf>
    <xf numFmtId="4" fontId="85" fillId="4" borderId="1" xfId="0" applyNumberFormat="1" applyFont="1" applyFill="1" applyBorder="1" applyAlignment="1">
      <alignment horizontal="center" wrapText="1"/>
    </xf>
    <xf numFmtId="4" fontId="80" fillId="4" borderId="1" xfId="0" applyNumberFormat="1" applyFont="1" applyFill="1" applyBorder="1" applyAlignment="1">
      <alignment horizontal="center" wrapText="1"/>
    </xf>
    <xf numFmtId="3" fontId="61" fillId="0" borderId="4" xfId="0" applyNumberFormat="1" applyFont="1" applyFill="1" applyBorder="1" applyAlignment="1">
      <alignment horizontal="center" wrapText="1"/>
    </xf>
    <xf numFmtId="4" fontId="80" fillId="0" borderId="1" xfId="0" applyNumberFormat="1" applyFont="1" applyBorder="1" applyAlignment="1">
      <alignment horizontal="center" wrapText="1"/>
    </xf>
    <xf numFmtId="49" fontId="60" fillId="0" borderId="5" xfId="0" applyNumberFormat="1" applyFont="1" applyBorder="1" applyAlignment="1">
      <alignment horizontal="center" vertical="center" wrapText="1"/>
    </xf>
    <xf numFmtId="3" fontId="80" fillId="0" borderId="1" xfId="0" applyNumberFormat="1" applyFont="1" applyBorder="1" applyAlignment="1">
      <alignment horizontal="center" wrapText="1"/>
    </xf>
    <xf numFmtId="49" fontId="60" fillId="0" borderId="5" xfId="0" applyNumberFormat="1" applyFont="1" applyBorder="1" applyAlignment="1">
      <alignment horizontal="center" wrapText="1"/>
    </xf>
    <xf numFmtId="4" fontId="47" fillId="0" borderId="1" xfId="0" applyNumberFormat="1" applyFont="1" applyBorder="1" applyAlignment="1">
      <alignment horizontal="center" wrapText="1"/>
    </xf>
    <xf numFmtId="49" fontId="71" fillId="2" borderId="1" xfId="0" applyNumberFormat="1" applyFont="1" applyFill="1" applyBorder="1" applyAlignment="1" applyProtection="1">
      <alignment horizontal="center" wrapText="1"/>
      <protection locked="0"/>
    </xf>
    <xf numFmtId="49" fontId="21" fillId="2" borderId="1" xfId="1" applyNumberFormat="1" applyFont="1" applyFill="1" applyBorder="1" applyAlignment="1" applyProtection="1">
      <alignment horizontal="left" wrapText="1"/>
      <protection locked="0"/>
    </xf>
    <xf numFmtId="3" fontId="73" fillId="2" borderId="1" xfId="0" applyNumberFormat="1" applyFont="1" applyFill="1" applyBorder="1" applyAlignment="1">
      <alignment horizontal="center" wrapText="1"/>
    </xf>
    <xf numFmtId="3" fontId="21" fillId="2" borderId="1" xfId="0" applyNumberFormat="1" applyFont="1" applyFill="1" applyBorder="1" applyAlignment="1">
      <alignment horizontal="center" wrapText="1"/>
    </xf>
    <xf numFmtId="49" fontId="57" fillId="0" borderId="1" xfId="3" applyNumberFormat="1" applyFont="1" applyFill="1" applyBorder="1" applyAlignment="1">
      <alignment horizontal="left" wrapText="1"/>
    </xf>
    <xf numFmtId="3" fontId="68" fillId="0" borderId="1" xfId="0" applyNumberFormat="1" applyFont="1" applyFill="1" applyBorder="1" applyAlignment="1" applyProtection="1">
      <alignment horizontal="center"/>
      <protection locked="0"/>
    </xf>
    <xf numFmtId="3" fontId="95" fillId="0" borderId="1" xfId="0" applyNumberFormat="1" applyFont="1" applyFill="1" applyBorder="1" applyAlignment="1">
      <alignment horizontal="center" wrapText="1"/>
    </xf>
    <xf numFmtId="49" fontId="96" fillId="0" borderId="1" xfId="0" applyNumberFormat="1" applyFont="1" applyFill="1" applyBorder="1" applyAlignment="1">
      <alignment horizontal="left" wrapText="1"/>
    </xf>
    <xf numFmtId="3" fontId="65" fillId="0" borderId="1" xfId="0" applyNumberFormat="1" applyFont="1" applyFill="1" applyBorder="1" applyAlignment="1">
      <alignment horizontal="center" wrapText="1"/>
    </xf>
    <xf numFmtId="0" fontId="58" fillId="0" borderId="0" xfId="0" applyFont="1"/>
    <xf numFmtId="0" fontId="58" fillId="0" borderId="0" xfId="0" applyFont="1" applyFill="1"/>
    <xf numFmtId="0" fontId="53" fillId="0" borderId="6" xfId="5" applyFont="1" applyBorder="1" applyAlignment="1">
      <alignment horizontal="center" vertical="center" wrapText="1"/>
    </xf>
    <xf numFmtId="0" fontId="14" fillId="4" borderId="1" xfId="5" applyFont="1" applyFill="1" applyBorder="1" applyAlignment="1">
      <alignment horizontal="center" wrapText="1"/>
    </xf>
    <xf numFmtId="3" fontId="82" fillId="4" borderId="1" xfId="5" applyNumberFormat="1" applyFont="1" applyFill="1" applyBorder="1" applyAlignment="1">
      <alignment horizontal="center" wrapText="1"/>
    </xf>
    <xf numFmtId="0" fontId="6" fillId="0" borderId="2" xfId="5" applyFont="1" applyBorder="1" applyAlignment="1">
      <alignment horizontal="center" vertical="center" wrapText="1"/>
    </xf>
    <xf numFmtId="3" fontId="14" fillId="2" borderId="2" xfId="5" applyNumberFormat="1" applyFont="1" applyFill="1" applyBorder="1" applyAlignment="1">
      <alignment horizontal="center" vertical="center" wrapText="1"/>
    </xf>
    <xf numFmtId="3" fontId="14" fillId="0" borderId="1" xfId="5" applyNumberFormat="1" applyFont="1" applyBorder="1" applyAlignment="1">
      <alignment horizontal="center" wrapText="1"/>
    </xf>
    <xf numFmtId="3" fontId="61" fillId="2" borderId="2" xfId="5" applyNumberFormat="1" applyFont="1" applyFill="1" applyBorder="1" applyAlignment="1">
      <alignment horizontal="center" vertical="center" wrapText="1"/>
    </xf>
    <xf numFmtId="0" fontId="64" fillId="0" borderId="0" xfId="5" applyFont="1" applyAlignment="1">
      <alignment horizontal="center" vertical="center" wrapText="1"/>
    </xf>
    <xf numFmtId="3" fontId="65" fillId="0" borderId="1" xfId="5" applyNumberFormat="1" applyFont="1" applyFill="1" applyBorder="1" applyAlignment="1">
      <alignment horizontal="center" wrapText="1"/>
    </xf>
    <xf numFmtId="0" fontId="61" fillId="0" borderId="1" xfId="5" applyFont="1" applyFill="1" applyBorder="1" applyAlignment="1">
      <alignment wrapText="1"/>
    </xf>
    <xf numFmtId="3" fontId="60" fillId="0" borderId="1" xfId="5" applyNumberFormat="1" applyFont="1" applyFill="1" applyBorder="1" applyAlignment="1">
      <alignment horizontal="center" wrapText="1"/>
    </xf>
    <xf numFmtId="0" fontId="22" fillId="4" borderId="1" xfId="5" applyFont="1" applyFill="1" applyBorder="1" applyAlignment="1">
      <alignment horizontal="center" vertical="center" wrapText="1"/>
    </xf>
    <xf numFmtId="49" fontId="47" fillId="0" borderId="1" xfId="0" applyNumberFormat="1" applyFont="1" applyBorder="1" applyAlignment="1">
      <alignment horizontal="center" vertical="center"/>
    </xf>
    <xf numFmtId="0" fontId="48" fillId="0" borderId="1" xfId="0" applyFont="1" applyBorder="1" applyAlignment="1">
      <alignment horizontal="left" vertical="center" wrapText="1"/>
    </xf>
    <xf numFmtId="3" fontId="48" fillId="0" borderId="1" xfId="5" applyNumberFormat="1" applyFont="1" applyBorder="1" applyAlignment="1">
      <alignment horizontal="center" wrapText="1"/>
    </xf>
    <xf numFmtId="49" fontId="18" fillId="0" borderId="1" xfId="0" applyNumberFormat="1" applyFont="1" applyFill="1" applyBorder="1" applyAlignment="1">
      <alignment horizontal="center" wrapText="1"/>
    </xf>
    <xf numFmtId="49" fontId="18" fillId="0" borderId="1" xfId="0" applyNumberFormat="1" applyFont="1" applyBorder="1" applyAlignment="1">
      <alignment horizontal="left" wrapText="1"/>
    </xf>
    <xf numFmtId="49" fontId="57" fillId="3" borderId="1" xfId="0" applyNumberFormat="1" applyFont="1" applyFill="1" applyBorder="1" applyAlignment="1">
      <alignment horizontal="left" wrapText="1"/>
    </xf>
    <xf numFmtId="0" fontId="98" fillId="0" borderId="0" xfId="0" applyFont="1"/>
    <xf numFmtId="0" fontId="99" fillId="0" borderId="0" xfId="0" applyFont="1"/>
    <xf numFmtId="0" fontId="100" fillId="0" borderId="1" xfId="0" applyFont="1" applyBorder="1"/>
    <xf numFmtId="49" fontId="14" fillId="0" borderId="1" xfId="0" applyNumberFormat="1" applyFont="1" applyBorder="1" applyAlignment="1" applyProtection="1">
      <alignment horizontal="left" wrapText="1"/>
      <protection locked="0"/>
    </xf>
    <xf numFmtId="3" fontId="79" fillId="0" borderId="1" xfId="0" applyNumberFormat="1" applyFont="1" applyBorder="1" applyAlignment="1">
      <alignment horizontal="center" wrapText="1"/>
    </xf>
    <xf numFmtId="0" fontId="18" fillId="0" borderId="0" xfId="0" applyFont="1" applyAlignment="1">
      <alignment wrapText="1"/>
    </xf>
    <xf numFmtId="3" fontId="82" fillId="0" borderId="1" xfId="0" applyNumberFormat="1" applyFont="1" applyBorder="1" applyAlignment="1">
      <alignment horizontal="center" wrapText="1"/>
    </xf>
    <xf numFmtId="3" fontId="101" fillId="0" borderId="1" xfId="0" applyNumberFormat="1" applyFont="1" applyBorder="1" applyAlignment="1">
      <alignment horizontal="center" wrapText="1"/>
    </xf>
    <xf numFmtId="49" fontId="72" fillId="0" borderId="8" xfId="0" applyNumberFormat="1" applyFont="1" applyBorder="1" applyAlignment="1">
      <alignment horizontal="center" wrapText="1"/>
    </xf>
    <xf numFmtId="0" fontId="77" fillId="5" borderId="1" xfId="0" applyFont="1" applyFill="1" applyBorder="1" applyAlignment="1">
      <alignment horizontal="center" wrapText="1"/>
    </xf>
    <xf numFmtId="0" fontId="18" fillId="5" borderId="1" xfId="0" applyFont="1" applyFill="1" applyBorder="1" applyAlignment="1">
      <alignment horizontal="center" wrapText="1"/>
    </xf>
    <xf numFmtId="0" fontId="100" fillId="0" borderId="1" xfId="0" applyFont="1" applyBorder="1" applyAlignment="1"/>
    <xf numFmtId="49" fontId="97" fillId="0" borderId="1" xfId="0" applyNumberFormat="1" applyFont="1" applyBorder="1" applyAlignment="1">
      <alignment horizontal="center" wrapText="1"/>
    </xf>
    <xf numFmtId="0" fontId="77" fillId="5" borderId="1" xfId="0" applyFont="1" applyFill="1" applyBorder="1" applyAlignment="1">
      <alignment horizontal="left" wrapText="1"/>
    </xf>
    <xf numFmtId="0" fontId="18" fillId="5" borderId="1" xfId="0" applyFont="1" applyFill="1" applyBorder="1" applyAlignment="1">
      <alignment horizontal="left" wrapText="1"/>
    </xf>
    <xf numFmtId="0" fontId="79" fillId="0" borderId="0" xfId="0" applyFont="1" applyAlignment="1">
      <alignment horizontal="center"/>
    </xf>
    <xf numFmtId="0" fontId="79" fillId="0" borderId="0" xfId="0" applyFont="1" applyAlignment="1">
      <alignment horizontal="left"/>
    </xf>
    <xf numFmtId="0" fontId="28" fillId="0" borderId="4" xfId="0" applyFont="1" applyBorder="1" applyAlignment="1">
      <alignment horizontal="center" vertical="center" wrapText="1"/>
    </xf>
    <xf numFmtId="4" fontId="35" fillId="0" borderId="1" xfId="4" applyNumberFormat="1" applyFont="1" applyFill="1" applyBorder="1" applyAlignment="1">
      <alignment horizontal="center"/>
    </xf>
    <xf numFmtId="4" fontId="34" fillId="0" borderId="1" xfId="4" applyNumberFormat="1" applyFont="1" applyFill="1" applyBorder="1" applyAlignment="1">
      <alignment horizontal="center" wrapText="1"/>
    </xf>
    <xf numFmtId="4" fontId="28" fillId="0" borderId="1" xfId="4" applyNumberFormat="1" applyFont="1" applyFill="1" applyBorder="1" applyAlignment="1">
      <alignment horizontal="center"/>
    </xf>
    <xf numFmtId="3" fontId="18" fillId="0" borderId="1" xfId="0" applyNumberFormat="1" applyFont="1" applyFill="1" applyBorder="1" applyAlignment="1">
      <alignment horizontal="center" wrapText="1"/>
    </xf>
    <xf numFmtId="3" fontId="71" fillId="0" borderId="1" xfId="0" applyNumberFormat="1" applyFont="1" applyFill="1" applyBorder="1" applyAlignment="1">
      <alignment horizontal="center" wrapText="1"/>
    </xf>
    <xf numFmtId="49" fontId="14" fillId="0" borderId="1" xfId="2" applyNumberFormat="1" applyFont="1" applyFill="1" applyBorder="1" applyAlignment="1">
      <alignment horizontal="center" wrapText="1"/>
    </xf>
    <xf numFmtId="49" fontId="14" fillId="0" borderId="1" xfId="2" applyNumberFormat="1" applyFont="1" applyFill="1" applyBorder="1" applyAlignment="1">
      <alignment horizontal="left" wrapText="1"/>
    </xf>
    <xf numFmtId="3" fontId="18" fillId="0" borderId="3" xfId="0" applyNumberFormat="1" applyFont="1" applyFill="1" applyBorder="1" applyAlignment="1">
      <alignment horizontal="center" wrapText="1"/>
    </xf>
    <xf numFmtId="3" fontId="14" fillId="0" borderId="1" xfId="0" applyNumberFormat="1" applyFont="1" applyFill="1" applyBorder="1" applyAlignment="1">
      <alignment horizontal="center" wrapText="1"/>
    </xf>
    <xf numFmtId="3" fontId="18" fillId="0" borderId="1" xfId="0" applyNumberFormat="1" applyFont="1" applyFill="1" applyBorder="1" applyAlignment="1" applyProtection="1">
      <alignment horizontal="center" wrapText="1"/>
      <protection locked="0"/>
    </xf>
    <xf numFmtId="0" fontId="13" fillId="0" borderId="0" xfId="0" applyFont="1"/>
    <xf numFmtId="0" fontId="13" fillId="0" borderId="0" xfId="0" applyFont="1" applyFill="1"/>
    <xf numFmtId="0" fontId="76" fillId="0" borderId="1" xfId="5" applyFont="1" applyBorder="1" applyAlignment="1">
      <alignment wrapText="1"/>
    </xf>
    <xf numFmtId="0" fontId="76" fillId="0" borderId="1" xfId="5" applyFont="1" applyFill="1" applyBorder="1" applyAlignment="1">
      <alignment wrapText="1"/>
    </xf>
    <xf numFmtId="0" fontId="78" fillId="0" borderId="0" xfId="0" applyFont="1" applyAlignment="1">
      <alignment horizontal="center"/>
    </xf>
    <xf numFmtId="0" fontId="80" fillId="0" borderId="0" xfId="0" applyFont="1" applyAlignment="1">
      <alignment horizontal="center"/>
    </xf>
    <xf numFmtId="49" fontId="35" fillId="0" borderId="11" xfId="30" applyNumberFormat="1" applyFont="1" applyFill="1" applyBorder="1" applyAlignment="1">
      <alignment horizontal="center" wrapText="1"/>
    </xf>
    <xf numFmtId="0" fontId="0" fillId="0" borderId="0" xfId="0" applyFont="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xf>
    <xf numFmtId="0" fontId="103" fillId="0" borderId="0" xfId="0" applyFont="1"/>
    <xf numFmtId="0" fontId="85" fillId="4" borderId="1" xfId="0" applyFont="1" applyFill="1" applyBorder="1" applyAlignment="1">
      <alignment horizontal="center"/>
    </xf>
    <xf numFmtId="3" fontId="82" fillId="0" borderId="0" xfId="0" applyNumberFormat="1" applyFont="1"/>
    <xf numFmtId="0" fontId="18" fillId="0" borderId="1" xfId="0" applyFont="1" applyFill="1" applyBorder="1" applyAlignment="1">
      <alignment horizontal="center" wrapText="1"/>
    </xf>
    <xf numFmtId="49" fontId="82" fillId="6" borderId="1" xfId="0" applyNumberFormat="1" applyFont="1" applyFill="1" applyBorder="1" applyAlignment="1">
      <alignment horizontal="center" vertical="center"/>
    </xf>
    <xf numFmtId="49" fontId="82" fillId="6" borderId="1" xfId="0" applyNumberFormat="1" applyFont="1" applyFill="1" applyBorder="1" applyAlignment="1">
      <alignment horizontal="center"/>
    </xf>
    <xf numFmtId="0" fontId="82" fillId="6" borderId="1" xfId="0" applyFont="1" applyFill="1" applyBorder="1" applyAlignment="1">
      <alignment horizontal="center" wrapText="1"/>
    </xf>
    <xf numFmtId="3" fontId="82" fillId="6" borderId="1" xfId="0" applyNumberFormat="1" applyFont="1" applyFill="1" applyBorder="1" applyAlignment="1">
      <alignment horizontal="center"/>
    </xf>
    <xf numFmtId="0" fontId="81" fillId="0" borderId="0" xfId="0" applyFont="1" applyAlignment="1">
      <alignment horizontal="center" vertical="center"/>
    </xf>
    <xf numFmtId="0" fontId="61" fillId="0" borderId="0" xfId="0" applyFont="1" applyAlignment="1">
      <alignment horizontal="center"/>
    </xf>
    <xf numFmtId="0" fontId="44" fillId="0" borderId="0" xfId="0" applyFont="1" applyAlignment="1">
      <alignment horizontal="center"/>
    </xf>
    <xf numFmtId="3" fontId="89" fillId="0" borderId="0" xfId="0" applyNumberFormat="1" applyFont="1" applyAlignment="1"/>
    <xf numFmtId="0" fontId="18" fillId="0" borderId="0" xfId="0" applyFont="1"/>
    <xf numFmtId="3" fontId="72" fillId="0" borderId="1" xfId="0" applyNumberFormat="1" applyFont="1" applyFill="1" applyBorder="1" applyAlignment="1">
      <alignment horizontal="center" wrapText="1"/>
    </xf>
    <xf numFmtId="0" fontId="12" fillId="0" borderId="0" xfId="0" applyFont="1" applyFill="1"/>
    <xf numFmtId="49" fontId="14" fillId="0" borderId="1" xfId="0" applyNumberFormat="1" applyFont="1" applyFill="1" applyBorder="1" applyAlignment="1">
      <alignment horizontal="left" wrapText="1"/>
    </xf>
    <xf numFmtId="3" fontId="14" fillId="0" borderId="1" xfId="0" applyNumberFormat="1" applyFont="1" applyFill="1" applyBorder="1" applyAlignment="1" applyProtection="1">
      <alignment horizontal="center"/>
      <protection locked="0"/>
    </xf>
    <xf numFmtId="3" fontId="18" fillId="0" borderId="1" xfId="0" applyNumberFormat="1" applyFont="1" applyFill="1" applyBorder="1" applyAlignment="1" applyProtection="1">
      <alignment horizontal="center"/>
      <protection locked="0"/>
    </xf>
    <xf numFmtId="49" fontId="18" fillId="0" borderId="5" xfId="0" applyNumberFormat="1" applyFont="1" applyBorder="1" applyAlignment="1">
      <alignment horizontal="left" wrapText="1"/>
    </xf>
    <xf numFmtId="3" fontId="18" fillId="0" borderId="0" xfId="0" applyNumberFormat="1" applyFont="1" applyAlignment="1">
      <alignment wrapText="1"/>
    </xf>
    <xf numFmtId="49" fontId="14" fillId="3" borderId="1" xfId="0" applyNumberFormat="1" applyFont="1" applyFill="1" applyBorder="1" applyAlignment="1">
      <alignment horizontal="center" wrapText="1"/>
    </xf>
    <xf numFmtId="49" fontId="14" fillId="3" borderId="1" xfId="0" applyNumberFormat="1" applyFont="1" applyFill="1" applyBorder="1" applyAlignment="1">
      <alignment horizontal="left" wrapText="1"/>
    </xf>
    <xf numFmtId="4" fontId="21" fillId="4" borderId="1" xfId="0" applyNumberFormat="1" applyFont="1" applyFill="1" applyBorder="1" applyAlignment="1">
      <alignment horizontal="center" wrapText="1"/>
    </xf>
    <xf numFmtId="4" fontId="73" fillId="4" borderId="1" xfId="0" applyNumberFormat="1" applyFont="1" applyFill="1" applyBorder="1" applyAlignment="1">
      <alignment horizontal="center" wrapText="1"/>
    </xf>
    <xf numFmtId="49" fontId="71" fillId="0" borderId="1" xfId="0" applyNumberFormat="1" applyFont="1" applyFill="1" applyBorder="1" applyAlignment="1">
      <alignment horizontal="center" vertical="center" wrapText="1"/>
    </xf>
    <xf numFmtId="49" fontId="71" fillId="0" borderId="1" xfId="0" applyNumberFormat="1" applyFont="1" applyBorder="1" applyAlignment="1">
      <alignment horizontal="center" vertical="center" wrapText="1"/>
    </xf>
    <xf numFmtId="49" fontId="71" fillId="0" borderId="8" xfId="0" applyNumberFormat="1" applyFont="1" applyBorder="1" applyAlignment="1">
      <alignment horizontal="center" vertical="center" wrapText="1"/>
    </xf>
    <xf numFmtId="0" fontId="18" fillId="0" borderId="1" xfId="0" applyFont="1" applyBorder="1" applyAlignment="1">
      <alignment horizontal="left" wrapText="1"/>
    </xf>
    <xf numFmtId="49" fontId="18" fillId="0" borderId="0" xfId="0" applyNumberFormat="1" applyFont="1" applyAlignment="1">
      <alignment horizontal="left" wrapText="1"/>
    </xf>
    <xf numFmtId="49" fontId="14" fillId="0" borderId="1" xfId="0" applyNumberFormat="1" applyFont="1" applyFill="1" applyBorder="1" applyAlignment="1">
      <alignment horizontal="center" wrapText="1"/>
    </xf>
    <xf numFmtId="3" fontId="18" fillId="0" borderId="1" xfId="0" applyNumberFormat="1" applyFont="1" applyFill="1" applyBorder="1" applyAlignment="1">
      <alignment horizontal="center"/>
    </xf>
    <xf numFmtId="49" fontId="72" fillId="0" borderId="14" xfId="0" applyNumberFormat="1" applyFont="1" applyBorder="1" applyAlignment="1">
      <alignment horizontal="center" wrapText="1"/>
    </xf>
    <xf numFmtId="0" fontId="18" fillId="5" borderId="4" xfId="0" applyFont="1" applyFill="1" applyBorder="1" applyAlignment="1">
      <alignment horizontal="left" wrapText="1"/>
    </xf>
    <xf numFmtId="3" fontId="79" fillId="4" borderId="1" xfId="0" applyNumberFormat="1" applyFont="1" applyFill="1" applyBorder="1" applyAlignment="1">
      <alignment horizontal="center" wrapText="1"/>
    </xf>
    <xf numFmtId="0" fontId="13" fillId="0" borderId="0" xfId="0" applyFont="1" applyBorder="1"/>
    <xf numFmtId="49" fontId="71" fillId="0" borderId="8" xfId="0" applyNumberFormat="1" applyFont="1" applyFill="1" applyBorder="1" applyAlignment="1">
      <alignment horizontal="center" wrapText="1"/>
    </xf>
    <xf numFmtId="0" fontId="18" fillId="0" borderId="1" xfId="0" applyFont="1" applyBorder="1" applyAlignment="1">
      <alignment horizontal="center" wrapText="1"/>
    </xf>
    <xf numFmtId="3" fontId="18" fillId="0" borderId="4" xfId="0" applyNumberFormat="1" applyFont="1" applyBorder="1" applyAlignment="1">
      <alignment horizontal="center" wrapText="1"/>
    </xf>
    <xf numFmtId="3" fontId="71" fillId="0" borderId="4" xfId="0" applyNumberFormat="1" applyFont="1" applyFill="1" applyBorder="1" applyAlignment="1">
      <alignment horizontal="center" wrapText="1"/>
    </xf>
    <xf numFmtId="3" fontId="14" fillId="0" borderId="4" xfId="0" applyNumberFormat="1" applyFont="1" applyBorder="1" applyAlignment="1">
      <alignment horizontal="center" wrapText="1"/>
    </xf>
    <xf numFmtId="0" fontId="18" fillId="0" borderId="8" xfId="0" applyFont="1" applyBorder="1" applyAlignment="1">
      <alignment horizontal="center" wrapText="1"/>
    </xf>
    <xf numFmtId="3" fontId="71" fillId="0" borderId="7" xfId="0" applyNumberFormat="1" applyFont="1" applyFill="1" applyBorder="1" applyAlignment="1">
      <alignment horizontal="center" wrapText="1"/>
    </xf>
    <xf numFmtId="49" fontId="18" fillId="0" borderId="1" xfId="0" applyNumberFormat="1" applyFont="1" applyBorder="1" applyAlignment="1">
      <alignment horizontal="center"/>
    </xf>
    <xf numFmtId="3" fontId="72" fillId="0" borderId="5" xfId="0" applyNumberFormat="1" applyFont="1" applyFill="1" applyBorder="1" applyAlignment="1">
      <alignment horizontal="center" wrapText="1"/>
    </xf>
    <xf numFmtId="3" fontId="71" fillId="0" borderId="5" xfId="0" applyNumberFormat="1" applyFont="1" applyFill="1" applyBorder="1" applyAlignment="1">
      <alignment horizontal="center" wrapText="1"/>
    </xf>
    <xf numFmtId="49" fontId="77" fillId="0" borderId="1" xfId="0" applyNumberFormat="1" applyFont="1" applyBorder="1" applyAlignment="1">
      <alignment horizontal="center"/>
    </xf>
    <xf numFmtId="49" fontId="94" fillId="0" borderId="1" xfId="0" applyNumberFormat="1" applyFont="1" applyBorder="1" applyAlignment="1">
      <alignment horizontal="center" wrapText="1"/>
    </xf>
    <xf numFmtId="0" fontId="104" fillId="0" borderId="1" xfId="0" applyFont="1" applyBorder="1" applyAlignment="1">
      <alignment horizontal="left" wrapText="1"/>
    </xf>
    <xf numFmtId="3" fontId="77" fillId="0" borderId="3" xfId="0" applyNumberFormat="1" applyFont="1" applyBorder="1" applyAlignment="1">
      <alignment horizontal="center" wrapText="1"/>
    </xf>
    <xf numFmtId="0" fontId="102" fillId="0" borderId="0" xfId="0" applyFont="1"/>
    <xf numFmtId="0" fontId="102" fillId="0" borderId="0" xfId="0" applyFont="1" applyBorder="1"/>
    <xf numFmtId="49" fontId="14" fillId="0" borderId="1" xfId="0" applyNumberFormat="1" applyFont="1" applyBorder="1" applyAlignment="1">
      <alignment horizontal="center"/>
    </xf>
    <xf numFmtId="49" fontId="14" fillId="0" borderId="1" xfId="0" applyNumberFormat="1" applyFont="1" applyBorder="1" applyAlignment="1">
      <alignment horizontal="left" wrapText="1"/>
    </xf>
    <xf numFmtId="3" fontId="14" fillId="0" borderId="1" xfId="0" applyNumberFormat="1" applyFont="1" applyFill="1" applyBorder="1" applyAlignment="1" applyProtection="1">
      <alignment horizontal="center" wrapText="1"/>
      <protection locked="0"/>
    </xf>
    <xf numFmtId="49" fontId="72" fillId="0" borderId="1" xfId="0" applyNumberFormat="1" applyFont="1" applyBorder="1" applyAlignment="1">
      <alignment horizontal="left" wrapText="1"/>
    </xf>
    <xf numFmtId="49" fontId="73" fillId="4" borderId="1" xfId="0" applyNumberFormat="1" applyFont="1" applyFill="1" applyBorder="1" applyAlignment="1" applyProtection="1">
      <alignment horizontal="left" wrapText="1"/>
      <protection locked="0"/>
    </xf>
    <xf numFmtId="49" fontId="72" fillId="0" borderId="1" xfId="0" applyNumberFormat="1" applyFont="1" applyFill="1" applyBorder="1" applyAlignment="1">
      <alignment horizontal="left" wrapText="1"/>
    </xf>
    <xf numFmtId="0" fontId="14" fillId="0" borderId="1" xfId="5" applyFont="1" applyBorder="1" applyAlignment="1">
      <alignment wrapText="1"/>
    </xf>
    <xf numFmtId="3" fontId="30" fillId="0" borderId="1" xfId="5" applyNumberFormat="1" applyFont="1" applyBorder="1" applyAlignment="1">
      <alignment horizontal="center" vertical="center" wrapText="1"/>
    </xf>
    <xf numFmtId="3" fontId="18" fillId="0" borderId="1" xfId="5" applyNumberFormat="1" applyFont="1" applyBorder="1" applyAlignment="1">
      <alignment horizontal="center" wrapText="1"/>
    </xf>
    <xf numFmtId="0" fontId="14" fillId="0" borderId="1" xfId="5" applyFont="1" applyFill="1" applyBorder="1" applyAlignment="1">
      <alignment horizontal="left" wrapText="1"/>
    </xf>
    <xf numFmtId="49" fontId="69" fillId="0" borderId="1" xfId="5" applyNumberFormat="1" applyFont="1" applyFill="1" applyBorder="1" applyAlignment="1" applyProtection="1">
      <alignment horizontal="center" wrapText="1"/>
      <protection locked="0"/>
    </xf>
    <xf numFmtId="3" fontId="18" fillId="0" borderId="1" xfId="0" applyNumberFormat="1" applyFont="1" applyBorder="1" applyAlignment="1">
      <alignment horizontal="center"/>
    </xf>
    <xf numFmtId="0" fontId="105" fillId="0" borderId="0" xfId="0" applyFont="1"/>
    <xf numFmtId="49" fontId="18" fillId="0" borderId="1" xfId="0" applyNumberFormat="1" applyFont="1" applyFill="1" applyBorder="1" applyAlignment="1" applyProtection="1">
      <alignment horizontal="left" wrapText="1"/>
      <protection locked="0"/>
    </xf>
    <xf numFmtId="0" fontId="18" fillId="0" borderId="1" xfId="0" applyFont="1" applyFill="1" applyBorder="1" applyAlignment="1">
      <alignment wrapText="1"/>
    </xf>
    <xf numFmtId="0" fontId="0" fillId="0" borderId="1" xfId="0" applyFont="1" applyBorder="1"/>
    <xf numFmtId="0" fontId="18" fillId="4" borderId="1" xfId="0" applyFont="1" applyFill="1" applyBorder="1" applyAlignment="1">
      <alignment wrapText="1"/>
    </xf>
    <xf numFmtId="0" fontId="18" fillId="4" borderId="1" xfId="0" applyFont="1" applyFill="1" applyBorder="1" applyAlignment="1">
      <alignment horizontal="center" wrapText="1"/>
    </xf>
    <xf numFmtId="3" fontId="82" fillId="0" borderId="1" xfId="0" applyNumberFormat="1" applyFont="1" applyFill="1" applyBorder="1" applyAlignment="1">
      <alignment horizontal="center" wrapText="1"/>
    </xf>
    <xf numFmtId="3" fontId="39" fillId="0" borderId="0" xfId="0" applyNumberFormat="1" applyFont="1" applyFill="1"/>
    <xf numFmtId="0" fontId="18" fillId="0" borderId="0" xfId="0" applyFont="1" applyFill="1"/>
    <xf numFmtId="0" fontId="104" fillId="0" borderId="0" xfId="0" applyFont="1"/>
    <xf numFmtId="0" fontId="82" fillId="4" borderId="1" xfId="0" applyFont="1" applyFill="1" applyBorder="1" applyAlignment="1">
      <alignment wrapText="1"/>
    </xf>
    <xf numFmtId="0" fontId="82" fillId="4" borderId="1" xfId="0" applyFont="1" applyFill="1" applyBorder="1" applyAlignment="1">
      <alignment horizontal="center" wrapText="1"/>
    </xf>
    <xf numFmtId="49" fontId="71" fillId="0" borderId="5" xfId="0" applyNumberFormat="1" applyFont="1" applyFill="1" applyBorder="1" applyAlignment="1">
      <alignment horizontal="center" wrapText="1"/>
    </xf>
    <xf numFmtId="49" fontId="71" fillId="0" borderId="13" xfId="0" applyNumberFormat="1" applyFont="1" applyFill="1" applyBorder="1" applyAlignment="1">
      <alignment horizontal="center" wrapText="1"/>
    </xf>
    <xf numFmtId="0" fontId="45" fillId="0" borderId="1" xfId="0" applyFont="1" applyBorder="1" applyAlignment="1">
      <alignment horizontal="center"/>
    </xf>
    <xf numFmtId="0" fontId="45" fillId="0" borderId="0" xfId="0" applyFont="1" applyAlignment="1">
      <alignment horizontal="center"/>
    </xf>
    <xf numFmtId="49" fontId="14" fillId="0" borderId="4" xfId="0" applyNumberFormat="1" applyFont="1" applyBorder="1" applyAlignment="1">
      <alignment horizontal="center"/>
    </xf>
    <xf numFmtId="49" fontId="71" fillId="0" borderId="4" xfId="0" applyNumberFormat="1" applyFont="1" applyBorder="1" applyAlignment="1">
      <alignment horizontal="center" wrapText="1"/>
    </xf>
    <xf numFmtId="49" fontId="14" fillId="0" borderId="4" xfId="0" applyNumberFormat="1" applyFont="1" applyBorder="1" applyAlignment="1">
      <alignment horizontal="left" wrapText="1"/>
    </xf>
    <xf numFmtId="0" fontId="82" fillId="4" borderId="1" xfId="0" applyFont="1" applyFill="1" applyBorder="1" applyAlignment="1"/>
    <xf numFmtId="0" fontId="82" fillId="4" borderId="1" xfId="0" applyFont="1" applyFill="1" applyBorder="1" applyAlignment="1">
      <alignment horizontal="center"/>
    </xf>
    <xf numFmtId="0" fontId="18" fillId="0" borderId="1" xfId="0" applyFont="1" applyBorder="1" applyAlignment="1">
      <alignment horizontal="center"/>
    </xf>
    <xf numFmtId="49" fontId="14" fillId="0" borderId="4" xfId="0" applyNumberFormat="1" applyFont="1" applyBorder="1" applyAlignment="1" applyProtection="1">
      <alignment horizontal="left" wrapText="1"/>
      <protection locked="0"/>
    </xf>
    <xf numFmtId="0" fontId="18" fillId="0" borderId="5" xfId="0" applyFont="1" applyBorder="1" applyAlignment="1">
      <alignment horizontal="left" wrapText="1"/>
    </xf>
    <xf numFmtId="0" fontId="106" fillId="0" borderId="0" xfId="0" applyFont="1"/>
    <xf numFmtId="49" fontId="82" fillId="4" borderId="1" xfId="0" applyNumberFormat="1" applyFont="1" applyFill="1" applyBorder="1" applyAlignment="1">
      <alignment horizontal="center"/>
    </xf>
    <xf numFmtId="0" fontId="82" fillId="4" borderId="1" xfId="0" applyFont="1" applyFill="1" applyBorder="1" applyAlignment="1">
      <alignment horizontal="justify" wrapText="1"/>
    </xf>
    <xf numFmtId="49" fontId="72" fillId="0" borderId="1" xfId="0" applyNumberFormat="1" applyFont="1" applyFill="1" applyBorder="1" applyAlignment="1">
      <alignment horizontal="center" wrapText="1"/>
    </xf>
    <xf numFmtId="0" fontId="18" fillId="0" borderId="5" xfId="0" applyFont="1" applyBorder="1" applyAlignment="1">
      <alignment horizontal="center"/>
    </xf>
    <xf numFmtId="0" fontId="15" fillId="0" borderId="1" xfId="0" applyFont="1" applyBorder="1"/>
    <xf numFmtId="49" fontId="18" fillId="3" borderId="1" xfId="0" applyNumberFormat="1" applyFont="1" applyFill="1" applyBorder="1" applyAlignment="1">
      <alignment horizontal="center" wrapText="1"/>
    </xf>
    <xf numFmtId="49" fontId="18" fillId="3" borderId="1" xfId="0" applyNumberFormat="1" applyFont="1" applyFill="1" applyBorder="1" applyAlignment="1">
      <alignment horizontal="left" wrapText="1"/>
    </xf>
    <xf numFmtId="0" fontId="18" fillId="0" borderId="1" xfId="0" applyFont="1" applyBorder="1"/>
    <xf numFmtId="49" fontId="71" fillId="0" borderId="1" xfId="0" applyNumberFormat="1" applyFont="1" applyFill="1" applyBorder="1" applyAlignment="1" applyProtection="1">
      <alignment horizontal="left" wrapText="1"/>
      <protection locked="0"/>
    </xf>
    <xf numFmtId="49" fontId="38" fillId="0" borderId="0" xfId="4" applyNumberFormat="1" applyFont="1" applyFill="1" applyBorder="1" applyAlignment="1" applyProtection="1">
      <alignment horizontal="left" vertical="top" wrapText="1"/>
      <protection locked="0"/>
    </xf>
    <xf numFmtId="0" fontId="28" fillId="0" borderId="1" xfId="4" applyFont="1" applyFill="1" applyBorder="1" applyAlignment="1">
      <alignment horizontal="center" vertical="center" wrapText="1"/>
    </xf>
    <xf numFmtId="49" fontId="29" fillId="0" borderId="1" xfId="4" applyNumberFormat="1" applyFont="1" applyFill="1" applyBorder="1" applyAlignment="1">
      <alignment horizontal="center" vertical="center" wrapText="1"/>
    </xf>
    <xf numFmtId="0" fontId="29" fillId="0" borderId="1" xfId="4" applyFont="1" applyFill="1" applyBorder="1" applyAlignment="1">
      <alignment horizontal="center" vertical="center"/>
    </xf>
    <xf numFmtId="0" fontId="29" fillId="0" borderId="1" xfId="4" applyFont="1" applyFill="1" applyBorder="1" applyAlignment="1">
      <alignment horizontal="center" vertical="center" wrapText="1"/>
    </xf>
    <xf numFmtId="49" fontId="32" fillId="0" borderId="8" xfId="4" applyNumberFormat="1" applyFont="1" applyFill="1" applyBorder="1" applyAlignment="1">
      <alignment horizontal="center" wrapText="1"/>
    </xf>
    <xf numFmtId="0" fontId="0" fillId="0" borderId="10" xfId="0" applyBorder="1" applyAlignment="1">
      <alignment wrapText="1"/>
    </xf>
    <xf numFmtId="0" fontId="0" fillId="0" borderId="3" xfId="0" applyBorder="1" applyAlignment="1">
      <alignment wrapText="1"/>
    </xf>
    <xf numFmtId="49" fontId="24" fillId="0" borderId="0" xfId="4" applyNumberFormat="1" applyFont="1" applyFill="1" applyBorder="1" applyAlignment="1" applyProtection="1">
      <alignment horizontal="left" wrapText="1"/>
      <protection locked="0"/>
    </xf>
    <xf numFmtId="0" fontId="62" fillId="0" borderId="0" xfId="0" applyFont="1" applyAlignment="1"/>
    <xf numFmtId="0" fontId="18" fillId="0" borderId="0" xfId="4" applyFont="1" applyAlignment="1"/>
    <xf numFmtId="0" fontId="18" fillId="0" borderId="0" xfId="4" applyFont="1" applyAlignment="1">
      <alignment horizontal="right"/>
    </xf>
    <xf numFmtId="1" fontId="27" fillId="0" borderId="0" xfId="4" applyNumberFormat="1" applyFont="1" applyFill="1" applyBorder="1" applyAlignment="1">
      <alignment horizontal="center" vertical="top" wrapText="1"/>
    </xf>
    <xf numFmtId="49" fontId="70" fillId="0" borderId="0" xfId="4" applyNumberFormat="1" applyFont="1" applyFill="1" applyBorder="1" applyAlignment="1">
      <alignment horizontal="left" wrapText="1"/>
    </xf>
    <xf numFmtId="0" fontId="0" fillId="0" borderId="0" xfId="0" applyAlignment="1"/>
    <xf numFmtId="1" fontId="2" fillId="0" borderId="0" xfId="4" applyNumberFormat="1" applyFont="1" applyFill="1" applyBorder="1" applyAlignment="1">
      <alignment horizontal="left" vertical="top" wrapText="1"/>
    </xf>
    <xf numFmtId="0" fontId="8" fillId="0" borderId="4"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5" xfId="0" applyFont="1" applyBorder="1" applyAlignment="1">
      <alignment horizontal="center" vertical="center" textRotation="255"/>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5"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49" fontId="5" fillId="0" borderId="4"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9" fillId="0" borderId="4" xfId="0" applyFont="1" applyBorder="1" applyAlignment="1">
      <alignment horizontal="center" vertical="center" wrapText="1"/>
    </xf>
    <xf numFmtId="0" fontId="0" fillId="0" borderId="7" xfId="0" applyFont="1" applyBorder="1" applyAlignment="1">
      <alignment horizontal="center" wrapText="1"/>
    </xf>
    <xf numFmtId="0" fontId="0" fillId="0" borderId="5" xfId="0" applyFont="1" applyBorder="1" applyAlignment="1">
      <alignment horizontal="center" wrapText="1"/>
    </xf>
    <xf numFmtId="0" fontId="45" fillId="0" borderId="3"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wrapText="1"/>
    </xf>
    <xf numFmtId="0" fontId="79" fillId="0" borderId="0" xfId="0" applyFont="1" applyAlignment="1">
      <alignment horizontal="center"/>
    </xf>
    <xf numFmtId="0" fontId="79" fillId="0" borderId="0" xfId="0" applyFont="1" applyAlignment="1">
      <alignment horizontal="left"/>
    </xf>
    <xf numFmtId="0" fontId="5" fillId="0" borderId="4" xfId="5" applyFont="1" applyBorder="1" applyAlignment="1">
      <alignment horizontal="center" vertical="center" wrapText="1"/>
    </xf>
    <xf numFmtId="0" fontId="8" fillId="0" borderId="4" xfId="5" applyFont="1" applyBorder="1" applyAlignment="1">
      <alignment horizontal="center" vertical="center" wrapText="1"/>
    </xf>
    <xf numFmtId="0" fontId="28" fillId="0" borderId="4" xfId="0" applyFont="1" applyBorder="1" applyAlignment="1">
      <alignment horizontal="center" vertical="center" wrapText="1"/>
    </xf>
    <xf numFmtId="0" fontId="82" fillId="0" borderId="4" xfId="0" applyFont="1" applyBorder="1" applyAlignment="1">
      <alignment horizontal="center" vertical="center" wrapText="1"/>
    </xf>
    <xf numFmtId="0" fontId="8" fillId="0" borderId="4" xfId="0" applyFont="1" applyBorder="1" applyAlignment="1">
      <alignment horizontal="center" vertical="center" wrapText="1"/>
    </xf>
  </cellXfs>
  <cellStyles count="31">
    <cellStyle name="Normal_meresha_07" xfId="8"/>
    <cellStyle name="Гиперссылка" xfId="1" builtinId="8"/>
    <cellStyle name="Звичайний 10" xfId="9"/>
    <cellStyle name="Звичайний 11" xfId="10"/>
    <cellStyle name="Звичайний 12" xfId="11"/>
    <cellStyle name="Звичайний 13" xfId="12"/>
    <cellStyle name="Звичайний 14" xfId="13"/>
    <cellStyle name="Звичайний 15" xfId="14"/>
    <cellStyle name="Звичайний 16" xfId="15"/>
    <cellStyle name="Звичайний 17" xfId="16"/>
    <cellStyle name="Звичайний 18" xfId="17"/>
    <cellStyle name="Звичайний 19" xfId="18"/>
    <cellStyle name="Звичайний 2" xfId="19"/>
    <cellStyle name="Звичайний 20" xfId="20"/>
    <cellStyle name="Звичайний 3" xfId="21"/>
    <cellStyle name="Звичайний 4" xfId="22"/>
    <cellStyle name="Звичайний 5" xfId="23"/>
    <cellStyle name="Звичайний 6" xfId="24"/>
    <cellStyle name="Звичайний 7" xfId="25"/>
    <cellStyle name="Звичайний 8" xfId="26"/>
    <cellStyle name="Звичайний 9" xfId="27"/>
    <cellStyle name="Обычный" xfId="0" builtinId="0"/>
    <cellStyle name="Обычный 2" xfId="7"/>
    <cellStyle name="Обычный 2 2" xfId="29"/>
    <cellStyle name="Обычный_Dod1" xfId="2"/>
    <cellStyle name="Обычный_Dod2" xfId="3"/>
    <cellStyle name="Обычный_Dod5" xfId="4"/>
    <cellStyle name="Обычный_Dod5 2" xfId="30"/>
    <cellStyle name="Обычный_Dod6" xfId="5"/>
    <cellStyle name="Обычный_ZV1PIV98" xfId="6"/>
    <cellStyle name="Стиль 1" xfId="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62473" name="Text Box 1"/>
        <xdr:cNvSpPr txBox="1">
          <a:spLocks noChangeArrowheads="1"/>
        </xdr:cNvSpPr>
      </xdr:nvSpPr>
      <xdr:spPr bwMode="auto">
        <a:xfrm>
          <a:off x="4692806" y="174238"/>
          <a:ext cx="3136280" cy="91649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1</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____________2021 року  №_____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314326</xdr:colOff>
      <xdr:row>3</xdr:row>
      <xdr:rowOff>161925</xdr:rowOff>
    </xdr:to>
    <xdr:sp macro="" textlink="">
      <xdr:nvSpPr>
        <xdr:cNvPr id="51278" name="Text Box 1"/>
        <xdr:cNvSpPr txBox="1">
          <a:spLocks noChangeArrowheads="1"/>
        </xdr:cNvSpPr>
      </xdr:nvSpPr>
      <xdr:spPr bwMode="auto">
        <a:xfrm>
          <a:off x="12420600"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____________2021 року  №_____</a:t>
          </a:r>
          <a:endParaRPr lang="ru-RU" sz="1600" b="0" i="0" u="none" strike="noStrike" baseline="0">
            <a:solidFill>
              <a:srgbClr val="000000"/>
            </a:solidFill>
            <a:latin typeface="Times New Roman"/>
            <a:cs typeface="Times New Roman"/>
          </a:endParaRP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51202" name="Text Box 2"/>
        <xdr:cNvSpPr txBox="1">
          <a:spLocks noChangeArrowheads="1"/>
        </xdr:cNvSpPr>
      </xdr:nvSpPr>
      <xdr:spPr bwMode="auto">
        <a:xfrm>
          <a:off x="2228850" y="161925"/>
          <a:ext cx="9344025"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51203" name="Text Box 3"/>
        <xdr:cNvSpPr txBox="1">
          <a:spLocks noChangeArrowheads="1"/>
        </xdr:cNvSpPr>
      </xdr:nvSpPr>
      <xdr:spPr bwMode="auto">
        <a:xfrm>
          <a:off x="2636520" y="1304925"/>
          <a:ext cx="10193655" cy="1038225"/>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128</xdr:row>
      <xdr:rowOff>257175</xdr:rowOff>
    </xdr:from>
    <xdr:to>
      <xdr:col>13</xdr:col>
      <xdr:colOff>333375</xdr:colOff>
      <xdr:row>128</xdr:row>
      <xdr:rowOff>676274</xdr:rowOff>
    </xdr:to>
    <xdr:sp macro="" textlink="">
      <xdr:nvSpPr>
        <xdr:cNvPr id="51313" name="Rectangle 4"/>
        <xdr:cNvSpPr>
          <a:spLocks noChangeArrowheads="1"/>
        </xdr:cNvSpPr>
      </xdr:nvSpPr>
      <xdr:spPr bwMode="auto">
        <a:xfrm>
          <a:off x="4048125" y="17526000"/>
          <a:ext cx="981075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53306" name="Rectangle 1"/>
        <xdr:cNvSpPr>
          <a:spLocks noChangeArrowheads="1"/>
        </xdr:cNvSpPr>
      </xdr:nvSpPr>
      <xdr:spPr bwMode="auto">
        <a:xfrm>
          <a:off x="12246531" y="38100"/>
          <a:ext cx="4492480" cy="1331119"/>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3</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_______________2021 року №______</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53607" name="Rectangle 2"/>
        <xdr:cNvSpPr>
          <a:spLocks noChangeArrowheads="1"/>
        </xdr:cNvSpPr>
      </xdr:nvSpPr>
      <xdr:spPr bwMode="auto">
        <a:xfrm>
          <a:off x="1306918" y="1063256"/>
          <a:ext cx="10986977" cy="1129710"/>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58</xdr:row>
      <xdr:rowOff>228600</xdr:rowOff>
    </xdr:from>
    <xdr:to>
      <xdr:col>6</xdr:col>
      <xdr:colOff>1104902</xdr:colOff>
      <xdr:row>60</xdr:row>
      <xdr:rowOff>0</xdr:rowOff>
    </xdr:to>
    <xdr:sp macro="" textlink="">
      <xdr:nvSpPr>
        <xdr:cNvPr id="53326" name="Rectangle 3"/>
        <xdr:cNvSpPr>
          <a:spLocks noChangeArrowheads="1"/>
        </xdr:cNvSpPr>
      </xdr:nvSpPr>
      <xdr:spPr bwMode="auto">
        <a:xfrm>
          <a:off x="3854302" y="30896885"/>
          <a:ext cx="9987519" cy="878958"/>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06200"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27353"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85</xdr:row>
      <xdr:rowOff>485774</xdr:rowOff>
    </xdr:from>
    <xdr:to>
      <xdr:col>10</xdr:col>
      <xdr:colOff>0</xdr:colOff>
      <xdr:row>85</xdr:row>
      <xdr:rowOff>1181099</xdr:rowOff>
    </xdr:to>
    <xdr:sp macro="" textlink="">
      <xdr:nvSpPr>
        <xdr:cNvPr id="4" name="Rectangle 3"/>
        <xdr:cNvSpPr>
          <a:spLocks noChangeArrowheads="1"/>
        </xdr:cNvSpPr>
      </xdr:nvSpPr>
      <xdr:spPr bwMode="auto">
        <a:xfrm>
          <a:off x="609600" y="41852849"/>
          <a:ext cx="149066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838201</xdr:colOff>
      <xdr:row>3</xdr:row>
      <xdr:rowOff>481542</xdr:rowOff>
    </xdr:to>
    <xdr:sp macro="" textlink="">
      <xdr:nvSpPr>
        <xdr:cNvPr id="5" name="Text Box 1"/>
        <xdr:cNvSpPr txBox="1">
          <a:spLocks noChangeArrowheads="1"/>
        </xdr:cNvSpPr>
      </xdr:nvSpPr>
      <xdr:spPr bwMode="auto">
        <a:xfrm>
          <a:off x="12049126"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4</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_______________2021 року  №_____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51"/>
  <sheetViews>
    <sheetView tabSelected="1" zoomScaleNormal="100" zoomScaleSheetLayoutView="82" workbookViewId="0">
      <selection activeCell="J31" sqref="J31"/>
    </sheetView>
  </sheetViews>
  <sheetFormatPr defaultColWidth="8" defaultRowHeight="12.75"/>
  <cols>
    <col min="1" max="1" width="14.28515625" style="61" customWidth="1"/>
    <col min="2" max="2" width="45.28515625" style="55" customWidth="1"/>
    <col min="3" max="3" width="17.42578125" style="55" customWidth="1"/>
    <col min="4" max="4" width="16.140625" style="56" customWidth="1"/>
    <col min="5" max="5" width="16.5703125" style="56" customWidth="1"/>
    <col min="6" max="6" width="16" style="40" customWidth="1"/>
    <col min="7" max="8" width="8" style="40"/>
    <col min="9" max="9" width="12.140625" style="40" bestFit="1" customWidth="1"/>
    <col min="10" max="16384" width="8" style="40"/>
  </cols>
  <sheetData>
    <row r="1" spans="1:9" ht="16.5" customHeight="1">
      <c r="A1" s="37"/>
      <c r="B1" s="38"/>
      <c r="C1" s="38"/>
      <c r="D1" s="39"/>
      <c r="E1" s="472"/>
      <c r="F1" s="472"/>
    </row>
    <row r="2" spans="1:9" ht="17.25" customHeight="1">
      <c r="A2" s="37"/>
      <c r="B2" s="38"/>
      <c r="C2" s="38"/>
      <c r="D2" s="39"/>
      <c r="E2" s="473"/>
      <c r="F2" s="473"/>
    </row>
    <row r="3" spans="1:9" ht="18" customHeight="1">
      <c r="A3" s="37"/>
      <c r="B3" s="38"/>
      <c r="C3" s="38"/>
      <c r="D3" s="39"/>
      <c r="E3" s="473"/>
      <c r="F3" s="473"/>
    </row>
    <row r="4" spans="1:9" ht="18" customHeight="1">
      <c r="A4" s="37"/>
      <c r="B4" s="38"/>
      <c r="C4" s="38"/>
      <c r="D4" s="39"/>
      <c r="E4" s="122"/>
      <c r="F4" s="122"/>
    </row>
    <row r="5" spans="1:9" ht="27.75" customHeight="1">
      <c r="A5" s="147" t="s">
        <v>306</v>
      </c>
      <c r="B5" s="38"/>
      <c r="C5" s="38"/>
      <c r="D5" s="39"/>
      <c r="E5" s="39"/>
      <c r="F5" s="39"/>
    </row>
    <row r="6" spans="1:9" ht="27.75" customHeight="1">
      <c r="A6" s="145" t="s">
        <v>287</v>
      </c>
      <c r="B6" s="38"/>
      <c r="C6" s="38"/>
      <c r="D6" s="39"/>
      <c r="E6" s="39"/>
      <c r="F6" s="39"/>
    </row>
    <row r="7" spans="1:9" ht="21.75" customHeight="1">
      <c r="A7" s="37"/>
      <c r="B7" s="38"/>
      <c r="C7" s="38"/>
      <c r="D7" s="39"/>
      <c r="E7" s="39"/>
      <c r="F7" s="39"/>
    </row>
    <row r="8" spans="1:9" ht="78.75" customHeight="1">
      <c r="A8" s="474" t="s">
        <v>438</v>
      </c>
      <c r="B8" s="474"/>
      <c r="C8" s="474"/>
      <c r="D8" s="474"/>
      <c r="E8" s="474"/>
      <c r="F8" s="474"/>
    </row>
    <row r="9" spans="1:9" ht="30" customHeight="1">
      <c r="A9" s="37"/>
      <c r="B9" s="38"/>
      <c r="C9" s="38"/>
      <c r="D9" s="41"/>
      <c r="E9" s="41"/>
      <c r="F9" s="42" t="s">
        <v>0</v>
      </c>
    </row>
    <row r="10" spans="1:9" ht="39" customHeight="1">
      <c r="A10" s="463" t="s">
        <v>30</v>
      </c>
      <c r="B10" s="464" t="s">
        <v>233</v>
      </c>
      <c r="C10" s="465" t="s">
        <v>234</v>
      </c>
      <c r="D10" s="466" t="s">
        <v>68</v>
      </c>
      <c r="E10" s="465" t="s">
        <v>69</v>
      </c>
      <c r="F10" s="465"/>
    </row>
    <row r="11" spans="1:9" ht="51.75" customHeight="1">
      <c r="A11" s="463"/>
      <c r="B11" s="464"/>
      <c r="C11" s="465"/>
      <c r="D11" s="466"/>
      <c r="E11" s="44" t="s">
        <v>235</v>
      </c>
      <c r="F11" s="43" t="s">
        <v>241</v>
      </c>
    </row>
    <row r="12" spans="1:9" s="47" customFormat="1" ht="16.5" customHeight="1">
      <c r="A12" s="45">
        <v>1</v>
      </c>
      <c r="B12" s="45">
        <v>2</v>
      </c>
      <c r="C12" s="46">
        <v>3</v>
      </c>
      <c r="D12" s="46">
        <v>4</v>
      </c>
      <c r="E12" s="46">
        <v>5</v>
      </c>
      <c r="F12" s="46">
        <v>6</v>
      </c>
    </row>
    <row r="13" spans="1:9" ht="28.5" customHeight="1">
      <c r="A13" s="467" t="s">
        <v>236</v>
      </c>
      <c r="B13" s="468"/>
      <c r="C13" s="468"/>
      <c r="D13" s="468"/>
      <c r="E13" s="468"/>
      <c r="F13" s="469"/>
      <c r="G13" s="53"/>
    </row>
    <row r="14" spans="1:9" s="50" customFormat="1" ht="33.75" customHeight="1">
      <c r="A14" s="73" t="s">
        <v>31</v>
      </c>
      <c r="B14" s="48" t="s">
        <v>32</v>
      </c>
      <c r="C14" s="62">
        <f t="shared" ref="C14:C33" si="0">SUM(D14:E14)</f>
        <v>7279191</v>
      </c>
      <c r="D14" s="62">
        <f>D15</f>
        <v>5578558</v>
      </c>
      <c r="E14" s="62">
        <f>E15</f>
        <v>1700633</v>
      </c>
      <c r="F14" s="62">
        <f>F15</f>
        <v>1700633</v>
      </c>
      <c r="G14" s="49"/>
    </row>
    <row r="15" spans="1:9" s="50" customFormat="1" ht="38.25" customHeight="1">
      <c r="A15" s="73">
        <v>208000</v>
      </c>
      <c r="B15" s="48" t="s">
        <v>33</v>
      </c>
      <c r="C15" s="62">
        <f t="shared" si="0"/>
        <v>7279191</v>
      </c>
      <c r="D15" s="62">
        <f>D16+D17</f>
        <v>5578558</v>
      </c>
      <c r="E15" s="62">
        <f>E16+E17</f>
        <v>1700633</v>
      </c>
      <c r="F15" s="62">
        <f>F16+F17</f>
        <v>1700633</v>
      </c>
      <c r="G15" s="49"/>
    </row>
    <row r="16" spans="1:9" s="50" customFormat="1" ht="26.25" customHeight="1">
      <c r="A16" s="74">
        <v>208100</v>
      </c>
      <c r="B16" s="51" t="s">
        <v>34</v>
      </c>
      <c r="C16" s="64">
        <f t="shared" si="0"/>
        <v>7279191</v>
      </c>
      <c r="D16" s="63">
        <v>5705558</v>
      </c>
      <c r="E16" s="64">
        <v>1573633</v>
      </c>
      <c r="F16" s="64">
        <v>1573633</v>
      </c>
      <c r="G16" s="49"/>
      <c r="I16" s="52"/>
    </row>
    <row r="17" spans="1:7" ht="72.75" customHeight="1">
      <c r="A17" s="74" t="s">
        <v>35</v>
      </c>
      <c r="B17" s="51" t="s">
        <v>36</v>
      </c>
      <c r="C17" s="64">
        <f t="shared" si="0"/>
        <v>0</v>
      </c>
      <c r="D17" s="65">
        <v>-127000</v>
      </c>
      <c r="E17" s="65">
        <v>127000</v>
      </c>
      <c r="F17" s="65">
        <v>127000</v>
      </c>
      <c r="G17" s="53"/>
    </row>
    <row r="18" spans="1:7" ht="27.75" hidden="1" customHeight="1">
      <c r="A18" s="73" t="s">
        <v>1</v>
      </c>
      <c r="B18" s="48" t="s">
        <v>2</v>
      </c>
      <c r="C18" s="62">
        <f t="shared" ref="C18:C27" si="1">SUM(D18:E18)</f>
        <v>0</v>
      </c>
      <c r="D18" s="62">
        <f t="shared" ref="D18:F19" si="2">D19</f>
        <v>0</v>
      </c>
      <c r="E18" s="62">
        <f t="shared" si="2"/>
        <v>0</v>
      </c>
      <c r="F18" s="62">
        <f t="shared" si="2"/>
        <v>0</v>
      </c>
      <c r="G18" s="53"/>
    </row>
    <row r="19" spans="1:7" ht="34.5" hidden="1" customHeight="1">
      <c r="A19" s="73">
        <v>301000</v>
      </c>
      <c r="B19" s="48" t="s">
        <v>3</v>
      </c>
      <c r="C19" s="62">
        <f t="shared" si="1"/>
        <v>0</v>
      </c>
      <c r="D19" s="62">
        <f t="shared" si="2"/>
        <v>0</v>
      </c>
      <c r="E19" s="62">
        <f>SUM(E20:E21)</f>
        <v>0</v>
      </c>
      <c r="F19" s="62">
        <f>SUM(F20:F21)</f>
        <v>0</v>
      </c>
      <c r="G19" s="53"/>
    </row>
    <row r="20" spans="1:7" ht="30" hidden="1" customHeight="1">
      <c r="A20" s="74">
        <v>301100</v>
      </c>
      <c r="B20" s="51" t="s">
        <v>4</v>
      </c>
      <c r="C20" s="64">
        <f t="shared" si="1"/>
        <v>0</v>
      </c>
      <c r="D20" s="63">
        <v>0</v>
      </c>
      <c r="E20" s="64"/>
      <c r="F20" s="64"/>
      <c r="G20" s="53"/>
    </row>
    <row r="21" spans="1:7" ht="27.75" hidden="1" customHeight="1">
      <c r="A21" s="74" t="s">
        <v>221</v>
      </c>
      <c r="B21" s="51" t="s">
        <v>222</v>
      </c>
      <c r="C21" s="64">
        <f t="shared" si="1"/>
        <v>0</v>
      </c>
      <c r="D21" s="63">
        <v>0</v>
      </c>
      <c r="E21" s="65"/>
      <c r="F21" s="65"/>
      <c r="G21" s="53"/>
    </row>
    <row r="22" spans="1:7" s="56" customFormat="1" ht="26.25" customHeight="1">
      <c r="A22" s="73"/>
      <c r="B22" s="48" t="s">
        <v>237</v>
      </c>
      <c r="C22" s="62">
        <f>SUM(C14,C18)</f>
        <v>7279191</v>
      </c>
      <c r="D22" s="62">
        <f t="shared" ref="D22:F22" si="3">SUM(D14,D18)</f>
        <v>5578558</v>
      </c>
      <c r="E22" s="62">
        <f t="shared" si="3"/>
        <v>1700633</v>
      </c>
      <c r="F22" s="62">
        <f t="shared" si="3"/>
        <v>1700633</v>
      </c>
      <c r="G22" s="118"/>
    </row>
    <row r="23" spans="1:7" ht="28.5" customHeight="1">
      <c r="A23" s="467" t="s">
        <v>238</v>
      </c>
      <c r="B23" s="468"/>
      <c r="C23" s="468"/>
      <c r="D23" s="468"/>
      <c r="E23" s="468"/>
      <c r="F23" s="469"/>
      <c r="G23" s="53"/>
    </row>
    <row r="24" spans="1:7" ht="35.25" hidden="1" customHeight="1">
      <c r="A24" s="73" t="s">
        <v>5</v>
      </c>
      <c r="B24" s="48" t="s">
        <v>6</v>
      </c>
      <c r="C24" s="160">
        <f t="shared" si="1"/>
        <v>0</v>
      </c>
      <c r="D24" s="160">
        <f>D25</f>
        <v>0</v>
      </c>
      <c r="E24" s="160">
        <f>SUM(E25,E28)</f>
        <v>0</v>
      </c>
      <c r="F24" s="160">
        <f>SUM(F25,F28)</f>
        <v>0</v>
      </c>
      <c r="G24" s="53"/>
    </row>
    <row r="25" spans="1:7" ht="28.5" hidden="1" customHeight="1">
      <c r="A25" s="73" t="s">
        <v>7</v>
      </c>
      <c r="B25" s="48" t="s">
        <v>8</v>
      </c>
      <c r="C25" s="160">
        <f t="shared" si="1"/>
        <v>0</v>
      </c>
      <c r="D25" s="160">
        <f>D26+D27</f>
        <v>0</v>
      </c>
      <c r="E25" s="160">
        <f>E26</f>
        <v>0</v>
      </c>
      <c r="F25" s="160">
        <f>F26</f>
        <v>0</v>
      </c>
      <c r="G25" s="53"/>
    </row>
    <row r="26" spans="1:7" ht="28.5" hidden="1" customHeight="1">
      <c r="A26" s="74" t="s">
        <v>9</v>
      </c>
      <c r="B26" s="51" t="s">
        <v>10</v>
      </c>
      <c r="C26" s="161">
        <f t="shared" si="1"/>
        <v>0</v>
      </c>
      <c r="D26" s="346">
        <f>D20</f>
        <v>0</v>
      </c>
      <c r="E26" s="345"/>
      <c r="F26" s="345"/>
      <c r="G26" s="53"/>
    </row>
    <row r="27" spans="1:7" ht="24.75" hidden="1" customHeight="1">
      <c r="A27" s="74" t="s">
        <v>11</v>
      </c>
      <c r="B27" s="54" t="s">
        <v>12</v>
      </c>
      <c r="C27" s="161">
        <f t="shared" si="1"/>
        <v>0</v>
      </c>
      <c r="D27" s="345">
        <v>0</v>
      </c>
      <c r="E27" s="345"/>
      <c r="F27" s="345"/>
      <c r="G27" s="53"/>
    </row>
    <row r="28" spans="1:7" ht="24.75" hidden="1" customHeight="1">
      <c r="A28" s="73" t="s">
        <v>223</v>
      </c>
      <c r="B28" s="48" t="s">
        <v>224</v>
      </c>
      <c r="C28" s="160">
        <f t="shared" ref="C28:C30" si="4">SUM(D28:E28)</f>
        <v>0</v>
      </c>
      <c r="D28" s="347">
        <f t="shared" ref="D28:F29" si="5">SUM(D29)</f>
        <v>0</v>
      </c>
      <c r="E28" s="347">
        <f t="shared" si="5"/>
        <v>0</v>
      </c>
      <c r="F28" s="347">
        <f t="shared" si="5"/>
        <v>0</v>
      </c>
      <c r="G28" s="53"/>
    </row>
    <row r="29" spans="1:7" ht="26.25" hidden="1" customHeight="1">
      <c r="A29" s="74" t="s">
        <v>225</v>
      </c>
      <c r="B29" s="54" t="s">
        <v>226</v>
      </c>
      <c r="C29" s="161">
        <f t="shared" si="4"/>
        <v>0</v>
      </c>
      <c r="D29" s="65">
        <f t="shared" si="5"/>
        <v>0</v>
      </c>
      <c r="E29" s="345"/>
      <c r="F29" s="345"/>
      <c r="G29" s="53"/>
    </row>
    <row r="30" spans="1:7" ht="29.25" hidden="1" customHeight="1">
      <c r="A30" s="74" t="s">
        <v>227</v>
      </c>
      <c r="B30" s="54" t="s">
        <v>12</v>
      </c>
      <c r="C30" s="161">
        <f t="shared" si="4"/>
        <v>0</v>
      </c>
      <c r="D30" s="65">
        <v>0</v>
      </c>
      <c r="E30" s="345"/>
      <c r="F30" s="345"/>
      <c r="G30" s="53"/>
    </row>
    <row r="31" spans="1:7" ht="28.5" customHeight="1">
      <c r="A31" s="73" t="s">
        <v>37</v>
      </c>
      <c r="B31" s="48" t="s">
        <v>38</v>
      </c>
      <c r="C31" s="62">
        <f t="shared" si="0"/>
        <v>7279191</v>
      </c>
      <c r="D31" s="62">
        <f>D32</f>
        <v>5578558</v>
      </c>
      <c r="E31" s="62">
        <f>E32</f>
        <v>1700633</v>
      </c>
      <c r="F31" s="62">
        <f>F32</f>
        <v>1700633</v>
      </c>
      <c r="G31" s="53"/>
    </row>
    <row r="32" spans="1:7" ht="26.25" customHeight="1">
      <c r="A32" s="73" t="s">
        <v>39</v>
      </c>
      <c r="B32" s="48" t="s">
        <v>40</v>
      </c>
      <c r="C32" s="62">
        <f t="shared" si="0"/>
        <v>7279191</v>
      </c>
      <c r="D32" s="62">
        <f>D33+D34</f>
        <v>5578558</v>
      </c>
      <c r="E32" s="62">
        <f>E33+E34</f>
        <v>1700633</v>
      </c>
      <c r="F32" s="62">
        <f>F33+F34</f>
        <v>1700633</v>
      </c>
      <c r="G32" s="53"/>
    </row>
    <row r="33" spans="1:8" ht="27.75" customHeight="1">
      <c r="A33" s="74" t="s">
        <v>41</v>
      </c>
      <c r="B33" s="54" t="s">
        <v>42</v>
      </c>
      <c r="C33" s="64">
        <f t="shared" si="0"/>
        <v>7279191</v>
      </c>
      <c r="D33" s="63">
        <v>5705558</v>
      </c>
      <c r="E33" s="64">
        <v>1573633</v>
      </c>
      <c r="F33" s="64">
        <v>1573633</v>
      </c>
    </row>
    <row r="34" spans="1:8" ht="70.5" customHeight="1">
      <c r="A34" s="74" t="s">
        <v>43</v>
      </c>
      <c r="B34" s="119" t="s">
        <v>257</v>
      </c>
      <c r="C34" s="64">
        <f t="shared" ref="C34" si="6">SUM(D34:E34)</f>
        <v>0</v>
      </c>
      <c r="D34" s="65">
        <v>-127000</v>
      </c>
      <c r="E34" s="65">
        <v>127000</v>
      </c>
      <c r="F34" s="65">
        <v>127000</v>
      </c>
    </row>
    <row r="35" spans="1:8" ht="27.75" customHeight="1">
      <c r="A35" s="62"/>
      <c r="B35" s="75" t="s">
        <v>237</v>
      </c>
      <c r="C35" s="62">
        <f>SUM(C24,C31)</f>
        <v>7279191</v>
      </c>
      <c r="D35" s="62">
        <f>SUM(D24,D31)</f>
        <v>5578558</v>
      </c>
      <c r="E35" s="62">
        <f>SUM(E24,E31)</f>
        <v>1700633</v>
      </c>
      <c r="F35" s="62">
        <f>SUM(F24,F31)</f>
        <v>1700633</v>
      </c>
      <c r="G35" s="462"/>
      <c r="H35" s="462"/>
    </row>
    <row r="36" spans="1:8">
      <c r="A36" s="55"/>
    </row>
    <row r="37" spans="1:8" ht="15.75">
      <c r="A37" s="55"/>
      <c r="D37" s="57"/>
      <c r="E37" s="57"/>
      <c r="F37" s="50"/>
    </row>
    <row r="38" spans="1:8" ht="53.25" customHeight="1">
      <c r="A38" s="470" t="s">
        <v>390</v>
      </c>
      <c r="B38" s="470"/>
      <c r="C38" s="470"/>
      <c r="D38" s="470"/>
      <c r="E38" s="470"/>
      <c r="F38" s="471"/>
    </row>
    <row r="39" spans="1:8" ht="15">
      <c r="A39" s="55"/>
      <c r="B39" s="58"/>
      <c r="C39" s="58"/>
      <c r="D39" s="59"/>
    </row>
    <row r="40" spans="1:8" ht="15">
      <c r="A40" s="55"/>
      <c r="B40" s="58"/>
      <c r="C40" s="58"/>
      <c r="D40" s="59"/>
    </row>
    <row r="41" spans="1:8" ht="15">
      <c r="A41" s="55"/>
      <c r="B41" s="58"/>
      <c r="C41" s="58"/>
      <c r="D41" s="59"/>
    </row>
    <row r="42" spans="1:8" ht="15">
      <c r="A42" s="55"/>
      <c r="B42" s="58"/>
      <c r="C42" s="58"/>
      <c r="D42" s="59"/>
    </row>
    <row r="43" spans="1:8">
      <c r="A43" s="55"/>
    </row>
    <row r="44" spans="1:8">
      <c r="A44" s="55"/>
      <c r="D44" s="59"/>
      <c r="E44" s="59"/>
    </row>
    <row r="45" spans="1:8">
      <c r="A45" s="55"/>
      <c r="D45" s="60"/>
    </row>
    <row r="46" spans="1:8">
      <c r="A46" s="55"/>
    </row>
    <row r="47" spans="1:8">
      <c r="A47" s="55"/>
      <c r="E47" s="59"/>
    </row>
    <row r="51" spans="4:4">
      <c r="D51" s="59"/>
    </row>
  </sheetData>
  <mergeCells count="13">
    <mergeCell ref="A38:F38"/>
    <mergeCell ref="E1:F1"/>
    <mergeCell ref="E2:F2"/>
    <mergeCell ref="E3:F3"/>
    <mergeCell ref="A8:F8"/>
    <mergeCell ref="G35:H35"/>
    <mergeCell ref="A10:A11"/>
    <mergeCell ref="B10:B11"/>
    <mergeCell ref="C10:C11"/>
    <mergeCell ref="D10:D11"/>
    <mergeCell ref="E10:F10"/>
    <mergeCell ref="A13:F13"/>
    <mergeCell ref="A23:F23"/>
  </mergeCells>
  <phoneticPr fontId="3" type="noConversion"/>
  <pageMargins left="0.94488188976377963" right="0" top="0.39370078740157483" bottom="0.19685039370078741" header="0" footer="0"/>
  <pageSetup paperSize="9" scale="7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HN298"/>
  <sheetViews>
    <sheetView topLeftCell="G110" zoomScaleNormal="100" zoomScaleSheetLayoutView="86" workbookViewId="0">
      <selection activeCell="O161" sqref="O161"/>
    </sheetView>
  </sheetViews>
  <sheetFormatPr defaultRowHeight="12.75"/>
  <cols>
    <col min="1" max="1" width="11.7109375" customWidth="1"/>
    <col min="2" max="2" width="11" customWidth="1"/>
    <col min="3" max="3" width="12.42578125" style="18" customWidth="1"/>
    <col min="4" max="4" width="56.5703125" style="4" customWidth="1"/>
    <col min="5" max="5" width="14.5703125" style="113" customWidth="1"/>
    <col min="6" max="6" width="14.28515625" style="2" customWidth="1"/>
    <col min="7" max="7" width="12.42578125" customWidth="1"/>
    <col min="8" max="8" width="13.7109375" customWidth="1"/>
    <col min="9" max="9" width="8.7109375" customWidth="1"/>
    <col min="10" max="10" width="16.28515625" style="14" customWidth="1"/>
    <col min="11" max="11" width="14.7109375" style="14" customWidth="1"/>
    <col min="12" max="12" width="13.28515625" customWidth="1"/>
    <col min="13" max="13" width="9.140625" customWidth="1"/>
    <col min="14" max="14" width="10.28515625" customWidth="1"/>
    <col min="15" max="15" width="15" customWidth="1"/>
    <col min="16" max="16" width="13.42578125" hidden="1" customWidth="1"/>
    <col min="17" max="17" width="13.7109375" hidden="1" customWidth="1"/>
    <col min="18" max="18" width="14.85546875" style="2" customWidth="1"/>
    <col min="20" max="20" width="16.7109375" hidden="1" customWidth="1"/>
    <col min="21" max="21" width="16.5703125" hidden="1" customWidth="1"/>
    <col min="22" max="22" width="0" hidden="1" customWidth="1"/>
  </cols>
  <sheetData>
    <row r="1" spans="1:20">
      <c r="C1" s="13"/>
      <c r="D1" s="1"/>
    </row>
    <row r="2" spans="1:20">
      <c r="C2" s="13"/>
      <c r="D2" s="1"/>
    </row>
    <row r="3" spans="1:20" ht="21" customHeight="1">
      <c r="C3" s="13"/>
      <c r="D3" s="1"/>
    </row>
    <row r="4" spans="1:20" ht="21" customHeight="1">
      <c r="B4" s="475" t="s">
        <v>306</v>
      </c>
      <c r="C4" s="476"/>
    </row>
    <row r="5" spans="1:20" ht="21" customHeight="1">
      <c r="B5" s="477" t="s">
        <v>287</v>
      </c>
      <c r="C5" s="476"/>
    </row>
    <row r="6" spans="1:20" ht="12" customHeight="1">
      <c r="C6" s="13"/>
      <c r="D6" s="1"/>
    </row>
    <row r="7" spans="1:20" ht="55.5" customHeight="1">
      <c r="C7" s="13"/>
      <c r="D7" s="8"/>
      <c r="E7" s="114"/>
      <c r="F7" s="9"/>
      <c r="G7" s="10"/>
      <c r="H7" s="10"/>
      <c r="I7" s="10"/>
      <c r="J7" s="15"/>
      <c r="K7" s="15"/>
      <c r="L7" s="10"/>
      <c r="M7" s="10"/>
      <c r="N7" s="11"/>
      <c r="O7" s="11"/>
      <c r="P7" s="11"/>
      <c r="Q7" s="11"/>
      <c r="R7" s="12" t="s">
        <v>0</v>
      </c>
    </row>
    <row r="8" spans="1:20" ht="23.25" customHeight="1">
      <c r="A8" s="501" t="s">
        <v>297</v>
      </c>
      <c r="B8" s="506" t="s">
        <v>298</v>
      </c>
      <c r="C8" s="506" t="s">
        <v>239</v>
      </c>
      <c r="D8" s="503" t="s">
        <v>299</v>
      </c>
      <c r="E8" s="491" t="s">
        <v>68</v>
      </c>
      <c r="F8" s="492"/>
      <c r="G8" s="492"/>
      <c r="H8" s="492"/>
      <c r="I8" s="509"/>
      <c r="J8" s="491" t="s">
        <v>69</v>
      </c>
      <c r="K8" s="492"/>
      <c r="L8" s="492"/>
      <c r="M8" s="492"/>
      <c r="N8" s="492"/>
      <c r="O8" s="492"/>
      <c r="P8" s="492"/>
      <c r="Q8" s="493"/>
      <c r="R8" s="478" t="s">
        <v>72</v>
      </c>
    </row>
    <row r="9" spans="1:20" ht="19.5" customHeight="1">
      <c r="A9" s="502"/>
      <c r="B9" s="507"/>
      <c r="C9" s="507"/>
      <c r="D9" s="504"/>
      <c r="E9" s="481" t="s">
        <v>240</v>
      </c>
      <c r="F9" s="489" t="s">
        <v>77</v>
      </c>
      <c r="G9" s="484" t="s">
        <v>74</v>
      </c>
      <c r="H9" s="485"/>
      <c r="I9" s="489" t="s">
        <v>78</v>
      </c>
      <c r="J9" s="486" t="s">
        <v>240</v>
      </c>
      <c r="K9" s="495" t="s">
        <v>241</v>
      </c>
      <c r="L9" s="489" t="s">
        <v>77</v>
      </c>
      <c r="M9" s="484" t="s">
        <v>74</v>
      </c>
      <c r="N9" s="485"/>
      <c r="O9" s="489" t="s">
        <v>78</v>
      </c>
      <c r="P9" s="497" t="s">
        <v>74</v>
      </c>
      <c r="Q9" s="498"/>
      <c r="R9" s="479"/>
    </row>
    <row r="10" spans="1:20" ht="12.75" customHeight="1">
      <c r="A10" s="502"/>
      <c r="B10" s="507"/>
      <c r="C10" s="507"/>
      <c r="D10" s="504"/>
      <c r="E10" s="482"/>
      <c r="F10" s="490"/>
      <c r="G10" s="495" t="s">
        <v>26</v>
      </c>
      <c r="H10" s="495" t="s">
        <v>27</v>
      </c>
      <c r="I10" s="494"/>
      <c r="J10" s="487"/>
      <c r="K10" s="499"/>
      <c r="L10" s="490"/>
      <c r="M10" s="495" t="s">
        <v>28</v>
      </c>
      <c r="N10" s="495" t="s">
        <v>29</v>
      </c>
      <c r="O10" s="494"/>
      <c r="P10" s="495" t="s">
        <v>75</v>
      </c>
      <c r="Q10" s="88" t="s">
        <v>74</v>
      </c>
      <c r="R10" s="479"/>
    </row>
    <row r="11" spans="1:20" ht="77.25" customHeight="1">
      <c r="A11" s="502"/>
      <c r="B11" s="508"/>
      <c r="C11" s="508"/>
      <c r="D11" s="505"/>
      <c r="E11" s="483"/>
      <c r="F11" s="490"/>
      <c r="G11" s="496"/>
      <c r="H11" s="496"/>
      <c r="I11" s="494"/>
      <c r="J11" s="488"/>
      <c r="K11" s="500"/>
      <c r="L11" s="490"/>
      <c r="M11" s="496"/>
      <c r="N11" s="496"/>
      <c r="O11" s="494"/>
      <c r="P11" s="496"/>
      <c r="Q11" s="89" t="s">
        <v>76</v>
      </c>
      <c r="R11" s="480"/>
    </row>
    <row r="12" spans="1:20" s="67" customFormat="1" ht="15.75" customHeight="1">
      <c r="A12" s="94">
        <v>1</v>
      </c>
      <c r="B12" s="94" t="s">
        <v>67</v>
      </c>
      <c r="C12" s="95">
        <v>3</v>
      </c>
      <c r="D12" s="95">
        <v>4</v>
      </c>
      <c r="E12" s="95">
        <v>5</v>
      </c>
      <c r="F12" s="96">
        <v>6</v>
      </c>
      <c r="G12" s="96">
        <v>7</v>
      </c>
      <c r="H12" s="96">
        <v>8</v>
      </c>
      <c r="I12" s="95">
        <v>9</v>
      </c>
      <c r="J12" s="96">
        <v>10</v>
      </c>
      <c r="K12" s="96">
        <v>11</v>
      </c>
      <c r="L12" s="96">
        <v>12</v>
      </c>
      <c r="M12" s="96">
        <v>13</v>
      </c>
      <c r="N12" s="96">
        <v>14</v>
      </c>
      <c r="O12" s="96">
        <v>15</v>
      </c>
      <c r="P12" s="96">
        <v>15</v>
      </c>
      <c r="Q12" s="96">
        <v>15</v>
      </c>
      <c r="R12" s="95">
        <v>16</v>
      </c>
      <c r="T12" s="97"/>
    </row>
    <row r="13" spans="1:20" s="67" customFormat="1" ht="29.25" customHeight="1">
      <c r="A13" s="109" t="s">
        <v>100</v>
      </c>
      <c r="B13" s="109"/>
      <c r="C13" s="109"/>
      <c r="D13" s="242" t="s">
        <v>91</v>
      </c>
      <c r="E13" s="243">
        <f>SUM(E14)</f>
        <v>4286245</v>
      </c>
      <c r="F13" s="244">
        <f t="shared" ref="F13:R13" si="0">SUM(F14)</f>
        <v>4286245</v>
      </c>
      <c r="G13" s="244">
        <f t="shared" si="0"/>
        <v>0</v>
      </c>
      <c r="H13" s="244">
        <f t="shared" si="0"/>
        <v>0</v>
      </c>
      <c r="I13" s="244">
        <f t="shared" si="0"/>
        <v>0</v>
      </c>
      <c r="J13" s="244">
        <f t="shared" si="0"/>
        <v>0</v>
      </c>
      <c r="K13" s="244">
        <f t="shared" si="0"/>
        <v>0</v>
      </c>
      <c r="L13" s="244">
        <f t="shared" si="0"/>
        <v>0</v>
      </c>
      <c r="M13" s="244">
        <f t="shared" si="0"/>
        <v>0</v>
      </c>
      <c r="N13" s="244">
        <f t="shared" si="0"/>
        <v>0</v>
      </c>
      <c r="O13" s="244">
        <f t="shared" si="0"/>
        <v>0</v>
      </c>
      <c r="P13" s="244">
        <f t="shared" si="0"/>
        <v>0</v>
      </c>
      <c r="Q13" s="244">
        <f t="shared" si="0"/>
        <v>0</v>
      </c>
      <c r="R13" s="244">
        <f t="shared" si="0"/>
        <v>4286245</v>
      </c>
      <c r="T13" s="79">
        <f t="shared" ref="T13:T14" si="1">SUM(E13,J13)</f>
        <v>4286245</v>
      </c>
    </row>
    <row r="14" spans="1:20" s="3" customFormat="1" ht="28.5" customHeight="1">
      <c r="A14" s="109" t="s">
        <v>101</v>
      </c>
      <c r="B14" s="109"/>
      <c r="C14" s="109"/>
      <c r="D14" s="242" t="s">
        <v>91</v>
      </c>
      <c r="E14" s="243">
        <f>SUM(E18,E21:E60)</f>
        <v>4286245</v>
      </c>
      <c r="F14" s="243">
        <f t="shared" ref="F14:R14" si="2">SUM(F18,F21:F60)</f>
        <v>4286245</v>
      </c>
      <c r="G14" s="243">
        <f t="shared" si="2"/>
        <v>0</v>
      </c>
      <c r="H14" s="243">
        <f t="shared" si="2"/>
        <v>0</v>
      </c>
      <c r="I14" s="243">
        <f t="shared" si="2"/>
        <v>0</v>
      </c>
      <c r="J14" s="243">
        <f t="shared" si="2"/>
        <v>0</v>
      </c>
      <c r="K14" s="243">
        <f t="shared" si="2"/>
        <v>0</v>
      </c>
      <c r="L14" s="243">
        <f t="shared" si="2"/>
        <v>0</v>
      </c>
      <c r="M14" s="243">
        <f t="shared" si="2"/>
        <v>0</v>
      </c>
      <c r="N14" s="243">
        <f t="shared" si="2"/>
        <v>0</v>
      </c>
      <c r="O14" s="243">
        <f t="shared" si="2"/>
        <v>0</v>
      </c>
      <c r="P14" s="243">
        <f t="shared" si="2"/>
        <v>0</v>
      </c>
      <c r="Q14" s="243">
        <f t="shared" si="2"/>
        <v>0</v>
      </c>
      <c r="R14" s="243">
        <f t="shared" si="2"/>
        <v>4286245</v>
      </c>
      <c r="T14" s="79">
        <f t="shared" si="1"/>
        <v>4286245</v>
      </c>
    </row>
    <row r="15" spans="1:20" s="98" customFormat="1" ht="63.75" hidden="1" customHeight="1">
      <c r="A15" s="245" t="s">
        <v>185</v>
      </c>
      <c r="B15" s="245" t="s">
        <v>99</v>
      </c>
      <c r="C15" s="245" t="s">
        <v>45</v>
      </c>
      <c r="D15" s="217" t="s">
        <v>98</v>
      </c>
      <c r="E15" s="246">
        <f t="shared" ref="E15:E60" si="3">SUM(F15,I15)</f>
        <v>0</v>
      </c>
      <c r="F15" s="247"/>
      <c r="G15" s="247"/>
      <c r="H15" s="247"/>
      <c r="I15" s="248"/>
      <c r="J15" s="249">
        <f t="shared" ref="J15:J60" si="4">SUM(L15,O15)</f>
        <v>0</v>
      </c>
      <c r="K15" s="249"/>
      <c r="L15" s="250"/>
      <c r="M15" s="250"/>
      <c r="N15" s="250"/>
      <c r="O15" s="249"/>
      <c r="P15" s="247"/>
      <c r="Q15" s="247"/>
      <c r="R15" s="249">
        <f t="shared" ref="R15:R78" si="5">SUM(E15,J15)</f>
        <v>0</v>
      </c>
      <c r="T15" s="99"/>
    </row>
    <row r="16" spans="1:20" s="98" customFormat="1" ht="46.5" hidden="1" customHeight="1">
      <c r="A16" s="245" t="s">
        <v>102</v>
      </c>
      <c r="B16" s="245" t="s">
        <v>97</v>
      </c>
      <c r="C16" s="245" t="s">
        <v>45</v>
      </c>
      <c r="D16" s="128" t="s">
        <v>96</v>
      </c>
      <c r="E16" s="201">
        <f t="shared" si="3"/>
        <v>0</v>
      </c>
      <c r="F16" s="201"/>
      <c r="G16" s="247"/>
      <c r="H16" s="247"/>
      <c r="I16" s="247"/>
      <c r="J16" s="251">
        <f t="shared" si="4"/>
        <v>0</v>
      </c>
      <c r="K16" s="251"/>
      <c r="L16" s="250"/>
      <c r="M16" s="250"/>
      <c r="N16" s="250"/>
      <c r="O16" s="251"/>
      <c r="P16" s="247"/>
      <c r="Q16" s="247"/>
      <c r="R16" s="249">
        <f t="shared" si="5"/>
        <v>0</v>
      </c>
      <c r="T16" s="99"/>
    </row>
    <row r="17" spans="1:20" s="98" customFormat="1" ht="23.25" hidden="1" customHeight="1">
      <c r="A17" s="125" t="s">
        <v>258</v>
      </c>
      <c r="B17" s="125" t="s">
        <v>55</v>
      </c>
      <c r="C17" s="125" t="s">
        <v>56</v>
      </c>
      <c r="D17" s="128" t="s">
        <v>259</v>
      </c>
      <c r="E17" s="201">
        <f t="shared" si="3"/>
        <v>0</v>
      </c>
      <c r="F17" s="201"/>
      <c r="G17" s="247"/>
      <c r="H17" s="247"/>
      <c r="I17" s="247"/>
      <c r="J17" s="251">
        <f t="shared" si="4"/>
        <v>0</v>
      </c>
      <c r="K17" s="251"/>
      <c r="L17" s="250"/>
      <c r="M17" s="250"/>
      <c r="N17" s="250"/>
      <c r="O17" s="251"/>
      <c r="P17" s="247"/>
      <c r="Q17" s="247"/>
      <c r="R17" s="252">
        <f t="shared" si="5"/>
        <v>0</v>
      </c>
      <c r="T17" s="99"/>
    </row>
    <row r="18" spans="1:20" s="98" customFormat="1" ht="23.25" hidden="1" customHeight="1">
      <c r="A18" s="226" t="s">
        <v>319</v>
      </c>
      <c r="B18" s="226" t="s">
        <v>320</v>
      </c>
      <c r="C18" s="226" t="s">
        <v>97</v>
      </c>
      <c r="D18" s="274" t="s">
        <v>318</v>
      </c>
      <c r="E18" s="251">
        <f t="shared" si="3"/>
        <v>0</v>
      </c>
      <c r="F18" s="251"/>
      <c r="G18" s="265"/>
      <c r="H18" s="265"/>
      <c r="I18" s="265"/>
      <c r="J18" s="251">
        <f t="shared" si="4"/>
        <v>0</v>
      </c>
      <c r="K18" s="275"/>
      <c r="L18" s="265"/>
      <c r="M18" s="265"/>
      <c r="N18" s="265"/>
      <c r="O18" s="265"/>
      <c r="P18" s="265"/>
      <c r="Q18" s="265"/>
      <c r="R18" s="249">
        <f t="shared" ref="R18:R19" si="6">SUM(E18,J18)</f>
        <v>0</v>
      </c>
      <c r="T18" s="99"/>
    </row>
    <row r="19" spans="1:20" s="104" customFormat="1" ht="68.25" hidden="1" customHeight="1">
      <c r="A19" s="268"/>
      <c r="B19" s="268"/>
      <c r="C19" s="268"/>
      <c r="D19" s="302" t="s">
        <v>365</v>
      </c>
      <c r="E19" s="271">
        <f t="shared" si="3"/>
        <v>0</v>
      </c>
      <c r="F19" s="271"/>
      <c r="G19" s="303"/>
      <c r="H19" s="303"/>
      <c r="I19" s="303"/>
      <c r="J19" s="271">
        <f t="shared" si="4"/>
        <v>0</v>
      </c>
      <c r="K19" s="304"/>
      <c r="L19" s="303"/>
      <c r="M19" s="303"/>
      <c r="N19" s="303"/>
      <c r="O19" s="303"/>
      <c r="P19" s="303"/>
      <c r="Q19" s="303"/>
      <c r="R19" s="144">
        <f t="shared" si="6"/>
        <v>0</v>
      </c>
      <c r="T19" s="165"/>
    </row>
    <row r="20" spans="1:20" s="98" customFormat="1" ht="45.75" hidden="1" customHeight="1">
      <c r="A20" s="125" t="s">
        <v>275</v>
      </c>
      <c r="B20" s="125" t="s">
        <v>278</v>
      </c>
      <c r="C20" s="125" t="s">
        <v>277</v>
      </c>
      <c r="D20" s="128" t="s">
        <v>276</v>
      </c>
      <c r="E20" s="201">
        <f t="shared" si="3"/>
        <v>0</v>
      </c>
      <c r="F20" s="201"/>
      <c r="G20" s="247"/>
      <c r="H20" s="247"/>
      <c r="I20" s="247"/>
      <c r="J20" s="251">
        <f t="shared" si="4"/>
        <v>0</v>
      </c>
      <c r="K20" s="251"/>
      <c r="L20" s="250"/>
      <c r="M20" s="250"/>
      <c r="N20" s="250"/>
      <c r="O20" s="251"/>
      <c r="P20" s="247"/>
      <c r="Q20" s="247"/>
      <c r="R20" s="249">
        <f t="shared" si="5"/>
        <v>0</v>
      </c>
      <c r="T20" s="99"/>
    </row>
    <row r="21" spans="1:20" s="3" customFormat="1" ht="37.5" hidden="1" customHeight="1">
      <c r="A21" s="196" t="s">
        <v>397</v>
      </c>
      <c r="B21" s="196" t="s">
        <v>398</v>
      </c>
      <c r="C21" s="196" t="s">
        <v>399</v>
      </c>
      <c r="D21" s="332" t="s">
        <v>400</v>
      </c>
      <c r="E21" s="348">
        <f t="shared" si="3"/>
        <v>0</v>
      </c>
      <c r="F21" s="348"/>
      <c r="G21" s="348"/>
      <c r="H21" s="348"/>
      <c r="I21" s="378"/>
      <c r="J21" s="353">
        <f t="shared" si="4"/>
        <v>0</v>
      </c>
      <c r="K21" s="353"/>
      <c r="L21" s="349"/>
      <c r="M21" s="349"/>
      <c r="N21" s="349"/>
      <c r="O21" s="353"/>
      <c r="P21" s="378"/>
      <c r="Q21" s="378"/>
      <c r="R21" s="253">
        <f t="shared" si="5"/>
        <v>0</v>
      </c>
      <c r="T21" s="379"/>
    </row>
    <row r="22" spans="1:20" s="307" customFormat="1" ht="66.75" hidden="1" customHeight="1">
      <c r="A22" s="169"/>
      <c r="B22" s="169"/>
      <c r="C22" s="169"/>
      <c r="D22" s="305" t="s">
        <v>321</v>
      </c>
      <c r="E22" s="213">
        <f t="shared" si="3"/>
        <v>0</v>
      </c>
      <c r="F22" s="213"/>
      <c r="G22" s="213"/>
      <c r="H22" s="213"/>
      <c r="I22" s="306"/>
      <c r="J22" s="271">
        <f t="shared" si="4"/>
        <v>0</v>
      </c>
      <c r="K22" s="271"/>
      <c r="L22" s="256"/>
      <c r="M22" s="256"/>
      <c r="N22" s="256"/>
      <c r="O22" s="271"/>
      <c r="P22" s="306"/>
      <c r="Q22" s="306"/>
      <c r="R22" s="144">
        <f t="shared" si="5"/>
        <v>0</v>
      </c>
      <c r="T22" s="308"/>
    </row>
    <row r="23" spans="1:20" s="148" customFormat="1" ht="30.75" hidden="1" customHeight="1">
      <c r="A23" s="125" t="s">
        <v>104</v>
      </c>
      <c r="B23" s="125" t="s">
        <v>105</v>
      </c>
      <c r="C23" s="125" t="s">
        <v>79</v>
      </c>
      <c r="D23" s="200" t="s">
        <v>106</v>
      </c>
      <c r="E23" s="201">
        <f t="shared" si="3"/>
        <v>0</v>
      </c>
      <c r="F23" s="250"/>
      <c r="G23" s="250"/>
      <c r="H23" s="250"/>
      <c r="I23" s="250"/>
      <c r="J23" s="251">
        <f t="shared" si="4"/>
        <v>0</v>
      </c>
      <c r="K23" s="251"/>
      <c r="L23" s="250"/>
      <c r="M23" s="250"/>
      <c r="N23" s="250"/>
      <c r="O23" s="251"/>
      <c r="P23" s="250"/>
      <c r="Q23" s="250"/>
      <c r="R23" s="249">
        <f t="shared" si="5"/>
        <v>0</v>
      </c>
      <c r="T23" s="149"/>
    </row>
    <row r="24" spans="1:20" s="148" customFormat="1" ht="44.25" hidden="1" customHeight="1">
      <c r="A24" s="125" t="s">
        <v>107</v>
      </c>
      <c r="B24" s="125" t="s">
        <v>108</v>
      </c>
      <c r="C24" s="125" t="s">
        <v>79</v>
      </c>
      <c r="D24" s="128" t="s">
        <v>109</v>
      </c>
      <c r="E24" s="201">
        <f t="shared" si="3"/>
        <v>0</v>
      </c>
      <c r="F24" s="201"/>
      <c r="G24" s="250"/>
      <c r="H24" s="250"/>
      <c r="I24" s="250"/>
      <c r="J24" s="271">
        <f t="shared" si="4"/>
        <v>0</v>
      </c>
      <c r="K24" s="201"/>
      <c r="L24" s="250"/>
      <c r="M24" s="250"/>
      <c r="N24" s="250"/>
      <c r="O24" s="201"/>
      <c r="P24" s="250"/>
      <c r="Q24" s="250"/>
      <c r="R24" s="249">
        <f t="shared" si="5"/>
        <v>0</v>
      </c>
      <c r="T24" s="149"/>
    </row>
    <row r="25" spans="1:20" s="102" customFormat="1" ht="66" hidden="1" customHeight="1">
      <c r="A25" s="169"/>
      <c r="B25" s="169"/>
      <c r="C25" s="169"/>
      <c r="D25" s="305" t="s">
        <v>312</v>
      </c>
      <c r="E25" s="213">
        <f t="shared" si="3"/>
        <v>0</v>
      </c>
      <c r="F25" s="213"/>
      <c r="G25" s="256"/>
      <c r="H25" s="256"/>
      <c r="I25" s="256"/>
      <c r="J25" s="271">
        <f t="shared" si="4"/>
        <v>0</v>
      </c>
      <c r="K25" s="213"/>
      <c r="L25" s="256"/>
      <c r="M25" s="256"/>
      <c r="N25" s="256"/>
      <c r="O25" s="213"/>
      <c r="P25" s="256"/>
      <c r="Q25" s="256"/>
      <c r="R25" s="282">
        <f t="shared" si="5"/>
        <v>0</v>
      </c>
    </row>
    <row r="26" spans="1:20" s="148" customFormat="1" ht="24" hidden="1" customHeight="1">
      <c r="A26" s="125" t="s">
        <v>110</v>
      </c>
      <c r="B26" s="125" t="s">
        <v>111</v>
      </c>
      <c r="C26" s="125" t="s">
        <v>79</v>
      </c>
      <c r="D26" s="227" t="s">
        <v>13</v>
      </c>
      <c r="E26" s="201">
        <f t="shared" si="3"/>
        <v>0</v>
      </c>
      <c r="F26" s="201"/>
      <c r="G26" s="201"/>
      <c r="H26" s="201"/>
      <c r="I26" s="247"/>
      <c r="J26" s="271">
        <f t="shared" si="4"/>
        <v>0</v>
      </c>
      <c r="K26" s="251"/>
      <c r="L26" s="250"/>
      <c r="M26" s="250"/>
      <c r="N26" s="250"/>
      <c r="O26" s="251"/>
      <c r="P26" s="247"/>
      <c r="Q26" s="247"/>
      <c r="R26" s="249">
        <f t="shared" si="5"/>
        <v>0</v>
      </c>
      <c r="T26" s="149"/>
    </row>
    <row r="27" spans="1:20" s="355" customFormat="1" ht="37.5" hidden="1" customHeight="1">
      <c r="A27" s="196" t="s">
        <v>103</v>
      </c>
      <c r="B27" s="196" t="s">
        <v>113</v>
      </c>
      <c r="C27" s="196" t="s">
        <v>79</v>
      </c>
      <c r="D27" s="380" t="s">
        <v>112</v>
      </c>
      <c r="E27" s="348">
        <f t="shared" si="3"/>
        <v>0</v>
      </c>
      <c r="F27" s="348"/>
      <c r="G27" s="348"/>
      <c r="H27" s="348"/>
      <c r="I27" s="378"/>
      <c r="J27" s="348">
        <f t="shared" si="4"/>
        <v>0</v>
      </c>
      <c r="K27" s="353"/>
      <c r="L27" s="349"/>
      <c r="M27" s="349"/>
      <c r="N27" s="349"/>
      <c r="O27" s="353"/>
      <c r="P27" s="378"/>
      <c r="Q27" s="378"/>
      <c r="R27" s="253">
        <f t="shared" si="5"/>
        <v>0</v>
      </c>
      <c r="T27" s="356"/>
    </row>
    <row r="28" spans="1:20" s="101" customFormat="1" ht="33" hidden="1" customHeight="1">
      <c r="A28" s="169"/>
      <c r="B28" s="169"/>
      <c r="C28" s="169"/>
      <c r="D28" s="170" t="s">
        <v>217</v>
      </c>
      <c r="E28" s="213">
        <f t="shared" ref="E28" si="7">SUM(F28,I28)</f>
        <v>0</v>
      </c>
      <c r="F28" s="213"/>
      <c r="G28" s="256"/>
      <c r="H28" s="256"/>
      <c r="I28" s="256"/>
      <c r="J28" s="271">
        <f t="shared" si="4"/>
        <v>0</v>
      </c>
      <c r="K28" s="213"/>
      <c r="L28" s="256"/>
      <c r="M28" s="256"/>
      <c r="N28" s="256"/>
      <c r="O28" s="213"/>
      <c r="P28" s="256"/>
      <c r="Q28" s="256"/>
      <c r="R28" s="249">
        <f t="shared" si="5"/>
        <v>0</v>
      </c>
      <c r="T28" s="102"/>
    </row>
    <row r="29" spans="1:20" s="103" customFormat="1" ht="32.25" hidden="1" customHeight="1">
      <c r="A29" s="125" t="s">
        <v>115</v>
      </c>
      <c r="B29" s="125" t="s">
        <v>81</v>
      </c>
      <c r="C29" s="125" t="s">
        <v>52</v>
      </c>
      <c r="D29" s="208" t="s">
        <v>14</v>
      </c>
      <c r="E29" s="201">
        <f t="shared" si="3"/>
        <v>0</v>
      </c>
      <c r="F29" s="192"/>
      <c r="G29" s="250"/>
      <c r="H29" s="250"/>
      <c r="I29" s="250"/>
      <c r="J29" s="271">
        <f t="shared" si="4"/>
        <v>0</v>
      </c>
      <c r="K29" s="251"/>
      <c r="L29" s="250"/>
      <c r="M29" s="250"/>
      <c r="N29" s="250"/>
      <c r="O29" s="251"/>
      <c r="P29" s="250"/>
      <c r="Q29" s="250"/>
      <c r="R29" s="249">
        <f t="shared" si="5"/>
        <v>0</v>
      </c>
    </row>
    <row r="30" spans="1:20" s="100" customFormat="1" ht="32.25" hidden="1" customHeight="1">
      <c r="A30" s="125" t="s">
        <v>114</v>
      </c>
      <c r="B30" s="125" t="s">
        <v>117</v>
      </c>
      <c r="C30" s="125" t="s">
        <v>52</v>
      </c>
      <c r="D30" s="209" t="s">
        <v>116</v>
      </c>
      <c r="E30" s="201">
        <f t="shared" si="3"/>
        <v>0</v>
      </c>
      <c r="F30" s="192"/>
      <c r="G30" s="192"/>
      <c r="H30" s="192"/>
      <c r="I30" s="192"/>
      <c r="J30" s="271">
        <f t="shared" si="4"/>
        <v>0</v>
      </c>
      <c r="K30" s="251"/>
      <c r="L30" s="192"/>
      <c r="M30" s="192"/>
      <c r="N30" s="192"/>
      <c r="O30" s="251"/>
      <c r="P30" s="192"/>
      <c r="Q30" s="192"/>
      <c r="R30" s="249">
        <f t="shared" si="5"/>
        <v>0</v>
      </c>
      <c r="T30" s="150"/>
    </row>
    <row r="31" spans="1:20" s="151" customFormat="1" ht="26.25" hidden="1" customHeight="1">
      <c r="A31" s="125" t="s">
        <v>121</v>
      </c>
      <c r="B31" s="125" t="s">
        <v>82</v>
      </c>
      <c r="C31" s="125" t="s">
        <v>52</v>
      </c>
      <c r="D31" s="209" t="s">
        <v>122</v>
      </c>
      <c r="E31" s="201">
        <f t="shared" si="3"/>
        <v>0</v>
      </c>
      <c r="F31" s="192"/>
      <c r="G31" s="192"/>
      <c r="H31" s="192"/>
      <c r="I31" s="192"/>
      <c r="J31" s="271">
        <f t="shared" si="4"/>
        <v>0</v>
      </c>
      <c r="K31" s="201"/>
      <c r="L31" s="192"/>
      <c r="M31" s="192"/>
      <c r="N31" s="192"/>
      <c r="O31" s="201"/>
      <c r="P31" s="192"/>
      <c r="Q31" s="192"/>
      <c r="R31" s="249">
        <f t="shared" si="5"/>
        <v>0</v>
      </c>
      <c r="T31" s="152"/>
    </row>
    <row r="32" spans="1:20" s="100" customFormat="1" ht="24.75" hidden="1" customHeight="1">
      <c r="A32" s="125" t="s">
        <v>118</v>
      </c>
      <c r="B32" s="125" t="s">
        <v>119</v>
      </c>
      <c r="C32" s="125" t="s">
        <v>52</v>
      </c>
      <c r="D32" s="209" t="s">
        <v>120</v>
      </c>
      <c r="E32" s="201">
        <f t="shared" si="3"/>
        <v>0</v>
      </c>
      <c r="F32" s="192"/>
      <c r="G32" s="250"/>
      <c r="H32" s="249"/>
      <c r="I32" s="249"/>
      <c r="J32" s="271">
        <f t="shared" si="4"/>
        <v>0</v>
      </c>
      <c r="K32" s="251"/>
      <c r="L32" s="250"/>
      <c r="M32" s="250"/>
      <c r="N32" s="250"/>
      <c r="O32" s="251"/>
      <c r="P32" s="250"/>
      <c r="Q32" s="250"/>
      <c r="R32" s="249">
        <f t="shared" si="5"/>
        <v>0</v>
      </c>
      <c r="T32" s="150"/>
    </row>
    <row r="33" spans="1:20" s="98" customFormat="1" ht="63.75" hidden="1" customHeight="1">
      <c r="A33" s="129" t="s">
        <v>123</v>
      </c>
      <c r="B33" s="125" t="s">
        <v>83</v>
      </c>
      <c r="C33" s="129" t="s">
        <v>52</v>
      </c>
      <c r="D33" s="206" t="s">
        <v>15</v>
      </c>
      <c r="E33" s="201">
        <f t="shared" si="3"/>
        <v>0</v>
      </c>
      <c r="F33" s="192"/>
      <c r="G33" s="249"/>
      <c r="H33" s="249"/>
      <c r="I33" s="249"/>
      <c r="J33" s="271">
        <f t="shared" si="4"/>
        <v>0</v>
      </c>
      <c r="K33" s="251"/>
      <c r="L33" s="250"/>
      <c r="M33" s="250"/>
      <c r="N33" s="250"/>
      <c r="O33" s="251"/>
      <c r="P33" s="250"/>
      <c r="Q33" s="250"/>
      <c r="R33" s="249">
        <f t="shared" si="5"/>
        <v>0</v>
      </c>
      <c r="T33" s="99"/>
    </row>
    <row r="34" spans="1:20" s="100" customFormat="1" ht="32.25" hidden="1" customHeight="1">
      <c r="A34" s="257" t="s">
        <v>124</v>
      </c>
      <c r="B34" s="257" t="s">
        <v>125</v>
      </c>
      <c r="C34" s="199" t="s">
        <v>51</v>
      </c>
      <c r="D34" s="258" t="s">
        <v>126</v>
      </c>
      <c r="E34" s="201">
        <f t="shared" si="3"/>
        <v>0</v>
      </c>
      <c r="F34" s="201"/>
      <c r="G34" s="259"/>
      <c r="H34" s="259"/>
      <c r="I34" s="259"/>
      <c r="J34" s="271">
        <f t="shared" si="4"/>
        <v>0</v>
      </c>
      <c r="K34" s="251"/>
      <c r="L34" s="259"/>
      <c r="M34" s="259"/>
      <c r="N34" s="259"/>
      <c r="O34" s="251"/>
      <c r="P34" s="259"/>
      <c r="Q34" s="259"/>
      <c r="R34" s="249">
        <f t="shared" si="5"/>
        <v>0</v>
      </c>
      <c r="T34" s="150"/>
    </row>
    <row r="35" spans="1:20" s="100" customFormat="1" ht="36" hidden="1" customHeight="1">
      <c r="A35" s="226" t="s">
        <v>127</v>
      </c>
      <c r="B35" s="125" t="s">
        <v>85</v>
      </c>
      <c r="C35" s="260" t="s">
        <v>50</v>
      </c>
      <c r="D35" s="217" t="s">
        <v>17</v>
      </c>
      <c r="E35" s="246">
        <f t="shared" si="3"/>
        <v>0</v>
      </c>
      <c r="F35" s="201"/>
      <c r="G35" s="261"/>
      <c r="H35" s="261"/>
      <c r="I35" s="261"/>
      <c r="J35" s="271">
        <f t="shared" si="4"/>
        <v>0</v>
      </c>
      <c r="K35" s="251"/>
      <c r="L35" s="261"/>
      <c r="M35" s="261"/>
      <c r="N35" s="261"/>
      <c r="O35" s="251"/>
      <c r="P35" s="261"/>
      <c r="Q35" s="261"/>
      <c r="R35" s="249">
        <f t="shared" si="5"/>
        <v>0</v>
      </c>
      <c r="T35" s="150"/>
    </row>
    <row r="36" spans="1:20" s="100" customFormat="1" ht="33.75" hidden="1" customHeight="1">
      <c r="A36" s="125" t="s">
        <v>128</v>
      </c>
      <c r="B36" s="125" t="s">
        <v>86</v>
      </c>
      <c r="C36" s="219" t="s">
        <v>50</v>
      </c>
      <c r="D36" s="217" t="s">
        <v>16</v>
      </c>
      <c r="E36" s="246">
        <f t="shared" si="3"/>
        <v>0</v>
      </c>
      <c r="F36" s="192"/>
      <c r="G36" s="250"/>
      <c r="H36" s="250"/>
      <c r="I36" s="250"/>
      <c r="J36" s="271">
        <f t="shared" si="4"/>
        <v>0</v>
      </c>
      <c r="K36" s="251"/>
      <c r="L36" s="259"/>
      <c r="M36" s="259"/>
      <c r="N36" s="259"/>
      <c r="O36" s="251"/>
      <c r="P36" s="259"/>
      <c r="Q36" s="259"/>
      <c r="R36" s="249">
        <f t="shared" si="5"/>
        <v>0</v>
      </c>
      <c r="T36" s="150"/>
    </row>
    <row r="37" spans="1:20" s="100" customFormat="1" ht="33" hidden="1" customHeight="1">
      <c r="A37" s="125" t="s">
        <v>260</v>
      </c>
      <c r="B37" s="125" t="s">
        <v>261</v>
      </c>
      <c r="C37" s="219" t="s">
        <v>50</v>
      </c>
      <c r="D37" s="217" t="s">
        <v>262</v>
      </c>
      <c r="E37" s="246">
        <f t="shared" si="3"/>
        <v>0</v>
      </c>
      <c r="F37" s="192"/>
      <c r="G37" s="250"/>
      <c r="H37" s="250"/>
      <c r="I37" s="250"/>
      <c r="J37" s="271">
        <f t="shared" si="4"/>
        <v>0</v>
      </c>
      <c r="K37" s="251"/>
      <c r="L37" s="259"/>
      <c r="M37" s="259"/>
      <c r="N37" s="259"/>
      <c r="O37" s="251"/>
      <c r="P37" s="259"/>
      <c r="Q37" s="259"/>
      <c r="R37" s="249">
        <f t="shared" si="5"/>
        <v>0</v>
      </c>
      <c r="T37" s="150"/>
    </row>
    <row r="38" spans="1:20" s="100" customFormat="1" ht="30" hidden="1" customHeight="1">
      <c r="A38" s="220" t="s">
        <v>247</v>
      </c>
      <c r="B38" s="220" t="s">
        <v>187</v>
      </c>
      <c r="C38" s="220" t="s">
        <v>242</v>
      </c>
      <c r="D38" s="221" t="s">
        <v>188</v>
      </c>
      <c r="E38" s="246">
        <f t="shared" ref="E38:E42" si="8">SUM(F38,I38)</f>
        <v>0</v>
      </c>
      <c r="F38" s="192"/>
      <c r="G38" s="250"/>
      <c r="H38" s="250"/>
      <c r="I38" s="250"/>
      <c r="J38" s="271">
        <f t="shared" si="4"/>
        <v>0</v>
      </c>
      <c r="K38" s="251"/>
      <c r="L38" s="259"/>
      <c r="M38" s="259"/>
      <c r="N38" s="259"/>
      <c r="O38" s="251"/>
      <c r="P38" s="259"/>
      <c r="Q38" s="259"/>
      <c r="R38" s="249">
        <f t="shared" si="5"/>
        <v>0</v>
      </c>
      <c r="T38" s="150"/>
    </row>
    <row r="39" spans="1:20" s="355" customFormat="1" ht="39.75" customHeight="1">
      <c r="A39" s="350" t="s">
        <v>263</v>
      </c>
      <c r="B39" s="350" t="s">
        <v>265</v>
      </c>
      <c r="C39" s="350" t="s">
        <v>53</v>
      </c>
      <c r="D39" s="351" t="s">
        <v>267</v>
      </c>
      <c r="E39" s="352">
        <f t="shared" si="8"/>
        <v>519077</v>
      </c>
      <c r="F39" s="198">
        <v>519077</v>
      </c>
      <c r="G39" s="349"/>
      <c r="H39" s="349"/>
      <c r="I39" s="349"/>
      <c r="J39" s="348">
        <f t="shared" si="4"/>
        <v>0</v>
      </c>
      <c r="K39" s="353"/>
      <c r="L39" s="354"/>
      <c r="M39" s="354"/>
      <c r="N39" s="354"/>
      <c r="O39" s="353"/>
      <c r="P39" s="354"/>
      <c r="Q39" s="354"/>
      <c r="R39" s="253">
        <f t="shared" si="5"/>
        <v>519077</v>
      </c>
      <c r="T39" s="356"/>
    </row>
    <row r="40" spans="1:20" s="355" customFormat="1" ht="42.75" customHeight="1">
      <c r="A40" s="350" t="s">
        <v>264</v>
      </c>
      <c r="B40" s="350" t="s">
        <v>266</v>
      </c>
      <c r="C40" s="350" t="s">
        <v>53</v>
      </c>
      <c r="D40" s="351" t="s">
        <v>268</v>
      </c>
      <c r="E40" s="352">
        <f t="shared" si="8"/>
        <v>527998</v>
      </c>
      <c r="F40" s="198">
        <v>527998</v>
      </c>
      <c r="G40" s="349"/>
      <c r="H40" s="349"/>
      <c r="I40" s="349"/>
      <c r="J40" s="348">
        <f t="shared" si="4"/>
        <v>0</v>
      </c>
      <c r="K40" s="353"/>
      <c r="L40" s="354"/>
      <c r="M40" s="354"/>
      <c r="N40" s="354"/>
      <c r="O40" s="353"/>
      <c r="P40" s="354"/>
      <c r="Q40" s="354"/>
      <c r="R40" s="253">
        <f t="shared" si="5"/>
        <v>527998</v>
      </c>
      <c r="T40" s="356"/>
    </row>
    <row r="41" spans="1:20" s="355" customFormat="1" ht="23.25" hidden="1" customHeight="1">
      <c r="A41" s="350" t="s">
        <v>248</v>
      </c>
      <c r="B41" s="350" t="s">
        <v>249</v>
      </c>
      <c r="C41" s="350" t="s">
        <v>53</v>
      </c>
      <c r="D41" s="351" t="s">
        <v>250</v>
      </c>
      <c r="E41" s="352">
        <f t="shared" si="8"/>
        <v>0</v>
      </c>
      <c r="F41" s="198"/>
      <c r="G41" s="349"/>
      <c r="H41" s="349"/>
      <c r="I41" s="349"/>
      <c r="J41" s="348">
        <f t="shared" si="4"/>
        <v>0</v>
      </c>
      <c r="K41" s="353"/>
      <c r="L41" s="354"/>
      <c r="M41" s="354"/>
      <c r="N41" s="354"/>
      <c r="O41" s="353"/>
      <c r="P41" s="354"/>
      <c r="Q41" s="354"/>
      <c r="R41" s="253">
        <f t="shared" si="5"/>
        <v>0</v>
      </c>
      <c r="T41" s="356"/>
    </row>
    <row r="42" spans="1:20" s="355" customFormat="1" ht="47.25" hidden="1" customHeight="1">
      <c r="A42" s="196" t="s">
        <v>244</v>
      </c>
      <c r="B42" s="196" t="s">
        <v>245</v>
      </c>
      <c r="C42" s="400" t="s">
        <v>53</v>
      </c>
      <c r="D42" s="451" t="s">
        <v>243</v>
      </c>
      <c r="E42" s="352">
        <f t="shared" si="8"/>
        <v>0</v>
      </c>
      <c r="F42" s="198"/>
      <c r="G42" s="349"/>
      <c r="H42" s="349"/>
      <c r="I42" s="349"/>
      <c r="J42" s="348">
        <f t="shared" si="4"/>
        <v>0</v>
      </c>
      <c r="K42" s="353"/>
      <c r="L42" s="354"/>
      <c r="M42" s="354"/>
      <c r="N42" s="354"/>
      <c r="O42" s="353"/>
      <c r="P42" s="354"/>
      <c r="Q42" s="354"/>
      <c r="R42" s="253">
        <f t="shared" si="5"/>
        <v>0</v>
      </c>
      <c r="T42" s="356"/>
    </row>
    <row r="43" spans="1:20" s="3" customFormat="1" ht="28.5" customHeight="1">
      <c r="A43" s="196" t="s">
        <v>129</v>
      </c>
      <c r="B43" s="196" t="s">
        <v>130</v>
      </c>
      <c r="C43" s="196" t="s">
        <v>53</v>
      </c>
      <c r="D43" s="383" t="s">
        <v>131</v>
      </c>
      <c r="E43" s="348">
        <f t="shared" si="3"/>
        <v>3239170</v>
      </c>
      <c r="F43" s="348">
        <v>3239170</v>
      </c>
      <c r="G43" s="349"/>
      <c r="H43" s="349"/>
      <c r="I43" s="349"/>
      <c r="J43" s="348">
        <f t="shared" si="4"/>
        <v>0</v>
      </c>
      <c r="K43" s="353"/>
      <c r="L43" s="349"/>
      <c r="M43" s="349"/>
      <c r="N43" s="349"/>
      <c r="O43" s="353"/>
      <c r="P43" s="349"/>
      <c r="Q43" s="349"/>
      <c r="R43" s="253">
        <f t="shared" si="5"/>
        <v>3239170</v>
      </c>
      <c r="T43" s="379"/>
    </row>
    <row r="44" spans="1:20" s="98" customFormat="1" ht="33.75" hidden="1" customHeight="1">
      <c r="A44" s="125" t="s">
        <v>269</v>
      </c>
      <c r="B44" s="125" t="s">
        <v>270</v>
      </c>
      <c r="C44" s="125" t="s">
        <v>242</v>
      </c>
      <c r="D44" s="223" t="s">
        <v>271</v>
      </c>
      <c r="E44" s="201">
        <f t="shared" si="3"/>
        <v>0</v>
      </c>
      <c r="F44" s="201"/>
      <c r="G44" s="250"/>
      <c r="H44" s="250"/>
      <c r="I44" s="250"/>
      <c r="J44" s="271">
        <f t="shared" si="4"/>
        <v>0</v>
      </c>
      <c r="K44" s="251"/>
      <c r="L44" s="250"/>
      <c r="M44" s="250"/>
      <c r="N44" s="250"/>
      <c r="O44" s="251"/>
      <c r="P44" s="250"/>
      <c r="Q44" s="250"/>
      <c r="R44" s="249">
        <f t="shared" si="5"/>
        <v>0</v>
      </c>
      <c r="T44" s="99"/>
    </row>
    <row r="45" spans="1:20" s="98" customFormat="1" ht="21.75" hidden="1" customHeight="1">
      <c r="A45" s="226" t="s">
        <v>272</v>
      </c>
      <c r="B45" s="226" t="s">
        <v>273</v>
      </c>
      <c r="C45" s="226" t="s">
        <v>286</v>
      </c>
      <c r="D45" s="227" t="s">
        <v>274</v>
      </c>
      <c r="E45" s="201">
        <f t="shared" ref="E45" si="9">SUM(F45,I45)</f>
        <v>0</v>
      </c>
      <c r="F45" s="201"/>
      <c r="G45" s="250"/>
      <c r="H45" s="250"/>
      <c r="I45" s="250"/>
      <c r="J45" s="271">
        <f t="shared" si="4"/>
        <v>0</v>
      </c>
      <c r="K45" s="251"/>
      <c r="L45" s="250"/>
      <c r="M45" s="250"/>
      <c r="N45" s="250"/>
      <c r="O45" s="251"/>
      <c r="P45" s="250"/>
      <c r="Q45" s="250"/>
      <c r="R45" s="249">
        <f t="shared" si="5"/>
        <v>0</v>
      </c>
      <c r="T45" s="99"/>
    </row>
    <row r="46" spans="1:20" s="98" customFormat="1" ht="34.5" hidden="1" customHeight="1">
      <c r="A46" s="226" t="s">
        <v>296</v>
      </c>
      <c r="B46" s="226" t="s">
        <v>87</v>
      </c>
      <c r="C46" s="226" t="s">
        <v>191</v>
      </c>
      <c r="D46" s="227" t="s">
        <v>190</v>
      </c>
      <c r="E46" s="201">
        <f t="shared" si="3"/>
        <v>0</v>
      </c>
      <c r="F46" s="201"/>
      <c r="G46" s="250"/>
      <c r="H46" s="250"/>
      <c r="I46" s="250"/>
      <c r="J46" s="271">
        <f t="shared" si="4"/>
        <v>0</v>
      </c>
      <c r="K46" s="251"/>
      <c r="L46" s="250"/>
      <c r="M46" s="250"/>
      <c r="N46" s="250"/>
      <c r="O46" s="251"/>
      <c r="P46" s="250"/>
      <c r="Q46" s="250"/>
      <c r="R46" s="249">
        <f t="shared" si="5"/>
        <v>0</v>
      </c>
      <c r="T46" s="99"/>
    </row>
    <row r="47" spans="1:20" s="67" customFormat="1" ht="38.25" hidden="1" customHeight="1">
      <c r="A47" s="196" t="s">
        <v>439</v>
      </c>
      <c r="B47" s="196" t="s">
        <v>215</v>
      </c>
      <c r="C47" s="196" t="s">
        <v>191</v>
      </c>
      <c r="D47" s="325" t="s">
        <v>214</v>
      </c>
      <c r="E47" s="348">
        <f>SUM(F47,I47)</f>
        <v>0</v>
      </c>
      <c r="F47" s="348"/>
      <c r="G47" s="353"/>
      <c r="H47" s="353"/>
      <c r="I47" s="353"/>
      <c r="J47" s="348">
        <f>SUM(L47,O47)</f>
        <v>0</v>
      </c>
      <c r="K47" s="348"/>
      <c r="L47" s="381"/>
      <c r="M47" s="381"/>
      <c r="N47" s="381"/>
      <c r="O47" s="348"/>
      <c r="P47" s="382"/>
      <c r="Q47" s="381"/>
      <c r="R47" s="253">
        <f t="shared" ref="R47" si="10">SUM(E47,J47)</f>
        <v>0</v>
      </c>
    </row>
    <row r="48" spans="1:20" s="3" customFormat="1" ht="41.25" hidden="1" customHeight="1">
      <c r="A48" s="196" t="s">
        <v>288</v>
      </c>
      <c r="B48" s="196" t="s">
        <v>289</v>
      </c>
      <c r="C48" s="196" t="s">
        <v>57</v>
      </c>
      <c r="D48" s="383" t="s">
        <v>290</v>
      </c>
      <c r="E48" s="348">
        <f t="shared" ref="E48:E50" si="11">SUM(F48,I48)</f>
        <v>0</v>
      </c>
      <c r="F48" s="348"/>
      <c r="G48" s="349"/>
      <c r="H48" s="349"/>
      <c r="I48" s="349"/>
      <c r="J48" s="348">
        <f t="shared" si="4"/>
        <v>0</v>
      </c>
      <c r="K48" s="353"/>
      <c r="L48" s="349"/>
      <c r="M48" s="349"/>
      <c r="N48" s="349"/>
      <c r="O48" s="353"/>
      <c r="P48" s="349"/>
      <c r="Q48" s="349"/>
      <c r="R48" s="253">
        <f t="shared" si="5"/>
        <v>0</v>
      </c>
      <c r="T48" s="379"/>
    </row>
    <row r="49" spans="1:20" s="98" customFormat="1" ht="43.5" hidden="1" customHeight="1">
      <c r="A49" s="125" t="s">
        <v>246</v>
      </c>
      <c r="B49" s="125" t="s">
        <v>193</v>
      </c>
      <c r="C49" s="125" t="s">
        <v>54</v>
      </c>
      <c r="D49" s="128" t="s">
        <v>192</v>
      </c>
      <c r="E49" s="348">
        <f t="shared" si="11"/>
        <v>0</v>
      </c>
      <c r="F49" s="192"/>
      <c r="G49" s="250"/>
      <c r="H49" s="250"/>
      <c r="I49" s="250"/>
      <c r="J49" s="348">
        <f t="shared" si="4"/>
        <v>0</v>
      </c>
      <c r="K49" s="251"/>
      <c r="L49" s="250"/>
      <c r="M49" s="250"/>
      <c r="N49" s="250"/>
      <c r="O49" s="251"/>
      <c r="P49" s="250"/>
      <c r="Q49" s="250"/>
      <c r="R49" s="253">
        <f t="shared" si="5"/>
        <v>0</v>
      </c>
      <c r="T49" s="99"/>
    </row>
    <row r="50" spans="1:20" s="3" customFormat="1" ht="36.75" hidden="1" customHeight="1">
      <c r="A50" s="196" t="s">
        <v>417</v>
      </c>
      <c r="B50" s="196" t="s">
        <v>418</v>
      </c>
      <c r="C50" s="196" t="s">
        <v>419</v>
      </c>
      <c r="D50" s="384" t="s">
        <v>420</v>
      </c>
      <c r="E50" s="348">
        <f t="shared" si="11"/>
        <v>0</v>
      </c>
      <c r="F50" s="198"/>
      <c r="G50" s="349"/>
      <c r="H50" s="349"/>
      <c r="I50" s="349"/>
      <c r="J50" s="348">
        <f t="shared" si="4"/>
        <v>0</v>
      </c>
      <c r="K50" s="353"/>
      <c r="L50" s="349"/>
      <c r="M50" s="349"/>
      <c r="N50" s="349"/>
      <c r="O50" s="353"/>
      <c r="P50" s="349"/>
      <c r="Q50" s="349"/>
      <c r="R50" s="253">
        <f t="shared" si="5"/>
        <v>0</v>
      </c>
      <c r="T50" s="379"/>
    </row>
    <row r="51" spans="1:20" s="98" customFormat="1" ht="35.25" hidden="1" customHeight="1">
      <c r="A51" s="125" t="s">
        <v>132</v>
      </c>
      <c r="B51" s="125" t="s">
        <v>133</v>
      </c>
      <c r="C51" s="125" t="s">
        <v>66</v>
      </c>
      <c r="D51" s="128" t="s">
        <v>19</v>
      </c>
      <c r="E51" s="201">
        <f t="shared" si="3"/>
        <v>0</v>
      </c>
      <c r="F51" s="201"/>
      <c r="G51" s="201"/>
      <c r="H51" s="201"/>
      <c r="I51" s="201"/>
      <c r="J51" s="271">
        <f t="shared" si="4"/>
        <v>0</v>
      </c>
      <c r="K51" s="251"/>
      <c r="L51" s="201"/>
      <c r="M51" s="201"/>
      <c r="N51" s="201"/>
      <c r="O51" s="251"/>
      <c r="P51" s="201"/>
      <c r="Q51" s="201"/>
      <c r="R51" s="249">
        <f t="shared" si="5"/>
        <v>0</v>
      </c>
      <c r="T51" s="99"/>
    </row>
    <row r="52" spans="1:20" s="98" customFormat="1" ht="24.75" hidden="1" customHeight="1">
      <c r="A52" s="125" t="s">
        <v>291</v>
      </c>
      <c r="B52" s="125" t="s">
        <v>134</v>
      </c>
      <c r="C52" s="125" t="s">
        <v>64</v>
      </c>
      <c r="D52" s="128" t="s">
        <v>18</v>
      </c>
      <c r="E52" s="201">
        <f t="shared" ref="E52" si="12">SUM(F52,I52)</f>
        <v>0</v>
      </c>
      <c r="F52" s="201"/>
      <c r="G52" s="201"/>
      <c r="H52" s="201"/>
      <c r="I52" s="201"/>
      <c r="J52" s="271">
        <f t="shared" si="4"/>
        <v>0</v>
      </c>
      <c r="K52" s="251"/>
      <c r="L52" s="201"/>
      <c r="M52" s="201"/>
      <c r="N52" s="201"/>
      <c r="O52" s="251"/>
      <c r="P52" s="201"/>
      <c r="Q52" s="201"/>
      <c r="R52" s="249">
        <f t="shared" si="5"/>
        <v>0</v>
      </c>
      <c r="T52" s="99"/>
    </row>
    <row r="53" spans="1:20" s="98" customFormat="1" ht="28.5" hidden="1" customHeight="1">
      <c r="A53" s="125" t="s">
        <v>135</v>
      </c>
      <c r="B53" s="125" t="s">
        <v>136</v>
      </c>
      <c r="C53" s="125" t="s">
        <v>57</v>
      </c>
      <c r="D53" s="209" t="s">
        <v>80</v>
      </c>
      <c r="E53" s="201">
        <f t="shared" si="3"/>
        <v>0</v>
      </c>
      <c r="F53" s="192"/>
      <c r="G53" s="250"/>
      <c r="H53" s="250"/>
      <c r="I53" s="250"/>
      <c r="J53" s="271">
        <f t="shared" si="4"/>
        <v>0</v>
      </c>
      <c r="K53" s="251"/>
      <c r="L53" s="250"/>
      <c r="M53" s="250"/>
      <c r="N53" s="250"/>
      <c r="O53" s="251"/>
      <c r="P53" s="250"/>
      <c r="Q53" s="250"/>
      <c r="R53" s="249">
        <f t="shared" si="5"/>
        <v>0</v>
      </c>
      <c r="T53" s="99"/>
    </row>
    <row r="54" spans="1:20" s="104" customFormat="1" ht="30" hidden="1" customHeight="1">
      <c r="A54" s="257" t="s">
        <v>138</v>
      </c>
      <c r="B54" s="257" t="s">
        <v>139</v>
      </c>
      <c r="C54" s="257" t="s">
        <v>57</v>
      </c>
      <c r="D54" s="209" t="s">
        <v>137</v>
      </c>
      <c r="E54" s="201">
        <f t="shared" si="3"/>
        <v>0</v>
      </c>
      <c r="F54" s="192"/>
      <c r="G54" s="256"/>
      <c r="H54" s="256"/>
      <c r="I54" s="256"/>
      <c r="J54" s="271">
        <f t="shared" si="4"/>
        <v>0</v>
      </c>
      <c r="K54" s="251"/>
      <c r="L54" s="256"/>
      <c r="M54" s="256"/>
      <c r="N54" s="256"/>
      <c r="O54" s="251"/>
      <c r="P54" s="256"/>
      <c r="Q54" s="256"/>
      <c r="R54" s="249">
        <f t="shared" si="5"/>
        <v>0</v>
      </c>
      <c r="T54" s="165"/>
    </row>
    <row r="55" spans="1:20" s="76" customFormat="1" ht="55.5" hidden="1" customHeight="1">
      <c r="A55" s="226" t="s">
        <v>140</v>
      </c>
      <c r="B55" s="125" t="s">
        <v>141</v>
      </c>
      <c r="C55" s="262" t="s">
        <v>142</v>
      </c>
      <c r="D55" s="263" t="s">
        <v>143</v>
      </c>
      <c r="E55" s="201">
        <f t="shared" si="3"/>
        <v>0</v>
      </c>
      <c r="F55" s="201"/>
      <c r="G55" s="264"/>
      <c r="H55" s="264"/>
      <c r="I55" s="264"/>
      <c r="J55" s="201">
        <f t="shared" si="4"/>
        <v>0</v>
      </c>
      <c r="K55" s="251"/>
      <c r="L55" s="264"/>
      <c r="M55" s="264"/>
      <c r="N55" s="264"/>
      <c r="O55" s="251"/>
      <c r="P55" s="264"/>
      <c r="Q55" s="264"/>
      <c r="R55" s="249">
        <f t="shared" si="5"/>
        <v>0</v>
      </c>
    </row>
    <row r="56" spans="1:20" s="76" customFormat="1" ht="66.75" hidden="1" customHeight="1">
      <c r="A56" s="226"/>
      <c r="B56" s="125"/>
      <c r="C56" s="262"/>
      <c r="D56" s="326" t="s">
        <v>367</v>
      </c>
      <c r="E56" s="213">
        <f t="shared" si="3"/>
        <v>0</v>
      </c>
      <c r="F56" s="201"/>
      <c r="G56" s="264"/>
      <c r="H56" s="264"/>
      <c r="I56" s="264"/>
      <c r="J56" s="271">
        <f t="shared" si="4"/>
        <v>0</v>
      </c>
      <c r="K56" s="251"/>
      <c r="L56" s="264"/>
      <c r="M56" s="264"/>
      <c r="N56" s="264"/>
      <c r="O56" s="251"/>
      <c r="P56" s="264"/>
      <c r="Q56" s="264"/>
      <c r="R56" s="282">
        <f t="shared" si="5"/>
        <v>0</v>
      </c>
    </row>
    <row r="57" spans="1:20" s="76" customFormat="1" ht="65.25" hidden="1" customHeight="1">
      <c r="A57" s="226"/>
      <c r="B57" s="125"/>
      <c r="C57" s="262"/>
      <c r="D57" s="326" t="s">
        <v>366</v>
      </c>
      <c r="E57" s="213">
        <f t="shared" si="3"/>
        <v>0</v>
      </c>
      <c r="F57" s="201"/>
      <c r="G57" s="264"/>
      <c r="H57" s="264"/>
      <c r="I57" s="264"/>
      <c r="J57" s="271">
        <f t="shared" si="4"/>
        <v>0</v>
      </c>
      <c r="K57" s="251"/>
      <c r="L57" s="264"/>
      <c r="M57" s="264"/>
      <c r="N57" s="264"/>
      <c r="O57" s="251"/>
      <c r="P57" s="264"/>
      <c r="Q57" s="264"/>
      <c r="R57" s="282">
        <f t="shared" si="5"/>
        <v>0</v>
      </c>
    </row>
    <row r="58" spans="1:20" s="76" customFormat="1" ht="41.25" hidden="1" customHeight="1">
      <c r="A58" s="262" t="s">
        <v>251</v>
      </c>
      <c r="B58" s="125" t="s">
        <v>252</v>
      </c>
      <c r="C58" s="262" t="s">
        <v>65</v>
      </c>
      <c r="D58" s="263" t="s">
        <v>253</v>
      </c>
      <c r="E58" s="201">
        <f t="shared" si="3"/>
        <v>0</v>
      </c>
      <c r="F58" s="201"/>
      <c r="G58" s="264"/>
      <c r="H58" s="264"/>
      <c r="I58" s="264"/>
      <c r="J58" s="201">
        <f t="shared" si="4"/>
        <v>0</v>
      </c>
      <c r="K58" s="251"/>
      <c r="L58" s="264"/>
      <c r="M58" s="264"/>
      <c r="N58" s="264"/>
      <c r="O58" s="251"/>
      <c r="P58" s="264"/>
      <c r="Q58" s="264"/>
      <c r="R58" s="249">
        <f>SUM(E58,J58)</f>
        <v>0</v>
      </c>
    </row>
    <row r="59" spans="1:20" s="67" customFormat="1" ht="28.5" hidden="1" customHeight="1">
      <c r="A59" s="385" t="s">
        <v>144</v>
      </c>
      <c r="B59" s="196" t="s">
        <v>145</v>
      </c>
      <c r="C59" s="385" t="s">
        <v>55</v>
      </c>
      <c r="D59" s="386" t="s">
        <v>146</v>
      </c>
      <c r="E59" s="348">
        <f t="shared" si="3"/>
        <v>0</v>
      </c>
      <c r="F59" s="348"/>
      <c r="G59" s="382"/>
      <c r="H59" s="382"/>
      <c r="I59" s="382"/>
      <c r="J59" s="348">
        <f t="shared" si="4"/>
        <v>0</v>
      </c>
      <c r="K59" s="353"/>
      <c r="L59" s="382"/>
      <c r="M59" s="382"/>
      <c r="N59" s="382"/>
      <c r="O59" s="353"/>
      <c r="P59" s="382"/>
      <c r="Q59" s="382"/>
      <c r="R59" s="253">
        <f t="shared" ref="R59:R60" si="13">SUM(E59,J59)</f>
        <v>0</v>
      </c>
    </row>
    <row r="60" spans="1:20" s="67" customFormat="1" ht="59.25" hidden="1" customHeight="1">
      <c r="A60" s="196" t="s">
        <v>440</v>
      </c>
      <c r="B60" s="196" t="s">
        <v>441</v>
      </c>
      <c r="C60" s="196" t="s">
        <v>55</v>
      </c>
      <c r="D60" s="332" t="s">
        <v>442</v>
      </c>
      <c r="E60" s="348">
        <f t="shared" si="3"/>
        <v>0</v>
      </c>
      <c r="F60" s="348"/>
      <c r="G60" s="382"/>
      <c r="H60" s="382"/>
      <c r="I60" s="382"/>
      <c r="J60" s="348">
        <f t="shared" si="4"/>
        <v>0</v>
      </c>
      <c r="K60" s="353"/>
      <c r="L60" s="382"/>
      <c r="M60" s="382"/>
      <c r="N60" s="382"/>
      <c r="O60" s="353"/>
      <c r="P60" s="382"/>
      <c r="Q60" s="382"/>
      <c r="R60" s="253">
        <f t="shared" si="13"/>
        <v>0</v>
      </c>
    </row>
    <row r="61" spans="1:20" s="67" customFormat="1" ht="59.25" hidden="1" customHeight="1">
      <c r="A61" s="109" t="s">
        <v>24</v>
      </c>
      <c r="B61" s="109"/>
      <c r="C61" s="109"/>
      <c r="D61" s="242" t="s">
        <v>95</v>
      </c>
      <c r="E61" s="243">
        <f>SUM(E62)</f>
        <v>0</v>
      </c>
      <c r="F61" s="244">
        <f t="shared" ref="F61:Q61" si="14">SUM(F62)</f>
        <v>0</v>
      </c>
      <c r="G61" s="244">
        <f t="shared" si="14"/>
        <v>0</v>
      </c>
      <c r="H61" s="244">
        <f t="shared" si="14"/>
        <v>0</v>
      </c>
      <c r="I61" s="244">
        <f t="shared" si="14"/>
        <v>0</v>
      </c>
      <c r="J61" s="244">
        <f t="shared" si="14"/>
        <v>0</v>
      </c>
      <c r="K61" s="244">
        <f t="shared" si="14"/>
        <v>0</v>
      </c>
      <c r="L61" s="244">
        <f t="shared" si="14"/>
        <v>0</v>
      </c>
      <c r="M61" s="244">
        <f t="shared" si="14"/>
        <v>0</v>
      </c>
      <c r="N61" s="244">
        <f t="shared" si="14"/>
        <v>0</v>
      </c>
      <c r="O61" s="244">
        <f t="shared" si="14"/>
        <v>0</v>
      </c>
      <c r="P61" s="387">
        <f t="shared" si="14"/>
        <v>0</v>
      </c>
      <c r="Q61" s="387">
        <f t="shared" si="14"/>
        <v>0</v>
      </c>
      <c r="R61" s="277">
        <f t="shared" si="5"/>
        <v>0</v>
      </c>
      <c r="T61" s="79">
        <f>SUM(E61,J61)</f>
        <v>0</v>
      </c>
    </row>
    <row r="62" spans="1:20" s="67" customFormat="1" ht="57.75" hidden="1" customHeight="1">
      <c r="A62" s="109" t="s">
        <v>25</v>
      </c>
      <c r="B62" s="109"/>
      <c r="C62" s="109"/>
      <c r="D62" s="242" t="s">
        <v>95</v>
      </c>
      <c r="E62" s="243">
        <f>SUM(E63:E74)</f>
        <v>0</v>
      </c>
      <c r="F62" s="243">
        <f t="shared" ref="F62:Q62" si="15">SUM(F63:F74)</f>
        <v>0</v>
      </c>
      <c r="G62" s="243">
        <f t="shared" si="15"/>
        <v>0</v>
      </c>
      <c r="H62" s="243">
        <f t="shared" si="15"/>
        <v>0</v>
      </c>
      <c r="I62" s="243">
        <f t="shared" si="15"/>
        <v>0</v>
      </c>
      <c r="J62" s="243">
        <f t="shared" si="15"/>
        <v>0</v>
      </c>
      <c r="K62" s="243">
        <f t="shared" si="15"/>
        <v>0</v>
      </c>
      <c r="L62" s="243">
        <f t="shared" si="15"/>
        <v>0</v>
      </c>
      <c r="M62" s="243">
        <f t="shared" si="15"/>
        <v>0</v>
      </c>
      <c r="N62" s="243">
        <f t="shared" si="15"/>
        <v>0</v>
      </c>
      <c r="O62" s="243">
        <f t="shared" si="15"/>
        <v>0</v>
      </c>
      <c r="P62" s="388">
        <f t="shared" si="15"/>
        <v>0</v>
      </c>
      <c r="Q62" s="388">
        <f t="shared" si="15"/>
        <v>0</v>
      </c>
      <c r="R62" s="277">
        <f t="shared" si="5"/>
        <v>0</v>
      </c>
      <c r="T62" s="79">
        <f>SUM(E62,J62)</f>
        <v>0</v>
      </c>
    </row>
    <row r="63" spans="1:20" s="67" customFormat="1" ht="45.75" hidden="1" customHeight="1">
      <c r="A63" s="389" t="s">
        <v>159</v>
      </c>
      <c r="B63" s="389" t="s">
        <v>97</v>
      </c>
      <c r="C63" s="389" t="s">
        <v>45</v>
      </c>
      <c r="D63" s="325" t="s">
        <v>96</v>
      </c>
      <c r="E63" s="348">
        <f t="shared" ref="E63:E65" si="16">SUM(F63,I63)</f>
        <v>0</v>
      </c>
      <c r="F63" s="348"/>
      <c r="G63" s="353"/>
      <c r="H63" s="353"/>
      <c r="I63" s="353"/>
      <c r="J63" s="348">
        <f t="shared" ref="J63:J72" si="17">SUM(L63,O63)</f>
        <v>0</v>
      </c>
      <c r="K63" s="348"/>
      <c r="L63" s="381"/>
      <c r="M63" s="381"/>
      <c r="N63" s="381"/>
      <c r="O63" s="348"/>
      <c r="P63" s="381"/>
      <c r="Q63" s="381"/>
      <c r="R63" s="253">
        <f t="shared" si="5"/>
        <v>0</v>
      </c>
    </row>
    <row r="64" spans="1:20" s="67" customFormat="1" ht="23.25" hidden="1" customHeight="1">
      <c r="A64" s="389" t="s">
        <v>279</v>
      </c>
      <c r="B64" s="390" t="s">
        <v>59</v>
      </c>
      <c r="C64" s="391" t="s">
        <v>46</v>
      </c>
      <c r="D64" s="392" t="s">
        <v>195</v>
      </c>
      <c r="E64" s="348">
        <f t="shared" si="16"/>
        <v>0</v>
      </c>
      <c r="F64" s="348"/>
      <c r="G64" s="353"/>
      <c r="H64" s="353"/>
      <c r="I64" s="353"/>
      <c r="J64" s="348">
        <f t="shared" si="17"/>
        <v>0</v>
      </c>
      <c r="K64" s="348"/>
      <c r="L64" s="381"/>
      <c r="M64" s="381"/>
      <c r="N64" s="381"/>
      <c r="O64" s="348"/>
      <c r="P64" s="381"/>
      <c r="Q64" s="381"/>
      <c r="R64" s="253">
        <f t="shared" si="5"/>
        <v>0</v>
      </c>
    </row>
    <row r="65" spans="1:20" s="67" customFormat="1" ht="57" hidden="1" customHeight="1">
      <c r="A65" s="350" t="s">
        <v>292</v>
      </c>
      <c r="B65" s="196" t="s">
        <v>293</v>
      </c>
      <c r="C65" s="196" t="s">
        <v>50</v>
      </c>
      <c r="D65" s="393" t="s">
        <v>294</v>
      </c>
      <c r="E65" s="348">
        <f t="shared" si="16"/>
        <v>0</v>
      </c>
      <c r="F65" s="348"/>
      <c r="G65" s="382"/>
      <c r="H65" s="382"/>
      <c r="I65" s="382"/>
      <c r="J65" s="353">
        <f t="shared" si="17"/>
        <v>0</v>
      </c>
      <c r="K65" s="353"/>
      <c r="L65" s="381"/>
      <c r="M65" s="381"/>
      <c r="N65" s="381"/>
      <c r="O65" s="353"/>
      <c r="P65" s="381"/>
      <c r="Q65" s="381"/>
      <c r="R65" s="253">
        <f t="shared" si="5"/>
        <v>0</v>
      </c>
    </row>
    <row r="66" spans="1:20" s="103" customFormat="1" ht="36.75" hidden="1" customHeight="1">
      <c r="A66" s="220" t="s">
        <v>186</v>
      </c>
      <c r="B66" s="220" t="s">
        <v>187</v>
      </c>
      <c r="C66" s="220" t="s">
        <v>242</v>
      </c>
      <c r="D66" s="221" t="s">
        <v>188</v>
      </c>
      <c r="E66" s="201">
        <f t="shared" ref="E66:E78" si="18">SUM(F66,I66)</f>
        <v>0</v>
      </c>
      <c r="F66" s="201"/>
      <c r="G66" s="264"/>
      <c r="H66" s="264"/>
      <c r="I66" s="264"/>
      <c r="J66" s="353">
        <f t="shared" si="17"/>
        <v>0</v>
      </c>
      <c r="K66" s="201"/>
      <c r="L66" s="264"/>
      <c r="M66" s="264"/>
      <c r="N66" s="264"/>
      <c r="O66" s="201"/>
      <c r="P66" s="264"/>
      <c r="Q66" s="264"/>
      <c r="R66" s="249">
        <f t="shared" si="5"/>
        <v>0</v>
      </c>
    </row>
    <row r="67" spans="1:20" s="103" customFormat="1" ht="35.25" hidden="1" customHeight="1">
      <c r="A67" s="220" t="s">
        <v>228</v>
      </c>
      <c r="B67" s="220" t="s">
        <v>229</v>
      </c>
      <c r="C67" s="220" t="s">
        <v>53</v>
      </c>
      <c r="D67" s="221" t="s">
        <v>230</v>
      </c>
      <c r="E67" s="201">
        <f t="shared" ref="E67:E69" si="19">SUM(F67,I67)</f>
        <v>0</v>
      </c>
      <c r="F67" s="201"/>
      <c r="G67" s="264"/>
      <c r="H67" s="264"/>
      <c r="I67" s="264"/>
      <c r="J67" s="353">
        <f t="shared" si="17"/>
        <v>0</v>
      </c>
      <c r="K67" s="251"/>
      <c r="L67" s="264"/>
      <c r="M67" s="264"/>
      <c r="N67" s="264"/>
      <c r="O67" s="251"/>
      <c r="P67" s="264"/>
      <c r="Q67" s="264"/>
      <c r="R67" s="249">
        <f t="shared" si="5"/>
        <v>0</v>
      </c>
    </row>
    <row r="68" spans="1:20" s="103" customFormat="1" ht="35.25" hidden="1" customHeight="1">
      <c r="A68" s="220" t="s">
        <v>280</v>
      </c>
      <c r="B68" s="220" t="s">
        <v>281</v>
      </c>
      <c r="C68" s="220" t="s">
        <v>53</v>
      </c>
      <c r="D68" s="221" t="s">
        <v>282</v>
      </c>
      <c r="E68" s="201">
        <f t="shared" si="19"/>
        <v>0</v>
      </c>
      <c r="F68" s="201"/>
      <c r="G68" s="264"/>
      <c r="H68" s="264"/>
      <c r="I68" s="264"/>
      <c r="J68" s="353">
        <f t="shared" si="17"/>
        <v>0</v>
      </c>
      <c r="K68" s="251"/>
      <c r="L68" s="264"/>
      <c r="M68" s="264"/>
      <c r="N68" s="264"/>
      <c r="O68" s="251"/>
      <c r="P68" s="264"/>
      <c r="Q68" s="264"/>
      <c r="R68" s="249">
        <f t="shared" si="5"/>
        <v>0</v>
      </c>
    </row>
    <row r="69" spans="1:20" s="103" customFormat="1" ht="22.5" hidden="1" customHeight="1">
      <c r="A69" s="220" t="s">
        <v>283</v>
      </c>
      <c r="B69" s="220" t="s">
        <v>130</v>
      </c>
      <c r="C69" s="125" t="s">
        <v>53</v>
      </c>
      <c r="D69" s="223" t="s">
        <v>131</v>
      </c>
      <c r="E69" s="201">
        <f t="shared" si="19"/>
        <v>0</v>
      </c>
      <c r="F69" s="201"/>
      <c r="G69" s="264"/>
      <c r="H69" s="264"/>
      <c r="I69" s="264"/>
      <c r="J69" s="353">
        <f t="shared" si="17"/>
        <v>0</v>
      </c>
      <c r="K69" s="251"/>
      <c r="L69" s="264"/>
      <c r="M69" s="264"/>
      <c r="N69" s="264"/>
      <c r="O69" s="251"/>
      <c r="P69" s="264"/>
      <c r="Q69" s="264"/>
      <c r="R69" s="249">
        <f t="shared" si="5"/>
        <v>0</v>
      </c>
    </row>
    <row r="70" spans="1:20" s="67" customFormat="1" ht="39" hidden="1" customHeight="1">
      <c r="A70" s="394" t="s">
        <v>189</v>
      </c>
      <c r="B70" s="394" t="s">
        <v>87</v>
      </c>
      <c r="C70" s="394" t="s">
        <v>191</v>
      </c>
      <c r="D70" s="380" t="s">
        <v>190</v>
      </c>
      <c r="E70" s="348">
        <f t="shared" si="18"/>
        <v>0</v>
      </c>
      <c r="F70" s="348"/>
      <c r="G70" s="382"/>
      <c r="H70" s="382"/>
      <c r="I70" s="382"/>
      <c r="J70" s="353">
        <f t="shared" si="17"/>
        <v>0</v>
      </c>
      <c r="K70" s="353"/>
      <c r="L70" s="395"/>
      <c r="M70" s="395"/>
      <c r="N70" s="395"/>
      <c r="O70" s="353"/>
      <c r="P70" s="395"/>
      <c r="Q70" s="382"/>
      <c r="R70" s="253">
        <f t="shared" si="5"/>
        <v>0</v>
      </c>
    </row>
    <row r="71" spans="1:20" s="67" customFormat="1" ht="25.5" hidden="1" customHeight="1">
      <c r="A71" s="324" t="s">
        <v>284</v>
      </c>
      <c r="B71" s="196" t="s">
        <v>255</v>
      </c>
      <c r="C71" s="196" t="s">
        <v>191</v>
      </c>
      <c r="D71" s="325" t="s">
        <v>256</v>
      </c>
      <c r="E71" s="348">
        <f>SUM(F71,I71)</f>
        <v>0</v>
      </c>
      <c r="F71" s="348"/>
      <c r="G71" s="382"/>
      <c r="H71" s="382"/>
      <c r="I71" s="382"/>
      <c r="J71" s="353">
        <f t="shared" si="17"/>
        <v>0</v>
      </c>
      <c r="K71" s="348"/>
      <c r="L71" s="395"/>
      <c r="M71" s="395"/>
      <c r="N71" s="395"/>
      <c r="O71" s="348"/>
      <c r="P71" s="395"/>
      <c r="Q71" s="382"/>
      <c r="R71" s="253">
        <f t="shared" si="5"/>
        <v>0</v>
      </c>
    </row>
    <row r="72" spans="1:20" s="67" customFormat="1" ht="36.75" hidden="1" customHeight="1">
      <c r="A72" s="196" t="s">
        <v>309</v>
      </c>
      <c r="B72" s="196" t="s">
        <v>310</v>
      </c>
      <c r="C72" s="196" t="s">
        <v>191</v>
      </c>
      <c r="D72" s="325" t="s">
        <v>311</v>
      </c>
      <c r="E72" s="348">
        <f>SUM(F72,I72)</f>
        <v>0</v>
      </c>
      <c r="F72" s="348"/>
      <c r="G72" s="353"/>
      <c r="H72" s="353"/>
      <c r="I72" s="353"/>
      <c r="J72" s="353">
        <f t="shared" si="17"/>
        <v>0</v>
      </c>
      <c r="K72" s="348"/>
      <c r="L72" s="381"/>
      <c r="M72" s="381"/>
      <c r="N72" s="381"/>
      <c r="O72" s="348"/>
      <c r="P72" s="382"/>
      <c r="Q72" s="381"/>
      <c r="R72" s="253">
        <f t="shared" si="5"/>
        <v>0</v>
      </c>
    </row>
    <row r="73" spans="1:20" s="84" customFormat="1" ht="51" hidden="1" customHeight="1">
      <c r="A73" s="268" t="s">
        <v>194</v>
      </c>
      <c r="B73" s="268" t="s">
        <v>193</v>
      </c>
      <c r="C73" s="169" t="s">
        <v>54</v>
      </c>
      <c r="D73" s="269" t="s">
        <v>192</v>
      </c>
      <c r="E73" s="213">
        <f t="shared" si="18"/>
        <v>0</v>
      </c>
      <c r="F73" s="213"/>
      <c r="G73" s="270"/>
      <c r="H73" s="270"/>
      <c r="I73" s="270"/>
      <c r="J73" s="271"/>
      <c r="K73" s="271"/>
      <c r="L73" s="272"/>
      <c r="M73" s="272"/>
      <c r="N73" s="272"/>
      <c r="O73" s="271"/>
      <c r="P73" s="272"/>
      <c r="Q73" s="270"/>
      <c r="R73" s="252">
        <f t="shared" si="5"/>
        <v>0</v>
      </c>
    </row>
    <row r="74" spans="1:20" s="76" customFormat="1" ht="24.75" hidden="1" customHeight="1">
      <c r="A74" s="226" t="s">
        <v>285</v>
      </c>
      <c r="B74" s="125" t="s">
        <v>145</v>
      </c>
      <c r="C74" s="125" t="s">
        <v>55</v>
      </c>
      <c r="D74" s="209" t="s">
        <v>146</v>
      </c>
      <c r="E74" s="201">
        <f t="shared" si="18"/>
        <v>0</v>
      </c>
      <c r="F74" s="201"/>
      <c r="G74" s="251"/>
      <c r="H74" s="251"/>
      <c r="I74" s="251"/>
      <c r="J74" s="201"/>
      <c r="K74" s="201"/>
      <c r="L74" s="251"/>
      <c r="M74" s="251"/>
      <c r="N74" s="251"/>
      <c r="O74" s="201"/>
      <c r="P74" s="251"/>
      <c r="Q74" s="251"/>
      <c r="R74" s="252">
        <f t="shared" si="5"/>
        <v>0</v>
      </c>
    </row>
    <row r="75" spans="1:20" s="76" customFormat="1" ht="35.25" hidden="1" customHeight="1">
      <c r="A75" s="245" t="s">
        <v>216</v>
      </c>
      <c r="B75" s="245" t="s">
        <v>215</v>
      </c>
      <c r="C75" s="245" t="s">
        <v>191</v>
      </c>
      <c r="D75" s="128" t="s">
        <v>214</v>
      </c>
      <c r="E75" s="201">
        <f>SUM(F75,I75)</f>
        <v>0</v>
      </c>
      <c r="F75" s="201"/>
      <c r="G75" s="251"/>
      <c r="H75" s="251"/>
      <c r="I75" s="251"/>
      <c r="J75" s="201">
        <f>SUM(L75,O75)</f>
        <v>0</v>
      </c>
      <c r="K75" s="201"/>
      <c r="L75" s="265"/>
      <c r="M75" s="265"/>
      <c r="N75" s="265"/>
      <c r="O75" s="201"/>
      <c r="P75" s="264"/>
      <c r="Q75" s="265"/>
      <c r="R75" s="252">
        <f t="shared" si="5"/>
        <v>0</v>
      </c>
    </row>
    <row r="76" spans="1:20" s="76" customFormat="1" ht="14.1" hidden="1" customHeight="1">
      <c r="A76" s="273"/>
      <c r="B76" s="273"/>
      <c r="C76" s="273"/>
      <c r="D76" s="274"/>
      <c r="E76" s="201">
        <f>SUM(F76,I76)</f>
        <v>0</v>
      </c>
      <c r="F76" s="201"/>
      <c r="G76" s="251"/>
      <c r="H76" s="251"/>
      <c r="I76" s="251"/>
      <c r="J76" s="275">
        <f>SUM(O76,L76)</f>
        <v>0</v>
      </c>
      <c r="K76" s="275"/>
      <c r="L76" s="251"/>
      <c r="M76" s="251"/>
      <c r="N76" s="251"/>
      <c r="O76" s="251"/>
      <c r="P76" s="251"/>
      <c r="Q76" s="251"/>
      <c r="R76" s="252">
        <f t="shared" si="5"/>
        <v>0</v>
      </c>
    </row>
    <row r="77" spans="1:20" s="76" customFormat="1" ht="14.1" hidden="1" customHeight="1">
      <c r="A77" s="273"/>
      <c r="B77" s="273"/>
      <c r="C77" s="273"/>
      <c r="D77" s="274"/>
      <c r="E77" s="201">
        <f t="shared" si="18"/>
        <v>0</v>
      </c>
      <c r="F77" s="201"/>
      <c r="G77" s="251"/>
      <c r="H77" s="251"/>
      <c r="I77" s="251"/>
      <c r="J77" s="275">
        <f>SUM(O77,L77)</f>
        <v>0</v>
      </c>
      <c r="K77" s="275"/>
      <c r="L77" s="251"/>
      <c r="M77" s="251"/>
      <c r="N77" s="251"/>
      <c r="O77" s="251"/>
      <c r="P77" s="251"/>
      <c r="Q77" s="251"/>
      <c r="R77" s="252">
        <f t="shared" si="5"/>
        <v>0</v>
      </c>
    </row>
    <row r="78" spans="1:20" s="76" customFormat="1" ht="14.1" hidden="1" customHeight="1">
      <c r="A78" s="273"/>
      <c r="B78" s="273"/>
      <c r="C78" s="273"/>
      <c r="D78" s="274"/>
      <c r="E78" s="201">
        <f t="shared" si="18"/>
        <v>0</v>
      </c>
      <c r="F78" s="201"/>
      <c r="G78" s="265"/>
      <c r="H78" s="265"/>
      <c r="I78" s="265"/>
      <c r="J78" s="275">
        <f>SUM(L78,O78)</f>
        <v>0</v>
      </c>
      <c r="K78" s="275"/>
      <c r="L78" s="265"/>
      <c r="M78" s="265"/>
      <c r="N78" s="265"/>
      <c r="O78" s="265"/>
      <c r="P78" s="265"/>
      <c r="Q78" s="265"/>
      <c r="R78" s="252">
        <f t="shared" si="5"/>
        <v>0</v>
      </c>
    </row>
    <row r="79" spans="1:20" s="67" customFormat="1" ht="43.5" customHeight="1">
      <c r="A79" s="109" t="s">
        <v>162</v>
      </c>
      <c r="B79" s="276"/>
      <c r="C79" s="276"/>
      <c r="D79" s="156" t="s">
        <v>92</v>
      </c>
      <c r="E79" s="277">
        <f>SUM(E80)</f>
        <v>1271313</v>
      </c>
      <c r="F79" s="277">
        <f t="shared" ref="F79:R79" si="20">SUM(F80)</f>
        <v>1271313</v>
      </c>
      <c r="G79" s="277">
        <f t="shared" si="20"/>
        <v>0</v>
      </c>
      <c r="H79" s="277">
        <f t="shared" si="20"/>
        <v>1046313</v>
      </c>
      <c r="I79" s="277">
        <f t="shared" si="20"/>
        <v>0</v>
      </c>
      <c r="J79" s="277">
        <f t="shared" si="20"/>
        <v>1573633</v>
      </c>
      <c r="K79" s="277">
        <f t="shared" si="20"/>
        <v>1573633</v>
      </c>
      <c r="L79" s="277">
        <f t="shared" si="20"/>
        <v>0</v>
      </c>
      <c r="M79" s="277">
        <f t="shared" si="20"/>
        <v>0</v>
      </c>
      <c r="N79" s="277">
        <f t="shared" si="20"/>
        <v>0</v>
      </c>
      <c r="O79" s="277">
        <f t="shared" si="20"/>
        <v>1573633</v>
      </c>
      <c r="P79" s="277">
        <f t="shared" si="20"/>
        <v>0</v>
      </c>
      <c r="Q79" s="277">
        <f t="shared" si="20"/>
        <v>0</v>
      </c>
      <c r="R79" s="277">
        <f t="shared" si="20"/>
        <v>2844946</v>
      </c>
      <c r="T79" s="163">
        <f t="shared" ref="T79:T80" si="21">SUM(E79,J79)</f>
        <v>2844946</v>
      </c>
    </row>
    <row r="80" spans="1:20" s="3" customFormat="1" ht="45" customHeight="1">
      <c r="A80" s="109" t="s">
        <v>161</v>
      </c>
      <c r="B80" s="276"/>
      <c r="C80" s="276"/>
      <c r="D80" s="156" t="s">
        <v>92</v>
      </c>
      <c r="E80" s="277">
        <f>SUM(E82,E84,E87,E88,E89,E93,E94)</f>
        <v>1271313</v>
      </c>
      <c r="F80" s="277">
        <f t="shared" ref="F80:R80" si="22">SUM(F82,F84,F87,F88,F89,F93,F94)</f>
        <v>1271313</v>
      </c>
      <c r="G80" s="277">
        <f t="shared" si="22"/>
        <v>0</v>
      </c>
      <c r="H80" s="277">
        <f t="shared" si="22"/>
        <v>1046313</v>
      </c>
      <c r="I80" s="277">
        <f t="shared" si="22"/>
        <v>0</v>
      </c>
      <c r="J80" s="277">
        <f t="shared" si="22"/>
        <v>1573633</v>
      </c>
      <c r="K80" s="277">
        <f t="shared" si="22"/>
        <v>1573633</v>
      </c>
      <c r="L80" s="277">
        <f t="shared" si="22"/>
        <v>0</v>
      </c>
      <c r="M80" s="277">
        <f t="shared" si="22"/>
        <v>0</v>
      </c>
      <c r="N80" s="277">
        <f t="shared" si="22"/>
        <v>0</v>
      </c>
      <c r="O80" s="277">
        <f t="shared" si="22"/>
        <v>1573633</v>
      </c>
      <c r="P80" s="277">
        <f t="shared" si="22"/>
        <v>0</v>
      </c>
      <c r="Q80" s="277">
        <f t="shared" si="22"/>
        <v>0</v>
      </c>
      <c r="R80" s="277">
        <f t="shared" si="22"/>
        <v>2844946</v>
      </c>
      <c r="T80" s="163">
        <f t="shared" si="21"/>
        <v>2844946</v>
      </c>
    </row>
    <row r="81" spans="1:18" s="98" customFormat="1" ht="45.75" hidden="1" customHeight="1">
      <c r="A81" s="245" t="s">
        <v>160</v>
      </c>
      <c r="B81" s="245" t="s">
        <v>97</v>
      </c>
      <c r="C81" s="245" t="s">
        <v>45</v>
      </c>
      <c r="D81" s="128" t="s">
        <v>385</v>
      </c>
      <c r="E81" s="192">
        <f>SUM(F81,I81)</f>
        <v>0</v>
      </c>
      <c r="F81" s="192"/>
      <c r="G81" s="192"/>
      <c r="H81" s="250"/>
      <c r="I81" s="250"/>
      <c r="J81" s="249">
        <f t="shared" ref="J81:J95" si="23">SUM(L81,O81)</f>
        <v>0</v>
      </c>
      <c r="K81" s="249"/>
      <c r="L81" s="250"/>
      <c r="M81" s="250"/>
      <c r="N81" s="250"/>
      <c r="O81" s="249"/>
      <c r="P81" s="249"/>
      <c r="Q81" s="249"/>
      <c r="R81" s="249">
        <f>SUM(E81,J81)</f>
        <v>0</v>
      </c>
    </row>
    <row r="82" spans="1:18" s="67" customFormat="1" ht="28.5" customHeight="1">
      <c r="A82" s="154" t="s">
        <v>196</v>
      </c>
      <c r="B82" s="154" t="s">
        <v>59</v>
      </c>
      <c r="C82" s="172" t="s">
        <v>46</v>
      </c>
      <c r="D82" s="392" t="s">
        <v>195</v>
      </c>
      <c r="E82" s="279">
        <f t="shared" ref="E82:E97" si="24">SUM(F82,I82)</f>
        <v>587884</v>
      </c>
      <c r="F82" s="198">
        <v>587884</v>
      </c>
      <c r="G82" s="198"/>
      <c r="H82" s="349">
        <v>587884</v>
      </c>
      <c r="I82" s="349"/>
      <c r="J82" s="253">
        <f t="shared" ref="J82" si="25">SUM(L82,O82)</f>
        <v>0</v>
      </c>
      <c r="K82" s="253"/>
      <c r="L82" s="349"/>
      <c r="M82" s="349"/>
      <c r="N82" s="349"/>
      <c r="O82" s="253"/>
      <c r="P82" s="253"/>
      <c r="Q82" s="253"/>
      <c r="R82" s="253">
        <f t="shared" ref="R82:R96" si="26">SUM(E82,J82)</f>
        <v>587884</v>
      </c>
    </row>
    <row r="83" spans="1:18" s="84" customFormat="1" ht="46.5" hidden="1" customHeight="1">
      <c r="A83" s="335" t="s">
        <v>197</v>
      </c>
      <c r="B83" s="337">
        <v>1020</v>
      </c>
      <c r="C83" s="329"/>
      <c r="D83" s="341" t="s">
        <v>372</v>
      </c>
      <c r="E83" s="198">
        <f t="shared" si="24"/>
        <v>0</v>
      </c>
      <c r="F83" s="198"/>
      <c r="G83" s="198"/>
      <c r="H83" s="256"/>
      <c r="I83" s="256"/>
      <c r="J83" s="198"/>
      <c r="K83" s="198"/>
      <c r="L83" s="256"/>
      <c r="M83" s="256"/>
      <c r="N83" s="256"/>
      <c r="O83" s="198"/>
      <c r="P83" s="144"/>
      <c r="Q83" s="144"/>
      <c r="R83" s="198">
        <f t="shared" si="26"/>
        <v>0</v>
      </c>
    </row>
    <row r="84" spans="1:18" s="327" customFormat="1" ht="38.25" customHeight="1">
      <c r="A84" s="335" t="s">
        <v>388</v>
      </c>
      <c r="B84" s="337">
        <v>1021</v>
      </c>
      <c r="C84" s="396" t="s">
        <v>47</v>
      </c>
      <c r="D84" s="397" t="s">
        <v>373</v>
      </c>
      <c r="E84" s="198">
        <f t="shared" si="24"/>
        <v>410593</v>
      </c>
      <c r="F84" s="198">
        <v>410593</v>
      </c>
      <c r="G84" s="198"/>
      <c r="H84" s="349">
        <v>410593</v>
      </c>
      <c r="I84" s="256"/>
      <c r="J84" s="198">
        <f t="shared" si="23"/>
        <v>420000</v>
      </c>
      <c r="K84" s="253">
        <v>420000</v>
      </c>
      <c r="L84" s="349"/>
      <c r="M84" s="349"/>
      <c r="N84" s="349"/>
      <c r="O84" s="253">
        <v>420000</v>
      </c>
      <c r="P84" s="144"/>
      <c r="Q84" s="144"/>
      <c r="R84" s="198">
        <f t="shared" si="26"/>
        <v>830593</v>
      </c>
    </row>
    <row r="85" spans="1:18" s="327" customFormat="1" ht="45" hidden="1" customHeight="1">
      <c r="A85" s="280"/>
      <c r="B85" s="337">
        <v>1030</v>
      </c>
      <c r="C85" s="338"/>
      <c r="D85" s="341" t="s">
        <v>374</v>
      </c>
      <c r="E85" s="198">
        <f t="shared" si="24"/>
        <v>0</v>
      </c>
      <c r="F85" s="281"/>
      <c r="G85" s="282"/>
      <c r="H85" s="256"/>
      <c r="I85" s="256"/>
      <c r="J85" s="198">
        <f t="shared" si="23"/>
        <v>0</v>
      </c>
      <c r="K85" s="144"/>
      <c r="L85" s="256"/>
      <c r="M85" s="256"/>
      <c r="N85" s="256"/>
      <c r="O85" s="144"/>
      <c r="P85" s="144"/>
      <c r="Q85" s="144"/>
      <c r="R85" s="198">
        <f t="shared" si="26"/>
        <v>0</v>
      </c>
    </row>
    <row r="86" spans="1:18" s="328" customFormat="1" ht="45" hidden="1" customHeight="1">
      <c r="A86" s="129"/>
      <c r="B86" s="336">
        <v>1031</v>
      </c>
      <c r="C86" s="339" t="s">
        <v>47</v>
      </c>
      <c r="D86" s="340" t="s">
        <v>373</v>
      </c>
      <c r="E86" s="198">
        <f t="shared" si="24"/>
        <v>0</v>
      </c>
      <c r="F86" s="278"/>
      <c r="G86" s="192"/>
      <c r="H86" s="249"/>
      <c r="I86" s="249"/>
      <c r="J86" s="192">
        <f>SUM(L87,O87)</f>
        <v>0</v>
      </c>
      <c r="K86" s="192"/>
      <c r="L86" s="192"/>
      <c r="M86" s="192"/>
      <c r="N86" s="192"/>
      <c r="O86" s="192"/>
      <c r="P86" s="201"/>
      <c r="Q86" s="201"/>
      <c r="R86" s="198">
        <f t="shared" si="26"/>
        <v>0</v>
      </c>
    </row>
    <row r="87" spans="1:18" s="67" customFormat="1" ht="58.5" customHeight="1">
      <c r="A87" s="154" t="s">
        <v>458</v>
      </c>
      <c r="B87" s="154" t="s">
        <v>58</v>
      </c>
      <c r="C87" s="154" t="s">
        <v>48</v>
      </c>
      <c r="D87" s="450" t="s">
        <v>460</v>
      </c>
      <c r="E87" s="198">
        <f t="shared" si="24"/>
        <v>20567</v>
      </c>
      <c r="F87" s="198">
        <v>20567</v>
      </c>
      <c r="G87" s="198"/>
      <c r="H87" s="253">
        <v>20567</v>
      </c>
      <c r="I87" s="253"/>
      <c r="J87" s="198">
        <f>SUM(L88,O88)</f>
        <v>0</v>
      </c>
      <c r="K87" s="198"/>
      <c r="L87" s="253"/>
      <c r="M87" s="253"/>
      <c r="N87" s="253"/>
      <c r="O87" s="198"/>
      <c r="P87" s="253"/>
      <c r="Q87" s="253"/>
      <c r="R87" s="198">
        <f>SUM(E87,J86)</f>
        <v>20567</v>
      </c>
    </row>
    <row r="88" spans="1:18" s="67" customFormat="1" ht="39" customHeight="1">
      <c r="A88" s="154" t="s">
        <v>463</v>
      </c>
      <c r="B88" s="154" t="s">
        <v>459</v>
      </c>
      <c r="C88" s="172" t="s">
        <v>49</v>
      </c>
      <c r="D88" s="392" t="s">
        <v>461</v>
      </c>
      <c r="E88" s="279">
        <f t="shared" si="24"/>
        <v>13908</v>
      </c>
      <c r="F88" s="198">
        <v>13908</v>
      </c>
      <c r="G88" s="198"/>
      <c r="H88" s="253">
        <v>13908</v>
      </c>
      <c r="I88" s="253"/>
      <c r="J88" s="198">
        <f t="shared" si="23"/>
        <v>0</v>
      </c>
      <c r="K88" s="198"/>
      <c r="L88" s="253"/>
      <c r="M88" s="253"/>
      <c r="N88" s="253"/>
      <c r="O88" s="198"/>
      <c r="P88" s="253"/>
      <c r="Q88" s="253"/>
      <c r="R88" s="198">
        <f t="shared" si="26"/>
        <v>13908</v>
      </c>
    </row>
    <row r="89" spans="1:18" s="67" customFormat="1" ht="30" customHeight="1">
      <c r="A89" s="154" t="s">
        <v>386</v>
      </c>
      <c r="B89" s="154" t="s">
        <v>387</v>
      </c>
      <c r="C89" s="154" t="s">
        <v>49</v>
      </c>
      <c r="D89" s="392" t="s">
        <v>198</v>
      </c>
      <c r="E89" s="198">
        <f t="shared" si="24"/>
        <v>225000</v>
      </c>
      <c r="F89" s="198">
        <v>225000</v>
      </c>
      <c r="G89" s="198"/>
      <c r="H89" s="253"/>
      <c r="I89" s="253"/>
      <c r="J89" s="198">
        <f t="shared" si="23"/>
        <v>0</v>
      </c>
      <c r="K89" s="253"/>
      <c r="L89" s="253"/>
      <c r="M89" s="253"/>
      <c r="N89" s="253"/>
      <c r="O89" s="253"/>
      <c r="P89" s="253"/>
      <c r="Q89" s="253"/>
      <c r="R89" s="253">
        <f t="shared" si="26"/>
        <v>225000</v>
      </c>
    </row>
    <row r="90" spans="1:18" s="67" customFormat="1" ht="46.5" hidden="1" customHeight="1">
      <c r="A90" s="154" t="s">
        <v>382</v>
      </c>
      <c r="B90" s="154" t="s">
        <v>383</v>
      </c>
      <c r="C90" s="154" t="s">
        <v>49</v>
      </c>
      <c r="D90" s="330" t="s">
        <v>384</v>
      </c>
      <c r="E90" s="198">
        <f t="shared" si="24"/>
        <v>0</v>
      </c>
      <c r="F90" s="198"/>
      <c r="G90" s="198"/>
      <c r="H90" s="253"/>
      <c r="I90" s="253"/>
      <c r="J90" s="198">
        <f t="shared" si="23"/>
        <v>0</v>
      </c>
      <c r="K90" s="331"/>
      <c r="L90" s="253"/>
      <c r="M90" s="253"/>
      <c r="N90" s="253"/>
      <c r="O90" s="331"/>
      <c r="P90" s="253"/>
      <c r="Q90" s="253"/>
      <c r="R90" s="198">
        <f t="shared" si="26"/>
        <v>0</v>
      </c>
    </row>
    <row r="91" spans="1:18" s="67" customFormat="1" ht="42.75" hidden="1" customHeight="1">
      <c r="A91" s="154" t="s">
        <v>378</v>
      </c>
      <c r="B91" s="154" t="s">
        <v>379</v>
      </c>
      <c r="C91" s="154" t="s">
        <v>49</v>
      </c>
      <c r="D91" s="332" t="s">
        <v>380</v>
      </c>
      <c r="E91" s="198">
        <f t="shared" ref="E91" si="27">SUM(F91,I91)</f>
        <v>0</v>
      </c>
      <c r="F91" s="198"/>
      <c r="G91" s="198"/>
      <c r="H91" s="253"/>
      <c r="I91" s="253"/>
      <c r="J91" s="198">
        <f t="shared" ref="J91" si="28">SUM(L91,O91)</f>
        <v>0</v>
      </c>
      <c r="K91" s="331"/>
      <c r="L91" s="253"/>
      <c r="M91" s="253"/>
      <c r="N91" s="253"/>
      <c r="O91" s="331"/>
      <c r="P91" s="253"/>
      <c r="Q91" s="253"/>
      <c r="R91" s="198">
        <f t="shared" ref="R91" si="29">SUM(E91,J91)</f>
        <v>0</v>
      </c>
    </row>
    <row r="92" spans="1:18" s="162" customFormat="1" ht="80.25" hidden="1" customHeight="1">
      <c r="A92" s="154" t="s">
        <v>375</v>
      </c>
      <c r="B92" s="154" t="s">
        <v>377</v>
      </c>
      <c r="C92" s="172" t="s">
        <v>49</v>
      </c>
      <c r="D92" s="330" t="s">
        <v>376</v>
      </c>
      <c r="E92" s="198">
        <f t="shared" si="24"/>
        <v>0</v>
      </c>
      <c r="F92" s="198"/>
      <c r="G92" s="198"/>
      <c r="H92" s="198"/>
      <c r="I92" s="198"/>
      <c r="J92" s="198">
        <f t="shared" si="23"/>
        <v>0</v>
      </c>
      <c r="K92" s="333"/>
      <c r="L92" s="198"/>
      <c r="M92" s="254"/>
      <c r="N92" s="254"/>
      <c r="O92" s="334"/>
      <c r="P92" s="254"/>
      <c r="Q92" s="254"/>
      <c r="R92" s="198">
        <f t="shared" si="26"/>
        <v>0</v>
      </c>
    </row>
    <row r="93" spans="1:18" s="67" customFormat="1" ht="51.75" customHeight="1">
      <c r="A93" s="154" t="s">
        <v>200</v>
      </c>
      <c r="B93" s="154" t="s">
        <v>201</v>
      </c>
      <c r="C93" s="172" t="s">
        <v>50</v>
      </c>
      <c r="D93" s="392" t="s">
        <v>199</v>
      </c>
      <c r="E93" s="279">
        <f t="shared" si="24"/>
        <v>13361</v>
      </c>
      <c r="F93" s="198">
        <v>13361</v>
      </c>
      <c r="G93" s="198"/>
      <c r="H93" s="253">
        <v>13361</v>
      </c>
      <c r="I93" s="253"/>
      <c r="J93" s="253">
        <f t="shared" si="23"/>
        <v>0</v>
      </c>
      <c r="K93" s="253"/>
      <c r="L93" s="253"/>
      <c r="M93" s="253"/>
      <c r="N93" s="253"/>
      <c r="O93" s="253"/>
      <c r="P93" s="253"/>
      <c r="Q93" s="253"/>
      <c r="R93" s="253">
        <f t="shared" si="26"/>
        <v>13361</v>
      </c>
    </row>
    <row r="94" spans="1:18" s="67" customFormat="1" ht="29.25" customHeight="1">
      <c r="A94" s="154" t="s">
        <v>254</v>
      </c>
      <c r="B94" s="196" t="s">
        <v>255</v>
      </c>
      <c r="C94" s="196" t="s">
        <v>191</v>
      </c>
      <c r="D94" s="325" t="s">
        <v>256</v>
      </c>
      <c r="E94" s="279">
        <f t="shared" si="24"/>
        <v>0</v>
      </c>
      <c r="F94" s="198"/>
      <c r="G94" s="198"/>
      <c r="H94" s="253"/>
      <c r="I94" s="253"/>
      <c r="J94" s="253">
        <f t="shared" si="23"/>
        <v>1153633</v>
      </c>
      <c r="K94" s="253">
        <v>1153633</v>
      </c>
      <c r="L94" s="253"/>
      <c r="M94" s="253"/>
      <c r="N94" s="253"/>
      <c r="O94" s="253">
        <v>1153633</v>
      </c>
      <c r="P94" s="253"/>
      <c r="Q94" s="253"/>
      <c r="R94" s="253">
        <f t="shared" si="26"/>
        <v>1153633</v>
      </c>
    </row>
    <row r="95" spans="1:18" s="76" customFormat="1" ht="25.5" hidden="1" customHeight="1">
      <c r="A95" s="129"/>
      <c r="B95" s="129"/>
      <c r="C95" s="129"/>
      <c r="D95" s="142"/>
      <c r="E95" s="192">
        <f>SUM(E96)</f>
        <v>0</v>
      </c>
      <c r="F95" s="192"/>
      <c r="G95" s="192"/>
      <c r="H95" s="192"/>
      <c r="I95" s="192">
        <f t="shared" ref="I95:Q95" si="30">SUM(I96)</f>
        <v>0</v>
      </c>
      <c r="J95" s="249">
        <f t="shared" si="23"/>
        <v>0</v>
      </c>
      <c r="K95" s="192"/>
      <c r="L95" s="192"/>
      <c r="M95" s="192"/>
      <c r="N95" s="192"/>
      <c r="O95" s="192"/>
      <c r="P95" s="192"/>
      <c r="Q95" s="192">
        <f t="shared" si="30"/>
        <v>0</v>
      </c>
      <c r="R95" s="192">
        <f t="shared" si="26"/>
        <v>0</v>
      </c>
    </row>
    <row r="96" spans="1:18" s="84" customFormat="1" ht="30" hidden="1" customHeight="1">
      <c r="A96" s="224" t="s">
        <v>295</v>
      </c>
      <c r="B96" s="224" t="s">
        <v>145</v>
      </c>
      <c r="C96" s="224" t="s">
        <v>55</v>
      </c>
      <c r="D96" s="225" t="s">
        <v>313</v>
      </c>
      <c r="E96" s="192">
        <f>SUM(F96,I96)</f>
        <v>0</v>
      </c>
      <c r="F96" s="192"/>
      <c r="G96" s="192"/>
      <c r="H96" s="192"/>
      <c r="I96" s="192"/>
      <c r="J96" s="192">
        <f>SUM(L96,O96)</f>
        <v>0</v>
      </c>
      <c r="K96" s="192"/>
      <c r="L96" s="192"/>
      <c r="M96" s="192"/>
      <c r="N96" s="192"/>
      <c r="O96" s="192"/>
      <c r="P96" s="144"/>
      <c r="Q96" s="144"/>
      <c r="R96" s="192">
        <f t="shared" si="26"/>
        <v>0</v>
      </c>
    </row>
    <row r="97" spans="1:124" s="84" customFormat="1" ht="75.75" hidden="1" customHeight="1">
      <c r="A97" s="268"/>
      <c r="B97" s="268"/>
      <c r="C97" s="268"/>
      <c r="D97" s="283" t="s">
        <v>308</v>
      </c>
      <c r="E97" s="282">
        <f t="shared" si="24"/>
        <v>0</v>
      </c>
      <c r="F97" s="282"/>
      <c r="G97" s="282"/>
      <c r="H97" s="144"/>
      <c r="I97" s="144"/>
      <c r="J97" s="284">
        <f>SUM(L97,O97)</f>
        <v>0</v>
      </c>
      <c r="K97" s="284"/>
      <c r="L97" s="284"/>
      <c r="M97" s="284"/>
      <c r="N97" s="284"/>
      <c r="O97" s="284"/>
      <c r="P97" s="284"/>
      <c r="Q97" s="284"/>
      <c r="R97" s="284">
        <f>SUM(E97,J97)</f>
        <v>0</v>
      </c>
    </row>
    <row r="98" spans="1:124" s="67" customFormat="1" ht="60" hidden="1" customHeight="1">
      <c r="A98" s="109" t="s">
        <v>158</v>
      </c>
      <c r="B98" s="276"/>
      <c r="C98" s="276"/>
      <c r="D98" s="156" t="s">
        <v>93</v>
      </c>
      <c r="E98" s="277">
        <f>SUM(E99)</f>
        <v>0</v>
      </c>
      <c r="F98" s="398">
        <f t="shared" ref="F98:Q98" si="31">SUM(F99)</f>
        <v>0</v>
      </c>
      <c r="G98" s="398">
        <f t="shared" si="31"/>
        <v>0</v>
      </c>
      <c r="H98" s="398">
        <f t="shared" si="31"/>
        <v>0</v>
      </c>
      <c r="I98" s="398">
        <f t="shared" si="31"/>
        <v>0</v>
      </c>
      <c r="J98" s="398">
        <f t="shared" si="31"/>
        <v>0</v>
      </c>
      <c r="K98" s="398">
        <f t="shared" si="31"/>
        <v>0</v>
      </c>
      <c r="L98" s="398">
        <f t="shared" si="31"/>
        <v>0</v>
      </c>
      <c r="M98" s="398">
        <f t="shared" si="31"/>
        <v>0</v>
      </c>
      <c r="N98" s="398">
        <f t="shared" si="31"/>
        <v>0</v>
      </c>
      <c r="O98" s="398">
        <f t="shared" si="31"/>
        <v>0</v>
      </c>
      <c r="P98" s="398">
        <f t="shared" si="31"/>
        <v>0</v>
      </c>
      <c r="Q98" s="398">
        <f t="shared" si="31"/>
        <v>0</v>
      </c>
      <c r="R98" s="398">
        <f>SUM(E98,J98)</f>
        <v>0</v>
      </c>
      <c r="T98" s="79">
        <f t="shared" ref="T98:T99" si="32">SUM(E98,J98)</f>
        <v>0</v>
      </c>
    </row>
    <row r="99" spans="1:124" s="3" customFormat="1" ht="57.75" hidden="1" customHeight="1">
      <c r="A99" s="109" t="s">
        <v>157</v>
      </c>
      <c r="B99" s="276"/>
      <c r="C99" s="276"/>
      <c r="D99" s="156" t="s">
        <v>93</v>
      </c>
      <c r="E99" s="277">
        <f>SUM(E100:E109)</f>
        <v>0</v>
      </c>
      <c r="F99" s="277">
        <f>SUM(F100:F109)</f>
        <v>0</v>
      </c>
      <c r="G99" s="277">
        <f t="shared" ref="G99:Q99" si="33">SUM(G100:G109)</f>
        <v>0</v>
      </c>
      <c r="H99" s="277">
        <f t="shared" si="33"/>
        <v>0</v>
      </c>
      <c r="I99" s="277">
        <f t="shared" si="33"/>
        <v>0</v>
      </c>
      <c r="J99" s="277">
        <f>SUM(J104)</f>
        <v>0</v>
      </c>
      <c r="K99" s="277">
        <f>SUM(K104)</f>
        <v>0</v>
      </c>
      <c r="L99" s="277">
        <f t="shared" si="33"/>
        <v>0</v>
      </c>
      <c r="M99" s="277">
        <f t="shared" si="33"/>
        <v>0</v>
      </c>
      <c r="N99" s="277">
        <f t="shared" si="33"/>
        <v>0</v>
      </c>
      <c r="O99" s="277">
        <f>SUM(O104)</f>
        <v>0</v>
      </c>
      <c r="P99" s="277">
        <f t="shared" si="33"/>
        <v>0</v>
      </c>
      <c r="Q99" s="277">
        <f t="shared" si="33"/>
        <v>0</v>
      </c>
      <c r="R99" s="398">
        <f>SUM(E99,J99)</f>
        <v>0</v>
      </c>
      <c r="T99" s="79">
        <f t="shared" si="32"/>
        <v>0</v>
      </c>
      <c r="U99" s="166"/>
      <c r="V99" s="166"/>
      <c r="W99" s="166"/>
      <c r="X99" s="166"/>
      <c r="Y99" s="166"/>
      <c r="Z99" s="166"/>
      <c r="AA99" s="166"/>
      <c r="AB99" s="166"/>
      <c r="AC99" s="166"/>
      <c r="AD99" s="166"/>
      <c r="AE99" s="166"/>
      <c r="AF99" s="166"/>
      <c r="AG99" s="166"/>
      <c r="AH99" s="166"/>
      <c r="AI99" s="166"/>
    </row>
    <row r="100" spans="1:124" s="355" customFormat="1" ht="50.25" hidden="1" customHeight="1">
      <c r="A100" s="196" t="s">
        <v>163</v>
      </c>
      <c r="B100" s="196" t="s">
        <v>97</v>
      </c>
      <c r="C100" s="196" t="s">
        <v>45</v>
      </c>
      <c r="D100" s="325" t="s">
        <v>96</v>
      </c>
      <c r="E100" s="198">
        <f t="shared" ref="E100:E109" si="34">SUM(F100,I100)</f>
        <v>0</v>
      </c>
      <c r="F100" s="198"/>
      <c r="G100" s="349"/>
      <c r="H100" s="349"/>
      <c r="I100" s="349"/>
      <c r="J100" s="253">
        <f>SUM(L100,O100)</f>
        <v>0</v>
      </c>
      <c r="K100" s="253"/>
      <c r="L100" s="349"/>
      <c r="M100" s="349"/>
      <c r="N100" s="349"/>
      <c r="O100" s="349"/>
      <c r="P100" s="349"/>
      <c r="Q100" s="349"/>
      <c r="R100" s="253">
        <f>SUM(E100,J100)</f>
        <v>0</v>
      </c>
      <c r="T100" s="399"/>
      <c r="U100" s="399"/>
      <c r="V100" s="399"/>
      <c r="W100" s="399"/>
      <c r="X100" s="399"/>
      <c r="Y100" s="399"/>
      <c r="Z100" s="399"/>
      <c r="AA100" s="399"/>
      <c r="AB100" s="399"/>
      <c r="AC100" s="399"/>
      <c r="AD100" s="399"/>
      <c r="AE100" s="399"/>
      <c r="AF100" s="399"/>
      <c r="AG100" s="399"/>
      <c r="AH100" s="399"/>
      <c r="AI100" s="399"/>
    </row>
    <row r="101" spans="1:124" s="3" customFormat="1" ht="33" hidden="1" customHeight="1">
      <c r="A101" s="400" t="s">
        <v>208</v>
      </c>
      <c r="B101" s="401">
        <v>3050</v>
      </c>
      <c r="C101" s="401">
        <v>1070</v>
      </c>
      <c r="D101" s="392" t="s">
        <v>207</v>
      </c>
      <c r="E101" s="402">
        <f t="shared" si="34"/>
        <v>0</v>
      </c>
      <c r="F101" s="402"/>
      <c r="G101" s="403"/>
      <c r="H101" s="403"/>
      <c r="I101" s="403"/>
      <c r="J101" s="404">
        <f t="shared" ref="J101" si="35">SUM(L101,O101)</f>
        <v>0</v>
      </c>
      <c r="K101" s="404"/>
      <c r="L101" s="403"/>
      <c r="M101" s="403"/>
      <c r="N101" s="403"/>
      <c r="O101" s="403"/>
      <c r="P101" s="403"/>
      <c r="Q101" s="403"/>
      <c r="R101" s="253">
        <f t="shared" ref="R101" si="36">SUM(E101,J101)</f>
        <v>0</v>
      </c>
      <c r="T101" s="166"/>
      <c r="U101" s="166"/>
      <c r="V101" s="166"/>
      <c r="W101" s="166"/>
      <c r="X101" s="166"/>
      <c r="Y101" s="166"/>
      <c r="Z101" s="166"/>
      <c r="AA101" s="166"/>
      <c r="AB101" s="166"/>
      <c r="AC101" s="166"/>
      <c r="AD101" s="166"/>
      <c r="AE101" s="166"/>
      <c r="AF101" s="166"/>
      <c r="AG101" s="166"/>
      <c r="AH101" s="166"/>
      <c r="AI101" s="166"/>
    </row>
    <row r="102" spans="1:124" s="3" customFormat="1" ht="77.25" hidden="1" customHeight="1">
      <c r="A102" s="400" t="s">
        <v>164</v>
      </c>
      <c r="B102" s="401">
        <v>3104</v>
      </c>
      <c r="C102" s="405">
        <v>1020</v>
      </c>
      <c r="D102" s="392" t="s">
        <v>20</v>
      </c>
      <c r="E102" s="402">
        <f t="shared" ref="E102" si="37">SUM(F102,I102)</f>
        <v>0</v>
      </c>
      <c r="F102" s="402"/>
      <c r="G102" s="403"/>
      <c r="H102" s="403"/>
      <c r="I102" s="403"/>
      <c r="J102" s="404">
        <f t="shared" ref="J102" si="38">SUM(L102,O102)</f>
        <v>0</v>
      </c>
      <c r="K102" s="404"/>
      <c r="L102" s="403"/>
      <c r="M102" s="403"/>
      <c r="N102" s="403"/>
      <c r="O102" s="403"/>
      <c r="P102" s="403"/>
      <c r="Q102" s="403"/>
      <c r="R102" s="253">
        <f t="shared" ref="R102" si="39">SUM(E102,J102)</f>
        <v>0</v>
      </c>
      <c r="T102" s="166"/>
      <c r="U102" s="166"/>
      <c r="V102" s="166"/>
      <c r="W102" s="166"/>
      <c r="X102" s="166"/>
      <c r="Y102" s="166"/>
      <c r="Z102" s="166"/>
      <c r="AA102" s="166"/>
      <c r="AB102" s="166"/>
      <c r="AC102" s="166"/>
      <c r="AD102" s="166"/>
      <c r="AE102" s="166"/>
      <c r="AF102" s="166"/>
      <c r="AG102" s="166"/>
      <c r="AH102" s="166"/>
      <c r="AI102" s="166"/>
    </row>
    <row r="103" spans="1:124" s="3" customFormat="1" ht="37.5" hidden="1" customHeight="1">
      <c r="A103" s="400" t="s">
        <v>322</v>
      </c>
      <c r="B103" s="401">
        <v>3105</v>
      </c>
      <c r="C103" s="405">
        <v>1010</v>
      </c>
      <c r="D103" s="392" t="s">
        <v>323</v>
      </c>
      <c r="E103" s="198">
        <f t="shared" si="34"/>
        <v>0</v>
      </c>
      <c r="F103" s="402"/>
      <c r="G103" s="403"/>
      <c r="H103" s="403"/>
      <c r="I103" s="403"/>
      <c r="J103" s="348">
        <f>SUM(L103,O103)</f>
        <v>0</v>
      </c>
      <c r="K103" s="404"/>
      <c r="L103" s="403"/>
      <c r="M103" s="403"/>
      <c r="N103" s="403"/>
      <c r="O103" s="403"/>
      <c r="P103" s="406"/>
      <c r="Q103" s="406"/>
      <c r="R103" s="253">
        <f t="shared" ref="R103:R105" si="40">SUM(E103,J103)</f>
        <v>0</v>
      </c>
      <c r="T103" s="166"/>
      <c r="U103" s="166"/>
      <c r="V103" s="166"/>
      <c r="W103" s="166"/>
      <c r="X103" s="166"/>
      <c r="Y103" s="166"/>
      <c r="Z103" s="166"/>
      <c r="AA103" s="166"/>
      <c r="AB103" s="166"/>
      <c r="AC103" s="166"/>
      <c r="AD103" s="166"/>
      <c r="AE103" s="166"/>
      <c r="AF103" s="166"/>
      <c r="AG103" s="166"/>
      <c r="AH103" s="166"/>
      <c r="AI103" s="166"/>
    </row>
    <row r="104" spans="1:124" s="355" customFormat="1" ht="117.75" hidden="1" customHeight="1">
      <c r="A104" s="407" t="s">
        <v>315</v>
      </c>
      <c r="B104" s="407" t="s">
        <v>316</v>
      </c>
      <c r="C104" s="172" t="s">
        <v>242</v>
      </c>
      <c r="D104" s="392" t="s">
        <v>314</v>
      </c>
      <c r="E104" s="279">
        <f t="shared" si="34"/>
        <v>0</v>
      </c>
      <c r="F104" s="198"/>
      <c r="G104" s="349"/>
      <c r="H104" s="349"/>
      <c r="I104" s="349"/>
      <c r="J104" s="253">
        <f>J105</f>
        <v>0</v>
      </c>
      <c r="K104" s="253"/>
      <c r="L104" s="378"/>
      <c r="M104" s="349"/>
      <c r="N104" s="349"/>
      <c r="O104" s="378"/>
      <c r="P104" s="408"/>
      <c r="Q104" s="409"/>
      <c r="R104" s="253">
        <f t="shared" si="40"/>
        <v>0</v>
      </c>
      <c r="T104" s="399"/>
      <c r="U104" s="399"/>
      <c r="V104" s="399"/>
      <c r="W104" s="399"/>
      <c r="X104" s="399"/>
      <c r="Y104" s="399"/>
      <c r="Z104" s="399"/>
      <c r="AA104" s="399"/>
      <c r="AB104" s="399"/>
      <c r="AC104" s="399"/>
      <c r="AD104" s="399"/>
      <c r="AE104" s="399"/>
      <c r="AF104" s="399"/>
      <c r="AG104" s="399"/>
      <c r="AH104" s="399"/>
      <c r="AI104" s="399"/>
    </row>
    <row r="105" spans="1:124" s="414" customFormat="1" ht="129" hidden="1" customHeight="1">
      <c r="A105" s="410"/>
      <c r="B105" s="410"/>
      <c r="C105" s="411"/>
      <c r="D105" s="412" t="s">
        <v>317</v>
      </c>
      <c r="E105" s="413">
        <f t="shared" si="34"/>
        <v>0</v>
      </c>
      <c r="F105" s="255"/>
      <c r="G105" s="255"/>
      <c r="H105" s="255"/>
      <c r="I105" s="255"/>
      <c r="J105" s="254">
        <f t="shared" ref="J105:J107" si="41">SUM(L105,O105)</f>
        <v>0</v>
      </c>
      <c r="K105" s="254"/>
      <c r="L105" s="255"/>
      <c r="M105" s="255"/>
      <c r="N105" s="255"/>
      <c r="O105" s="255"/>
      <c r="P105" s="255"/>
      <c r="Q105" s="255">
        <f>SUM(Q106:Q107)</f>
        <v>0</v>
      </c>
      <c r="R105" s="254">
        <f t="shared" si="40"/>
        <v>0</v>
      </c>
      <c r="T105" s="415"/>
      <c r="U105" s="415"/>
      <c r="V105" s="415"/>
      <c r="W105" s="415"/>
      <c r="X105" s="415"/>
      <c r="Y105" s="415"/>
      <c r="Z105" s="415"/>
      <c r="AA105" s="415"/>
      <c r="AB105" s="415"/>
      <c r="AC105" s="415"/>
      <c r="AD105" s="415"/>
      <c r="AE105" s="415"/>
      <c r="AF105" s="415"/>
      <c r="AG105" s="415"/>
      <c r="AH105" s="415"/>
      <c r="AI105" s="415"/>
    </row>
    <row r="106" spans="1:124" s="355" customFormat="1" ht="78" hidden="1" customHeight="1">
      <c r="A106" s="416" t="s">
        <v>166</v>
      </c>
      <c r="B106" s="416" t="s">
        <v>84</v>
      </c>
      <c r="C106" s="154" t="s">
        <v>59</v>
      </c>
      <c r="D106" s="417" t="s">
        <v>165</v>
      </c>
      <c r="E106" s="279">
        <f t="shared" si="34"/>
        <v>0</v>
      </c>
      <c r="F106" s="348"/>
      <c r="G106" s="418"/>
      <c r="H106" s="418"/>
      <c r="I106" s="418"/>
      <c r="J106" s="253">
        <f t="shared" si="41"/>
        <v>0</v>
      </c>
      <c r="K106" s="253"/>
      <c r="L106" s="418"/>
      <c r="M106" s="418"/>
      <c r="N106" s="418"/>
      <c r="O106" s="418"/>
      <c r="P106" s="418"/>
      <c r="Q106" s="418"/>
      <c r="R106" s="353">
        <f>SUM(J106,E106)</f>
        <v>0</v>
      </c>
      <c r="T106" s="399"/>
      <c r="U106" s="399"/>
      <c r="V106" s="399"/>
      <c r="W106" s="399"/>
      <c r="X106" s="399"/>
      <c r="Y106" s="399"/>
      <c r="Z106" s="399"/>
      <c r="AA106" s="399"/>
      <c r="AB106" s="399"/>
      <c r="AC106" s="399"/>
      <c r="AD106" s="399"/>
      <c r="AE106" s="399"/>
      <c r="AF106" s="399"/>
      <c r="AG106" s="399"/>
      <c r="AH106" s="399"/>
      <c r="AI106" s="399"/>
    </row>
    <row r="107" spans="1:124" s="355" customFormat="1" ht="56.25" hidden="1" customHeight="1">
      <c r="A107" s="416" t="s">
        <v>167</v>
      </c>
      <c r="B107" s="416" t="s">
        <v>168</v>
      </c>
      <c r="C107" s="154" t="s">
        <v>21</v>
      </c>
      <c r="D107" s="417" t="s">
        <v>232</v>
      </c>
      <c r="E107" s="279">
        <f t="shared" si="34"/>
        <v>0</v>
      </c>
      <c r="F107" s="348"/>
      <c r="G107" s="418"/>
      <c r="H107" s="418"/>
      <c r="I107" s="418"/>
      <c r="J107" s="253">
        <f t="shared" si="41"/>
        <v>0</v>
      </c>
      <c r="K107" s="253"/>
      <c r="L107" s="418"/>
      <c r="M107" s="418"/>
      <c r="N107" s="418"/>
      <c r="O107" s="418"/>
      <c r="P107" s="418"/>
      <c r="Q107" s="418"/>
      <c r="R107" s="353">
        <f>SUM(J107,E107)</f>
        <v>0</v>
      </c>
      <c r="T107" s="399"/>
      <c r="U107" s="399"/>
      <c r="V107" s="399"/>
      <c r="W107" s="399"/>
      <c r="X107" s="399"/>
      <c r="Y107" s="399"/>
      <c r="Z107" s="399"/>
      <c r="AA107" s="399"/>
      <c r="AB107" s="399"/>
      <c r="AC107" s="399"/>
      <c r="AD107" s="399"/>
      <c r="AE107" s="399"/>
      <c r="AF107" s="399"/>
      <c r="AG107" s="399"/>
      <c r="AH107" s="399"/>
      <c r="AI107" s="399"/>
    </row>
    <row r="108" spans="1:124" s="355" customFormat="1" ht="42" hidden="1" customHeight="1">
      <c r="A108" s="407" t="s">
        <v>169</v>
      </c>
      <c r="B108" s="407" t="s">
        <v>125</v>
      </c>
      <c r="C108" s="154" t="s">
        <v>51</v>
      </c>
      <c r="D108" s="417" t="s">
        <v>126</v>
      </c>
      <c r="E108" s="279">
        <f t="shared" si="34"/>
        <v>0</v>
      </c>
      <c r="F108" s="198"/>
      <c r="G108" s="349"/>
      <c r="H108" s="349"/>
      <c r="I108" s="349"/>
      <c r="J108" s="253">
        <f t="shared" ref="J108:J109" si="42">SUM(L108,O108)</f>
        <v>0</v>
      </c>
      <c r="K108" s="253"/>
      <c r="L108" s="349"/>
      <c r="M108" s="349"/>
      <c r="N108" s="349"/>
      <c r="O108" s="349"/>
      <c r="P108" s="349"/>
      <c r="Q108" s="349"/>
      <c r="R108" s="253">
        <f>SUM(E108,J108)</f>
        <v>0</v>
      </c>
      <c r="T108" s="399"/>
      <c r="U108" s="399"/>
      <c r="V108" s="399"/>
      <c r="W108" s="399"/>
      <c r="X108" s="399"/>
      <c r="Y108" s="399"/>
      <c r="Z108" s="399"/>
      <c r="AA108" s="399"/>
      <c r="AB108" s="399"/>
      <c r="AC108" s="399"/>
      <c r="AD108" s="399"/>
      <c r="AE108" s="399"/>
      <c r="AF108" s="399"/>
      <c r="AG108" s="399"/>
      <c r="AH108" s="399"/>
      <c r="AI108" s="399"/>
    </row>
    <row r="109" spans="1:124" s="168" customFormat="1" ht="56.25" hidden="1" customHeight="1">
      <c r="A109" s="220" t="s">
        <v>307</v>
      </c>
      <c r="B109" s="125" t="s">
        <v>293</v>
      </c>
      <c r="C109" s="125" t="s">
        <v>50</v>
      </c>
      <c r="D109" s="200" t="s">
        <v>294</v>
      </c>
      <c r="E109" s="192">
        <f t="shared" si="34"/>
        <v>0</v>
      </c>
      <c r="F109" s="285"/>
      <c r="G109" s="286"/>
      <c r="H109" s="286"/>
      <c r="I109" s="286"/>
      <c r="J109" s="287">
        <f t="shared" si="42"/>
        <v>0</v>
      </c>
      <c r="K109" s="287"/>
      <c r="L109" s="286"/>
      <c r="M109" s="286"/>
      <c r="N109" s="286"/>
      <c r="O109" s="286"/>
      <c r="P109" s="286"/>
      <c r="Q109" s="286"/>
      <c r="R109" s="249">
        <f>SUM(E109,J109)</f>
        <v>0</v>
      </c>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66"/>
      <c r="AR109" s="166"/>
      <c r="AS109" s="166"/>
      <c r="AT109" s="166"/>
      <c r="AU109" s="166"/>
      <c r="AV109" s="166"/>
      <c r="AW109" s="166"/>
      <c r="AX109" s="166"/>
      <c r="AY109" s="166"/>
      <c r="AZ109" s="166"/>
      <c r="BA109" s="166"/>
      <c r="BB109" s="166"/>
      <c r="BC109" s="166"/>
      <c r="BD109" s="166"/>
      <c r="BE109" s="166"/>
      <c r="BF109" s="166"/>
      <c r="BG109" s="166"/>
      <c r="BH109" s="166"/>
      <c r="BI109" s="166"/>
      <c r="BJ109" s="166"/>
      <c r="BK109" s="166"/>
      <c r="BL109" s="166"/>
      <c r="BM109" s="166"/>
      <c r="BN109" s="166"/>
      <c r="BO109" s="166"/>
      <c r="BP109" s="166"/>
      <c r="BQ109" s="173"/>
      <c r="BR109" s="167"/>
      <c r="BS109" s="167"/>
      <c r="BT109" s="167"/>
      <c r="BU109" s="167"/>
      <c r="BV109" s="167"/>
      <c r="BW109" s="167"/>
      <c r="BX109" s="167"/>
      <c r="BY109" s="167"/>
      <c r="BZ109" s="167"/>
      <c r="CA109" s="167"/>
      <c r="CB109" s="167"/>
      <c r="CC109" s="167"/>
      <c r="CD109" s="167"/>
      <c r="CE109" s="167"/>
      <c r="CF109" s="167"/>
      <c r="CG109" s="167"/>
      <c r="CH109" s="167"/>
      <c r="CI109" s="167"/>
      <c r="CJ109" s="167"/>
      <c r="CK109" s="167"/>
      <c r="CL109" s="167"/>
      <c r="CM109" s="167"/>
      <c r="CN109" s="167"/>
      <c r="CO109" s="167"/>
      <c r="CP109" s="167"/>
      <c r="CQ109" s="167"/>
      <c r="CR109" s="167"/>
      <c r="CS109" s="167"/>
      <c r="CT109" s="167"/>
      <c r="CU109" s="167"/>
      <c r="CV109" s="167"/>
      <c r="CW109" s="167"/>
      <c r="CX109" s="167"/>
      <c r="CY109" s="167"/>
      <c r="CZ109" s="167"/>
      <c r="DA109" s="167"/>
      <c r="DB109" s="167"/>
      <c r="DC109" s="167"/>
      <c r="DD109" s="167"/>
      <c r="DE109" s="167"/>
      <c r="DF109" s="167"/>
      <c r="DG109" s="167"/>
      <c r="DH109" s="167"/>
      <c r="DI109" s="167"/>
      <c r="DJ109" s="167"/>
      <c r="DK109" s="167"/>
      <c r="DL109" s="167"/>
      <c r="DM109" s="167"/>
      <c r="DN109" s="167"/>
      <c r="DO109" s="167"/>
      <c r="DP109" s="167"/>
      <c r="DQ109" s="167"/>
      <c r="DR109" s="167"/>
      <c r="DS109" s="167"/>
      <c r="DT109" s="167"/>
    </row>
    <row r="110" spans="1:124" s="3" customFormat="1" ht="42.75" customHeight="1">
      <c r="A110" s="276" t="s">
        <v>22</v>
      </c>
      <c r="B110" s="276"/>
      <c r="C110" s="276"/>
      <c r="D110" s="420" t="s">
        <v>209</v>
      </c>
      <c r="E110" s="277">
        <f>SUM(E111)</f>
        <v>21000</v>
      </c>
      <c r="F110" s="398">
        <f t="shared" ref="F110:R110" si="43">SUM(F111)</f>
        <v>21000</v>
      </c>
      <c r="G110" s="398">
        <f t="shared" si="43"/>
        <v>0</v>
      </c>
      <c r="H110" s="398">
        <f t="shared" si="43"/>
        <v>0</v>
      </c>
      <c r="I110" s="398">
        <f t="shared" si="43"/>
        <v>0</v>
      </c>
      <c r="J110" s="398">
        <f t="shared" si="43"/>
        <v>127000</v>
      </c>
      <c r="K110" s="398">
        <f t="shared" si="43"/>
        <v>127000</v>
      </c>
      <c r="L110" s="398">
        <f t="shared" si="43"/>
        <v>0</v>
      </c>
      <c r="M110" s="398">
        <f t="shared" si="43"/>
        <v>0</v>
      </c>
      <c r="N110" s="398">
        <f t="shared" si="43"/>
        <v>0</v>
      </c>
      <c r="O110" s="398">
        <f t="shared" si="43"/>
        <v>127000</v>
      </c>
      <c r="P110" s="398">
        <f t="shared" si="43"/>
        <v>0</v>
      </c>
      <c r="Q110" s="398">
        <f t="shared" si="43"/>
        <v>0</v>
      </c>
      <c r="R110" s="398">
        <f t="shared" si="43"/>
        <v>148000</v>
      </c>
      <c r="S110" s="166"/>
      <c r="T110" s="79">
        <f t="shared" ref="T110:T111" si="44">SUM(E110,J110)</f>
        <v>148000</v>
      </c>
      <c r="U110" s="166"/>
      <c r="V110" s="166"/>
      <c r="W110" s="166"/>
      <c r="X110" s="166"/>
      <c r="Y110" s="166"/>
      <c r="Z110" s="166"/>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c r="AY110" s="166"/>
      <c r="AZ110" s="166"/>
      <c r="BA110" s="166"/>
      <c r="BB110" s="166"/>
      <c r="BC110" s="166"/>
      <c r="BD110" s="166"/>
      <c r="BE110" s="166"/>
      <c r="BF110" s="166"/>
      <c r="BG110" s="166"/>
      <c r="BH110" s="166"/>
      <c r="BI110" s="166"/>
      <c r="BJ110" s="166"/>
      <c r="BK110" s="166"/>
      <c r="BL110" s="166"/>
      <c r="BM110" s="166"/>
      <c r="BN110" s="166"/>
      <c r="BO110" s="166"/>
      <c r="BP110" s="166"/>
      <c r="BQ110" s="166"/>
      <c r="BR110" s="166"/>
      <c r="BS110" s="166"/>
      <c r="BT110" s="166"/>
      <c r="BU110" s="166"/>
      <c r="BV110" s="166"/>
      <c r="BW110" s="166"/>
      <c r="BX110" s="166"/>
      <c r="BY110" s="166"/>
      <c r="BZ110" s="166"/>
      <c r="CA110" s="166"/>
      <c r="CB110" s="166"/>
      <c r="CC110" s="166"/>
      <c r="CD110" s="166"/>
      <c r="CE110" s="166"/>
      <c r="CF110" s="166"/>
      <c r="CG110" s="166"/>
      <c r="CH110" s="166"/>
      <c r="CI110" s="166"/>
      <c r="CJ110" s="166"/>
      <c r="CK110" s="166"/>
      <c r="CL110" s="166"/>
      <c r="CM110" s="166"/>
      <c r="CN110" s="166"/>
      <c r="CO110" s="166"/>
      <c r="CP110" s="166"/>
      <c r="CQ110" s="166"/>
      <c r="CR110" s="166"/>
      <c r="CS110" s="166"/>
      <c r="CT110" s="166"/>
      <c r="CU110" s="166"/>
      <c r="CV110" s="166"/>
      <c r="CW110" s="166"/>
      <c r="CX110" s="166"/>
      <c r="CY110" s="166"/>
      <c r="CZ110" s="166"/>
      <c r="DA110" s="166"/>
      <c r="DB110" s="166"/>
      <c r="DC110" s="166"/>
      <c r="DD110" s="166"/>
      <c r="DE110" s="166"/>
      <c r="DF110" s="166"/>
      <c r="DG110" s="166"/>
      <c r="DH110" s="166"/>
      <c r="DI110" s="166"/>
      <c r="DJ110" s="166"/>
      <c r="DK110" s="166"/>
      <c r="DL110" s="166"/>
      <c r="DM110" s="166"/>
      <c r="DN110" s="166"/>
      <c r="DO110" s="166"/>
      <c r="DP110" s="166"/>
      <c r="DQ110" s="166"/>
      <c r="DR110" s="166"/>
      <c r="DS110" s="166"/>
      <c r="DT110" s="166"/>
    </row>
    <row r="111" spans="1:124" s="3" customFormat="1" ht="42" customHeight="1">
      <c r="A111" s="276" t="s">
        <v>23</v>
      </c>
      <c r="B111" s="276"/>
      <c r="C111" s="276"/>
      <c r="D111" s="420" t="s">
        <v>209</v>
      </c>
      <c r="E111" s="277">
        <f>SUM(E112:E118)</f>
        <v>21000</v>
      </c>
      <c r="F111" s="277">
        <f t="shared" ref="F111:R111" si="45">SUM(F112:F118)</f>
        <v>21000</v>
      </c>
      <c r="G111" s="277">
        <f t="shared" si="45"/>
        <v>0</v>
      </c>
      <c r="H111" s="277">
        <f t="shared" si="45"/>
        <v>0</v>
      </c>
      <c r="I111" s="277">
        <f t="shared" si="45"/>
        <v>0</v>
      </c>
      <c r="J111" s="277">
        <f t="shared" si="45"/>
        <v>127000</v>
      </c>
      <c r="K111" s="277">
        <f t="shared" si="45"/>
        <v>127000</v>
      </c>
      <c r="L111" s="277">
        <f t="shared" si="45"/>
        <v>0</v>
      </c>
      <c r="M111" s="277">
        <f t="shared" si="45"/>
        <v>0</v>
      </c>
      <c r="N111" s="277">
        <f t="shared" si="45"/>
        <v>0</v>
      </c>
      <c r="O111" s="277">
        <f t="shared" si="45"/>
        <v>127000</v>
      </c>
      <c r="P111" s="277">
        <f t="shared" si="45"/>
        <v>0</v>
      </c>
      <c r="Q111" s="277">
        <f t="shared" si="45"/>
        <v>0</v>
      </c>
      <c r="R111" s="277">
        <f t="shared" si="45"/>
        <v>148000</v>
      </c>
      <c r="T111" s="79">
        <f t="shared" si="44"/>
        <v>148000</v>
      </c>
    </row>
    <row r="112" spans="1:124" s="3" customFormat="1" ht="47.25" hidden="1" customHeight="1">
      <c r="A112" s="389" t="s">
        <v>172</v>
      </c>
      <c r="B112" s="389" t="s">
        <v>97</v>
      </c>
      <c r="C112" s="389" t="s">
        <v>45</v>
      </c>
      <c r="D112" s="325" t="s">
        <v>96</v>
      </c>
      <c r="E112" s="198">
        <f t="shared" ref="E112:E117" si="46">SUM(F112,I112)</f>
        <v>0</v>
      </c>
      <c r="F112" s="348"/>
      <c r="G112" s="349"/>
      <c r="H112" s="349"/>
      <c r="I112" s="349"/>
      <c r="J112" s="353">
        <f t="shared" ref="J112:J116" si="47">SUM(L112,O112)</f>
        <v>0</v>
      </c>
      <c r="K112" s="349"/>
      <c r="L112" s="349"/>
      <c r="M112" s="349"/>
      <c r="N112" s="349"/>
      <c r="O112" s="349"/>
      <c r="P112" s="349"/>
      <c r="Q112" s="378"/>
      <c r="R112" s="253">
        <f>SUM(J112,E112)</f>
        <v>0</v>
      </c>
    </row>
    <row r="113" spans="1:222" s="3" customFormat="1" ht="75.75" customHeight="1">
      <c r="A113" s="390" t="s">
        <v>176</v>
      </c>
      <c r="B113" s="390" t="s">
        <v>184</v>
      </c>
      <c r="C113" s="390" t="s">
        <v>48</v>
      </c>
      <c r="D113" s="330" t="s">
        <v>183</v>
      </c>
      <c r="E113" s="198">
        <f>SUM(F113,I113)</f>
        <v>21000</v>
      </c>
      <c r="F113" s="348">
        <v>21000</v>
      </c>
      <c r="G113" s="253"/>
      <c r="H113" s="253"/>
      <c r="I113" s="253"/>
      <c r="J113" s="348">
        <f>SUM(L113,O113)</f>
        <v>127000</v>
      </c>
      <c r="K113" s="198">
        <v>127000</v>
      </c>
      <c r="L113" s="198"/>
      <c r="M113" s="198"/>
      <c r="N113" s="198"/>
      <c r="O113" s="198">
        <v>127000</v>
      </c>
      <c r="P113" s="198"/>
      <c r="Q113" s="198"/>
      <c r="R113" s="198">
        <f>SUM(J113,E113)</f>
        <v>148000</v>
      </c>
    </row>
    <row r="114" spans="1:222" s="67" customFormat="1" ht="24" hidden="1" customHeight="1">
      <c r="A114" s="390" t="s">
        <v>171</v>
      </c>
      <c r="B114" s="390" t="s">
        <v>173</v>
      </c>
      <c r="C114" s="390" t="s">
        <v>61</v>
      </c>
      <c r="D114" s="330" t="s">
        <v>170</v>
      </c>
      <c r="E114" s="198">
        <f t="shared" si="46"/>
        <v>0</v>
      </c>
      <c r="F114" s="348"/>
      <c r="G114" s="253"/>
      <c r="H114" s="253"/>
      <c r="I114" s="253"/>
      <c r="J114" s="353">
        <f t="shared" si="47"/>
        <v>0</v>
      </c>
      <c r="K114" s="253"/>
      <c r="L114" s="253"/>
      <c r="M114" s="253"/>
      <c r="N114" s="253"/>
      <c r="O114" s="253"/>
      <c r="P114" s="253"/>
      <c r="Q114" s="253"/>
      <c r="R114" s="253">
        <f t="shared" ref="R114:R116" si="48">SUM(J114,E114)</f>
        <v>0</v>
      </c>
    </row>
    <row r="115" spans="1:222" s="67" customFormat="1" ht="37.5" hidden="1" customHeight="1">
      <c r="A115" s="154" t="s">
        <v>174</v>
      </c>
      <c r="B115" s="154" t="s">
        <v>90</v>
      </c>
      <c r="C115" s="154" t="s">
        <v>62</v>
      </c>
      <c r="D115" s="380" t="s">
        <v>175</v>
      </c>
      <c r="E115" s="198">
        <f t="shared" si="46"/>
        <v>0</v>
      </c>
      <c r="F115" s="348"/>
      <c r="G115" s="253"/>
      <c r="H115" s="253"/>
      <c r="I115" s="253"/>
      <c r="J115" s="353">
        <f t="shared" si="47"/>
        <v>0</v>
      </c>
      <c r="K115" s="253"/>
      <c r="L115" s="253"/>
      <c r="M115" s="253"/>
      <c r="N115" s="253"/>
      <c r="O115" s="253"/>
      <c r="P115" s="253"/>
      <c r="Q115" s="253"/>
      <c r="R115" s="253">
        <f t="shared" si="48"/>
        <v>0</v>
      </c>
    </row>
    <row r="116" spans="1:222" s="67" customFormat="1" ht="31.5" hidden="1" customHeight="1">
      <c r="A116" s="394" t="s">
        <v>177</v>
      </c>
      <c r="B116" s="394" t="s">
        <v>178</v>
      </c>
      <c r="C116" s="394" t="s">
        <v>63</v>
      </c>
      <c r="D116" s="421" t="s">
        <v>179</v>
      </c>
      <c r="E116" s="348">
        <f t="shared" si="46"/>
        <v>0</v>
      </c>
      <c r="F116" s="348"/>
      <c r="G116" s="353"/>
      <c r="H116" s="353"/>
      <c r="I116" s="353"/>
      <c r="J116" s="353">
        <f t="shared" si="47"/>
        <v>0</v>
      </c>
      <c r="K116" s="353"/>
      <c r="L116" s="353"/>
      <c r="M116" s="353"/>
      <c r="N116" s="353"/>
      <c r="O116" s="353"/>
      <c r="P116" s="353"/>
      <c r="Q116" s="253"/>
      <c r="R116" s="253">
        <f t="shared" si="48"/>
        <v>0</v>
      </c>
    </row>
    <row r="117" spans="1:222" s="67" customFormat="1" ht="27" hidden="1" customHeight="1">
      <c r="A117" s="394" t="s">
        <v>181</v>
      </c>
      <c r="B117" s="394" t="s">
        <v>182</v>
      </c>
      <c r="C117" s="394" t="s">
        <v>63</v>
      </c>
      <c r="D117" s="419" t="s">
        <v>180</v>
      </c>
      <c r="E117" s="198">
        <f t="shared" si="46"/>
        <v>0</v>
      </c>
      <c r="F117" s="348"/>
      <c r="G117" s="253"/>
      <c r="H117" s="253"/>
      <c r="I117" s="253"/>
      <c r="J117" s="353">
        <f t="shared" ref="J117:J118" si="49">SUM(L117,O117)</f>
        <v>0</v>
      </c>
      <c r="K117" s="353"/>
      <c r="L117" s="253"/>
      <c r="M117" s="253"/>
      <c r="N117" s="253"/>
      <c r="O117" s="253"/>
      <c r="P117" s="253"/>
      <c r="Q117" s="253"/>
      <c r="R117" s="253">
        <f t="shared" ref="R117" si="50">SUM(J117,E117)</f>
        <v>0</v>
      </c>
    </row>
    <row r="118" spans="1:222" s="67" customFormat="1" ht="42" hidden="1" customHeight="1">
      <c r="A118" s="394" t="s">
        <v>444</v>
      </c>
      <c r="B118" s="394" t="s">
        <v>445</v>
      </c>
      <c r="C118" s="394" t="s">
        <v>57</v>
      </c>
      <c r="D118" s="419" t="s">
        <v>443</v>
      </c>
      <c r="E118" s="253">
        <f>SUM(F118,I118)</f>
        <v>0</v>
      </c>
      <c r="F118" s="348"/>
      <c r="G118" s="253"/>
      <c r="H118" s="253"/>
      <c r="I118" s="253"/>
      <c r="J118" s="198">
        <f t="shared" si="49"/>
        <v>0</v>
      </c>
      <c r="K118" s="353"/>
      <c r="L118" s="253"/>
      <c r="M118" s="253"/>
      <c r="N118" s="253"/>
      <c r="O118" s="253"/>
      <c r="P118" s="253"/>
      <c r="Q118" s="253"/>
      <c r="R118" s="198">
        <f t="shared" ref="R118" si="51">SUM(E118,J118)</f>
        <v>0</v>
      </c>
    </row>
    <row r="119" spans="1:222" s="76" customFormat="1" ht="33.75" hidden="1" customHeight="1">
      <c r="A119" s="288" t="s">
        <v>148</v>
      </c>
      <c r="B119" s="288"/>
      <c r="C119" s="288"/>
      <c r="D119" s="130" t="s">
        <v>94</v>
      </c>
      <c r="E119" s="290">
        <f>SUM(E120)</f>
        <v>0</v>
      </c>
      <c r="F119" s="289">
        <f t="shared" ref="F119:R120" si="52">SUM(F120)</f>
        <v>0</v>
      </c>
      <c r="G119" s="289">
        <f t="shared" si="52"/>
        <v>0</v>
      </c>
      <c r="H119" s="289">
        <f t="shared" si="52"/>
        <v>0</v>
      </c>
      <c r="I119" s="289">
        <f t="shared" si="52"/>
        <v>0</v>
      </c>
      <c r="J119" s="289">
        <f t="shared" si="52"/>
        <v>0</v>
      </c>
      <c r="K119" s="289">
        <f t="shared" si="52"/>
        <v>0</v>
      </c>
      <c r="L119" s="289">
        <f t="shared" si="52"/>
        <v>0</v>
      </c>
      <c r="M119" s="289">
        <f t="shared" si="52"/>
        <v>0</v>
      </c>
      <c r="N119" s="289">
        <f t="shared" si="52"/>
        <v>0</v>
      </c>
      <c r="O119" s="289">
        <f t="shared" si="52"/>
        <v>0</v>
      </c>
      <c r="P119" s="289">
        <f t="shared" si="52"/>
        <v>0</v>
      </c>
      <c r="Q119" s="289">
        <f t="shared" si="52"/>
        <v>0</v>
      </c>
      <c r="R119" s="291">
        <f t="shared" si="52"/>
        <v>0</v>
      </c>
      <c r="T119" s="153">
        <f t="shared" ref="T119:T120" si="53">SUM(E119,J119)</f>
        <v>0</v>
      </c>
    </row>
    <row r="120" spans="1:222" s="76" customFormat="1" ht="35.25" hidden="1" customHeight="1">
      <c r="A120" s="288" t="s">
        <v>149</v>
      </c>
      <c r="B120" s="288"/>
      <c r="C120" s="288"/>
      <c r="D120" s="130" t="s">
        <v>94</v>
      </c>
      <c r="E120" s="290">
        <f>SUM(E121:E125)</f>
        <v>0</v>
      </c>
      <c r="F120" s="289">
        <f t="shared" ref="F120:P120" si="54">SUM(F121:F125)</f>
        <v>0</v>
      </c>
      <c r="G120" s="289">
        <f t="shared" si="54"/>
        <v>0</v>
      </c>
      <c r="H120" s="289">
        <f t="shared" si="54"/>
        <v>0</v>
      </c>
      <c r="I120" s="289">
        <f t="shared" si="54"/>
        <v>0</v>
      </c>
      <c r="J120" s="289">
        <f t="shared" si="54"/>
        <v>0</v>
      </c>
      <c r="K120" s="289">
        <f t="shared" ref="K120" si="55">SUM(K121:K125)</f>
        <v>0</v>
      </c>
      <c r="L120" s="289">
        <f t="shared" si="54"/>
        <v>0</v>
      </c>
      <c r="M120" s="289">
        <f t="shared" si="54"/>
        <v>0</v>
      </c>
      <c r="N120" s="289">
        <f t="shared" si="54"/>
        <v>0</v>
      </c>
      <c r="O120" s="289">
        <f t="shared" si="54"/>
        <v>0</v>
      </c>
      <c r="P120" s="289">
        <f t="shared" si="54"/>
        <v>0</v>
      </c>
      <c r="Q120" s="289">
        <f t="shared" si="52"/>
        <v>0</v>
      </c>
      <c r="R120" s="291">
        <f t="shared" ref="R120:R123" si="56">SUM(E120,J120)</f>
        <v>0</v>
      </c>
      <c r="T120" s="153">
        <f t="shared" si="53"/>
        <v>0</v>
      </c>
    </row>
    <row r="121" spans="1:222" s="76" customFormat="1" ht="49.5" hidden="1" customHeight="1">
      <c r="A121" s="245" t="s">
        <v>147</v>
      </c>
      <c r="B121" s="245" t="s">
        <v>97</v>
      </c>
      <c r="C121" s="245" t="s">
        <v>45</v>
      </c>
      <c r="D121" s="128" t="s">
        <v>96</v>
      </c>
      <c r="E121" s="249">
        <f>SUM(F121,I121)</f>
        <v>0</v>
      </c>
      <c r="F121" s="292"/>
      <c r="G121" s="287"/>
      <c r="H121" s="287"/>
      <c r="I121" s="287"/>
      <c r="J121" s="192">
        <f t="shared" ref="J121:J123" si="57">SUM(L121,O121)</f>
        <v>0</v>
      </c>
      <c r="K121" s="285"/>
      <c r="L121" s="287"/>
      <c r="M121" s="287"/>
      <c r="N121" s="287"/>
      <c r="O121" s="287"/>
      <c r="P121" s="287"/>
      <c r="Q121" s="287"/>
      <c r="R121" s="293">
        <f>SUM(E121,J121)</f>
        <v>0</v>
      </c>
    </row>
    <row r="122" spans="1:222" s="90" customFormat="1" ht="36.75" hidden="1" customHeight="1">
      <c r="A122" s="294" t="s">
        <v>150</v>
      </c>
      <c r="B122" s="294" t="s">
        <v>151</v>
      </c>
      <c r="C122" s="294" t="s">
        <v>56</v>
      </c>
      <c r="D122" s="142" t="s">
        <v>152</v>
      </c>
      <c r="E122" s="249"/>
      <c r="F122" s="251"/>
      <c r="G122" s="249"/>
      <c r="H122" s="249"/>
      <c r="I122" s="249"/>
      <c r="J122" s="192">
        <f t="shared" si="57"/>
        <v>0</v>
      </c>
      <c r="K122" s="295"/>
      <c r="L122" s="249"/>
      <c r="M122" s="249"/>
      <c r="N122" s="249"/>
      <c r="O122" s="249"/>
      <c r="P122" s="249"/>
      <c r="Q122" s="249"/>
      <c r="R122" s="293">
        <f t="shared" si="56"/>
        <v>0</v>
      </c>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5"/>
      <c r="DJ122" s="105"/>
      <c r="DK122" s="105"/>
      <c r="DL122" s="105"/>
      <c r="DM122" s="105"/>
      <c r="DN122" s="105"/>
      <c r="DO122" s="105"/>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05"/>
      <c r="FM122" s="105"/>
      <c r="FN122" s="105"/>
      <c r="FO122" s="105"/>
      <c r="FP122" s="105"/>
      <c r="FQ122" s="105"/>
      <c r="FR122" s="105"/>
      <c r="FS122" s="105"/>
      <c r="FT122" s="105"/>
      <c r="FU122" s="105"/>
      <c r="FV122" s="105"/>
      <c r="FW122" s="105"/>
      <c r="FX122" s="105"/>
      <c r="FY122" s="105"/>
      <c r="FZ122" s="105"/>
      <c r="GA122" s="105"/>
      <c r="GB122" s="105"/>
      <c r="GC122" s="105"/>
      <c r="GD122" s="105"/>
      <c r="GE122" s="105"/>
      <c r="GF122" s="105"/>
      <c r="GG122" s="105"/>
      <c r="GH122" s="105"/>
      <c r="GI122" s="105"/>
      <c r="GJ122" s="105"/>
      <c r="GK122" s="105"/>
      <c r="GL122" s="105"/>
      <c r="GM122" s="105"/>
      <c r="GN122" s="105"/>
      <c r="GO122" s="105"/>
      <c r="GP122" s="105"/>
      <c r="GQ122" s="105"/>
      <c r="GR122" s="105"/>
      <c r="GS122" s="105"/>
      <c r="GT122" s="105"/>
      <c r="GU122" s="105"/>
      <c r="GV122" s="105"/>
      <c r="GW122" s="105"/>
      <c r="GX122" s="105"/>
      <c r="GY122" s="105"/>
      <c r="GZ122" s="105"/>
      <c r="HA122" s="105"/>
      <c r="HB122" s="105"/>
      <c r="HC122" s="105"/>
      <c r="HD122" s="105"/>
      <c r="HE122" s="105"/>
      <c r="HF122" s="105"/>
      <c r="HG122" s="105"/>
      <c r="HH122" s="105"/>
      <c r="HI122" s="105"/>
      <c r="HJ122" s="105"/>
      <c r="HK122" s="105"/>
      <c r="HL122" s="105"/>
      <c r="HM122" s="105"/>
      <c r="HN122" s="105"/>
    </row>
    <row r="123" spans="1:222" s="90" customFormat="1" ht="22.5" hidden="1" customHeight="1">
      <c r="A123" s="266" t="s">
        <v>231</v>
      </c>
      <c r="B123" s="266" t="s">
        <v>218</v>
      </c>
      <c r="C123" s="266" t="s">
        <v>219</v>
      </c>
      <c r="D123" s="128" t="s">
        <v>220</v>
      </c>
      <c r="E123" s="249">
        <f>SUM(F123,I123)</f>
        <v>0</v>
      </c>
      <c r="F123" s="251"/>
      <c r="G123" s="249"/>
      <c r="H123" s="249"/>
      <c r="I123" s="249"/>
      <c r="J123" s="192">
        <f t="shared" si="57"/>
        <v>0</v>
      </c>
      <c r="K123" s="295"/>
      <c r="L123" s="249"/>
      <c r="M123" s="249"/>
      <c r="N123" s="249"/>
      <c r="O123" s="249"/>
      <c r="P123" s="249"/>
      <c r="Q123" s="249"/>
      <c r="R123" s="293">
        <f t="shared" si="56"/>
        <v>0</v>
      </c>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c r="HN123" s="105"/>
    </row>
    <row r="124" spans="1:222" s="76" customFormat="1" ht="24" hidden="1" customHeight="1">
      <c r="A124" s="296" t="s">
        <v>154</v>
      </c>
      <c r="B124" s="129" t="s">
        <v>155</v>
      </c>
      <c r="C124" s="129" t="s">
        <v>56</v>
      </c>
      <c r="D124" s="128" t="s">
        <v>153</v>
      </c>
      <c r="E124" s="251"/>
      <c r="F124" s="251"/>
      <c r="G124" s="249"/>
      <c r="H124" s="249"/>
      <c r="I124" s="249"/>
      <c r="J124" s="192">
        <f t="shared" ref="J124" si="58">SUM(L124,O124)</f>
        <v>0</v>
      </c>
      <c r="K124" s="295"/>
      <c r="L124" s="249"/>
      <c r="M124" s="249"/>
      <c r="N124" s="249"/>
      <c r="O124" s="249"/>
      <c r="P124" s="249"/>
      <c r="Q124" s="249"/>
      <c r="R124" s="297">
        <f t="shared" ref="R124" si="59">SUM(E124,J124)</f>
        <v>0</v>
      </c>
    </row>
    <row r="125" spans="1:222" s="76" customFormat="1" ht="21.75" hidden="1" customHeight="1">
      <c r="A125" s="266" t="s">
        <v>156</v>
      </c>
      <c r="B125" s="266" t="s">
        <v>88</v>
      </c>
      <c r="C125" s="266" t="s">
        <v>55</v>
      </c>
      <c r="D125" s="142" t="s">
        <v>70</v>
      </c>
      <c r="E125" s="249">
        <f>SUM(F125,I125)</f>
        <v>0</v>
      </c>
      <c r="F125" s="249"/>
      <c r="G125" s="144"/>
      <c r="H125" s="144"/>
      <c r="I125" s="144"/>
      <c r="J125" s="192">
        <f>SUM(L125,O125)</f>
        <v>0</v>
      </c>
      <c r="K125" s="295"/>
      <c r="L125" s="144"/>
      <c r="M125" s="144"/>
      <c r="N125" s="144"/>
      <c r="O125" s="144"/>
      <c r="P125" s="144"/>
      <c r="Q125" s="144"/>
      <c r="R125" s="295">
        <f>SUM(E125,J125)</f>
        <v>0</v>
      </c>
    </row>
    <row r="126" spans="1:222" s="3" customFormat="1" ht="34.5" customHeight="1">
      <c r="A126" s="298"/>
      <c r="B126" s="298"/>
      <c r="C126" s="298"/>
      <c r="D126" s="299" t="s">
        <v>44</v>
      </c>
      <c r="E126" s="300">
        <f t="shared" ref="E126:R126" si="60">SUM(E14,E62,E80,E99,E111,E120)</f>
        <v>5578558</v>
      </c>
      <c r="F126" s="301">
        <f t="shared" si="60"/>
        <v>5578558</v>
      </c>
      <c r="G126" s="301">
        <f t="shared" si="60"/>
        <v>0</v>
      </c>
      <c r="H126" s="301">
        <f t="shared" si="60"/>
        <v>1046313</v>
      </c>
      <c r="I126" s="301">
        <f t="shared" si="60"/>
        <v>0</v>
      </c>
      <c r="J126" s="301">
        <f t="shared" si="60"/>
        <v>1700633</v>
      </c>
      <c r="K126" s="301">
        <f t="shared" si="60"/>
        <v>1700633</v>
      </c>
      <c r="L126" s="301">
        <f t="shared" si="60"/>
        <v>0</v>
      </c>
      <c r="M126" s="301">
        <f t="shared" si="60"/>
        <v>0</v>
      </c>
      <c r="N126" s="301">
        <f t="shared" si="60"/>
        <v>0</v>
      </c>
      <c r="O126" s="301">
        <f t="shared" si="60"/>
        <v>1700633</v>
      </c>
      <c r="P126" s="301">
        <f t="shared" si="60"/>
        <v>0</v>
      </c>
      <c r="Q126" s="301">
        <f t="shared" si="60"/>
        <v>0</v>
      </c>
      <c r="R126" s="301">
        <f t="shared" si="60"/>
        <v>7279191</v>
      </c>
      <c r="T126" s="163">
        <f>SUM(E126,J126)</f>
        <v>7279191</v>
      </c>
      <c r="U126" s="164">
        <f>SUM(E126,J126)</f>
        <v>7279191</v>
      </c>
    </row>
    <row r="127" spans="1:222">
      <c r="C127" s="16"/>
      <c r="D127" s="80"/>
      <c r="E127" s="115"/>
      <c r="F127" s="5"/>
      <c r="G127" s="6"/>
      <c r="H127" s="6"/>
      <c r="I127" s="6"/>
      <c r="J127" s="17"/>
      <c r="K127" s="17"/>
      <c r="L127" s="6"/>
      <c r="M127" s="6"/>
      <c r="N127" s="6"/>
      <c r="O127" s="6"/>
      <c r="P127" s="6"/>
      <c r="Q127" s="6"/>
      <c r="R127" s="5"/>
    </row>
    <row r="128" spans="1:222" ht="15.75" customHeight="1">
      <c r="C128" s="16"/>
      <c r="D128" s="80"/>
      <c r="M128" s="6"/>
      <c r="O128" s="6"/>
      <c r="P128" s="6"/>
      <c r="Q128" s="6"/>
      <c r="R128" s="5"/>
    </row>
    <row r="129" spans="3:18" ht="61.5" customHeight="1">
      <c r="C129" s="7"/>
      <c r="D129" s="80"/>
      <c r="Q129" s="6"/>
      <c r="R129" s="5"/>
    </row>
    <row r="130" spans="3:18">
      <c r="C130" s="16"/>
      <c r="D130" s="80"/>
      <c r="O130" s="6"/>
      <c r="P130" s="6"/>
    </row>
    <row r="131" spans="3:18" hidden="1">
      <c r="C131" s="16"/>
      <c r="D131" s="80"/>
    </row>
    <row r="132" spans="3:18" ht="21" hidden="1" customHeight="1">
      <c r="C132" s="16"/>
      <c r="D132" s="80"/>
    </row>
    <row r="133" spans="3:18" s="106" customFormat="1" ht="23.25" hidden="1" customHeight="1">
      <c r="C133" s="110"/>
      <c r="D133" s="111" t="s">
        <v>202</v>
      </c>
      <c r="E133" s="112">
        <f t="shared" ref="E133:R133" si="61">SUM(E15:E16,E63,E81,E100,E112,E121)</f>
        <v>0</v>
      </c>
      <c r="F133" s="112">
        <f t="shared" si="61"/>
        <v>0</v>
      </c>
      <c r="G133" s="112">
        <f t="shared" si="61"/>
        <v>0</v>
      </c>
      <c r="H133" s="112">
        <f t="shared" si="61"/>
        <v>0</v>
      </c>
      <c r="I133" s="112">
        <f t="shared" si="61"/>
        <v>0</v>
      </c>
      <c r="J133" s="112">
        <f t="shared" si="61"/>
        <v>0</v>
      </c>
      <c r="K133" s="112">
        <f t="shared" si="61"/>
        <v>0</v>
      </c>
      <c r="L133" s="112">
        <f t="shared" si="61"/>
        <v>0</v>
      </c>
      <c r="M133" s="112">
        <f t="shared" si="61"/>
        <v>0</v>
      </c>
      <c r="N133" s="112">
        <f t="shared" si="61"/>
        <v>0</v>
      </c>
      <c r="O133" s="112">
        <f t="shared" si="61"/>
        <v>0</v>
      </c>
      <c r="P133" s="112">
        <f t="shared" si="61"/>
        <v>0</v>
      </c>
      <c r="Q133" s="112">
        <f t="shared" si="61"/>
        <v>0</v>
      </c>
      <c r="R133" s="112">
        <f t="shared" si="61"/>
        <v>0</v>
      </c>
    </row>
    <row r="134" spans="3:18" hidden="1">
      <c r="C134" s="16"/>
      <c r="D134" s="80" t="s">
        <v>204</v>
      </c>
      <c r="E134" s="69" t="e">
        <f>SUM(E82,E86,#REF!,E87,#REF!,E88,#REF!,E89,E113)</f>
        <v>#REF!</v>
      </c>
      <c r="F134" s="69"/>
      <c r="G134" s="69"/>
      <c r="H134" s="69"/>
      <c r="I134" s="69"/>
      <c r="J134" s="69"/>
      <c r="K134" s="69"/>
      <c r="L134" s="69"/>
      <c r="M134" s="69"/>
      <c r="N134" s="69"/>
      <c r="O134" s="69"/>
      <c r="P134" s="69"/>
      <c r="Q134" s="69"/>
      <c r="R134" s="69"/>
    </row>
    <row r="135" spans="3:18" hidden="1">
      <c r="C135" s="16"/>
      <c r="D135" s="80" t="s">
        <v>203</v>
      </c>
      <c r="E135" s="116">
        <f>SUM(E114:E117)</f>
        <v>0</v>
      </c>
      <c r="F135" s="68"/>
      <c r="G135" s="70"/>
      <c r="H135" s="70"/>
      <c r="I135" s="70"/>
      <c r="J135" s="71"/>
      <c r="K135" s="71"/>
      <c r="L135" s="70"/>
      <c r="M135" s="70"/>
      <c r="N135" s="70"/>
      <c r="O135" s="70"/>
      <c r="P135" s="70"/>
      <c r="Q135" s="70"/>
      <c r="R135" s="68"/>
    </row>
    <row r="136" spans="3:18" hidden="1">
      <c r="C136" s="16"/>
      <c r="D136" s="80" t="s">
        <v>205</v>
      </c>
      <c r="E136" s="69"/>
      <c r="F136" s="69"/>
      <c r="G136" s="69"/>
      <c r="H136" s="69"/>
      <c r="I136" s="69"/>
      <c r="J136" s="69"/>
      <c r="K136" s="69"/>
      <c r="L136" s="69"/>
      <c r="M136" s="69"/>
      <c r="N136" s="69"/>
      <c r="O136" s="69"/>
      <c r="P136" s="69"/>
      <c r="Q136" s="69"/>
      <c r="R136" s="69"/>
    </row>
    <row r="137" spans="3:18" ht="12.75" hidden="1" customHeight="1">
      <c r="C137" s="16"/>
      <c r="D137" s="80" t="s">
        <v>206</v>
      </c>
      <c r="E137" s="116"/>
      <c r="F137" s="68"/>
      <c r="G137" s="70"/>
      <c r="H137" s="70"/>
      <c r="I137" s="70"/>
      <c r="J137" s="71"/>
      <c r="K137" s="71"/>
      <c r="L137" s="70"/>
      <c r="M137" s="70"/>
      <c r="N137" s="70"/>
      <c r="O137" s="70"/>
      <c r="P137" s="70"/>
      <c r="Q137" s="70"/>
      <c r="R137" s="68"/>
    </row>
    <row r="138" spans="3:18" hidden="1">
      <c r="C138" s="16"/>
      <c r="D138" s="80"/>
      <c r="E138" s="69"/>
      <c r="F138" s="69"/>
      <c r="G138" s="69"/>
      <c r="H138" s="69"/>
      <c r="I138" s="69"/>
      <c r="J138" s="69"/>
      <c r="K138" s="69"/>
      <c r="L138" s="69"/>
      <c r="M138" s="69"/>
      <c r="N138" s="69"/>
      <c r="O138" s="69"/>
      <c r="P138" s="69"/>
      <c r="Q138" s="69"/>
      <c r="R138" s="69"/>
    </row>
    <row r="139" spans="3:18">
      <c r="C139" s="16"/>
      <c r="D139" s="80"/>
      <c r="E139" s="116"/>
      <c r="F139" s="68"/>
      <c r="G139" s="70"/>
      <c r="H139" s="70"/>
      <c r="I139" s="70"/>
      <c r="J139" s="71"/>
      <c r="K139" s="71"/>
      <c r="L139" s="70"/>
      <c r="M139" s="70"/>
      <c r="N139" s="70"/>
      <c r="O139" s="70"/>
      <c r="P139" s="70"/>
      <c r="Q139" s="70"/>
      <c r="R139" s="68"/>
    </row>
    <row r="140" spans="3:18" ht="15.75" hidden="1" customHeight="1">
      <c r="C140" s="16"/>
      <c r="D140" s="80"/>
      <c r="E140" s="69"/>
      <c r="F140" s="69"/>
      <c r="G140" s="69"/>
      <c r="H140" s="69"/>
      <c r="I140" s="69"/>
      <c r="J140" s="69"/>
      <c r="K140" s="69"/>
      <c r="L140" s="69"/>
      <c r="M140" s="69"/>
      <c r="N140" s="69"/>
      <c r="O140" s="69"/>
      <c r="P140" s="69"/>
      <c r="Q140" s="69"/>
      <c r="R140" s="69"/>
    </row>
    <row r="141" spans="3:18" ht="12.75" hidden="1" customHeight="1">
      <c r="C141" s="16"/>
      <c r="E141" s="116"/>
      <c r="F141" s="68"/>
      <c r="G141" s="70"/>
      <c r="H141" s="70"/>
      <c r="I141" s="70"/>
      <c r="J141" s="71"/>
      <c r="K141" s="71"/>
      <c r="L141" s="70"/>
      <c r="M141" s="70"/>
      <c r="N141" s="70"/>
      <c r="O141" s="70"/>
      <c r="P141" s="70"/>
      <c r="Q141" s="70"/>
      <c r="R141" s="68"/>
    </row>
    <row r="142" spans="3:18" hidden="1">
      <c r="C142" s="16"/>
      <c r="E142" s="69"/>
      <c r="F142" s="72">
        <f t="shared" ref="F142:R142" si="62">SUM(F133:F140)</f>
        <v>0</v>
      </c>
      <c r="G142" s="72">
        <f t="shared" si="62"/>
        <v>0</v>
      </c>
      <c r="H142" s="72">
        <f t="shared" si="62"/>
        <v>0</v>
      </c>
      <c r="I142" s="72">
        <f t="shared" si="62"/>
        <v>0</v>
      </c>
      <c r="J142" s="72">
        <f t="shared" si="62"/>
        <v>0</v>
      </c>
      <c r="K142" s="72"/>
      <c r="L142" s="72">
        <f t="shared" si="62"/>
        <v>0</v>
      </c>
      <c r="M142" s="72">
        <f t="shared" si="62"/>
        <v>0</v>
      </c>
      <c r="N142" s="72">
        <f t="shared" si="62"/>
        <v>0</v>
      </c>
      <c r="O142" s="72">
        <f t="shared" si="62"/>
        <v>0</v>
      </c>
      <c r="P142" s="72">
        <f t="shared" si="62"/>
        <v>0</v>
      </c>
      <c r="Q142" s="72">
        <f t="shared" si="62"/>
        <v>0</v>
      </c>
      <c r="R142" s="72">
        <f t="shared" si="62"/>
        <v>0</v>
      </c>
    </row>
    <row r="143" spans="3:18" hidden="1">
      <c r="C143" s="16"/>
    </row>
    <row r="144" spans="3:18" ht="14.25" hidden="1" customHeight="1">
      <c r="C144" s="16"/>
    </row>
    <row r="145" spans="3:18" ht="12.75" hidden="1" customHeight="1">
      <c r="C145" s="16"/>
    </row>
    <row r="146" spans="3:18" hidden="1">
      <c r="C146" s="16"/>
      <c r="E146" s="113" t="s">
        <v>213</v>
      </c>
    </row>
    <row r="147" spans="3:18" hidden="1">
      <c r="C147" s="16"/>
      <c r="E147" s="116">
        <f>SUM(E17,E20,E23,E26,E27,E29,E32,E33,E34:E42,E43:E60)</f>
        <v>4286245</v>
      </c>
      <c r="F147" s="116">
        <f>SUM(F17,F20,F23,F26,F27,F29,F32,F33,F34:F42,F43:F60)</f>
        <v>4286245</v>
      </c>
      <c r="G147" s="116">
        <f>SUM(G17,G20,G21-G22,G23,G26,G27,G29,G32,G33,G34,G35,G36,G37,G38,G39,G40:G60,G20,G21,G22,G23,G26,G27,G29,G32,G33,G34,G35,G36,G37,G38,G39)</f>
        <v>0</v>
      </c>
      <c r="H147" s="116">
        <f>SUM(H17,H20,H21-H22,H23,H26,H27,H29,H32,H33,H34,H35,H36,H37,H38,H39,H40:H60,H20,H21,H22,H23,H26,H27,H29,H32,H33,H34,H35,H36,H37,H38,H39)</f>
        <v>0</v>
      </c>
      <c r="I147" s="116">
        <f>SUM(I17,I20,I21-I22,I23,I26,I27,I29,I32,I33,I34,I35,I36,I37,I38,I39,I40:I60,I20,I21,I22,I23,I26,I27,I29,I32,I33,I34,I35,I36,I37,I38,I39)</f>
        <v>0</v>
      </c>
      <c r="J147" s="116">
        <f>SUM(J17,J20,J23,J26,J27,J29,J32,J33,J34:J42,J43:J60)</f>
        <v>0</v>
      </c>
      <c r="K147" s="116">
        <f>SUM(K17,K20,K23,K26,K27,K29,K32,K33,K34:K42,K43:K60)</f>
        <v>0</v>
      </c>
      <c r="R147" s="68">
        <f>SUM(E147,J147)</f>
        <v>4286245</v>
      </c>
    </row>
    <row r="148" spans="3:18" ht="22.5" hidden="1" customHeight="1">
      <c r="C148" s="16"/>
      <c r="E148" s="116">
        <f>SUM(E64:E74)</f>
        <v>0</v>
      </c>
      <c r="J148" s="116">
        <f>SUM(J64:J74)</f>
        <v>0</v>
      </c>
      <c r="K148" s="116">
        <f>SUM(K64:K74)</f>
        <v>0</v>
      </c>
      <c r="R148" s="68">
        <f>SUM(E148,J148)</f>
        <v>0</v>
      </c>
    </row>
    <row r="149" spans="3:18" s="76" customFormat="1" ht="12.75" hidden="1" customHeight="1">
      <c r="C149" s="120"/>
      <c r="D149" s="121"/>
      <c r="E149" s="116">
        <v>-400000</v>
      </c>
      <c r="F149" s="2" t="s">
        <v>210</v>
      </c>
      <c r="G149" s="67"/>
      <c r="H149" s="67"/>
      <c r="I149" s="67"/>
      <c r="J149" s="68"/>
      <c r="K149" s="68"/>
      <c r="L149" s="67"/>
      <c r="M149" s="67"/>
      <c r="N149" s="67"/>
      <c r="O149" s="67"/>
      <c r="P149" s="67"/>
      <c r="Q149" s="67"/>
      <c r="R149" s="68">
        <f>SUM(E149,J149)</f>
        <v>-400000</v>
      </c>
    </row>
    <row r="150" spans="3:18" hidden="1">
      <c r="C150" s="16"/>
      <c r="E150" s="116" t="e">
        <f>SUM(#REF!,E107:E108)</f>
        <v>#REF!</v>
      </c>
      <c r="J150" s="116" t="e">
        <f>SUM(#REF!,J107:J108)</f>
        <v>#REF!</v>
      </c>
      <c r="K150" s="68"/>
      <c r="R150" s="68" t="e">
        <f t="shared" ref="R150:R153" si="63">SUM(E150,J150)</f>
        <v>#REF!</v>
      </c>
    </row>
    <row r="151" spans="3:18" hidden="1">
      <c r="C151" s="16"/>
      <c r="E151" s="116"/>
      <c r="J151" s="68"/>
      <c r="K151" s="68"/>
      <c r="R151" s="68">
        <f t="shared" si="63"/>
        <v>0</v>
      </c>
    </row>
    <row r="152" spans="3:18" hidden="1">
      <c r="C152" s="16"/>
      <c r="E152" s="116"/>
      <c r="F152" s="2" t="s">
        <v>212</v>
      </c>
      <c r="J152" s="69"/>
      <c r="K152" s="69"/>
      <c r="R152" s="68">
        <f t="shared" si="63"/>
        <v>0</v>
      </c>
    </row>
    <row r="153" spans="3:18" ht="12.75" hidden="1" customHeight="1">
      <c r="C153" s="16"/>
      <c r="E153" s="117">
        <f>SUM(E117)</f>
        <v>0</v>
      </c>
      <c r="F153" s="85" t="s">
        <v>211</v>
      </c>
      <c r="G153" s="86"/>
      <c r="H153" s="86"/>
      <c r="I153" s="86"/>
      <c r="J153" s="85"/>
      <c r="K153" s="85"/>
      <c r="L153" s="86"/>
      <c r="M153" s="86"/>
      <c r="N153" s="86"/>
      <c r="O153" s="86"/>
      <c r="P153" s="86"/>
      <c r="Q153" s="86"/>
      <c r="R153" s="87">
        <f t="shared" si="63"/>
        <v>0</v>
      </c>
    </row>
    <row r="154" spans="3:18" hidden="1">
      <c r="C154" s="16"/>
    </row>
    <row r="155" spans="3:18" hidden="1">
      <c r="C155" s="16"/>
      <c r="E155" s="72" t="e">
        <f>SUM(E147:E153)</f>
        <v>#REF!</v>
      </c>
      <c r="J155" s="68" t="e">
        <f>SUM(J147:J153)</f>
        <v>#REF!</v>
      </c>
      <c r="K155" s="69">
        <f>SUM(K147:K153)</f>
        <v>0</v>
      </c>
      <c r="R155" s="68" t="e">
        <f>SUM(R147:R153)</f>
        <v>#REF!</v>
      </c>
    </row>
    <row r="156" spans="3:18" hidden="1">
      <c r="C156" s="16"/>
    </row>
    <row r="157" spans="3:18" ht="12.75" customHeight="1">
      <c r="C157" s="16"/>
    </row>
    <row r="158" spans="3:18">
      <c r="C158" s="16"/>
    </row>
    <row r="159" spans="3:18">
      <c r="C159" s="16"/>
    </row>
    <row r="160" spans="3:18">
      <c r="C160" s="16"/>
    </row>
    <row r="161" spans="3:3" ht="12.75" customHeight="1">
      <c r="C161" s="16"/>
    </row>
    <row r="162" spans="3:3">
      <c r="C162" s="16"/>
    </row>
    <row r="163" spans="3:3">
      <c r="C163" s="16"/>
    </row>
    <row r="164" spans="3:3">
      <c r="C164" s="16"/>
    </row>
    <row r="165" spans="3:3" ht="12.75" customHeight="1">
      <c r="C165" s="16"/>
    </row>
    <row r="166" spans="3:3">
      <c r="C166" s="16"/>
    </row>
    <row r="167" spans="3:3">
      <c r="C167" s="16"/>
    </row>
    <row r="168" spans="3:3">
      <c r="C168" s="16"/>
    </row>
    <row r="169" spans="3:3" ht="12.75" customHeight="1">
      <c r="C169" s="16"/>
    </row>
    <row r="170" spans="3:3">
      <c r="C170" s="16"/>
    </row>
    <row r="171" spans="3:3">
      <c r="C171" s="16"/>
    </row>
    <row r="172" spans="3:3">
      <c r="C172" s="16"/>
    </row>
    <row r="173" spans="3:3" ht="12.75" customHeight="1">
      <c r="C173" s="16"/>
    </row>
    <row r="174" spans="3:3">
      <c r="C174" s="16"/>
    </row>
    <row r="175" spans="3:3">
      <c r="C175" s="16"/>
    </row>
    <row r="176" spans="3:3">
      <c r="C176" s="16"/>
    </row>
    <row r="177" spans="3:3" ht="12.75" customHeight="1">
      <c r="C177" s="16"/>
    </row>
    <row r="178" spans="3:3">
      <c r="C178" s="16"/>
    </row>
    <row r="179" spans="3:3">
      <c r="C179" s="16"/>
    </row>
    <row r="180" spans="3:3">
      <c r="C180" s="16"/>
    </row>
    <row r="181" spans="3:3" ht="12.75" customHeight="1">
      <c r="C181" s="16"/>
    </row>
    <row r="182" spans="3:3">
      <c r="C182" s="16"/>
    </row>
    <row r="183" spans="3:3">
      <c r="C183" s="16"/>
    </row>
    <row r="184" spans="3:3">
      <c r="C184" s="16"/>
    </row>
    <row r="185" spans="3:3" ht="12.75" customHeight="1">
      <c r="C185" s="16"/>
    </row>
    <row r="186" spans="3:3">
      <c r="C186" s="16"/>
    </row>
    <row r="187" spans="3:3">
      <c r="C187" s="16"/>
    </row>
    <row r="188" spans="3:3">
      <c r="C188" s="16"/>
    </row>
    <row r="189" spans="3:3" ht="12.75" customHeight="1">
      <c r="C189" s="16"/>
    </row>
    <row r="190" spans="3:3">
      <c r="C190" s="16"/>
    </row>
    <row r="191" spans="3:3">
      <c r="C191" s="16"/>
    </row>
    <row r="192" spans="3:3">
      <c r="C192" s="16"/>
    </row>
    <row r="193" spans="3:3" ht="12.75" customHeight="1">
      <c r="C193" s="16"/>
    </row>
    <row r="194" spans="3:3">
      <c r="C194" s="16"/>
    </row>
    <row r="195" spans="3:3">
      <c r="C195" s="16"/>
    </row>
    <row r="196" spans="3:3">
      <c r="C196" s="16"/>
    </row>
    <row r="197" spans="3:3" ht="12.75" customHeight="1">
      <c r="C197" s="16"/>
    </row>
    <row r="198" spans="3:3">
      <c r="C198" s="16"/>
    </row>
    <row r="199" spans="3:3">
      <c r="C199" s="16"/>
    </row>
    <row r="200" spans="3:3">
      <c r="C200" s="16"/>
    </row>
    <row r="201" spans="3:3" ht="12.75" customHeight="1">
      <c r="C201" s="16"/>
    </row>
    <row r="202" spans="3:3">
      <c r="C202" s="16"/>
    </row>
    <row r="203" spans="3:3">
      <c r="C203" s="16"/>
    </row>
    <row r="204" spans="3:3">
      <c r="C204" s="16"/>
    </row>
    <row r="205" spans="3:3" ht="12.75" customHeight="1">
      <c r="C205" s="16"/>
    </row>
    <row r="206" spans="3:3">
      <c r="C206" s="16"/>
    </row>
    <row r="207" spans="3:3">
      <c r="C207" s="16"/>
    </row>
    <row r="208" spans="3:3">
      <c r="C208" s="16"/>
    </row>
    <row r="209" spans="3:3" ht="12.75" customHeight="1">
      <c r="C209" s="16"/>
    </row>
    <row r="210" spans="3:3">
      <c r="C210" s="16"/>
    </row>
    <row r="211" spans="3:3">
      <c r="C211" s="16"/>
    </row>
    <row r="212" spans="3:3">
      <c r="C212" s="16"/>
    </row>
    <row r="213" spans="3:3" ht="12.75" customHeight="1">
      <c r="C213" s="16"/>
    </row>
    <row r="214" spans="3:3">
      <c r="C214" s="16"/>
    </row>
    <row r="215" spans="3:3">
      <c r="C215" s="16"/>
    </row>
    <row r="216" spans="3:3">
      <c r="C216" s="16"/>
    </row>
    <row r="217" spans="3:3" ht="12.75" customHeight="1">
      <c r="C217" s="16"/>
    </row>
    <row r="218" spans="3:3">
      <c r="C218" s="16"/>
    </row>
    <row r="219" spans="3:3">
      <c r="C219" s="16"/>
    </row>
    <row r="220" spans="3:3">
      <c r="C220" s="16"/>
    </row>
    <row r="221" spans="3:3" ht="12.75" customHeight="1">
      <c r="C221" s="16"/>
    </row>
    <row r="222" spans="3:3">
      <c r="C222" s="16"/>
    </row>
    <row r="223" spans="3:3">
      <c r="C223" s="16"/>
    </row>
    <row r="224" spans="3:3">
      <c r="C224" s="16"/>
    </row>
    <row r="225" spans="3:3" ht="12.75" customHeight="1">
      <c r="C225" s="16"/>
    </row>
    <row r="226" spans="3:3">
      <c r="C226" s="16"/>
    </row>
    <row r="227" spans="3:3">
      <c r="C227" s="16"/>
    </row>
    <row r="228" spans="3:3">
      <c r="C228" s="16"/>
    </row>
    <row r="229" spans="3:3" ht="12.75" customHeight="1">
      <c r="C229" s="16"/>
    </row>
    <row r="230" spans="3:3">
      <c r="C230" s="16"/>
    </row>
    <row r="231" spans="3:3">
      <c r="C231" s="16"/>
    </row>
    <row r="232" spans="3:3">
      <c r="C232" s="16"/>
    </row>
    <row r="233" spans="3:3" ht="12.75" customHeight="1">
      <c r="C233" s="16"/>
    </row>
    <row r="234" spans="3:3">
      <c r="C234" s="16"/>
    </row>
    <row r="235" spans="3:3">
      <c r="C235" s="16"/>
    </row>
    <row r="236" spans="3:3">
      <c r="C236" s="16"/>
    </row>
    <row r="237" spans="3:3" ht="12.75" customHeight="1">
      <c r="C237" s="16"/>
    </row>
    <row r="238" spans="3:3">
      <c r="C238" s="16"/>
    </row>
    <row r="239" spans="3:3">
      <c r="C239" s="16"/>
    </row>
    <row r="240" spans="3:3">
      <c r="C240" s="16"/>
    </row>
    <row r="241" spans="3:3" ht="12.75" customHeight="1">
      <c r="C241" s="16"/>
    </row>
    <row r="242" spans="3:3">
      <c r="C242" s="16"/>
    </row>
    <row r="243" spans="3:3">
      <c r="C243" s="16"/>
    </row>
    <row r="244" spans="3:3">
      <c r="C244" s="16"/>
    </row>
    <row r="245" spans="3:3" ht="12.75" customHeight="1">
      <c r="C245" s="16"/>
    </row>
    <row r="246" spans="3:3">
      <c r="C246" s="16"/>
    </row>
    <row r="247" spans="3:3">
      <c r="C247" s="16"/>
    </row>
    <row r="248" spans="3:3">
      <c r="C248" s="16"/>
    </row>
    <row r="249" spans="3:3" ht="12.75" customHeight="1">
      <c r="C249" s="16"/>
    </row>
    <row r="250" spans="3:3">
      <c r="C250" s="16"/>
    </row>
    <row r="251" spans="3:3">
      <c r="C251" s="16"/>
    </row>
    <row r="252" spans="3:3">
      <c r="C252" s="16"/>
    </row>
    <row r="253" spans="3:3" ht="12.75" customHeight="1">
      <c r="C253" s="16"/>
    </row>
    <row r="254" spans="3:3">
      <c r="C254" s="16"/>
    </row>
    <row r="255" spans="3:3">
      <c r="C255" s="16"/>
    </row>
    <row r="256" spans="3:3">
      <c r="C256" s="16"/>
    </row>
    <row r="257" spans="3:3" ht="12.75" customHeight="1">
      <c r="C257" s="16"/>
    </row>
    <row r="258" spans="3:3">
      <c r="C258" s="16"/>
    </row>
    <row r="259" spans="3:3">
      <c r="C259" s="16"/>
    </row>
    <row r="260" spans="3:3">
      <c r="C260" s="16"/>
    </row>
    <row r="261" spans="3:3" ht="12.75" customHeight="1">
      <c r="C261" s="16"/>
    </row>
    <row r="262" spans="3:3">
      <c r="C262" s="16"/>
    </row>
    <row r="263" spans="3:3">
      <c r="C263" s="16"/>
    </row>
    <row r="264" spans="3:3">
      <c r="C264" s="16"/>
    </row>
    <row r="265" spans="3:3" ht="12.75" customHeight="1">
      <c r="C265" s="16"/>
    </row>
    <row r="266" spans="3:3">
      <c r="C266" s="16"/>
    </row>
    <row r="267" spans="3:3">
      <c r="C267" s="16"/>
    </row>
    <row r="268" spans="3:3">
      <c r="C268" s="16"/>
    </row>
    <row r="269" spans="3:3" ht="12.75" customHeight="1">
      <c r="C269" s="16"/>
    </row>
    <row r="270" spans="3:3">
      <c r="C270" s="16"/>
    </row>
    <row r="271" spans="3:3">
      <c r="C271" s="16"/>
    </row>
    <row r="272" spans="3:3">
      <c r="C272" s="16"/>
    </row>
    <row r="273" spans="3:3" ht="12.75" customHeight="1">
      <c r="C273" s="16"/>
    </row>
    <row r="274" spans="3:3">
      <c r="C274" s="16"/>
    </row>
    <row r="275" spans="3:3">
      <c r="C275" s="16"/>
    </row>
    <row r="276" spans="3:3">
      <c r="C276" s="16"/>
    </row>
    <row r="277" spans="3:3" ht="12.75" customHeight="1">
      <c r="C277" s="16"/>
    </row>
    <row r="278" spans="3:3">
      <c r="C278" s="16"/>
    </row>
    <row r="279" spans="3:3">
      <c r="C279" s="16"/>
    </row>
    <row r="280" spans="3:3">
      <c r="C280" s="16"/>
    </row>
    <row r="281" spans="3:3" ht="12.75" customHeight="1">
      <c r="C281" s="16"/>
    </row>
    <row r="282" spans="3:3">
      <c r="C282" s="16"/>
    </row>
    <row r="283" spans="3:3">
      <c r="C283" s="16"/>
    </row>
    <row r="284" spans="3:3">
      <c r="C284" s="16"/>
    </row>
    <row r="285" spans="3:3" ht="12.75" customHeight="1">
      <c r="C285" s="16"/>
    </row>
    <row r="286" spans="3:3">
      <c r="C286" s="16"/>
    </row>
    <row r="287" spans="3:3">
      <c r="C287" s="16"/>
    </row>
    <row r="288" spans="3:3">
      <c r="C288" s="16"/>
    </row>
    <row r="289" spans="3:3" ht="12.75" customHeight="1">
      <c r="C289" s="16"/>
    </row>
    <row r="290" spans="3:3">
      <c r="C290" s="16"/>
    </row>
    <row r="291" spans="3:3">
      <c r="C291" s="16"/>
    </row>
    <row r="292" spans="3:3">
      <c r="C292" s="16"/>
    </row>
    <row r="293" spans="3:3" ht="12.75" customHeight="1">
      <c r="C293" s="16"/>
    </row>
    <row r="294" spans="3:3">
      <c r="C294" s="16"/>
    </row>
    <row r="295" spans="3:3">
      <c r="C295" s="16"/>
    </row>
    <row r="296" spans="3:3">
      <c r="C296" s="16"/>
    </row>
    <row r="297" spans="3:3" ht="12.75" customHeight="1">
      <c r="C297" s="16"/>
    </row>
    <row r="298" spans="3:3">
      <c r="C298" s="16"/>
    </row>
  </sheetData>
  <mergeCells count="24">
    <mergeCell ref="K9:K11"/>
    <mergeCell ref="A8:A11"/>
    <mergeCell ref="D8:D11"/>
    <mergeCell ref="C8:C11"/>
    <mergeCell ref="E8:I8"/>
    <mergeCell ref="G10:G11"/>
    <mergeCell ref="H10:H11"/>
    <mergeCell ref="B8:B11"/>
    <mergeCell ref="B4:C4"/>
    <mergeCell ref="B5:C5"/>
    <mergeCell ref="R8:R11"/>
    <mergeCell ref="E9:E11"/>
    <mergeCell ref="G9:H9"/>
    <mergeCell ref="J9:J11"/>
    <mergeCell ref="L9:L11"/>
    <mergeCell ref="J8:Q8"/>
    <mergeCell ref="F9:F11"/>
    <mergeCell ref="I9:I11"/>
    <mergeCell ref="P10:P11"/>
    <mergeCell ref="P9:Q9"/>
    <mergeCell ref="O9:O11"/>
    <mergeCell ref="M10:M11"/>
    <mergeCell ref="N10:N11"/>
    <mergeCell ref="M9:N9"/>
  </mergeCells>
  <phoneticPr fontId="3" type="noConversion"/>
  <pageMargins left="0.19685039370078741" right="0.19685039370078741" top="0.98425196850393704" bottom="0.59055118110236227" header="0" footer="0"/>
  <pageSetup paperSize="9" scale="56" fitToHeight="6" orientation="landscape" r:id="rId1"/>
  <headerFooter differentFirst="1" alignWithMargins="0">
    <oddHeader>&amp;C&amp;P&amp;Rпродовження додатку 2</oddHeader>
  </headerFooter>
  <drawing r:id="rId2"/>
</worksheet>
</file>

<file path=xl/worksheets/sheet3.xml><?xml version="1.0" encoding="utf-8"?>
<worksheet xmlns="http://schemas.openxmlformats.org/spreadsheetml/2006/main" xmlns:r="http://schemas.openxmlformats.org/officeDocument/2006/relationships">
  <dimension ref="A1:K69"/>
  <sheetViews>
    <sheetView topLeftCell="D40" zoomScaleNormal="100" zoomScaleSheetLayoutView="100" workbookViewId="0">
      <selection activeCell="A53" sqref="A53"/>
    </sheetView>
  </sheetViews>
  <sheetFormatPr defaultColWidth="9.140625" defaultRowHeight="15"/>
  <cols>
    <col min="1" max="1" width="16.5703125" style="21" customWidth="1"/>
    <col min="2" max="2" width="15" style="21" customWidth="1"/>
    <col min="3" max="3" width="14.140625" style="21" customWidth="1"/>
    <col min="4" max="4" width="64.5703125" style="21" customWidth="1"/>
    <col min="5" max="5" width="62.85546875" style="21" customWidth="1"/>
    <col min="6" max="6" width="14" style="21" customWidth="1"/>
    <col min="7" max="7" width="12" style="21" customWidth="1"/>
    <col min="8" max="8" width="14.28515625" style="21" customWidth="1"/>
    <col min="9" max="9" width="20.85546875" style="21" customWidth="1"/>
    <col min="10" max="10" width="17.140625" style="21" customWidth="1"/>
    <col min="11" max="11" width="15.140625" style="21" hidden="1" customWidth="1"/>
    <col min="12" max="16384" width="9.140625" style="21"/>
  </cols>
  <sheetData>
    <row r="1" spans="1:11" ht="36" customHeight="1">
      <c r="A1" s="20"/>
      <c r="B1" s="20"/>
      <c r="C1" s="20"/>
      <c r="D1" s="20"/>
      <c r="E1" s="20"/>
      <c r="F1" s="20"/>
      <c r="G1" s="20"/>
      <c r="H1" s="20"/>
    </row>
    <row r="2" spans="1:11" ht="15.75">
      <c r="A2" s="20"/>
      <c r="B2" s="20"/>
      <c r="C2" s="20"/>
      <c r="D2" s="20"/>
      <c r="E2" s="20"/>
      <c r="F2" s="20"/>
      <c r="G2" s="20"/>
      <c r="H2" s="20"/>
    </row>
    <row r="3" spans="1:11" ht="15.75">
      <c r="A3" s="20"/>
      <c r="B3" s="20"/>
      <c r="C3" s="20"/>
      <c r="D3" s="20"/>
      <c r="E3" s="20"/>
      <c r="F3" s="20"/>
      <c r="G3" s="20"/>
      <c r="H3" s="20"/>
    </row>
    <row r="4" spans="1:11" ht="15.75">
      <c r="A4" s="146" t="s">
        <v>306</v>
      </c>
      <c r="B4" s="20"/>
      <c r="C4" s="20"/>
      <c r="D4" s="20"/>
      <c r="E4" s="20"/>
      <c r="F4" s="20"/>
      <c r="G4" s="20"/>
      <c r="H4" s="20"/>
    </row>
    <row r="5" spans="1:11" ht="15.75">
      <c r="A5" s="145" t="s">
        <v>287</v>
      </c>
      <c r="B5" s="20"/>
      <c r="C5" s="20"/>
      <c r="D5" s="20"/>
      <c r="E5" s="20"/>
      <c r="F5" s="20"/>
      <c r="G5" s="20"/>
      <c r="H5" s="20"/>
    </row>
    <row r="6" spans="1:11" ht="15.75">
      <c r="A6" s="20"/>
      <c r="B6" s="20"/>
      <c r="C6" s="20"/>
      <c r="D6" s="20"/>
      <c r="E6" s="20"/>
      <c r="F6" s="20"/>
      <c r="G6" s="20"/>
      <c r="H6" s="20"/>
    </row>
    <row r="7" spans="1:11" ht="18.75">
      <c r="A7" s="20"/>
      <c r="B7" s="20"/>
      <c r="C7" s="20"/>
      <c r="D7" s="20"/>
      <c r="E7" s="20"/>
      <c r="F7" s="20"/>
      <c r="G7" s="20"/>
      <c r="H7" s="20"/>
      <c r="I7" s="22"/>
      <c r="J7" s="22"/>
      <c r="K7" s="20"/>
    </row>
    <row r="8" spans="1:11" ht="18.75">
      <c r="A8" s="20"/>
      <c r="B8" s="20"/>
      <c r="C8" s="20"/>
      <c r="D8" s="20"/>
      <c r="E8" s="20"/>
      <c r="F8" s="20"/>
      <c r="G8" s="20"/>
      <c r="H8" s="20"/>
      <c r="I8" s="22"/>
      <c r="J8" s="22"/>
      <c r="K8" s="20"/>
    </row>
    <row r="10" spans="1:11" ht="15.75" customHeight="1" thickBot="1">
      <c r="A10" s="22"/>
      <c r="B10" s="22"/>
      <c r="C10" s="22"/>
      <c r="D10" s="22"/>
      <c r="E10" s="22"/>
      <c r="F10" s="22"/>
      <c r="G10" s="22"/>
      <c r="H10" s="22"/>
      <c r="I10" s="22"/>
      <c r="J10" s="22" t="s">
        <v>0</v>
      </c>
    </row>
    <row r="11" spans="1:11" s="23" customFormat="1" ht="114" customHeight="1">
      <c r="A11" s="83" t="s">
        <v>297</v>
      </c>
      <c r="B11" s="83" t="s">
        <v>298</v>
      </c>
      <c r="C11" s="83" t="s">
        <v>239</v>
      </c>
      <c r="D11" s="83" t="s">
        <v>299</v>
      </c>
      <c r="E11" s="83" t="s">
        <v>300</v>
      </c>
      <c r="F11" s="83" t="s">
        <v>301</v>
      </c>
      <c r="G11" s="83" t="s">
        <v>302</v>
      </c>
      <c r="H11" s="83" t="s">
        <v>303</v>
      </c>
      <c r="I11" s="83" t="s">
        <v>304</v>
      </c>
      <c r="J11" s="83" t="s">
        <v>305</v>
      </c>
      <c r="K11" s="66" t="s">
        <v>71</v>
      </c>
    </row>
    <row r="12" spans="1:11" s="93" customFormat="1" ht="19.5" customHeight="1">
      <c r="A12" s="91">
        <v>1</v>
      </c>
      <c r="B12" s="91">
        <v>2</v>
      </c>
      <c r="C12" s="91">
        <v>3</v>
      </c>
      <c r="D12" s="91">
        <v>4</v>
      </c>
      <c r="E12" s="91">
        <v>5</v>
      </c>
      <c r="F12" s="91">
        <v>6</v>
      </c>
      <c r="G12" s="91">
        <v>7</v>
      </c>
      <c r="H12" s="91">
        <v>8</v>
      </c>
      <c r="I12" s="91">
        <v>9</v>
      </c>
      <c r="J12" s="91">
        <v>10</v>
      </c>
      <c r="K12" s="92">
        <v>8</v>
      </c>
    </row>
    <row r="13" spans="1:11" s="23" customFormat="1" ht="40.5" hidden="1" customHeight="1">
      <c r="A13" s="109" t="s">
        <v>100</v>
      </c>
      <c r="B13" s="109"/>
      <c r="C13" s="109"/>
      <c r="D13" s="242" t="s">
        <v>91</v>
      </c>
      <c r="E13" s="310"/>
      <c r="F13" s="311"/>
      <c r="G13" s="311"/>
      <c r="H13" s="311"/>
      <c r="I13" s="311">
        <f>SUM(I14)</f>
        <v>0</v>
      </c>
      <c r="J13" s="311"/>
      <c r="K13" s="312"/>
    </row>
    <row r="14" spans="1:11" s="34" customFormat="1" ht="39.75" hidden="1" customHeight="1">
      <c r="A14" s="109" t="s">
        <v>101</v>
      </c>
      <c r="B14" s="109"/>
      <c r="C14" s="109"/>
      <c r="D14" s="242" t="s">
        <v>91</v>
      </c>
      <c r="E14" s="310"/>
      <c r="F14" s="311"/>
      <c r="G14" s="311"/>
      <c r="H14" s="311"/>
      <c r="I14" s="311">
        <f>SUM(I15:I23)</f>
        <v>0</v>
      </c>
      <c r="J14" s="311"/>
      <c r="K14" s="313" t="e">
        <f>SUM(#REF!)</f>
        <v>#REF!</v>
      </c>
    </row>
    <row r="15" spans="1:11" s="34" customFormat="1" ht="86.25" hidden="1" customHeight="1">
      <c r="A15" s="324" t="s">
        <v>369</v>
      </c>
      <c r="B15" s="196" t="s">
        <v>370</v>
      </c>
      <c r="C15" s="196" t="s">
        <v>191</v>
      </c>
      <c r="D15" s="325" t="s">
        <v>371</v>
      </c>
      <c r="E15" s="358" t="s">
        <v>381</v>
      </c>
      <c r="F15" s="314"/>
      <c r="G15" s="314"/>
      <c r="H15" s="314"/>
      <c r="I15" s="314"/>
      <c r="J15" s="314"/>
      <c r="K15" s="313"/>
    </row>
    <row r="16" spans="1:11" s="316" customFormat="1" ht="119.25" hidden="1" customHeight="1">
      <c r="A16" s="324" t="s">
        <v>369</v>
      </c>
      <c r="B16" s="196" t="s">
        <v>370</v>
      </c>
      <c r="C16" s="196" t="s">
        <v>191</v>
      </c>
      <c r="D16" s="325" t="s">
        <v>371</v>
      </c>
      <c r="E16" s="357" t="s">
        <v>368</v>
      </c>
      <c r="F16" s="124"/>
      <c r="G16" s="124"/>
      <c r="H16" s="124"/>
      <c r="I16" s="314"/>
      <c r="J16" s="124"/>
      <c r="K16" s="315"/>
    </row>
    <row r="17" spans="1:11" s="316" customFormat="1" ht="73.5" hidden="1" customHeight="1">
      <c r="A17" s="196" t="s">
        <v>288</v>
      </c>
      <c r="B17" s="196" t="s">
        <v>289</v>
      </c>
      <c r="C17" s="196" t="s">
        <v>57</v>
      </c>
      <c r="D17" s="383" t="s">
        <v>290</v>
      </c>
      <c r="E17" s="422" t="s">
        <v>456</v>
      </c>
      <c r="F17" s="124"/>
      <c r="G17" s="124"/>
      <c r="H17" s="124"/>
      <c r="I17" s="314"/>
      <c r="J17" s="124"/>
      <c r="K17" s="315"/>
    </row>
    <row r="18" spans="1:11" s="316" customFormat="1" ht="39.75" hidden="1" customHeight="1">
      <c r="A18" s="196" t="s">
        <v>397</v>
      </c>
      <c r="B18" s="196" t="s">
        <v>398</v>
      </c>
      <c r="C18" s="196" t="s">
        <v>399</v>
      </c>
      <c r="D18" s="332" t="s">
        <v>400</v>
      </c>
      <c r="E18" s="123"/>
      <c r="F18" s="124"/>
      <c r="G18" s="124"/>
      <c r="H18" s="124"/>
      <c r="I18" s="314"/>
      <c r="J18" s="124"/>
      <c r="K18" s="315"/>
    </row>
    <row r="19" spans="1:11" s="316" customFormat="1" ht="37.5" hidden="1" customHeight="1">
      <c r="A19" s="196" t="s">
        <v>439</v>
      </c>
      <c r="B19" s="196" t="s">
        <v>215</v>
      </c>
      <c r="C19" s="196" t="s">
        <v>191</v>
      </c>
      <c r="D19" s="325" t="s">
        <v>214</v>
      </c>
      <c r="E19" s="123"/>
      <c r="F19" s="124"/>
      <c r="G19" s="126"/>
      <c r="H19" s="126"/>
      <c r="I19" s="314"/>
      <c r="J19" s="317"/>
      <c r="K19" s="315"/>
    </row>
    <row r="20" spans="1:11" s="316" customFormat="1" ht="41.25" hidden="1" customHeight="1">
      <c r="A20" s="196"/>
      <c r="B20" s="196"/>
      <c r="C20" s="196"/>
      <c r="D20" s="383"/>
      <c r="E20" s="318"/>
      <c r="F20" s="124"/>
      <c r="G20" s="126"/>
      <c r="H20" s="126"/>
      <c r="I20" s="314"/>
      <c r="J20" s="319"/>
      <c r="K20" s="315"/>
    </row>
    <row r="21" spans="1:11" s="316" customFormat="1" ht="29.25" hidden="1" customHeight="1">
      <c r="A21" s="385" t="s">
        <v>144</v>
      </c>
      <c r="B21" s="196" t="s">
        <v>145</v>
      </c>
      <c r="C21" s="385" t="s">
        <v>55</v>
      </c>
      <c r="D21" s="386" t="s">
        <v>146</v>
      </c>
      <c r="E21" s="318"/>
      <c r="F21" s="124"/>
      <c r="G21" s="124"/>
      <c r="H21" s="124"/>
      <c r="I21" s="314"/>
      <c r="J21" s="124"/>
      <c r="K21" s="315"/>
    </row>
    <row r="22" spans="1:11" s="316" customFormat="1" ht="58.5" hidden="1" customHeight="1">
      <c r="A22" s="196" t="s">
        <v>440</v>
      </c>
      <c r="B22" s="196" t="s">
        <v>441</v>
      </c>
      <c r="C22" s="196" t="s">
        <v>55</v>
      </c>
      <c r="D22" s="332" t="s">
        <v>442</v>
      </c>
      <c r="E22" s="123"/>
      <c r="F22" s="124"/>
      <c r="G22" s="126"/>
      <c r="H22" s="126"/>
      <c r="I22" s="314"/>
      <c r="J22" s="319"/>
      <c r="K22" s="315"/>
    </row>
    <row r="23" spans="1:11" s="316" customFormat="1" ht="37.5" hidden="1" customHeight="1">
      <c r="A23" s="125"/>
      <c r="B23" s="125"/>
      <c r="C23" s="125"/>
      <c r="D23" s="223"/>
      <c r="E23" s="123"/>
      <c r="F23" s="124"/>
      <c r="G23" s="126"/>
      <c r="H23" s="126"/>
      <c r="I23" s="124"/>
      <c r="J23" s="319"/>
      <c r="K23" s="315"/>
    </row>
    <row r="24" spans="1:11" s="34" customFormat="1" ht="59.25" hidden="1" customHeight="1">
      <c r="A24" s="109" t="s">
        <v>24</v>
      </c>
      <c r="B24" s="109"/>
      <c r="C24" s="109"/>
      <c r="D24" s="242" t="s">
        <v>95</v>
      </c>
      <c r="E24" s="310"/>
      <c r="F24" s="311"/>
      <c r="G24" s="311"/>
      <c r="H24" s="311"/>
      <c r="I24" s="311">
        <f>SUM(I25)</f>
        <v>0</v>
      </c>
      <c r="J24" s="320"/>
      <c r="K24" s="313"/>
    </row>
    <row r="25" spans="1:11" s="34" customFormat="1" ht="57" hidden="1" customHeight="1">
      <c r="A25" s="109" t="s">
        <v>25</v>
      </c>
      <c r="B25" s="109"/>
      <c r="C25" s="109"/>
      <c r="D25" s="242" t="s">
        <v>95</v>
      </c>
      <c r="E25" s="310"/>
      <c r="F25" s="311"/>
      <c r="G25" s="311"/>
      <c r="H25" s="311"/>
      <c r="I25" s="311">
        <f>SUM(I26:I36)</f>
        <v>0</v>
      </c>
      <c r="J25" s="320"/>
      <c r="K25" s="313"/>
    </row>
    <row r="26" spans="1:11" s="93" customFormat="1" ht="92.25" hidden="1" customHeight="1">
      <c r="A26" s="350" t="s">
        <v>292</v>
      </c>
      <c r="B26" s="196" t="s">
        <v>293</v>
      </c>
      <c r="C26" s="196" t="s">
        <v>50</v>
      </c>
      <c r="D26" s="393" t="s">
        <v>294</v>
      </c>
      <c r="E26" s="325" t="s">
        <v>457</v>
      </c>
      <c r="F26" s="91"/>
      <c r="G26" s="91"/>
      <c r="H26" s="91"/>
      <c r="I26" s="424"/>
      <c r="J26" s="91"/>
      <c r="K26" s="309"/>
    </row>
    <row r="27" spans="1:11" s="93" customFormat="1" ht="47.25" hidden="1" customHeight="1">
      <c r="A27" s="394" t="s">
        <v>189</v>
      </c>
      <c r="B27" s="394" t="s">
        <v>87</v>
      </c>
      <c r="C27" s="394" t="s">
        <v>191</v>
      </c>
      <c r="D27" s="380" t="s">
        <v>190</v>
      </c>
      <c r="E27" s="425" t="s">
        <v>447</v>
      </c>
      <c r="F27" s="91"/>
      <c r="G27" s="91"/>
      <c r="H27" s="91"/>
      <c r="I27" s="424"/>
      <c r="J27" s="91"/>
      <c r="K27" s="309"/>
    </row>
    <row r="28" spans="1:11" s="93" customFormat="1" ht="45" hidden="1" customHeight="1">
      <c r="A28" s="220"/>
      <c r="B28" s="220"/>
      <c r="C28" s="220"/>
      <c r="D28" s="221"/>
      <c r="E28" s="425" t="s">
        <v>446</v>
      </c>
      <c r="F28" s="91"/>
      <c r="G28" s="91"/>
      <c r="H28" s="91"/>
      <c r="I28" s="424"/>
      <c r="J28" s="91"/>
      <c r="K28" s="309"/>
    </row>
    <row r="29" spans="1:11" s="93" customFormat="1" ht="57" hidden="1" customHeight="1">
      <c r="A29" s="220"/>
      <c r="B29" s="220"/>
      <c r="C29" s="220"/>
      <c r="D29" s="221"/>
      <c r="E29" s="425" t="s">
        <v>449</v>
      </c>
      <c r="F29" s="91"/>
      <c r="G29" s="91"/>
      <c r="H29" s="91"/>
      <c r="I29" s="424"/>
      <c r="J29" s="91"/>
      <c r="K29" s="309"/>
    </row>
    <row r="30" spans="1:11" s="93" customFormat="1" ht="63" hidden="1" customHeight="1">
      <c r="A30" s="220"/>
      <c r="B30" s="220"/>
      <c r="C30" s="125"/>
      <c r="D30" s="223"/>
      <c r="E30" s="425" t="s">
        <v>450</v>
      </c>
      <c r="F30" s="91"/>
      <c r="G30" s="91"/>
      <c r="H30" s="91"/>
      <c r="I30" s="424"/>
      <c r="J30" s="91"/>
      <c r="K30" s="309"/>
    </row>
    <row r="31" spans="1:11" s="93" customFormat="1" ht="56.25" hidden="1" customHeight="1">
      <c r="A31" s="220"/>
      <c r="B31" s="220"/>
      <c r="C31" s="125"/>
      <c r="D31" s="223"/>
      <c r="E31" s="425" t="s">
        <v>448</v>
      </c>
      <c r="F31" s="91"/>
      <c r="G31" s="91"/>
      <c r="H31" s="91"/>
      <c r="I31" s="424"/>
      <c r="J31" s="91"/>
      <c r="K31" s="309"/>
    </row>
    <row r="32" spans="1:11" s="93" customFormat="1" ht="78" hidden="1" customHeight="1">
      <c r="A32" s="220"/>
      <c r="B32" s="220"/>
      <c r="C32" s="125"/>
      <c r="D32" s="223"/>
      <c r="E32" s="425" t="s">
        <v>452</v>
      </c>
      <c r="F32" s="91"/>
      <c r="G32" s="91"/>
      <c r="H32" s="91"/>
      <c r="I32" s="424"/>
      <c r="J32" s="91"/>
      <c r="K32" s="309"/>
    </row>
    <row r="33" spans="1:11" s="93" customFormat="1" ht="41.25" hidden="1" customHeight="1">
      <c r="A33" s="196" t="s">
        <v>309</v>
      </c>
      <c r="B33" s="196" t="s">
        <v>310</v>
      </c>
      <c r="C33" s="196" t="s">
        <v>191</v>
      </c>
      <c r="D33" s="325" t="s">
        <v>311</v>
      </c>
      <c r="E33" s="425" t="s">
        <v>451</v>
      </c>
      <c r="F33" s="91"/>
      <c r="G33" s="91"/>
      <c r="H33" s="91"/>
      <c r="I33" s="424"/>
      <c r="J33" s="91"/>
      <c r="K33" s="309"/>
    </row>
    <row r="34" spans="1:11" s="93" customFormat="1" ht="57.75" hidden="1" customHeight="1">
      <c r="A34" s="394"/>
      <c r="B34" s="394"/>
      <c r="C34" s="394"/>
      <c r="D34" s="380"/>
      <c r="E34" s="425" t="s">
        <v>453</v>
      </c>
      <c r="F34" s="91"/>
      <c r="G34" s="91"/>
      <c r="H34" s="91"/>
      <c r="I34" s="424"/>
      <c r="J34" s="91"/>
      <c r="K34" s="309"/>
    </row>
    <row r="35" spans="1:11" s="93" customFormat="1" ht="19.5" hidden="1" customHeight="1">
      <c r="A35" s="91"/>
      <c r="B35" s="91"/>
      <c r="C35" s="91"/>
      <c r="D35" s="91"/>
      <c r="E35" s="91"/>
      <c r="F35" s="91"/>
      <c r="G35" s="91"/>
      <c r="H35" s="91"/>
      <c r="I35" s="423"/>
      <c r="J35" s="91"/>
      <c r="K35" s="309"/>
    </row>
    <row r="36" spans="1:11" s="93" customFormat="1" ht="19.5" hidden="1" customHeight="1">
      <c r="A36" s="91"/>
      <c r="B36" s="91"/>
      <c r="C36" s="91"/>
      <c r="D36" s="91"/>
      <c r="E36" s="91"/>
      <c r="F36" s="91"/>
      <c r="G36" s="91"/>
      <c r="H36" s="91"/>
      <c r="I36" s="423"/>
      <c r="J36" s="91"/>
      <c r="K36" s="309"/>
    </row>
    <row r="37" spans="1:11" s="34" customFormat="1" ht="44.25" customHeight="1">
      <c r="A37" s="109" t="s">
        <v>162</v>
      </c>
      <c r="B37" s="109"/>
      <c r="C37" s="109"/>
      <c r="D37" s="156" t="s">
        <v>92</v>
      </c>
      <c r="E37" s="157"/>
      <c r="F37" s="157"/>
      <c r="G37" s="157"/>
      <c r="H37" s="157"/>
      <c r="I37" s="158">
        <f>I38</f>
        <v>1573633</v>
      </c>
      <c r="J37" s="158"/>
      <c r="K37" s="159"/>
    </row>
    <row r="38" spans="1:11" s="36" customFormat="1" ht="40.5" customHeight="1">
      <c r="A38" s="109" t="s">
        <v>161</v>
      </c>
      <c r="B38" s="109"/>
      <c r="C38" s="109"/>
      <c r="D38" s="156" t="s">
        <v>92</v>
      </c>
      <c r="E38" s="157"/>
      <c r="F38" s="157"/>
      <c r="G38" s="157"/>
      <c r="H38" s="157"/>
      <c r="I38" s="158">
        <f>SUM(I39:I41)</f>
        <v>1573633</v>
      </c>
      <c r="J38" s="158"/>
      <c r="K38" s="35"/>
    </row>
    <row r="39" spans="1:11" s="139" customFormat="1" ht="104.25" customHeight="1">
      <c r="A39" s="154" t="s">
        <v>254</v>
      </c>
      <c r="B39" s="196" t="s">
        <v>255</v>
      </c>
      <c r="C39" s="196" t="s">
        <v>191</v>
      </c>
      <c r="D39" s="325" t="s">
        <v>256</v>
      </c>
      <c r="E39" s="171" t="s">
        <v>389</v>
      </c>
      <c r="F39" s="135"/>
      <c r="G39" s="135"/>
      <c r="H39" s="135"/>
      <c r="I39" s="155">
        <v>835318</v>
      </c>
      <c r="J39" s="137"/>
      <c r="K39" s="138"/>
    </row>
    <row r="40" spans="1:11" s="139" customFormat="1" ht="75.75" customHeight="1">
      <c r="A40" s="154" t="s">
        <v>254</v>
      </c>
      <c r="B40" s="196" t="s">
        <v>255</v>
      </c>
      <c r="C40" s="196" t="s">
        <v>191</v>
      </c>
      <c r="D40" s="325" t="s">
        <v>256</v>
      </c>
      <c r="E40" s="171" t="s">
        <v>462</v>
      </c>
      <c r="F40" s="135"/>
      <c r="G40" s="135"/>
      <c r="H40" s="135"/>
      <c r="I40" s="155">
        <v>318315</v>
      </c>
      <c r="J40" s="137"/>
      <c r="K40" s="138"/>
    </row>
    <row r="41" spans="1:11" s="139" customFormat="1" ht="40.5" customHeight="1">
      <c r="A41" s="335" t="s">
        <v>388</v>
      </c>
      <c r="B41" s="337">
        <v>1021</v>
      </c>
      <c r="C41" s="396" t="s">
        <v>47</v>
      </c>
      <c r="D41" s="397" t="s">
        <v>373</v>
      </c>
      <c r="E41" s="426"/>
      <c r="F41" s="426"/>
      <c r="G41" s="426"/>
      <c r="H41" s="426"/>
      <c r="I41" s="155">
        <v>420000</v>
      </c>
      <c r="J41" s="137"/>
      <c r="K41" s="138"/>
    </row>
    <row r="42" spans="1:11" s="139" customFormat="1" ht="33.75" hidden="1" customHeight="1">
      <c r="A42" s="154"/>
      <c r="B42" s="196"/>
      <c r="C42" s="196"/>
      <c r="D42" s="325"/>
      <c r="E42" s="135"/>
      <c r="F42" s="135"/>
      <c r="G42" s="135"/>
      <c r="H42" s="135"/>
      <c r="I42" s="137"/>
      <c r="J42" s="137"/>
      <c r="K42" s="138"/>
    </row>
    <row r="43" spans="1:11" s="139" customFormat="1" ht="33.75" hidden="1" customHeight="1">
      <c r="A43" s="129"/>
      <c r="B43" s="129"/>
      <c r="C43" s="108"/>
      <c r="D43" s="141"/>
      <c r="E43" s="135"/>
      <c r="F43" s="135"/>
      <c r="G43" s="135"/>
      <c r="H43" s="135"/>
      <c r="I43" s="137"/>
      <c r="J43" s="137"/>
      <c r="K43" s="138"/>
    </row>
    <row r="44" spans="1:11" s="139" customFormat="1" ht="33.75" hidden="1" customHeight="1">
      <c r="A44" s="154"/>
      <c r="B44" s="196"/>
      <c r="C44" s="196"/>
      <c r="D44" s="325"/>
      <c r="E44" s="135"/>
      <c r="F44" s="135"/>
      <c r="G44" s="135"/>
      <c r="H44" s="135"/>
      <c r="I44" s="137"/>
      <c r="J44" s="137"/>
      <c r="K44" s="138"/>
    </row>
    <row r="45" spans="1:11" s="36" customFormat="1" ht="46.5" hidden="1" customHeight="1">
      <c r="A45" s="109" t="s">
        <v>158</v>
      </c>
      <c r="B45" s="109"/>
      <c r="C45" s="109"/>
      <c r="D45" s="156" t="s">
        <v>93</v>
      </c>
      <c r="E45" s="157"/>
      <c r="F45" s="157"/>
      <c r="G45" s="157"/>
      <c r="H45" s="157"/>
      <c r="I45" s="158">
        <f>SUM(I46)</f>
        <v>0</v>
      </c>
      <c r="J45" s="158"/>
      <c r="K45" s="35"/>
    </row>
    <row r="46" spans="1:11" s="36" customFormat="1" ht="45.75" hidden="1" customHeight="1">
      <c r="A46" s="109" t="s">
        <v>157</v>
      </c>
      <c r="B46" s="109"/>
      <c r="C46" s="109"/>
      <c r="D46" s="156" t="s">
        <v>93</v>
      </c>
      <c r="E46" s="157"/>
      <c r="F46" s="157"/>
      <c r="G46" s="157"/>
      <c r="H46" s="157"/>
      <c r="I46" s="158">
        <f>SUM(I47)</f>
        <v>0</v>
      </c>
      <c r="J46" s="158"/>
      <c r="K46" s="35"/>
    </row>
    <row r="47" spans="1:11" s="134" customFormat="1" ht="97.5" hidden="1" customHeight="1">
      <c r="A47" s="321" t="s">
        <v>315</v>
      </c>
      <c r="B47" s="321" t="s">
        <v>316</v>
      </c>
      <c r="C47" s="267" t="s">
        <v>242</v>
      </c>
      <c r="D47" s="217" t="s">
        <v>314</v>
      </c>
      <c r="E47" s="140"/>
      <c r="F47" s="135"/>
      <c r="G47" s="135"/>
      <c r="H47" s="135"/>
      <c r="I47" s="137"/>
      <c r="J47" s="136"/>
      <c r="K47" s="133"/>
    </row>
    <row r="48" spans="1:11" s="134" customFormat="1" ht="40.5" hidden="1" customHeight="1">
      <c r="A48" s="125" t="s">
        <v>163</v>
      </c>
      <c r="B48" s="125" t="s">
        <v>97</v>
      </c>
      <c r="C48" s="125" t="s">
        <v>45</v>
      </c>
      <c r="D48" s="128" t="s">
        <v>96</v>
      </c>
      <c r="E48" s="123"/>
      <c r="F48" s="124"/>
      <c r="G48" s="126"/>
      <c r="H48" s="126"/>
      <c r="I48" s="124"/>
      <c r="J48" s="124"/>
      <c r="K48" s="133"/>
    </row>
    <row r="49" spans="1:11" s="134" customFormat="1" ht="64.5" hidden="1" customHeight="1">
      <c r="A49" s="107" t="s">
        <v>164</v>
      </c>
      <c r="B49" s="107" t="s">
        <v>89</v>
      </c>
      <c r="C49" s="108" t="s">
        <v>60</v>
      </c>
      <c r="D49" s="141" t="s">
        <v>20</v>
      </c>
      <c r="E49" s="123"/>
      <c r="F49" s="124"/>
      <c r="G49" s="126"/>
      <c r="H49" s="126"/>
      <c r="I49" s="124"/>
      <c r="J49" s="124"/>
      <c r="K49" s="133"/>
    </row>
    <row r="50" spans="1:11" s="134" customFormat="1" ht="138.75" hidden="1" customHeight="1">
      <c r="A50" s="107"/>
      <c r="B50" s="107"/>
      <c r="C50" s="108"/>
      <c r="D50" s="322" t="s">
        <v>317</v>
      </c>
      <c r="E50" s="123"/>
      <c r="F50" s="124"/>
      <c r="G50" s="126"/>
      <c r="H50" s="126"/>
      <c r="I50" s="323"/>
      <c r="J50" s="124"/>
      <c r="K50" s="133"/>
    </row>
    <row r="51" spans="1:11" s="36" customFormat="1" ht="46.5" customHeight="1">
      <c r="A51" s="109" t="s">
        <v>22</v>
      </c>
      <c r="B51" s="109"/>
      <c r="C51" s="109"/>
      <c r="D51" s="156" t="s">
        <v>209</v>
      </c>
      <c r="E51" s="157"/>
      <c r="F51" s="157"/>
      <c r="G51" s="157"/>
      <c r="H51" s="157"/>
      <c r="I51" s="158">
        <f>SUM(I52)</f>
        <v>127000</v>
      </c>
      <c r="J51" s="158"/>
      <c r="K51" s="35"/>
    </row>
    <row r="52" spans="1:11" s="36" customFormat="1" ht="46.5" customHeight="1">
      <c r="A52" s="109" t="s">
        <v>23</v>
      </c>
      <c r="B52" s="109"/>
      <c r="C52" s="109"/>
      <c r="D52" s="156" t="s">
        <v>209</v>
      </c>
      <c r="E52" s="157"/>
      <c r="F52" s="157"/>
      <c r="G52" s="157"/>
      <c r="H52" s="157"/>
      <c r="I52" s="158">
        <f>SUM(I53:I57)</f>
        <v>127000</v>
      </c>
      <c r="J52" s="158"/>
      <c r="K52" s="35"/>
    </row>
    <row r="53" spans="1:11" s="134" customFormat="1" ht="65.25" customHeight="1">
      <c r="A53" s="154" t="s">
        <v>176</v>
      </c>
      <c r="B53" s="390" t="s">
        <v>184</v>
      </c>
      <c r="C53" s="390" t="s">
        <v>48</v>
      </c>
      <c r="D53" s="330" t="s">
        <v>183</v>
      </c>
      <c r="E53" s="123"/>
      <c r="F53" s="124"/>
      <c r="G53" s="126"/>
      <c r="H53" s="126"/>
      <c r="I53" s="424">
        <v>127000</v>
      </c>
      <c r="J53" s="124"/>
      <c r="K53" s="133"/>
    </row>
    <row r="54" spans="1:11" s="134" customFormat="1" ht="45.75" hidden="1" customHeight="1">
      <c r="A54" s="107"/>
      <c r="B54" s="107"/>
      <c r="C54" s="108"/>
      <c r="D54" s="177"/>
      <c r="E54" s="123"/>
      <c r="F54" s="124"/>
      <c r="G54" s="126"/>
      <c r="H54" s="126"/>
      <c r="I54" s="176"/>
      <c r="J54" s="124"/>
      <c r="K54" s="133"/>
    </row>
    <row r="55" spans="1:11" s="134" customFormat="1" ht="43.5" hidden="1" customHeight="1">
      <c r="A55" s="127" t="s">
        <v>148</v>
      </c>
      <c r="B55" s="127"/>
      <c r="C55" s="127"/>
      <c r="D55" s="130" t="s">
        <v>94</v>
      </c>
      <c r="E55" s="131"/>
      <c r="F55" s="131"/>
      <c r="G55" s="131"/>
      <c r="H55" s="131"/>
      <c r="I55" s="132">
        <f>SUM(I56)</f>
        <v>0</v>
      </c>
      <c r="J55" s="143"/>
      <c r="K55" s="133"/>
    </row>
    <row r="56" spans="1:11" s="134" customFormat="1" ht="45" hidden="1" customHeight="1">
      <c r="A56" s="127" t="s">
        <v>149</v>
      </c>
      <c r="B56" s="127"/>
      <c r="C56" s="127"/>
      <c r="D56" s="130" t="s">
        <v>94</v>
      </c>
      <c r="E56" s="131"/>
      <c r="F56" s="131"/>
      <c r="G56" s="131"/>
      <c r="H56" s="131"/>
      <c r="I56" s="132">
        <f>SUM(I57)</f>
        <v>0</v>
      </c>
      <c r="J56" s="143"/>
      <c r="K56" s="133"/>
    </row>
    <row r="57" spans="1:11" s="134" customFormat="1" ht="6" hidden="1" customHeight="1">
      <c r="A57" s="125" t="s">
        <v>147</v>
      </c>
      <c r="B57" s="125" t="s">
        <v>97</v>
      </c>
      <c r="C57" s="125" t="s">
        <v>45</v>
      </c>
      <c r="D57" s="128"/>
      <c r="E57" s="135"/>
      <c r="F57" s="135"/>
      <c r="G57" s="135"/>
      <c r="H57" s="135"/>
      <c r="I57" s="137"/>
      <c r="J57" s="144"/>
      <c r="K57" s="133"/>
    </row>
    <row r="58" spans="1:11" s="36" customFormat="1" ht="42.75" customHeight="1">
      <c r="A58" s="78"/>
      <c r="B58" s="78"/>
      <c r="C58" s="32"/>
      <c r="D58" s="82" t="s">
        <v>73</v>
      </c>
      <c r="E58" s="33"/>
      <c r="F58" s="77"/>
      <c r="G58" s="33"/>
      <c r="H58" s="33"/>
      <c r="I58" s="81">
        <f>SUM(I14,I25,I38,I46,I52,I56)</f>
        <v>1700633</v>
      </c>
      <c r="J58" s="81"/>
      <c r="K58" s="35"/>
    </row>
    <row r="59" spans="1:11" ht="47.25" customHeight="1">
      <c r="A59" s="24"/>
      <c r="B59" s="24"/>
      <c r="C59" s="24"/>
      <c r="D59" s="22"/>
      <c r="E59" s="22"/>
      <c r="F59" s="22"/>
      <c r="G59" s="22"/>
      <c r="H59" s="22"/>
      <c r="I59" s="22"/>
      <c r="J59" s="22"/>
      <c r="K59" s="22"/>
    </row>
    <row r="60" spans="1:11" ht="40.5" customHeight="1">
      <c r="A60" s="24"/>
      <c r="B60" s="24"/>
      <c r="C60" s="24"/>
      <c r="D60" s="25"/>
      <c r="E60" s="25"/>
      <c r="F60" s="25"/>
      <c r="G60" s="25"/>
      <c r="H60" s="25"/>
      <c r="I60" s="20"/>
      <c r="J60" s="20"/>
      <c r="K60" s="20"/>
    </row>
    <row r="61" spans="1:11" ht="18.75">
      <c r="A61" s="24"/>
      <c r="B61" s="24"/>
      <c r="C61" s="24"/>
      <c r="D61" s="22"/>
      <c r="E61" s="22"/>
      <c r="F61" s="22"/>
      <c r="G61" s="22"/>
      <c r="H61" s="22"/>
      <c r="I61" s="20"/>
      <c r="J61" s="20"/>
      <c r="K61" s="20"/>
    </row>
    <row r="62" spans="1:11" ht="20.25">
      <c r="A62" s="26"/>
      <c r="B62" s="26"/>
      <c r="C62" s="26"/>
      <c r="D62" s="27"/>
      <c r="E62" s="27"/>
      <c r="F62" s="27"/>
      <c r="G62" s="27"/>
      <c r="H62" s="27"/>
      <c r="I62" s="20"/>
      <c r="J62" s="20"/>
      <c r="K62" s="20"/>
    </row>
    <row r="63" spans="1:11" ht="15.75">
      <c r="I63" s="20"/>
      <c r="J63" s="20"/>
      <c r="K63" s="20"/>
    </row>
    <row r="67" spans="5:8" ht="15.75">
      <c r="E67" s="28"/>
      <c r="F67" s="29"/>
      <c r="G67" s="30"/>
      <c r="H67" s="30"/>
    </row>
    <row r="68" spans="5:8">
      <c r="E68" s="28"/>
      <c r="F68" s="31"/>
      <c r="G68" s="30"/>
      <c r="H68" s="30"/>
    </row>
    <row r="69" spans="5:8">
      <c r="E69" s="30"/>
      <c r="F69" s="30"/>
      <c r="G69" s="30"/>
      <c r="H69" s="30"/>
    </row>
  </sheetData>
  <phoneticPr fontId="3" type="noConversion"/>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3  </oddHeader>
  </headerFooter>
  <colBreaks count="1" manualBreakCount="1">
    <brk id="10" max="106" man="1"/>
  </colBreaks>
  <drawing r:id="rId2"/>
</worksheet>
</file>

<file path=xl/worksheets/sheet4.xml><?xml version="1.0" encoding="utf-8"?>
<worksheet xmlns="http://schemas.openxmlformats.org/spreadsheetml/2006/main" xmlns:r="http://schemas.openxmlformats.org/officeDocument/2006/relationships">
  <dimension ref="A4:M92"/>
  <sheetViews>
    <sheetView view="pageBreakPreview" topLeftCell="D65" zoomScaleNormal="112" zoomScaleSheetLayoutView="100" workbookViewId="0">
      <selection activeCell="G65" sqref="G65"/>
    </sheetView>
  </sheetViews>
  <sheetFormatPr defaultColWidth="9.140625" defaultRowHeight="12.75"/>
  <cols>
    <col min="1" max="1" width="13.5703125" style="19" customWidth="1"/>
    <col min="2" max="2" width="11.85546875" style="19" customWidth="1"/>
    <col min="3" max="3" width="10.85546875" style="19" customWidth="1"/>
    <col min="4" max="4" width="53.7109375" style="19" customWidth="1"/>
    <col min="5" max="5" width="53" style="19" customWidth="1"/>
    <col min="6" max="6" width="26.42578125" style="359" customWidth="1"/>
    <col min="7" max="7" width="15.5703125" style="179" customWidth="1"/>
    <col min="8" max="8" width="16.28515625" style="180" customWidth="1"/>
    <col min="9" max="9" width="15" style="19" customWidth="1"/>
    <col min="10" max="10" width="14.140625" style="19" customWidth="1"/>
    <col min="11" max="11" width="18.28515625" style="19" hidden="1" customWidth="1"/>
    <col min="12" max="12" width="17.28515625" style="19" customWidth="1"/>
    <col min="13" max="13" width="16" style="19" customWidth="1"/>
    <col min="14" max="16384" width="9.140625" style="19"/>
  </cols>
  <sheetData>
    <row r="4" spans="1:13" ht="57" customHeight="1"/>
    <row r="5" spans="1:13" ht="16.350000000000001" customHeight="1">
      <c r="D5" s="512"/>
      <c r="E5" s="512"/>
      <c r="F5" s="512"/>
      <c r="G5" s="512"/>
      <c r="H5" s="512"/>
      <c r="I5" s="512"/>
    </row>
    <row r="6" spans="1:13" ht="18.75">
      <c r="D6" s="513"/>
      <c r="E6" s="513"/>
      <c r="F6" s="513"/>
      <c r="G6" s="513"/>
      <c r="H6" s="513"/>
      <c r="I6" s="513"/>
      <c r="J6" s="513"/>
    </row>
    <row r="7" spans="1:13" ht="16.899999999999999" customHeight="1">
      <c r="D7" s="343"/>
      <c r="E7" s="343"/>
      <c r="F7" s="360"/>
      <c r="G7" s="342"/>
      <c r="H7" s="343"/>
      <c r="I7" s="343"/>
      <c r="J7" s="343"/>
    </row>
    <row r="8" spans="1:13" ht="27" customHeight="1">
      <c r="A8" s="361" t="s">
        <v>306</v>
      </c>
      <c r="D8" s="343"/>
      <c r="E8" s="343"/>
      <c r="F8" s="360"/>
      <c r="G8" s="342"/>
      <c r="H8" s="343"/>
      <c r="I8" s="343"/>
      <c r="J8" s="343"/>
    </row>
    <row r="9" spans="1:13" ht="17.45" customHeight="1">
      <c r="A9" s="175" t="s">
        <v>287</v>
      </c>
      <c r="D9" s="343"/>
      <c r="E9" s="343"/>
      <c r="F9" s="360"/>
      <c r="G9" s="342"/>
      <c r="H9" s="343"/>
      <c r="I9" s="343"/>
      <c r="J9" s="362" t="s">
        <v>391</v>
      </c>
    </row>
    <row r="10" spans="1:13" ht="9.6" customHeight="1">
      <c r="E10" s="181"/>
      <c r="F10" s="360"/>
      <c r="G10" s="342"/>
      <c r="H10" s="182"/>
    </row>
    <row r="11" spans="1:13" s="183" customFormat="1" ht="27" customHeight="1">
      <c r="A11" s="514" t="s">
        <v>392</v>
      </c>
      <c r="B11" s="514" t="s">
        <v>393</v>
      </c>
      <c r="C11" s="514" t="s">
        <v>239</v>
      </c>
      <c r="D11" s="515" t="s">
        <v>394</v>
      </c>
      <c r="E11" s="516" t="s">
        <v>324</v>
      </c>
      <c r="F11" s="516" t="s">
        <v>325</v>
      </c>
      <c r="G11" s="517" t="s">
        <v>240</v>
      </c>
      <c r="H11" s="518" t="s">
        <v>68</v>
      </c>
      <c r="I11" s="510" t="s">
        <v>69</v>
      </c>
      <c r="J11" s="511"/>
    </row>
    <row r="12" spans="1:13" s="183" customFormat="1" ht="86.25" customHeight="1">
      <c r="A12" s="505"/>
      <c r="B12" s="505"/>
      <c r="C12" s="505"/>
      <c r="D12" s="505"/>
      <c r="E12" s="505"/>
      <c r="F12" s="500"/>
      <c r="G12" s="505"/>
      <c r="H12" s="505"/>
      <c r="I12" s="344" t="s">
        <v>235</v>
      </c>
      <c r="J12" s="184" t="s">
        <v>241</v>
      </c>
    </row>
    <row r="13" spans="1:13" s="365" customFormat="1" ht="15.75" customHeight="1">
      <c r="A13" s="363">
        <v>1</v>
      </c>
      <c r="B13" s="363">
        <v>2</v>
      </c>
      <c r="C13" s="363">
        <v>3</v>
      </c>
      <c r="D13" s="363">
        <v>4</v>
      </c>
      <c r="E13" s="364">
        <v>5</v>
      </c>
      <c r="F13" s="364">
        <v>6</v>
      </c>
      <c r="G13" s="364">
        <v>7</v>
      </c>
      <c r="H13" s="364">
        <v>8</v>
      </c>
      <c r="I13" s="363">
        <v>9</v>
      </c>
      <c r="J13" s="364">
        <v>10</v>
      </c>
    </row>
    <row r="14" spans="1:13" ht="44.25" customHeight="1">
      <c r="A14" s="185" t="s">
        <v>100</v>
      </c>
      <c r="B14" s="185"/>
      <c r="C14" s="185"/>
      <c r="D14" s="186" t="s">
        <v>91</v>
      </c>
      <c r="E14" s="187"/>
      <c r="F14" s="366"/>
      <c r="G14" s="188">
        <f>SUM(G15)</f>
        <v>4286245</v>
      </c>
      <c r="H14" s="188">
        <f t="shared" ref="H14:J14" si="0">SUM(H15)</f>
        <v>4286245</v>
      </c>
      <c r="I14" s="188">
        <f t="shared" si="0"/>
        <v>0</v>
      </c>
      <c r="J14" s="188">
        <f t="shared" si="0"/>
        <v>0</v>
      </c>
      <c r="L14" s="189"/>
      <c r="M14" s="189"/>
    </row>
    <row r="15" spans="1:13" ht="41.25" customHeight="1">
      <c r="A15" s="185" t="s">
        <v>101</v>
      </c>
      <c r="B15" s="185"/>
      <c r="C15" s="185"/>
      <c r="D15" s="186" t="s">
        <v>91</v>
      </c>
      <c r="E15" s="187"/>
      <c r="F15" s="366"/>
      <c r="G15" s="188">
        <f>SUM(G16:G52)</f>
        <v>4286245</v>
      </c>
      <c r="H15" s="188">
        <f t="shared" ref="H15:J15" si="1">SUM(H16:H52)</f>
        <v>4286245</v>
      </c>
      <c r="I15" s="188">
        <f t="shared" si="1"/>
        <v>0</v>
      </c>
      <c r="J15" s="188">
        <f t="shared" si="1"/>
        <v>0</v>
      </c>
      <c r="K15" s="367">
        <f>SUM(H14:I14)</f>
        <v>4286245</v>
      </c>
    </row>
    <row r="16" spans="1:13" s="195" customFormat="1" ht="91.5" hidden="1" customHeight="1">
      <c r="A16" s="125" t="s">
        <v>258</v>
      </c>
      <c r="B16" s="125" t="s">
        <v>55</v>
      </c>
      <c r="C16" s="125" t="s">
        <v>56</v>
      </c>
      <c r="D16" s="128" t="s">
        <v>259</v>
      </c>
      <c r="E16" s="190" t="s">
        <v>395</v>
      </c>
      <c r="F16" s="232" t="s">
        <v>396</v>
      </c>
      <c r="G16" s="192">
        <f t="shared" ref="G16:G52" si="2">SUM(H16:I16)</f>
        <v>0</v>
      </c>
      <c r="H16" s="193"/>
      <c r="I16" s="193"/>
      <c r="J16" s="193"/>
      <c r="K16" s="194"/>
    </row>
    <row r="17" spans="1:11" s="195" customFormat="1" ht="41.25" hidden="1" customHeight="1">
      <c r="A17" s="125" t="s">
        <v>397</v>
      </c>
      <c r="B17" s="125" t="s">
        <v>398</v>
      </c>
      <c r="C17" s="125" t="s">
        <v>399</v>
      </c>
      <c r="D17" s="227" t="s">
        <v>400</v>
      </c>
      <c r="E17" s="191" t="s">
        <v>401</v>
      </c>
      <c r="F17" s="232" t="s">
        <v>402</v>
      </c>
      <c r="G17" s="192">
        <f t="shared" si="2"/>
        <v>0</v>
      </c>
      <c r="H17" s="205"/>
      <c r="I17" s="193"/>
      <c r="J17" s="193"/>
      <c r="K17" s="194"/>
    </row>
    <row r="18" spans="1:11" s="178" customFormat="1" ht="38.25" hidden="1" customHeight="1">
      <c r="A18" s="199" t="s">
        <v>104</v>
      </c>
      <c r="B18" s="199" t="s">
        <v>105</v>
      </c>
      <c r="C18" s="199" t="s">
        <v>79</v>
      </c>
      <c r="D18" s="200" t="s">
        <v>106</v>
      </c>
      <c r="E18" s="191" t="s">
        <v>401</v>
      </c>
      <c r="F18" s="232" t="s">
        <v>402</v>
      </c>
      <c r="G18" s="192">
        <f t="shared" si="2"/>
        <v>0</v>
      </c>
      <c r="H18" s="201"/>
      <c r="I18" s="202"/>
      <c r="J18" s="241"/>
    </row>
    <row r="19" spans="1:11" s="204" customFormat="1" ht="40.5" hidden="1" customHeight="1">
      <c r="A19" s="125" t="s">
        <v>107</v>
      </c>
      <c r="B19" s="125" t="s">
        <v>108</v>
      </c>
      <c r="C19" s="125" t="s">
        <v>79</v>
      </c>
      <c r="D19" s="128" t="s">
        <v>109</v>
      </c>
      <c r="E19" s="191" t="s">
        <v>401</v>
      </c>
      <c r="F19" s="232" t="s">
        <v>402</v>
      </c>
      <c r="G19" s="192">
        <f t="shared" si="2"/>
        <v>0</v>
      </c>
      <c r="H19" s="201"/>
      <c r="I19" s="202"/>
      <c r="J19" s="203"/>
    </row>
    <row r="20" spans="1:11" s="204" customFormat="1" ht="46.5" hidden="1" customHeight="1">
      <c r="A20" s="199" t="s">
        <v>107</v>
      </c>
      <c r="B20" s="199" t="s">
        <v>108</v>
      </c>
      <c r="C20" s="199" t="s">
        <v>79</v>
      </c>
      <c r="D20" s="128" t="s">
        <v>109</v>
      </c>
      <c r="E20" s="191" t="s">
        <v>401</v>
      </c>
      <c r="F20" s="232" t="s">
        <v>402</v>
      </c>
      <c r="G20" s="192">
        <f t="shared" si="2"/>
        <v>0</v>
      </c>
      <c r="H20" s="201"/>
      <c r="I20" s="205"/>
      <c r="J20" s="203"/>
    </row>
    <row r="21" spans="1:11" s="207" customFormat="1" ht="36.75" hidden="1" customHeight="1">
      <c r="A21" s="199" t="s">
        <v>110</v>
      </c>
      <c r="B21" s="199" t="s">
        <v>111</v>
      </c>
      <c r="C21" s="199" t="s">
        <v>79</v>
      </c>
      <c r="D21" s="206" t="s">
        <v>13</v>
      </c>
      <c r="E21" s="191" t="s">
        <v>401</v>
      </c>
      <c r="F21" s="232" t="s">
        <v>402</v>
      </c>
      <c r="G21" s="192">
        <f t="shared" si="2"/>
        <v>0</v>
      </c>
      <c r="H21" s="201"/>
      <c r="I21" s="205"/>
      <c r="J21" s="203"/>
    </row>
    <row r="22" spans="1:11" s="76" customFormat="1" ht="39.75" hidden="1" customHeight="1">
      <c r="A22" s="199" t="s">
        <v>103</v>
      </c>
      <c r="B22" s="199" t="s">
        <v>113</v>
      </c>
      <c r="C22" s="199" t="s">
        <v>79</v>
      </c>
      <c r="D22" s="206" t="s">
        <v>112</v>
      </c>
      <c r="E22" s="191" t="s">
        <v>401</v>
      </c>
      <c r="F22" s="232" t="s">
        <v>402</v>
      </c>
      <c r="G22" s="192">
        <f t="shared" si="2"/>
        <v>0</v>
      </c>
      <c r="H22" s="192"/>
      <c r="I22" s="205"/>
      <c r="J22" s="90"/>
    </row>
    <row r="23" spans="1:11" s="76" customFormat="1" ht="58.5" hidden="1" customHeight="1">
      <c r="A23" s="199" t="s">
        <v>115</v>
      </c>
      <c r="B23" s="199" t="s">
        <v>81</v>
      </c>
      <c r="C23" s="199" t="s">
        <v>52</v>
      </c>
      <c r="D23" s="208" t="s">
        <v>14</v>
      </c>
      <c r="E23" s="190" t="s">
        <v>403</v>
      </c>
      <c r="F23" s="232" t="s">
        <v>404</v>
      </c>
      <c r="G23" s="192">
        <f t="shared" si="2"/>
        <v>0</v>
      </c>
      <c r="H23" s="192"/>
      <c r="I23" s="205"/>
      <c r="J23" s="90"/>
    </row>
    <row r="24" spans="1:11" s="211" customFormat="1" ht="58.5" hidden="1" customHeight="1">
      <c r="A24" s="125" t="s">
        <v>114</v>
      </c>
      <c r="B24" s="125" t="s">
        <v>117</v>
      </c>
      <c r="C24" s="125" t="s">
        <v>52</v>
      </c>
      <c r="D24" s="209" t="s">
        <v>116</v>
      </c>
      <c r="E24" s="190" t="s">
        <v>403</v>
      </c>
      <c r="F24" s="232" t="s">
        <v>404</v>
      </c>
      <c r="G24" s="192">
        <f t="shared" si="2"/>
        <v>0</v>
      </c>
      <c r="H24" s="201"/>
      <c r="I24" s="205"/>
      <c r="J24" s="210"/>
    </row>
    <row r="25" spans="1:11" s="178" customFormat="1" ht="45" hidden="1" customHeight="1">
      <c r="A25" s="212" t="s">
        <v>327</v>
      </c>
      <c r="B25" s="199" t="s">
        <v>328</v>
      </c>
      <c r="C25" s="212" t="s">
        <v>52</v>
      </c>
      <c r="D25" s="206" t="s">
        <v>329</v>
      </c>
      <c r="E25" s="190" t="s">
        <v>326</v>
      </c>
      <c r="F25" s="232" t="s">
        <v>330</v>
      </c>
      <c r="G25" s="192">
        <f t="shared" si="2"/>
        <v>0</v>
      </c>
      <c r="H25" s="213"/>
      <c r="I25" s="214"/>
      <c r="J25" s="90"/>
    </row>
    <row r="26" spans="1:11" s="178" customFormat="1" ht="59.25" hidden="1" customHeight="1">
      <c r="A26" s="199" t="s">
        <v>118</v>
      </c>
      <c r="B26" s="199" t="s">
        <v>119</v>
      </c>
      <c r="C26" s="199" t="s">
        <v>52</v>
      </c>
      <c r="D26" s="215" t="s">
        <v>120</v>
      </c>
      <c r="E26" s="190" t="s">
        <v>403</v>
      </c>
      <c r="F26" s="232" t="s">
        <v>404</v>
      </c>
      <c r="G26" s="192">
        <f t="shared" si="2"/>
        <v>0</v>
      </c>
      <c r="H26" s="201"/>
      <c r="I26" s="205"/>
      <c r="J26" s="216"/>
    </row>
    <row r="27" spans="1:11" s="178" customFormat="1" ht="96" hidden="1" customHeight="1">
      <c r="A27" s="212" t="s">
        <v>123</v>
      </c>
      <c r="B27" s="199" t="s">
        <v>83</v>
      </c>
      <c r="C27" s="212" t="s">
        <v>52</v>
      </c>
      <c r="D27" s="206" t="s">
        <v>15</v>
      </c>
      <c r="E27" s="190" t="s">
        <v>405</v>
      </c>
      <c r="F27" s="232" t="s">
        <v>406</v>
      </c>
      <c r="G27" s="192">
        <f t="shared" si="2"/>
        <v>0</v>
      </c>
      <c r="H27" s="192"/>
      <c r="I27" s="205"/>
      <c r="J27" s="216"/>
    </row>
    <row r="28" spans="1:11" s="178" customFormat="1" ht="44.25" hidden="1" customHeight="1">
      <c r="A28" s="199" t="s">
        <v>124</v>
      </c>
      <c r="B28" s="199" t="s">
        <v>125</v>
      </c>
      <c r="C28" s="199" t="s">
        <v>51</v>
      </c>
      <c r="D28" s="206" t="s">
        <v>126</v>
      </c>
      <c r="E28" s="190"/>
      <c r="F28" s="232"/>
      <c r="G28" s="192">
        <f t="shared" si="2"/>
        <v>0</v>
      </c>
      <c r="H28" s="192"/>
      <c r="I28" s="205"/>
      <c r="J28" s="216"/>
    </row>
    <row r="29" spans="1:11" s="178" customFormat="1" ht="57.75" hidden="1" customHeight="1">
      <c r="A29" s="199" t="s">
        <v>127</v>
      </c>
      <c r="B29" s="199" t="s">
        <v>85</v>
      </c>
      <c r="C29" s="199" t="s">
        <v>50</v>
      </c>
      <c r="D29" s="217" t="s">
        <v>17</v>
      </c>
      <c r="E29" s="191" t="s">
        <v>407</v>
      </c>
      <c r="F29" s="232" t="s">
        <v>408</v>
      </c>
      <c r="G29" s="192">
        <f t="shared" si="2"/>
        <v>0</v>
      </c>
      <c r="H29" s="201"/>
      <c r="I29" s="205"/>
      <c r="J29" s="90"/>
    </row>
    <row r="30" spans="1:11" s="204" customFormat="1" ht="57" hidden="1" customHeight="1">
      <c r="A30" s="199" t="s">
        <v>128</v>
      </c>
      <c r="B30" s="199" t="s">
        <v>86</v>
      </c>
      <c r="C30" s="218" t="s">
        <v>50</v>
      </c>
      <c r="D30" s="217" t="s">
        <v>16</v>
      </c>
      <c r="E30" s="191" t="s">
        <v>407</v>
      </c>
      <c r="F30" s="232" t="s">
        <v>408</v>
      </c>
      <c r="G30" s="192">
        <f t="shared" si="2"/>
        <v>0</v>
      </c>
      <c r="H30" s="192"/>
      <c r="I30" s="205"/>
      <c r="J30" s="203"/>
    </row>
    <row r="31" spans="1:11" s="204" customFormat="1" ht="60" hidden="1" customHeight="1">
      <c r="A31" s="125" t="s">
        <v>260</v>
      </c>
      <c r="B31" s="125" t="s">
        <v>261</v>
      </c>
      <c r="C31" s="219" t="s">
        <v>50</v>
      </c>
      <c r="D31" s="217" t="s">
        <v>262</v>
      </c>
      <c r="E31" s="191" t="s">
        <v>407</v>
      </c>
      <c r="F31" s="232" t="s">
        <v>408</v>
      </c>
      <c r="G31" s="192">
        <f t="shared" si="2"/>
        <v>0</v>
      </c>
      <c r="H31" s="192"/>
      <c r="I31" s="205"/>
      <c r="J31" s="203"/>
    </row>
    <row r="32" spans="1:11" s="204" customFormat="1" ht="80.25" hidden="1" customHeight="1">
      <c r="A32" s="125" t="s">
        <v>244</v>
      </c>
      <c r="B32" s="125" t="s">
        <v>245</v>
      </c>
      <c r="C32" s="219" t="s">
        <v>53</v>
      </c>
      <c r="D32" s="222" t="s">
        <v>243</v>
      </c>
      <c r="E32" s="191" t="s">
        <v>331</v>
      </c>
      <c r="F32" s="232" t="s">
        <v>332</v>
      </c>
      <c r="G32" s="192">
        <f t="shared" si="2"/>
        <v>0</v>
      </c>
      <c r="H32" s="192"/>
      <c r="I32" s="192"/>
      <c r="J32" s="192"/>
    </row>
    <row r="33" spans="1:10" s="204" customFormat="1" ht="80.25" customHeight="1">
      <c r="A33" s="350" t="s">
        <v>263</v>
      </c>
      <c r="B33" s="350" t="s">
        <v>265</v>
      </c>
      <c r="C33" s="350" t="s">
        <v>53</v>
      </c>
      <c r="D33" s="351" t="s">
        <v>267</v>
      </c>
      <c r="E33" s="197" t="s">
        <v>409</v>
      </c>
      <c r="F33" s="368" t="s">
        <v>410</v>
      </c>
      <c r="G33" s="198">
        <f t="shared" si="2"/>
        <v>519077</v>
      </c>
      <c r="H33" s="198">
        <v>519077</v>
      </c>
      <c r="I33" s="192"/>
      <c r="J33" s="192"/>
    </row>
    <row r="34" spans="1:10" s="452" customFormat="1" ht="81.75" customHeight="1">
      <c r="A34" s="350" t="s">
        <v>264</v>
      </c>
      <c r="B34" s="350" t="s">
        <v>266</v>
      </c>
      <c r="C34" s="350" t="s">
        <v>53</v>
      </c>
      <c r="D34" s="351" t="s">
        <v>268</v>
      </c>
      <c r="E34" s="197" t="s">
        <v>409</v>
      </c>
      <c r="F34" s="368" t="s">
        <v>410</v>
      </c>
      <c r="G34" s="198">
        <f t="shared" si="2"/>
        <v>527998</v>
      </c>
      <c r="H34" s="198">
        <v>527998</v>
      </c>
      <c r="I34" s="198"/>
      <c r="J34" s="198"/>
    </row>
    <row r="35" spans="1:10" s="452" customFormat="1" ht="79.5" customHeight="1">
      <c r="A35" s="324" t="s">
        <v>129</v>
      </c>
      <c r="B35" s="324" t="s">
        <v>130</v>
      </c>
      <c r="C35" s="324" t="s">
        <v>53</v>
      </c>
      <c r="D35" s="383" t="s">
        <v>131</v>
      </c>
      <c r="E35" s="197" t="s">
        <v>409</v>
      </c>
      <c r="F35" s="368" t="s">
        <v>410</v>
      </c>
      <c r="G35" s="198">
        <f t="shared" si="2"/>
        <v>2742733</v>
      </c>
      <c r="H35" s="198">
        <v>2742733</v>
      </c>
      <c r="I35" s="427"/>
      <c r="J35" s="427"/>
    </row>
    <row r="36" spans="1:10" s="452" customFormat="1" ht="79.5" customHeight="1">
      <c r="A36" s="324" t="s">
        <v>129</v>
      </c>
      <c r="B36" s="324" t="s">
        <v>130</v>
      </c>
      <c r="C36" s="324" t="s">
        <v>53</v>
      </c>
      <c r="D36" s="383" t="s">
        <v>131</v>
      </c>
      <c r="E36" s="197" t="s">
        <v>411</v>
      </c>
      <c r="F36" s="368" t="s">
        <v>412</v>
      </c>
      <c r="G36" s="198">
        <f t="shared" ref="G36" si="3">SUM(H36:I36)</f>
        <v>496437</v>
      </c>
      <c r="H36" s="198">
        <v>496437</v>
      </c>
      <c r="I36" s="427"/>
      <c r="J36" s="427"/>
    </row>
    <row r="37" spans="1:10" s="452" customFormat="1" ht="94.5" hidden="1" customHeight="1">
      <c r="A37" s="196" t="s">
        <v>269</v>
      </c>
      <c r="B37" s="196" t="s">
        <v>270</v>
      </c>
      <c r="C37" s="196" t="s">
        <v>242</v>
      </c>
      <c r="D37" s="383" t="s">
        <v>271</v>
      </c>
      <c r="E37" s="197" t="s">
        <v>413</v>
      </c>
      <c r="F37" s="368" t="s">
        <v>414</v>
      </c>
      <c r="G37" s="198">
        <f t="shared" si="2"/>
        <v>0</v>
      </c>
      <c r="H37" s="198"/>
      <c r="I37" s="427"/>
      <c r="J37" s="427"/>
    </row>
    <row r="38" spans="1:10" s="428" customFormat="1" ht="75.75" hidden="1" customHeight="1">
      <c r="A38" s="455" t="s">
        <v>296</v>
      </c>
      <c r="B38" s="394" t="s">
        <v>87</v>
      </c>
      <c r="C38" s="394" t="s">
        <v>191</v>
      </c>
      <c r="D38" s="380" t="s">
        <v>190</v>
      </c>
      <c r="E38" s="197" t="s">
        <v>415</v>
      </c>
      <c r="F38" s="368" t="s">
        <v>416</v>
      </c>
      <c r="G38" s="198">
        <f t="shared" si="2"/>
        <v>0</v>
      </c>
      <c r="H38" s="198"/>
      <c r="I38" s="427"/>
      <c r="J38" s="427"/>
    </row>
    <row r="39" spans="1:10" s="428" customFormat="1" ht="45" hidden="1" customHeight="1">
      <c r="A39" s="196" t="s">
        <v>369</v>
      </c>
      <c r="B39" s="196" t="s">
        <v>370</v>
      </c>
      <c r="C39" s="196" t="s">
        <v>191</v>
      </c>
      <c r="D39" s="325" t="s">
        <v>371</v>
      </c>
      <c r="E39" s="197" t="s">
        <v>401</v>
      </c>
      <c r="F39" s="401" t="s">
        <v>402</v>
      </c>
      <c r="G39" s="198">
        <f t="shared" si="2"/>
        <v>0</v>
      </c>
      <c r="H39" s="198"/>
      <c r="I39" s="427"/>
      <c r="J39" s="427"/>
    </row>
    <row r="40" spans="1:10" s="428" customFormat="1" ht="63.75" hidden="1" customHeight="1">
      <c r="A40" s="196" t="s">
        <v>272</v>
      </c>
      <c r="B40" s="196" t="s">
        <v>273</v>
      </c>
      <c r="C40" s="196" t="s">
        <v>286</v>
      </c>
      <c r="D40" s="383" t="s">
        <v>274</v>
      </c>
      <c r="E40" s="197"/>
      <c r="F40" s="368"/>
      <c r="G40" s="198">
        <f t="shared" si="2"/>
        <v>0</v>
      </c>
      <c r="H40" s="198"/>
      <c r="I40" s="427"/>
      <c r="J40" s="427"/>
    </row>
    <row r="41" spans="1:10" s="428" customFormat="1" ht="51.75" hidden="1" customHeight="1">
      <c r="A41" s="196" t="s">
        <v>439</v>
      </c>
      <c r="B41" s="196" t="s">
        <v>215</v>
      </c>
      <c r="C41" s="196" t="s">
        <v>191</v>
      </c>
      <c r="D41" s="325" t="s">
        <v>214</v>
      </c>
      <c r="E41" s="197" t="s">
        <v>421</v>
      </c>
      <c r="F41" s="401" t="s">
        <v>422</v>
      </c>
      <c r="G41" s="198">
        <f t="shared" si="2"/>
        <v>0</v>
      </c>
      <c r="H41" s="198"/>
      <c r="I41" s="427"/>
      <c r="J41" s="427"/>
    </row>
    <row r="42" spans="1:10" ht="63" hidden="1" customHeight="1">
      <c r="A42" s="196" t="s">
        <v>288</v>
      </c>
      <c r="B42" s="196" t="s">
        <v>289</v>
      </c>
      <c r="C42" s="196" t="s">
        <v>57</v>
      </c>
      <c r="D42" s="383" t="s">
        <v>290</v>
      </c>
      <c r="E42" s="430" t="s">
        <v>335</v>
      </c>
      <c r="F42" s="401" t="s">
        <v>425</v>
      </c>
      <c r="G42" s="198">
        <f t="shared" si="2"/>
        <v>0</v>
      </c>
      <c r="H42" s="348"/>
      <c r="I42" s="427"/>
      <c r="J42" s="427"/>
    </row>
    <row r="43" spans="1:10" s="67" customFormat="1" ht="75" hidden="1" customHeight="1">
      <c r="A43" s="196" t="s">
        <v>246</v>
      </c>
      <c r="B43" s="196" t="s">
        <v>193</v>
      </c>
      <c r="C43" s="196" t="s">
        <v>54</v>
      </c>
      <c r="D43" s="325" t="s">
        <v>192</v>
      </c>
      <c r="E43" s="197" t="s">
        <v>409</v>
      </c>
      <c r="F43" s="368" t="s">
        <v>410</v>
      </c>
      <c r="G43" s="198">
        <f t="shared" si="2"/>
        <v>0</v>
      </c>
      <c r="H43" s="348"/>
      <c r="I43" s="427"/>
      <c r="J43" s="431"/>
    </row>
    <row r="44" spans="1:10" s="67" customFormat="1" ht="60.75" hidden="1" customHeight="1">
      <c r="A44" s="324" t="s">
        <v>135</v>
      </c>
      <c r="B44" s="324" t="s">
        <v>136</v>
      </c>
      <c r="C44" s="324" t="s">
        <v>57</v>
      </c>
      <c r="D44" s="429" t="s">
        <v>80</v>
      </c>
      <c r="E44" s="197" t="s">
        <v>333</v>
      </c>
      <c r="F44" s="368" t="s">
        <v>334</v>
      </c>
      <c r="G44" s="198">
        <f t="shared" si="2"/>
        <v>0</v>
      </c>
      <c r="H44" s="198"/>
      <c r="I44" s="427"/>
      <c r="J44" s="431"/>
    </row>
    <row r="45" spans="1:10" s="67" customFormat="1" ht="45.75" hidden="1" customHeight="1">
      <c r="A45" s="196" t="s">
        <v>417</v>
      </c>
      <c r="B45" s="196" t="s">
        <v>418</v>
      </c>
      <c r="C45" s="196" t="s">
        <v>419</v>
      </c>
      <c r="D45" s="325" t="s">
        <v>420</v>
      </c>
      <c r="E45" s="197" t="s">
        <v>421</v>
      </c>
      <c r="F45" s="401" t="s">
        <v>422</v>
      </c>
      <c r="G45" s="198">
        <f t="shared" si="2"/>
        <v>0</v>
      </c>
      <c r="H45" s="198"/>
      <c r="I45" s="427"/>
      <c r="J45" s="427"/>
    </row>
    <row r="46" spans="1:10" ht="59.25" hidden="1" customHeight="1">
      <c r="A46" s="324" t="s">
        <v>138</v>
      </c>
      <c r="B46" s="324" t="s">
        <v>139</v>
      </c>
      <c r="C46" s="324" t="s">
        <v>57</v>
      </c>
      <c r="D46" s="429" t="s">
        <v>137</v>
      </c>
      <c r="E46" s="197"/>
      <c r="F46" s="368"/>
      <c r="G46" s="198">
        <f t="shared" si="2"/>
        <v>0</v>
      </c>
      <c r="H46" s="456"/>
      <c r="I46" s="427"/>
      <c r="J46" s="457"/>
    </row>
    <row r="47" spans="1:10" ht="3.75" hidden="1" customHeight="1">
      <c r="A47" s="324" t="s">
        <v>140</v>
      </c>
      <c r="B47" s="324" t="s">
        <v>141</v>
      </c>
      <c r="C47" s="458" t="s">
        <v>142</v>
      </c>
      <c r="D47" s="459" t="s">
        <v>143</v>
      </c>
      <c r="E47" s="197" t="s">
        <v>336</v>
      </c>
      <c r="F47" s="368" t="s">
        <v>337</v>
      </c>
      <c r="G47" s="198">
        <f t="shared" si="2"/>
        <v>0</v>
      </c>
      <c r="H47" s="348"/>
      <c r="I47" s="427"/>
      <c r="J47" s="457"/>
    </row>
    <row r="48" spans="1:10" ht="60" hidden="1" customHeight="1">
      <c r="A48" s="385" t="s">
        <v>251</v>
      </c>
      <c r="B48" s="196" t="s">
        <v>252</v>
      </c>
      <c r="C48" s="385" t="s">
        <v>65</v>
      </c>
      <c r="D48" s="386" t="s">
        <v>253</v>
      </c>
      <c r="E48" s="197" t="s">
        <v>423</v>
      </c>
      <c r="F48" s="401" t="s">
        <v>424</v>
      </c>
      <c r="G48" s="198">
        <f t="shared" si="2"/>
        <v>0</v>
      </c>
      <c r="H48" s="460"/>
      <c r="I48" s="427"/>
      <c r="J48" s="457"/>
    </row>
    <row r="49" spans="1:11" ht="61.5" hidden="1" customHeight="1">
      <c r="A49" s="324" t="s">
        <v>144</v>
      </c>
      <c r="B49" s="324" t="s">
        <v>145</v>
      </c>
      <c r="C49" s="324" t="s">
        <v>55</v>
      </c>
      <c r="D49" s="429" t="s">
        <v>146</v>
      </c>
      <c r="E49" s="430" t="s">
        <v>405</v>
      </c>
      <c r="F49" s="401" t="s">
        <v>406</v>
      </c>
      <c r="G49" s="198">
        <f t="shared" si="2"/>
        <v>0</v>
      </c>
      <c r="H49" s="348"/>
      <c r="I49" s="427"/>
      <c r="J49" s="457"/>
    </row>
    <row r="50" spans="1:11" ht="57.75" hidden="1" customHeight="1">
      <c r="A50" s="324" t="s">
        <v>144</v>
      </c>
      <c r="B50" s="324" t="s">
        <v>145</v>
      </c>
      <c r="C50" s="324" t="s">
        <v>55</v>
      </c>
      <c r="D50" s="429" t="s">
        <v>146</v>
      </c>
      <c r="E50" s="430" t="s">
        <v>454</v>
      </c>
      <c r="F50" s="401" t="s">
        <v>455</v>
      </c>
      <c r="G50" s="198">
        <f t="shared" si="2"/>
        <v>0</v>
      </c>
      <c r="H50" s="348"/>
      <c r="I50" s="427"/>
      <c r="J50" s="427"/>
    </row>
    <row r="51" spans="1:11" ht="43.5" hidden="1" customHeight="1">
      <c r="A51" s="324" t="s">
        <v>144</v>
      </c>
      <c r="B51" s="324" t="s">
        <v>145</v>
      </c>
      <c r="C51" s="324" t="s">
        <v>55</v>
      </c>
      <c r="D51" s="429" t="s">
        <v>146</v>
      </c>
      <c r="E51" s="430" t="s">
        <v>335</v>
      </c>
      <c r="F51" s="401" t="s">
        <v>425</v>
      </c>
      <c r="G51" s="198">
        <f t="shared" si="2"/>
        <v>0</v>
      </c>
      <c r="H51" s="348"/>
      <c r="I51" s="427"/>
      <c r="J51" s="427"/>
    </row>
    <row r="52" spans="1:11" ht="61.5" hidden="1" customHeight="1">
      <c r="A52" s="196" t="s">
        <v>440</v>
      </c>
      <c r="B52" s="196" t="s">
        <v>441</v>
      </c>
      <c r="C52" s="196" t="s">
        <v>55</v>
      </c>
      <c r="D52" s="197" t="s">
        <v>442</v>
      </c>
      <c r="E52" s="430" t="s">
        <v>335</v>
      </c>
      <c r="F52" s="401" t="s">
        <v>425</v>
      </c>
      <c r="G52" s="198">
        <f t="shared" si="2"/>
        <v>0</v>
      </c>
      <c r="H52" s="348"/>
      <c r="I52" s="427"/>
      <c r="J52" s="427"/>
    </row>
    <row r="53" spans="1:11" s="377" customFormat="1" ht="78.75" hidden="1" customHeight="1">
      <c r="A53" s="185" t="s">
        <v>24</v>
      </c>
      <c r="B53" s="185"/>
      <c r="C53" s="185"/>
      <c r="D53" s="186" t="s">
        <v>95</v>
      </c>
      <c r="E53" s="432"/>
      <c r="F53" s="433"/>
      <c r="G53" s="277">
        <f>SUM(G54)</f>
        <v>0</v>
      </c>
      <c r="H53" s="277">
        <f t="shared" ref="H53:J53" si="4">SUM(H54)</f>
        <v>0</v>
      </c>
      <c r="I53" s="277">
        <f t="shared" si="4"/>
        <v>0</v>
      </c>
      <c r="J53" s="277">
        <f t="shared" si="4"/>
        <v>0</v>
      </c>
    </row>
    <row r="54" spans="1:11" s="377" customFormat="1" ht="76.5" hidden="1" customHeight="1">
      <c r="A54" s="185" t="s">
        <v>25</v>
      </c>
      <c r="B54" s="185"/>
      <c r="C54" s="185"/>
      <c r="D54" s="186" t="s">
        <v>95</v>
      </c>
      <c r="E54" s="432"/>
      <c r="F54" s="433"/>
      <c r="G54" s="277">
        <f>SUM(G55:G64)</f>
        <v>0</v>
      </c>
      <c r="H54" s="277">
        <f t="shared" ref="H54:J54" si="5">SUM(H55:H64)</f>
        <v>0</v>
      </c>
      <c r="I54" s="277">
        <f t="shared" si="5"/>
        <v>0</v>
      </c>
      <c r="J54" s="277">
        <f t="shared" si="5"/>
        <v>0</v>
      </c>
      <c r="K54" s="189">
        <f>SUM(H53:I53)</f>
        <v>0</v>
      </c>
    </row>
    <row r="55" spans="1:11" s="436" customFormat="1" ht="110.25" hidden="1" customHeight="1">
      <c r="A55" s="350" t="s">
        <v>292</v>
      </c>
      <c r="B55" s="196" t="s">
        <v>293</v>
      </c>
      <c r="C55" s="196" t="s">
        <v>50</v>
      </c>
      <c r="D55" s="325" t="s">
        <v>294</v>
      </c>
      <c r="E55" s="430" t="s">
        <v>338</v>
      </c>
      <c r="F55" s="368" t="s">
        <v>339</v>
      </c>
      <c r="G55" s="198">
        <f t="shared" ref="G55:G64" si="6">SUM(H55:I55)</f>
        <v>0</v>
      </c>
      <c r="H55" s="434"/>
      <c r="I55" s="348"/>
      <c r="J55" s="348"/>
      <c r="K55" s="435"/>
    </row>
    <row r="56" spans="1:11" s="436" customFormat="1" ht="99.75" hidden="1" customHeight="1">
      <c r="A56" s="350" t="s">
        <v>426</v>
      </c>
      <c r="B56" s="196" t="s">
        <v>278</v>
      </c>
      <c r="C56" s="196" t="s">
        <v>277</v>
      </c>
      <c r="D56" s="393" t="s">
        <v>276</v>
      </c>
      <c r="E56" s="430" t="s">
        <v>338</v>
      </c>
      <c r="F56" s="368" t="s">
        <v>339</v>
      </c>
      <c r="G56" s="198">
        <f t="shared" si="6"/>
        <v>0</v>
      </c>
      <c r="H56" s="434"/>
      <c r="I56" s="348"/>
      <c r="J56" s="348"/>
      <c r="K56" s="435"/>
    </row>
    <row r="57" spans="1:11" ht="96" hidden="1" customHeight="1">
      <c r="A57" s="350" t="s">
        <v>186</v>
      </c>
      <c r="B57" s="350" t="s">
        <v>187</v>
      </c>
      <c r="C57" s="350" t="s">
        <v>242</v>
      </c>
      <c r="D57" s="351" t="s">
        <v>188</v>
      </c>
      <c r="E57" s="430" t="s">
        <v>338</v>
      </c>
      <c r="F57" s="368" t="s">
        <v>339</v>
      </c>
      <c r="G57" s="198">
        <f t="shared" si="6"/>
        <v>0</v>
      </c>
      <c r="H57" s="348"/>
      <c r="I57" s="427"/>
      <c r="J57" s="427"/>
      <c r="K57" s="377"/>
    </row>
    <row r="58" spans="1:11" s="428" customFormat="1" ht="96.75" hidden="1" customHeight="1">
      <c r="A58" s="350" t="s">
        <v>228</v>
      </c>
      <c r="B58" s="350" t="s">
        <v>229</v>
      </c>
      <c r="C58" s="350" t="s">
        <v>53</v>
      </c>
      <c r="D58" s="351" t="s">
        <v>230</v>
      </c>
      <c r="E58" s="430" t="s">
        <v>338</v>
      </c>
      <c r="F58" s="368" t="s">
        <v>339</v>
      </c>
      <c r="G58" s="198">
        <f t="shared" si="6"/>
        <v>0</v>
      </c>
      <c r="H58" s="348"/>
      <c r="I58" s="427"/>
      <c r="J58" s="427"/>
      <c r="K58" s="437"/>
    </row>
    <row r="59" spans="1:11" s="428" customFormat="1" ht="95.25" hidden="1" customHeight="1">
      <c r="A59" s="350" t="s">
        <v>280</v>
      </c>
      <c r="B59" s="350" t="s">
        <v>281</v>
      </c>
      <c r="C59" s="350" t="s">
        <v>53</v>
      </c>
      <c r="D59" s="351" t="s">
        <v>282</v>
      </c>
      <c r="E59" s="430" t="s">
        <v>338</v>
      </c>
      <c r="F59" s="368" t="s">
        <v>339</v>
      </c>
      <c r="G59" s="198">
        <f t="shared" si="6"/>
        <v>0</v>
      </c>
      <c r="H59" s="348"/>
      <c r="I59" s="427"/>
      <c r="J59" s="427"/>
      <c r="K59" s="437"/>
    </row>
    <row r="60" spans="1:11" s="428" customFormat="1" ht="112.5" hidden="1" customHeight="1">
      <c r="A60" s="394" t="s">
        <v>189</v>
      </c>
      <c r="B60" s="394" t="s">
        <v>87</v>
      </c>
      <c r="C60" s="394" t="s">
        <v>191</v>
      </c>
      <c r="D60" s="380" t="s">
        <v>190</v>
      </c>
      <c r="E60" s="430" t="s">
        <v>338</v>
      </c>
      <c r="F60" s="368" t="s">
        <v>339</v>
      </c>
      <c r="G60" s="198">
        <f t="shared" si="6"/>
        <v>0</v>
      </c>
      <c r="H60" s="348"/>
      <c r="I60" s="427"/>
      <c r="J60" s="427"/>
      <c r="K60" s="437"/>
    </row>
    <row r="61" spans="1:11" ht="92.25" hidden="1" customHeight="1">
      <c r="A61" s="394" t="s">
        <v>189</v>
      </c>
      <c r="B61" s="394" t="s">
        <v>87</v>
      </c>
      <c r="C61" s="394" t="s">
        <v>191</v>
      </c>
      <c r="D61" s="380" t="s">
        <v>190</v>
      </c>
      <c r="E61" s="430" t="s">
        <v>340</v>
      </c>
      <c r="F61" s="368" t="s">
        <v>341</v>
      </c>
      <c r="G61" s="198">
        <f t="shared" si="6"/>
        <v>0</v>
      </c>
      <c r="H61" s="348"/>
      <c r="I61" s="427"/>
      <c r="J61" s="427"/>
      <c r="K61" s="377"/>
    </row>
    <row r="62" spans="1:11" ht="110.25" hidden="1" customHeight="1">
      <c r="A62" s="196" t="s">
        <v>309</v>
      </c>
      <c r="B62" s="196" t="s">
        <v>310</v>
      </c>
      <c r="C62" s="196" t="s">
        <v>191</v>
      </c>
      <c r="D62" s="325" t="s">
        <v>427</v>
      </c>
      <c r="E62" s="430" t="s">
        <v>338</v>
      </c>
      <c r="F62" s="368" t="s">
        <v>339</v>
      </c>
      <c r="G62" s="198">
        <f t="shared" si="6"/>
        <v>0</v>
      </c>
      <c r="H62" s="348"/>
      <c r="I62" s="427"/>
      <c r="J62" s="427"/>
      <c r="K62" s="377"/>
    </row>
    <row r="63" spans="1:11" ht="70.5" hidden="1" customHeight="1">
      <c r="A63" s="196" t="s">
        <v>216</v>
      </c>
      <c r="B63" s="196" t="s">
        <v>215</v>
      </c>
      <c r="C63" s="196" t="s">
        <v>191</v>
      </c>
      <c r="D63" s="325" t="s">
        <v>214</v>
      </c>
      <c r="E63" s="430" t="s">
        <v>428</v>
      </c>
      <c r="F63" s="368" t="s">
        <v>429</v>
      </c>
      <c r="G63" s="198">
        <f t="shared" si="6"/>
        <v>0</v>
      </c>
      <c r="H63" s="348"/>
      <c r="I63" s="427"/>
      <c r="J63" s="427"/>
      <c r="K63" s="377"/>
    </row>
    <row r="64" spans="1:11" ht="97.5" hidden="1" customHeight="1">
      <c r="A64" s="394" t="s">
        <v>285</v>
      </c>
      <c r="B64" s="196" t="s">
        <v>145</v>
      </c>
      <c r="C64" s="196" t="s">
        <v>55</v>
      </c>
      <c r="D64" s="461" t="s">
        <v>146</v>
      </c>
      <c r="E64" s="430" t="s">
        <v>338</v>
      </c>
      <c r="F64" s="368" t="s">
        <v>339</v>
      </c>
      <c r="G64" s="198">
        <f t="shared" si="6"/>
        <v>0</v>
      </c>
      <c r="H64" s="427"/>
      <c r="I64" s="427"/>
      <c r="J64" s="427"/>
      <c r="K64" s="377"/>
    </row>
    <row r="65" spans="1:11" s="67" customFormat="1" ht="47.25" customHeight="1">
      <c r="A65" s="109" t="s">
        <v>162</v>
      </c>
      <c r="B65" s="453"/>
      <c r="C65" s="453"/>
      <c r="D65" s="156" t="s">
        <v>92</v>
      </c>
      <c r="E65" s="454"/>
      <c r="F65" s="439"/>
      <c r="G65" s="188">
        <f>SUM(G66)</f>
        <v>225000</v>
      </c>
      <c r="H65" s="188">
        <f t="shared" ref="H65:J65" si="7">SUM(H66)</f>
        <v>225000</v>
      </c>
      <c r="I65" s="188">
        <f t="shared" si="7"/>
        <v>0</v>
      </c>
      <c r="J65" s="188">
        <f t="shared" si="7"/>
        <v>0</v>
      </c>
    </row>
    <row r="66" spans="1:11" s="67" customFormat="1" ht="45.75" customHeight="1">
      <c r="A66" s="109" t="s">
        <v>161</v>
      </c>
      <c r="B66" s="453"/>
      <c r="C66" s="453"/>
      <c r="D66" s="156" t="s">
        <v>92</v>
      </c>
      <c r="E66" s="454"/>
      <c r="F66" s="439"/>
      <c r="G66" s="188">
        <f>SUM(G67:G69)</f>
        <v>225000</v>
      </c>
      <c r="H66" s="188">
        <f t="shared" ref="H66:J66" si="8">SUM(H67:H69)</f>
        <v>225000</v>
      </c>
      <c r="I66" s="188">
        <f t="shared" si="8"/>
        <v>0</v>
      </c>
      <c r="J66" s="188">
        <f t="shared" si="8"/>
        <v>0</v>
      </c>
      <c r="K66" s="233">
        <f>SUM(H66:I66)</f>
        <v>225000</v>
      </c>
    </row>
    <row r="67" spans="1:11" s="76" customFormat="1" ht="45.75" hidden="1" customHeight="1">
      <c r="A67" s="212" t="s">
        <v>388</v>
      </c>
      <c r="B67" s="212" t="s">
        <v>430</v>
      </c>
      <c r="C67" s="228" t="s">
        <v>47</v>
      </c>
      <c r="D67" s="217" t="s">
        <v>431</v>
      </c>
      <c r="E67" s="190" t="s">
        <v>342</v>
      </c>
      <c r="F67" s="230" t="s">
        <v>343</v>
      </c>
      <c r="G67" s="201">
        <f t="shared" ref="G67" si="9">SUM(H67:I67)</f>
        <v>0</v>
      </c>
      <c r="H67" s="201"/>
      <c r="I67" s="193"/>
      <c r="J67" s="229"/>
      <c r="K67" s="90"/>
    </row>
    <row r="68" spans="1:11" s="76" customFormat="1" ht="68.25" customHeight="1">
      <c r="A68" s="154" t="s">
        <v>386</v>
      </c>
      <c r="B68" s="154" t="s">
        <v>387</v>
      </c>
      <c r="C68" s="154" t="s">
        <v>49</v>
      </c>
      <c r="D68" s="392" t="s">
        <v>198</v>
      </c>
      <c r="E68" s="197" t="s">
        <v>407</v>
      </c>
      <c r="F68" s="401" t="s">
        <v>408</v>
      </c>
      <c r="G68" s="198">
        <f>SUM(H68:I68)</f>
        <v>225000</v>
      </c>
      <c r="H68" s="348">
        <v>225000</v>
      </c>
      <c r="I68" s="193"/>
      <c r="J68" s="229"/>
      <c r="K68" s="105"/>
    </row>
    <row r="69" spans="1:11" s="178" customFormat="1" ht="42" hidden="1" customHeight="1">
      <c r="A69" s="199" t="s">
        <v>344</v>
      </c>
      <c r="B69" s="199" t="s">
        <v>134</v>
      </c>
      <c r="C69" s="199" t="s">
        <v>64</v>
      </c>
      <c r="D69" s="231" t="s">
        <v>18</v>
      </c>
      <c r="E69" s="191" t="s">
        <v>345</v>
      </c>
      <c r="F69" s="232"/>
      <c r="G69" s="232"/>
      <c r="H69" s="205"/>
      <c r="I69" s="205"/>
      <c r="J69" s="216"/>
    </row>
    <row r="70" spans="1:11" s="67" customFormat="1" ht="60" hidden="1" customHeight="1">
      <c r="A70" s="109" t="s">
        <v>158</v>
      </c>
      <c r="B70" s="109"/>
      <c r="C70" s="109"/>
      <c r="D70" s="156" t="s">
        <v>93</v>
      </c>
      <c r="E70" s="438"/>
      <c r="F70" s="439"/>
      <c r="G70" s="277">
        <f>SUM(G71)</f>
        <v>0</v>
      </c>
      <c r="H70" s="277">
        <f t="shared" ref="H70:J70" si="10">SUM(H71)</f>
        <v>0</v>
      </c>
      <c r="I70" s="277">
        <f t="shared" si="10"/>
        <v>0</v>
      </c>
      <c r="J70" s="277">
        <f t="shared" si="10"/>
        <v>0</v>
      </c>
    </row>
    <row r="71" spans="1:11" s="67" customFormat="1" ht="57.75" hidden="1" customHeight="1">
      <c r="A71" s="109" t="s">
        <v>157</v>
      </c>
      <c r="B71" s="109"/>
      <c r="C71" s="109"/>
      <c r="D71" s="156" t="s">
        <v>93</v>
      </c>
      <c r="E71" s="438"/>
      <c r="F71" s="439"/>
      <c r="G71" s="188">
        <f>SUM(G73:G79)</f>
        <v>0</v>
      </c>
      <c r="H71" s="188">
        <f>SUM(H73:H79)</f>
        <v>0</v>
      </c>
      <c r="I71" s="188">
        <f>SUM(I73:I79)</f>
        <v>0</v>
      </c>
      <c r="J71" s="188">
        <f>SUM(J73:J79)</f>
        <v>0</v>
      </c>
      <c r="K71" s="233">
        <f>SUM(H71:I71)</f>
        <v>0</v>
      </c>
    </row>
    <row r="72" spans="1:11" s="67" customFormat="1" ht="102" hidden="1" customHeight="1">
      <c r="A72" s="407" t="s">
        <v>346</v>
      </c>
      <c r="B72" s="407" t="s">
        <v>347</v>
      </c>
      <c r="C72" s="172"/>
      <c r="D72" s="392" t="s">
        <v>348</v>
      </c>
      <c r="E72" s="197" t="s">
        <v>349</v>
      </c>
      <c r="F72" s="401"/>
      <c r="G72" s="401"/>
      <c r="H72" s="427"/>
      <c r="I72" s="427"/>
      <c r="J72" s="431"/>
    </row>
    <row r="73" spans="1:11" s="67" customFormat="1" ht="55.5" hidden="1" customHeight="1">
      <c r="A73" s="407" t="s">
        <v>350</v>
      </c>
      <c r="B73" s="407" t="s">
        <v>351</v>
      </c>
      <c r="C73" s="172" t="s">
        <v>21</v>
      </c>
      <c r="D73" s="392" t="s">
        <v>352</v>
      </c>
      <c r="E73" s="197" t="s">
        <v>432</v>
      </c>
      <c r="F73" s="368" t="s">
        <v>433</v>
      </c>
      <c r="G73" s="198">
        <f>SUM(H73:I73)</f>
        <v>0</v>
      </c>
      <c r="H73" s="427"/>
      <c r="I73" s="427"/>
      <c r="J73" s="431"/>
    </row>
    <row r="74" spans="1:11" s="67" customFormat="1" ht="58.5" hidden="1" customHeight="1">
      <c r="A74" s="407" t="s">
        <v>353</v>
      </c>
      <c r="B74" s="440" t="s">
        <v>354</v>
      </c>
      <c r="C74" s="441" t="s">
        <v>58</v>
      </c>
      <c r="D74" s="392" t="s">
        <v>355</v>
      </c>
      <c r="E74" s="197" t="s">
        <v>432</v>
      </c>
      <c r="F74" s="368" t="s">
        <v>433</v>
      </c>
      <c r="G74" s="198">
        <f t="shared" ref="G74:G83" si="11">SUM(H74:I74)</f>
        <v>0</v>
      </c>
      <c r="H74" s="427"/>
      <c r="I74" s="427"/>
      <c r="J74" s="431"/>
    </row>
    <row r="75" spans="1:11" s="443" customFormat="1" ht="61.5" hidden="1" customHeight="1">
      <c r="A75" s="407" t="s">
        <v>356</v>
      </c>
      <c r="B75" s="407" t="s">
        <v>357</v>
      </c>
      <c r="C75" s="172" t="s">
        <v>58</v>
      </c>
      <c r="D75" s="392" t="s">
        <v>358</v>
      </c>
      <c r="E75" s="197" t="s">
        <v>432</v>
      </c>
      <c r="F75" s="368" t="s">
        <v>433</v>
      </c>
      <c r="G75" s="198">
        <f t="shared" si="11"/>
        <v>0</v>
      </c>
      <c r="H75" s="427"/>
      <c r="I75" s="427"/>
      <c r="J75" s="442"/>
    </row>
    <row r="76" spans="1:11" s="443" customFormat="1" ht="52.5" hidden="1" customHeight="1">
      <c r="A76" s="416" t="s">
        <v>359</v>
      </c>
      <c r="B76" s="416" t="s">
        <v>360</v>
      </c>
      <c r="C76" s="154"/>
      <c r="D76" s="417" t="s">
        <v>361</v>
      </c>
      <c r="E76" s="197" t="s">
        <v>432</v>
      </c>
      <c r="F76" s="368" t="s">
        <v>433</v>
      </c>
      <c r="G76" s="198">
        <f t="shared" si="11"/>
        <v>0</v>
      </c>
      <c r="H76" s="427"/>
      <c r="I76" s="427"/>
      <c r="J76" s="442"/>
    </row>
    <row r="77" spans="1:11" s="443" customFormat="1" ht="62.25" hidden="1" customHeight="1">
      <c r="A77" s="416" t="s">
        <v>167</v>
      </c>
      <c r="B77" s="416" t="s">
        <v>168</v>
      </c>
      <c r="C77" s="154" t="s">
        <v>21</v>
      </c>
      <c r="D77" s="417" t="s">
        <v>434</v>
      </c>
      <c r="E77" s="197" t="s">
        <v>432</v>
      </c>
      <c r="F77" s="368" t="s">
        <v>433</v>
      </c>
      <c r="G77" s="198">
        <f t="shared" si="11"/>
        <v>0</v>
      </c>
      <c r="H77" s="427"/>
      <c r="I77" s="427"/>
      <c r="J77" s="442"/>
    </row>
    <row r="78" spans="1:11" s="443" customFormat="1" ht="0.75" hidden="1" customHeight="1">
      <c r="A78" s="444" t="s">
        <v>362</v>
      </c>
      <c r="B78" s="444" t="s">
        <v>363</v>
      </c>
      <c r="C78" s="445"/>
      <c r="D78" s="446" t="s">
        <v>364</v>
      </c>
      <c r="E78" s="197" t="s">
        <v>432</v>
      </c>
      <c r="F78" s="368" t="s">
        <v>433</v>
      </c>
      <c r="G78" s="198">
        <f t="shared" si="11"/>
        <v>0</v>
      </c>
      <c r="H78" s="427"/>
      <c r="I78" s="427"/>
      <c r="J78" s="442"/>
    </row>
    <row r="79" spans="1:11" s="443" customFormat="1" ht="61.5" hidden="1" customHeight="1">
      <c r="A79" s="407" t="s">
        <v>169</v>
      </c>
      <c r="B79" s="407" t="s">
        <v>125</v>
      </c>
      <c r="C79" s="154" t="s">
        <v>51</v>
      </c>
      <c r="D79" s="417" t="s">
        <v>126</v>
      </c>
      <c r="E79" s="197" t="s">
        <v>432</v>
      </c>
      <c r="F79" s="368" t="s">
        <v>433</v>
      </c>
      <c r="G79" s="198">
        <f t="shared" si="11"/>
        <v>0</v>
      </c>
      <c r="H79" s="427"/>
      <c r="I79" s="427"/>
      <c r="J79" s="442"/>
    </row>
    <row r="80" spans="1:11" s="67" customFormat="1" ht="50.25" hidden="1" customHeight="1">
      <c r="A80" s="109" t="s">
        <v>22</v>
      </c>
      <c r="B80" s="109"/>
      <c r="C80" s="109"/>
      <c r="D80" s="420" t="s">
        <v>209</v>
      </c>
      <c r="E80" s="447"/>
      <c r="F80" s="448"/>
      <c r="G80" s="277">
        <f>SUM(G81)</f>
        <v>0</v>
      </c>
      <c r="H80" s="277">
        <f t="shared" ref="H80:J80" si="12">SUM(H81)</f>
        <v>0</v>
      </c>
      <c r="I80" s="277">
        <f t="shared" si="12"/>
        <v>0</v>
      </c>
      <c r="J80" s="277">
        <f t="shared" si="12"/>
        <v>0</v>
      </c>
    </row>
    <row r="81" spans="1:11" s="67" customFormat="1" ht="51" hidden="1" customHeight="1">
      <c r="A81" s="109" t="s">
        <v>23</v>
      </c>
      <c r="B81" s="109"/>
      <c r="C81" s="109"/>
      <c r="D81" s="420" t="s">
        <v>209</v>
      </c>
      <c r="E81" s="447"/>
      <c r="F81" s="448"/>
      <c r="G81" s="277">
        <f>SUM(G82:G83)</f>
        <v>0</v>
      </c>
      <c r="H81" s="277">
        <f t="shared" ref="H81:J81" si="13">SUM(H82:H83)</f>
        <v>0</v>
      </c>
      <c r="I81" s="277">
        <f t="shared" si="13"/>
        <v>0</v>
      </c>
      <c r="J81" s="277">
        <f t="shared" si="13"/>
        <v>0</v>
      </c>
      <c r="K81" s="233">
        <f>SUM(H81:I81)</f>
        <v>0</v>
      </c>
    </row>
    <row r="82" spans="1:11" s="67" customFormat="1" ht="45.75" hidden="1" customHeight="1">
      <c r="A82" s="394" t="s">
        <v>444</v>
      </c>
      <c r="B82" s="394" t="s">
        <v>445</v>
      </c>
      <c r="C82" s="394" t="s">
        <v>57</v>
      </c>
      <c r="D82" s="419" t="s">
        <v>443</v>
      </c>
      <c r="E82" s="197" t="s">
        <v>435</v>
      </c>
      <c r="F82" s="368" t="s">
        <v>436</v>
      </c>
      <c r="G82" s="198">
        <f t="shared" si="11"/>
        <v>0</v>
      </c>
      <c r="H82" s="427"/>
      <c r="I82" s="427"/>
      <c r="J82" s="449"/>
    </row>
    <row r="83" spans="1:11" s="76" customFormat="1" ht="44.25" hidden="1" customHeight="1">
      <c r="A83" s="226" t="s">
        <v>181</v>
      </c>
      <c r="B83" s="226" t="s">
        <v>182</v>
      </c>
      <c r="C83" s="226" t="s">
        <v>63</v>
      </c>
      <c r="D83" s="235" t="s">
        <v>180</v>
      </c>
      <c r="E83" s="191" t="s">
        <v>435</v>
      </c>
      <c r="F83" s="230" t="s">
        <v>436</v>
      </c>
      <c r="G83" s="192">
        <f t="shared" si="11"/>
        <v>0</v>
      </c>
      <c r="H83" s="205"/>
      <c r="I83" s="205"/>
      <c r="J83" s="234"/>
    </row>
    <row r="84" spans="1:11" s="373" customFormat="1" ht="42.75" customHeight="1">
      <c r="A84" s="369" t="s">
        <v>437</v>
      </c>
      <c r="B84" s="369" t="s">
        <v>437</v>
      </c>
      <c r="C84" s="370" t="s">
        <v>437</v>
      </c>
      <c r="D84" s="371" t="s">
        <v>234</v>
      </c>
      <c r="E84" s="371" t="s">
        <v>437</v>
      </c>
      <c r="F84" s="371" t="s">
        <v>437</v>
      </c>
      <c r="G84" s="372">
        <f>SUM(G15,G54,G66,G71,G81)</f>
        <v>4511245</v>
      </c>
      <c r="H84" s="372">
        <f>SUM(H15,H54,H66,H71,H81)</f>
        <v>4511245</v>
      </c>
      <c r="I84" s="372">
        <f>SUM(I15,I54,I66,I71,I81)</f>
        <v>0</v>
      </c>
      <c r="J84" s="372">
        <f>SUM(J15,J54,J66,J71,J81)</f>
        <v>0</v>
      </c>
      <c r="K84" s="376">
        <f>SUM(H84:I84)</f>
        <v>4511245</v>
      </c>
    </row>
    <row r="85" spans="1:11" ht="28.9" customHeight="1">
      <c r="A85" s="236"/>
      <c r="B85" s="236"/>
      <c r="C85" s="236"/>
      <c r="D85" s="236"/>
      <c r="E85" s="236"/>
      <c r="F85" s="374"/>
      <c r="G85" s="237"/>
      <c r="H85" s="238"/>
      <c r="I85" s="238"/>
    </row>
    <row r="86" spans="1:11" ht="101.25" customHeight="1">
      <c r="A86" s="236"/>
      <c r="B86" s="236"/>
      <c r="C86" s="236"/>
      <c r="D86" s="236"/>
      <c r="E86" s="236"/>
      <c r="F86" s="374"/>
      <c r="G86" s="237"/>
      <c r="H86" s="238"/>
      <c r="I86" s="238"/>
    </row>
    <row r="87" spans="1:11" ht="18.75">
      <c r="A87" s="236"/>
      <c r="B87" s="236"/>
      <c r="C87" s="236"/>
      <c r="D87" s="239"/>
      <c r="E87" s="239"/>
      <c r="F87" s="375"/>
      <c r="G87" s="240"/>
      <c r="I87" s="238"/>
    </row>
    <row r="88" spans="1:11" ht="18.75">
      <c r="A88" s="236"/>
      <c r="B88" s="236"/>
      <c r="C88" s="236"/>
      <c r="D88" s="236"/>
      <c r="E88" s="236"/>
      <c r="F88" s="374"/>
      <c r="G88" s="237"/>
      <c r="H88" s="238"/>
      <c r="I88" s="238"/>
    </row>
    <row r="89" spans="1:11" ht="18.75">
      <c r="A89" s="236"/>
      <c r="B89" s="236"/>
      <c r="C89" s="236"/>
      <c r="D89" s="236"/>
      <c r="E89" s="236"/>
      <c r="F89" s="374"/>
      <c r="G89" s="237"/>
      <c r="H89" s="238"/>
      <c r="I89" s="238"/>
    </row>
    <row r="90" spans="1:11">
      <c r="A90" s="239"/>
      <c r="B90" s="239"/>
      <c r="C90" s="239"/>
      <c r="D90" s="239"/>
      <c r="E90" s="239"/>
      <c r="F90" s="375"/>
      <c r="G90" s="240"/>
    </row>
    <row r="91" spans="1:11" ht="18">
      <c r="A91" s="239"/>
      <c r="B91" s="239"/>
      <c r="C91" s="239"/>
      <c r="D91" s="239"/>
      <c r="E91" s="239"/>
      <c r="F91" s="375"/>
      <c r="G91" s="240"/>
      <c r="H91" s="233"/>
      <c r="I91" s="233"/>
    </row>
    <row r="92" spans="1:11">
      <c r="A92" s="239"/>
      <c r="B92" s="239"/>
      <c r="C92" s="239"/>
      <c r="D92" s="239"/>
      <c r="E92" s="239"/>
      <c r="F92" s="375"/>
      <c r="G92" s="240"/>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0" orientation="landscape" r:id="rId1"/>
  <headerFooter differentFirst="1" alignWithMargins="0">
    <oddHeader xml:space="preserve">&amp;C&amp;P&amp;Rпродовження додатку 4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дод1</vt:lpstr>
      <vt:lpstr>дод2</vt:lpstr>
      <vt:lpstr>дод3</vt:lpstr>
      <vt:lpstr>дод4</vt:lpstr>
      <vt:lpstr>дод2!Заголовки_для_печати</vt:lpstr>
      <vt:lpstr>дод3!Заголовки_для_печати</vt:lpstr>
      <vt:lpstr>дод4!Заголовки_для_печати</vt:lpstr>
      <vt:lpstr>дод1!Область_печати</vt:lpstr>
      <vt:lpstr>дод2!Область_печати</vt:lpstr>
      <vt:lpstr>дод3!Область_печати</vt:lpstr>
      <vt:lpstr>дод4!Область_печати</vt:lpstr>
    </vt:vector>
  </TitlesOfParts>
  <Company>Відділ доходів</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Userr</cp:lastModifiedBy>
  <cp:lastPrinted>2021-04-12T09:03:33Z</cp:lastPrinted>
  <dcterms:created xsi:type="dcterms:W3CDTF">2004-12-22T07:46:33Z</dcterms:created>
  <dcterms:modified xsi:type="dcterms:W3CDTF">2021-04-12T11:04:18Z</dcterms:modified>
</cp:coreProperties>
</file>