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465" windowWidth="20550" windowHeight="7620" tabRatio="601"/>
  </bookViews>
  <sheets>
    <sheet name="дод1" sheetId="35" r:id="rId1"/>
    <sheet name="дод2" sheetId="28" r:id="rId2"/>
    <sheet name="дод3" sheetId="29" r:id="rId3"/>
    <sheet name="дод4" sheetId="45" r:id="rId4"/>
  </sheets>
  <definedNames>
    <definedName name="_xlnm.Print_Titles" localSheetId="1">дод2!$8:$12</definedName>
    <definedName name="_xlnm.Print_Titles" localSheetId="2">дод3!$11:$12</definedName>
    <definedName name="_xlnm.Print_Titles" localSheetId="3">дод4!$11:$13</definedName>
    <definedName name="_xlnm.Print_Area" localSheetId="0">дод1!$A$1:$F$39</definedName>
    <definedName name="_xlnm.Print_Area" localSheetId="1">дод2!$A$1:$R$147</definedName>
    <definedName name="_xlnm.Print_Area" localSheetId="2">дод3!$A$1:$J$81</definedName>
    <definedName name="_xlnm.Print_Area" localSheetId="3">дод4!$A$1:$J$86</definedName>
  </definedNames>
  <calcPr calcId="145621"/>
</workbook>
</file>

<file path=xl/calcChain.xml><?xml version="1.0" encoding="utf-8"?>
<calcChain xmlns="http://schemas.openxmlformats.org/spreadsheetml/2006/main">
  <c r="I71" i="29" l="1"/>
  <c r="I70" i="29" s="1"/>
  <c r="I68" i="29"/>
  <c r="I67" i="29" s="1"/>
  <c r="I65" i="29"/>
  <c r="I64" i="29" s="1"/>
  <c r="I62" i="29"/>
  <c r="I61" i="29" s="1"/>
  <c r="I59" i="29"/>
  <c r="I58" i="29" s="1"/>
  <c r="Q62" i="28"/>
  <c r="P62" i="28"/>
  <c r="O62" i="28"/>
  <c r="N62" i="28"/>
  <c r="M62" i="28"/>
  <c r="L62" i="28"/>
  <c r="K62" i="28"/>
  <c r="I62" i="28"/>
  <c r="H62" i="28"/>
  <c r="G62" i="28"/>
  <c r="F62" i="28"/>
  <c r="J140" i="28" l="1"/>
  <c r="J139" i="28" s="1"/>
  <c r="J138" i="28" s="1"/>
  <c r="J128" i="28"/>
  <c r="J127" i="28" s="1"/>
  <c r="J126" i="28" s="1"/>
  <c r="E140" i="28"/>
  <c r="E139" i="28" s="1"/>
  <c r="E128" i="28"/>
  <c r="E127" i="28" s="1"/>
  <c r="R143" i="28"/>
  <c r="R142" i="28"/>
  <c r="R141" i="28"/>
  <c r="R137" i="28"/>
  <c r="R134" i="28"/>
  <c r="R131" i="28"/>
  <c r="Q139" i="28"/>
  <c r="Q138" i="28" s="1"/>
  <c r="P139" i="28"/>
  <c r="P138" i="28" s="1"/>
  <c r="O139" i="28"/>
  <c r="O138" i="28" s="1"/>
  <c r="N139" i="28"/>
  <c r="N138" i="28" s="1"/>
  <c r="M139" i="28"/>
  <c r="M138" i="28" s="1"/>
  <c r="L139" i="28"/>
  <c r="L138" i="28" s="1"/>
  <c r="K139" i="28"/>
  <c r="K138" i="28" s="1"/>
  <c r="I139" i="28"/>
  <c r="I138" i="28" s="1"/>
  <c r="H139" i="28"/>
  <c r="H138" i="28" s="1"/>
  <c r="G139" i="28"/>
  <c r="G138" i="28" s="1"/>
  <c r="F139" i="28"/>
  <c r="F138" i="28" s="1"/>
  <c r="Q136" i="28"/>
  <c r="P136" i="28"/>
  <c r="P135" i="28" s="1"/>
  <c r="O136" i="28"/>
  <c r="O135" i="28" s="1"/>
  <c r="N136" i="28"/>
  <c r="N135" i="28" s="1"/>
  <c r="M136" i="28"/>
  <c r="M135" i="28" s="1"/>
  <c r="L136" i="28"/>
  <c r="L135" i="28" s="1"/>
  <c r="K136" i="28"/>
  <c r="K135" i="28" s="1"/>
  <c r="J136" i="28"/>
  <c r="J135" i="28" s="1"/>
  <c r="I136" i="28"/>
  <c r="I135" i="28" s="1"/>
  <c r="H136" i="28"/>
  <c r="H135" i="28" s="1"/>
  <c r="G136" i="28"/>
  <c r="G135" i="28" s="1"/>
  <c r="F136" i="28"/>
  <c r="F135" i="28" s="1"/>
  <c r="Q135" i="28"/>
  <c r="Q133" i="28"/>
  <c r="P133" i="28"/>
  <c r="O133" i="28"/>
  <c r="O132" i="28" s="1"/>
  <c r="N133" i="28"/>
  <c r="N132" i="28" s="1"/>
  <c r="M133" i="28"/>
  <c r="M132" i="28" s="1"/>
  <c r="L133" i="28"/>
  <c r="L132" i="28" s="1"/>
  <c r="K133" i="28"/>
  <c r="K132" i="28" s="1"/>
  <c r="J133" i="28"/>
  <c r="J132" i="28" s="1"/>
  <c r="I133" i="28"/>
  <c r="I132" i="28" s="1"/>
  <c r="H133" i="28"/>
  <c r="H132" i="28" s="1"/>
  <c r="G133" i="28"/>
  <c r="G132" i="28" s="1"/>
  <c r="F133" i="28"/>
  <c r="F132" i="28" s="1"/>
  <c r="Q132" i="28"/>
  <c r="P132" i="28"/>
  <c r="Q130" i="28"/>
  <c r="P130" i="28"/>
  <c r="P129" i="28" s="1"/>
  <c r="O130" i="28"/>
  <c r="O129" i="28" s="1"/>
  <c r="N130" i="28"/>
  <c r="N129" i="28" s="1"/>
  <c r="M130" i="28"/>
  <c r="M129" i="28" s="1"/>
  <c r="L130" i="28"/>
  <c r="L129" i="28" s="1"/>
  <c r="K130" i="28"/>
  <c r="K129" i="28" s="1"/>
  <c r="J130" i="28"/>
  <c r="J129" i="28" s="1"/>
  <c r="I130" i="28"/>
  <c r="I129" i="28" s="1"/>
  <c r="H130" i="28"/>
  <c r="H129" i="28" s="1"/>
  <c r="G130" i="28"/>
  <c r="G129" i="28" s="1"/>
  <c r="F130" i="28"/>
  <c r="Q129" i="28"/>
  <c r="Q127" i="28"/>
  <c r="Q126" i="28" s="1"/>
  <c r="P127" i="28"/>
  <c r="P126" i="28" s="1"/>
  <c r="O127" i="28"/>
  <c r="O126" i="28" s="1"/>
  <c r="N127" i="28"/>
  <c r="N126" i="28" s="1"/>
  <c r="M127" i="28"/>
  <c r="M126" i="28" s="1"/>
  <c r="L127" i="28"/>
  <c r="L126" i="28" s="1"/>
  <c r="K127" i="28"/>
  <c r="K126" i="28" s="1"/>
  <c r="I127" i="28"/>
  <c r="I126" i="28" s="1"/>
  <c r="H127" i="28"/>
  <c r="H126" i="28" s="1"/>
  <c r="G127" i="28"/>
  <c r="G126" i="28" s="1"/>
  <c r="F127" i="28"/>
  <c r="F126" i="28" s="1"/>
  <c r="E136" i="28"/>
  <c r="E135" i="28" s="1"/>
  <c r="E133" i="28"/>
  <c r="E130" i="28"/>
  <c r="T133" i="28" l="1"/>
  <c r="T139" i="28"/>
  <c r="R140" i="28"/>
  <c r="R128" i="28"/>
  <c r="T127" i="28"/>
  <c r="E138" i="28"/>
  <c r="T138" i="28" s="1"/>
  <c r="F129" i="28"/>
  <c r="T130" i="28"/>
  <c r="R136" i="28"/>
  <c r="R135" i="28"/>
  <c r="T135" i="28"/>
  <c r="R130" i="28"/>
  <c r="T136" i="28"/>
  <c r="R127" i="28"/>
  <c r="R133" i="28"/>
  <c r="R139" i="28"/>
  <c r="E132" i="28"/>
  <c r="T132" i="28" s="1"/>
  <c r="E129" i="28"/>
  <c r="T129" i="28" s="1"/>
  <c r="E126" i="28"/>
  <c r="G68" i="45"/>
  <c r="G36" i="45"/>
  <c r="G33" i="45"/>
  <c r="I38" i="29"/>
  <c r="R138" i="28" l="1"/>
  <c r="R129" i="28"/>
  <c r="T126" i="28"/>
  <c r="R126" i="28"/>
  <c r="R132" i="28"/>
  <c r="Q80" i="28"/>
  <c r="P80" i="28"/>
  <c r="O80" i="28"/>
  <c r="N80" i="28"/>
  <c r="M80" i="28"/>
  <c r="L80" i="28"/>
  <c r="K80" i="28"/>
  <c r="I80" i="28"/>
  <c r="H80" i="28"/>
  <c r="G80" i="28"/>
  <c r="F80" i="28"/>
  <c r="H15" i="45" l="1"/>
  <c r="I15" i="45"/>
  <c r="J15" i="45"/>
  <c r="G52" i="45"/>
  <c r="G51" i="45"/>
  <c r="G41" i="45"/>
  <c r="Q111" i="28" l="1"/>
  <c r="P111" i="28"/>
  <c r="O111" i="28"/>
  <c r="N111" i="28"/>
  <c r="M111" i="28"/>
  <c r="L111" i="28"/>
  <c r="K111" i="28"/>
  <c r="I111" i="28"/>
  <c r="H111" i="28"/>
  <c r="G111" i="28"/>
  <c r="F111" i="28"/>
  <c r="J118" i="28"/>
  <c r="E118" i="28"/>
  <c r="J66" i="28"/>
  <c r="J67" i="28"/>
  <c r="J68" i="28"/>
  <c r="J69" i="28"/>
  <c r="J70" i="28"/>
  <c r="J71" i="28"/>
  <c r="J72" i="28"/>
  <c r="F14" i="28"/>
  <c r="G14" i="28"/>
  <c r="H14" i="28"/>
  <c r="I14" i="28"/>
  <c r="K14" i="28"/>
  <c r="L14" i="28"/>
  <c r="M14" i="28"/>
  <c r="N14" i="28"/>
  <c r="O14" i="28"/>
  <c r="P14" i="28"/>
  <c r="Q14" i="28"/>
  <c r="J59" i="28"/>
  <c r="J60" i="28"/>
  <c r="E59" i="28"/>
  <c r="E60" i="28"/>
  <c r="E49" i="28"/>
  <c r="E50" i="28"/>
  <c r="J49" i="28"/>
  <c r="J50" i="28"/>
  <c r="J47" i="28"/>
  <c r="E47" i="28"/>
  <c r="R50" i="28" l="1"/>
  <c r="R118" i="28"/>
  <c r="R49" i="28"/>
  <c r="R60" i="28"/>
  <c r="R59" i="28"/>
  <c r="R47" i="28"/>
  <c r="G83" i="45" l="1"/>
  <c r="G82" i="45"/>
  <c r="J81" i="45"/>
  <c r="J80" i="45" s="1"/>
  <c r="I81" i="45"/>
  <c r="I80" i="45" s="1"/>
  <c r="H81" i="45"/>
  <c r="H80" i="45" s="1"/>
  <c r="G79" i="45"/>
  <c r="G78" i="45"/>
  <c r="G77" i="45"/>
  <c r="G76" i="45"/>
  <c r="G75" i="45"/>
  <c r="G74" i="45"/>
  <c r="G73" i="45"/>
  <c r="J71" i="45"/>
  <c r="J70" i="45" s="1"/>
  <c r="I71" i="45"/>
  <c r="I70" i="45" s="1"/>
  <c r="H71" i="45"/>
  <c r="H70" i="45" s="1"/>
  <c r="G67" i="45"/>
  <c r="G66" i="45" s="1"/>
  <c r="G65" i="45" s="1"/>
  <c r="J66" i="45"/>
  <c r="J65" i="45" s="1"/>
  <c r="I66" i="45"/>
  <c r="I65" i="45" s="1"/>
  <c r="H66" i="45"/>
  <c r="G64" i="45"/>
  <c r="G63" i="45"/>
  <c r="G62" i="45"/>
  <c r="G61" i="45"/>
  <c r="G60" i="45"/>
  <c r="G59" i="45"/>
  <c r="G58" i="45"/>
  <c r="G57" i="45"/>
  <c r="G56" i="45"/>
  <c r="G55" i="45"/>
  <c r="J54" i="45"/>
  <c r="J53" i="45" s="1"/>
  <c r="I54" i="45"/>
  <c r="I53" i="45" s="1"/>
  <c r="H54" i="45"/>
  <c r="H53" i="45" s="1"/>
  <c r="G50" i="45"/>
  <c r="G49" i="45"/>
  <c r="G48" i="45"/>
  <c r="G47" i="45"/>
  <c r="G46" i="45"/>
  <c r="G45" i="45"/>
  <c r="G44" i="45"/>
  <c r="G43" i="45"/>
  <c r="G42" i="45"/>
  <c r="G40" i="45"/>
  <c r="G39" i="45"/>
  <c r="G38" i="45"/>
  <c r="G37" i="45"/>
  <c r="G35" i="45"/>
  <c r="G34" i="45"/>
  <c r="G32" i="45"/>
  <c r="G31" i="45"/>
  <c r="G30" i="45"/>
  <c r="G29" i="45"/>
  <c r="G28" i="45"/>
  <c r="G27" i="45"/>
  <c r="G26" i="45"/>
  <c r="G25" i="45"/>
  <c r="G24" i="45"/>
  <c r="G23" i="45"/>
  <c r="G22" i="45"/>
  <c r="G21" i="45"/>
  <c r="G20" i="45"/>
  <c r="G19" i="45"/>
  <c r="G18" i="45"/>
  <c r="G17" i="45"/>
  <c r="G16" i="45"/>
  <c r="G81" i="45" l="1"/>
  <c r="G80" i="45" s="1"/>
  <c r="K71" i="45"/>
  <c r="G15" i="45"/>
  <c r="K66" i="45"/>
  <c r="G71" i="45"/>
  <c r="G70" i="45" s="1"/>
  <c r="J84" i="45"/>
  <c r="G54" i="45"/>
  <c r="G53" i="45" s="1"/>
  <c r="H84" i="45"/>
  <c r="K81" i="45"/>
  <c r="H65" i="45"/>
  <c r="K54" i="45"/>
  <c r="I84" i="45"/>
  <c r="J14" i="45"/>
  <c r="I14" i="45"/>
  <c r="H14" i="45"/>
  <c r="G84" i="45" l="1"/>
  <c r="K84" i="45"/>
  <c r="G14" i="45"/>
  <c r="K15" i="45"/>
  <c r="I25" i="29"/>
  <c r="E83" i="28" l="1"/>
  <c r="J85" i="28"/>
  <c r="J84" i="28"/>
  <c r="E86" i="28"/>
  <c r="E85" i="28"/>
  <c r="E84" i="28"/>
  <c r="J87" i="28"/>
  <c r="R84" i="28" l="1"/>
  <c r="R85" i="28"/>
  <c r="R83" i="28"/>
  <c r="J91" i="28"/>
  <c r="E91" i="28"/>
  <c r="K14" i="29"/>
  <c r="I14" i="29"/>
  <c r="I13" i="29" s="1"/>
  <c r="R91" i="28" l="1"/>
  <c r="J57" i="28" l="1"/>
  <c r="J56" i="28"/>
  <c r="E57" i="28"/>
  <c r="E56" i="28"/>
  <c r="R57" i="28" l="1"/>
  <c r="R56" i="28"/>
  <c r="J102" i="28" l="1"/>
  <c r="E102" i="28"/>
  <c r="R102" i="28" l="1"/>
  <c r="I46" i="29"/>
  <c r="J19" i="28"/>
  <c r="E19" i="28"/>
  <c r="R19" i="28" l="1"/>
  <c r="J103" i="28" l="1"/>
  <c r="E103" i="28"/>
  <c r="J58" i="28"/>
  <c r="J55" i="28"/>
  <c r="J54" i="28"/>
  <c r="J53" i="28"/>
  <c r="J52" i="28"/>
  <c r="J51" i="28"/>
  <c r="J48" i="28"/>
  <c r="J46" i="28"/>
  <c r="J45" i="28"/>
  <c r="J44" i="28"/>
  <c r="J43" i="28"/>
  <c r="J42" i="28"/>
  <c r="J41" i="28"/>
  <c r="J40" i="28"/>
  <c r="J39" i="28"/>
  <c r="J38" i="28"/>
  <c r="J37" i="28"/>
  <c r="J36" i="28"/>
  <c r="J35" i="28"/>
  <c r="J34" i="28"/>
  <c r="J33" i="28"/>
  <c r="J32" i="28"/>
  <c r="J31" i="28"/>
  <c r="J30" i="28"/>
  <c r="J29" i="28"/>
  <c r="J28" i="28"/>
  <c r="J27" i="28"/>
  <c r="J26" i="28"/>
  <c r="J25" i="28"/>
  <c r="J24" i="28"/>
  <c r="J18" i="28"/>
  <c r="E18" i="28"/>
  <c r="R103" i="28" l="1"/>
  <c r="R18" i="28"/>
  <c r="O99" i="28" l="1"/>
  <c r="K99" i="28"/>
  <c r="J75" i="28" l="1"/>
  <c r="E75" i="28"/>
  <c r="E45" i="28"/>
  <c r="R45" i="28" s="1"/>
  <c r="R75" i="28" l="1"/>
  <c r="P99" i="28"/>
  <c r="N99" i="28"/>
  <c r="M99" i="28"/>
  <c r="L99" i="28"/>
  <c r="I99" i="28"/>
  <c r="H99" i="28"/>
  <c r="G99" i="28"/>
  <c r="F99" i="28"/>
  <c r="E96" i="28"/>
  <c r="E109" i="28"/>
  <c r="E108" i="28"/>
  <c r="E107" i="28"/>
  <c r="E106" i="28"/>
  <c r="E105" i="28"/>
  <c r="E104" i="28"/>
  <c r="C34" i="35" l="1"/>
  <c r="J95" i="28" l="1"/>
  <c r="E52" i="28" l="1"/>
  <c r="R52" i="28" s="1"/>
  <c r="E48" i="28"/>
  <c r="R48" i="28" s="1"/>
  <c r="F156" i="28" l="1"/>
  <c r="K157" i="28" l="1"/>
  <c r="K156" i="28"/>
  <c r="K164" i="28" l="1"/>
  <c r="I156" i="28" l="1"/>
  <c r="H156" i="28"/>
  <c r="G156" i="28"/>
  <c r="J92" i="28"/>
  <c r="E92" i="28"/>
  <c r="E69" i="28"/>
  <c r="E68" i="28"/>
  <c r="J65" i="28"/>
  <c r="E65" i="28"/>
  <c r="J64" i="28"/>
  <c r="E64" i="28"/>
  <c r="J20" i="28"/>
  <c r="R65" i="28" l="1"/>
  <c r="R69" i="28"/>
  <c r="R64" i="28"/>
  <c r="R68" i="28"/>
  <c r="R92" i="28"/>
  <c r="E20" i="28" l="1"/>
  <c r="E46" i="28"/>
  <c r="R46" i="28" s="1"/>
  <c r="R20" i="28" l="1"/>
  <c r="E44" i="28"/>
  <c r="R44" i="28" s="1"/>
  <c r="E39" i="28"/>
  <c r="R39" i="28" s="1"/>
  <c r="E40" i="28"/>
  <c r="R40" i="28" s="1"/>
  <c r="E37" i="28"/>
  <c r="R37" i="28" s="1"/>
  <c r="J17" i="28"/>
  <c r="E17" i="28"/>
  <c r="R17" i="28" l="1"/>
  <c r="P79" i="28" l="1"/>
  <c r="O79" i="28"/>
  <c r="N79" i="28"/>
  <c r="M79" i="28"/>
  <c r="L79" i="28"/>
  <c r="K79" i="28"/>
  <c r="H79" i="28"/>
  <c r="G79" i="28"/>
  <c r="F79" i="28"/>
  <c r="I56" i="29"/>
  <c r="I55" i="29" s="1"/>
  <c r="I52" i="29" s="1"/>
  <c r="I79" i="29" s="1"/>
  <c r="I51" i="29" l="1"/>
  <c r="Q13" i="28"/>
  <c r="P13" i="28"/>
  <c r="O13" i="28"/>
  <c r="N13" i="28"/>
  <c r="M13" i="28"/>
  <c r="L13" i="28"/>
  <c r="I13" i="28"/>
  <c r="H13" i="28"/>
  <c r="G13" i="28"/>
  <c r="E58" i="28"/>
  <c r="R58" i="28" s="1"/>
  <c r="E66" i="28"/>
  <c r="K120" i="28"/>
  <c r="K144" i="28" s="1"/>
  <c r="E42" i="28"/>
  <c r="R42" i="28" s="1"/>
  <c r="E41" i="28"/>
  <c r="R41" i="28" s="1"/>
  <c r="E38" i="28"/>
  <c r="R38" i="28" s="1"/>
  <c r="K119" i="28" l="1"/>
  <c r="I45" i="29"/>
  <c r="K110" i="28"/>
  <c r="Q61" i="28"/>
  <c r="P61" i="28"/>
  <c r="O61" i="28"/>
  <c r="N61" i="28"/>
  <c r="M61" i="28"/>
  <c r="L61" i="28"/>
  <c r="K61" i="28"/>
  <c r="R66" i="28"/>
  <c r="O98" i="28"/>
  <c r="N98" i="28"/>
  <c r="M98" i="28"/>
  <c r="L98" i="28"/>
  <c r="K98" i="28"/>
  <c r="I98" i="28"/>
  <c r="H98" i="28"/>
  <c r="G98" i="28"/>
  <c r="F98" i="28"/>
  <c r="E123" i="28" l="1"/>
  <c r="E67" i="28" l="1"/>
  <c r="R67" i="28" l="1"/>
  <c r="D29" i="35"/>
  <c r="D28" i="35" s="1"/>
  <c r="F28" i="35"/>
  <c r="E28" i="35"/>
  <c r="C30" i="35"/>
  <c r="F19" i="35"/>
  <c r="E19" i="35"/>
  <c r="C21" i="35"/>
  <c r="J124" i="28"/>
  <c r="R124" i="28" s="1"/>
  <c r="C29" i="35" l="1"/>
  <c r="C28" i="35"/>
  <c r="E28" i="28"/>
  <c r="R28" i="28" s="1"/>
  <c r="E25" i="28"/>
  <c r="R25" i="28" s="1"/>
  <c r="E71" i="28" l="1"/>
  <c r="R71" i="28" s="1"/>
  <c r="J101" i="28" l="1"/>
  <c r="E101" i="28"/>
  <c r="E94" i="28"/>
  <c r="J93" i="28"/>
  <c r="J82" i="28"/>
  <c r="E72" i="28"/>
  <c r="R72" i="28" s="1"/>
  <c r="R101" i="28" l="1"/>
  <c r="J117" i="28"/>
  <c r="E117" i="28"/>
  <c r="J22" i="28"/>
  <c r="E22" i="28"/>
  <c r="R161" i="28" l="1"/>
  <c r="E162" i="28"/>
  <c r="R162" i="28" s="1"/>
  <c r="R22" i="28"/>
  <c r="R117" i="28"/>
  <c r="P98" i="28"/>
  <c r="E125" i="28"/>
  <c r="J123" i="28"/>
  <c r="R123" i="28" s="1"/>
  <c r="J122" i="28"/>
  <c r="R122" i="28" s="1"/>
  <c r="J121" i="28"/>
  <c r="J125" i="28"/>
  <c r="R125" i="28" s="1"/>
  <c r="P120" i="28"/>
  <c r="P144" i="28" s="1"/>
  <c r="O120" i="28"/>
  <c r="O144" i="28" s="1"/>
  <c r="N120" i="28"/>
  <c r="N144" i="28" s="1"/>
  <c r="M120" i="28"/>
  <c r="M144" i="28" s="1"/>
  <c r="L120" i="28"/>
  <c r="L144" i="28" s="1"/>
  <c r="I120" i="28"/>
  <c r="I144" i="28" s="1"/>
  <c r="H120" i="28"/>
  <c r="H144" i="28" s="1"/>
  <c r="G120" i="28"/>
  <c r="G144" i="28" s="1"/>
  <c r="F120" i="28"/>
  <c r="F144" i="28" s="1"/>
  <c r="J23" i="28"/>
  <c r="J21" i="28"/>
  <c r="J16" i="28"/>
  <c r="E55" i="28"/>
  <c r="E54" i="28"/>
  <c r="R54" i="28" s="1"/>
  <c r="E53" i="28"/>
  <c r="R53" i="28" s="1"/>
  <c r="E51" i="28"/>
  <c r="R51" i="28" s="1"/>
  <c r="E43" i="28"/>
  <c r="R43" i="28" s="1"/>
  <c r="E36" i="28"/>
  <c r="R36" i="28" s="1"/>
  <c r="E35" i="28"/>
  <c r="R35" i="28" s="1"/>
  <c r="E34" i="28"/>
  <c r="R34" i="28" s="1"/>
  <c r="E33" i="28"/>
  <c r="R33" i="28" s="1"/>
  <c r="E32" i="28"/>
  <c r="R32" i="28" s="1"/>
  <c r="E31" i="28"/>
  <c r="R31" i="28" s="1"/>
  <c r="E30" i="28"/>
  <c r="R30" i="28" s="1"/>
  <c r="E26" i="28"/>
  <c r="R26" i="28" s="1"/>
  <c r="E24" i="28"/>
  <c r="J14" i="28" l="1"/>
  <c r="R24" i="28"/>
  <c r="R55" i="28"/>
  <c r="E15" i="28"/>
  <c r="J63" i="28"/>
  <c r="E63" i="28"/>
  <c r="I61" i="28"/>
  <c r="H61" i="28"/>
  <c r="G61" i="28"/>
  <c r="F61" i="28"/>
  <c r="R63" i="28" l="1"/>
  <c r="E29" i="28"/>
  <c r="R29" i="28" s="1"/>
  <c r="D15" i="35"/>
  <c r="D14" i="35" s="1"/>
  <c r="E15" i="35"/>
  <c r="F15" i="35"/>
  <c r="F14" i="35" s="1"/>
  <c r="J107" i="28"/>
  <c r="J106" i="28"/>
  <c r="Q105" i="28"/>
  <c r="Q99" i="28" s="1"/>
  <c r="Q98" i="28" s="1"/>
  <c r="Q110" i="28"/>
  <c r="P110" i="28"/>
  <c r="O110" i="28"/>
  <c r="N110" i="28"/>
  <c r="M110" i="28"/>
  <c r="L110" i="28"/>
  <c r="I110" i="28"/>
  <c r="H110" i="28"/>
  <c r="G110" i="28"/>
  <c r="F110" i="28"/>
  <c r="Q95" i="28"/>
  <c r="I95" i="28"/>
  <c r="Q120" i="28"/>
  <c r="P119" i="28"/>
  <c r="O119" i="28"/>
  <c r="N119" i="28"/>
  <c r="M119" i="28"/>
  <c r="L119" i="28"/>
  <c r="I119" i="28"/>
  <c r="H119" i="28"/>
  <c r="G119" i="28"/>
  <c r="F119" i="28"/>
  <c r="J15" i="28"/>
  <c r="C27" i="35"/>
  <c r="F25" i="35"/>
  <c r="F24" i="35" s="1"/>
  <c r="E25" i="35"/>
  <c r="E24" i="35" s="1"/>
  <c r="D26" i="35"/>
  <c r="D25" i="35" s="1"/>
  <c r="D24" i="35" s="1"/>
  <c r="C20" i="35"/>
  <c r="F18" i="35"/>
  <c r="D19" i="35"/>
  <c r="D18" i="35" s="1"/>
  <c r="C17" i="35"/>
  <c r="C16" i="35"/>
  <c r="E27" i="28"/>
  <c r="E23" i="28"/>
  <c r="J96" i="28"/>
  <c r="E114" i="28"/>
  <c r="E115" i="28"/>
  <c r="E113" i="28"/>
  <c r="E116" i="28"/>
  <c r="E112" i="28"/>
  <c r="E76" i="28"/>
  <c r="J76" i="28"/>
  <c r="E77" i="28"/>
  <c r="J77" i="28"/>
  <c r="E73" i="28"/>
  <c r="R73" i="28" s="1"/>
  <c r="E74" i="28"/>
  <c r="R74" i="28" s="1"/>
  <c r="E21" i="28"/>
  <c r="E121" i="28"/>
  <c r="R121" i="28" s="1"/>
  <c r="E82" i="28"/>
  <c r="E87" i="28"/>
  <c r="E88" i="28"/>
  <c r="E89" i="28"/>
  <c r="E90" i="28"/>
  <c r="E93" i="28"/>
  <c r="J86" i="28"/>
  <c r="R86" i="28" s="1"/>
  <c r="J94" i="28"/>
  <c r="J115" i="28"/>
  <c r="J114" i="28"/>
  <c r="J113" i="28"/>
  <c r="J116" i="28"/>
  <c r="J109" i="28"/>
  <c r="E100" i="28"/>
  <c r="E99" i="28" s="1"/>
  <c r="E97" i="28"/>
  <c r="E81" i="28"/>
  <c r="J81" i="28"/>
  <c r="E78" i="28"/>
  <c r="J78" i="28"/>
  <c r="E70" i="28"/>
  <c r="R70" i="28" s="1"/>
  <c r="E16" i="28"/>
  <c r="R16" i="28" s="1"/>
  <c r="J88" i="28"/>
  <c r="J89" i="28"/>
  <c r="J90" i="28"/>
  <c r="J97" i="28"/>
  <c r="J100" i="28"/>
  <c r="J108" i="28"/>
  <c r="J112" i="28"/>
  <c r="J62" i="28" l="1"/>
  <c r="Q144" i="28"/>
  <c r="E62" i="28"/>
  <c r="Q119" i="28"/>
  <c r="J111" i="28"/>
  <c r="J110" i="28" s="1"/>
  <c r="E111" i="28"/>
  <c r="J80" i="28"/>
  <c r="E80" i="28"/>
  <c r="R27" i="28"/>
  <c r="E14" i="28"/>
  <c r="R77" i="28"/>
  <c r="R78" i="28"/>
  <c r="R76" i="28"/>
  <c r="Q79" i="28"/>
  <c r="I79" i="28"/>
  <c r="E157" i="28"/>
  <c r="E156" i="28"/>
  <c r="J156" i="28"/>
  <c r="J157" i="28"/>
  <c r="E61" i="28"/>
  <c r="J13" i="28"/>
  <c r="J159" i="28"/>
  <c r="E159" i="28"/>
  <c r="D22" i="35"/>
  <c r="F22" i="35"/>
  <c r="R93" i="28"/>
  <c r="C19" i="35"/>
  <c r="C33" i="35"/>
  <c r="R160" i="28"/>
  <c r="C15" i="35"/>
  <c r="R90" i="28"/>
  <c r="R88" i="28"/>
  <c r="E120" i="28"/>
  <c r="R94" i="28"/>
  <c r="E95" i="28"/>
  <c r="R95" i="28" s="1"/>
  <c r="R96" i="28"/>
  <c r="R89" i="28"/>
  <c r="R87" i="28"/>
  <c r="R100" i="28"/>
  <c r="R23" i="28"/>
  <c r="R116" i="28"/>
  <c r="R114" i="28"/>
  <c r="R107" i="28"/>
  <c r="R15" i="28"/>
  <c r="R113" i="28"/>
  <c r="R82" i="28"/>
  <c r="R115" i="28"/>
  <c r="R106" i="28"/>
  <c r="R108" i="28"/>
  <c r="R81" i="28"/>
  <c r="R21" i="28"/>
  <c r="E18" i="35"/>
  <c r="C18" i="35" s="1"/>
  <c r="E14" i="35"/>
  <c r="C24" i="35"/>
  <c r="E32" i="35"/>
  <c r="C25" i="35"/>
  <c r="R97" i="28"/>
  <c r="R109" i="28"/>
  <c r="C26" i="35"/>
  <c r="D32" i="35"/>
  <c r="D31" i="35" s="1"/>
  <c r="J105" i="28"/>
  <c r="J104" i="28" s="1"/>
  <c r="J99" i="28" s="1"/>
  <c r="R99" i="28" s="1"/>
  <c r="F32" i="35"/>
  <c r="R112" i="28"/>
  <c r="R62" i="28" l="1"/>
  <c r="E144" i="28"/>
  <c r="J79" i="28"/>
  <c r="R80" i="28"/>
  <c r="R79" i="28" s="1"/>
  <c r="R111" i="28"/>
  <c r="R110" i="28" s="1"/>
  <c r="R14" i="28"/>
  <c r="E79" i="28"/>
  <c r="J61" i="28"/>
  <c r="R61" i="28" s="1"/>
  <c r="R104" i="28"/>
  <c r="E164" i="28"/>
  <c r="R159" i="28"/>
  <c r="E22" i="35"/>
  <c r="K13" i="28"/>
  <c r="F13" i="28"/>
  <c r="R158" i="28"/>
  <c r="R105" i="28"/>
  <c r="J98" i="28"/>
  <c r="F31" i="35"/>
  <c r="F35" i="35" s="1"/>
  <c r="E31" i="35"/>
  <c r="E35" i="35" s="1"/>
  <c r="C14" i="35"/>
  <c r="C22" i="35" s="1"/>
  <c r="R157" i="28"/>
  <c r="R156" i="28"/>
  <c r="J164" i="28"/>
  <c r="T14" i="28"/>
  <c r="E119" i="28"/>
  <c r="E110" i="28"/>
  <c r="T110" i="28" s="1"/>
  <c r="T111" i="28"/>
  <c r="T62" i="28"/>
  <c r="C32" i="35"/>
  <c r="E13" i="28"/>
  <c r="D35" i="35"/>
  <c r="T61" i="28" l="1"/>
  <c r="T80" i="28"/>
  <c r="R13" i="28"/>
  <c r="T99" i="28"/>
  <c r="C31" i="35"/>
  <c r="C35" i="35" s="1"/>
  <c r="R164" i="28"/>
  <c r="T13" i="28"/>
  <c r="T79" i="28"/>
  <c r="E98" i="28"/>
  <c r="R98" i="28" s="1"/>
  <c r="T98" i="28" l="1"/>
  <c r="J120" i="28"/>
  <c r="J144" i="28" s="1"/>
  <c r="T120" i="28" l="1"/>
  <c r="T144" i="28" s="1"/>
  <c r="R120" i="28"/>
  <c r="R144" i="28" s="1"/>
  <c r="V144" i="28"/>
  <c r="J119" i="28"/>
  <c r="T119" i="28" l="1"/>
  <c r="R119" i="28"/>
  <c r="U144" i="28"/>
  <c r="I24" i="29"/>
  <c r="I37" i="29"/>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<sst xmlns="http://schemas.openxmlformats.org/spreadsheetml/2006/main" count="1008" uniqueCount="467">
  <si>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</si>
  <si>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</si>
  <si>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</si>
  <si>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</si>
  <si>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</si>
  <si>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</si>
  <si>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</si>
  <si>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</si>
  <si>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</si>
  <si>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</si>
  <si>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</si>
  <si>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</si>
  <si>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</si>
  <si>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</si>
  <si>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</si>
  <si>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</si>
  <si>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</si>
  <si>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</si>
  <si>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</si>
  <si>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</si>
  <si>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</si>
  <si>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</si>
  <si>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</si>
  <si>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</si>
  <si>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</si>
  <si>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</si>
  <si>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</si>
  <si>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</si>
  <si>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</si>
  <si>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</si>
  <si>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</si>
  <si>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</si>
  <si>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</si>
  <si>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</si>
  <si>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</si>
  <si>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</si>
  <si>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</si>
  <si>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</si>
  <si>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</si>
  <si>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</si>
  <si>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</si>
  <si>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</si>
  <si>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</si>
  <si>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</si>
  <si>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</si>
  <si>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</si>
  <si>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</si>
  <si>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</si>
  <si>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</si>
  <si>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</si>
  <si>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</si>
  <si>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</si>
  <si>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</si>
  <si>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</si>
  <si>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</si>
  <si>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</si>
  <si>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</si>
  <si>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</si>
  <si>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</si>
  <si>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</si>
  <si>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</si>
  <si>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</si>
  <si>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</si>
  <si>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</si>
  <si>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</si>
  <si>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</si>
  <si>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</si>
  <si>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</si>
  <si>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</si>
  <si>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</si>
  <si>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</si>
  <si>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у т.ч. на погашення заборгованості що утворилася на початок року</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</si>
  <si>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</si>
  <si>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</si>
  <si>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</si>
  <si>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</si>
  <si>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</si>
  <si>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</si>
  <si>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</si>
  <si>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</si>
  <si>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</si>
  <si>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</si>
  <si>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</si>
  <si>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</si>
  <si>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</si>
  <si>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</si>
  <si>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</si>
  <si>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</si>
  <si>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</si>
  <si>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</si>
  <si>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</si>
  <si>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</si>
  <si>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</si>
  <si>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</si>
  <si>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</si>
  <si>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</si>
  <si>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</si>
  <si>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</si>
  <si>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</si>
  <si>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</si>
  <si>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</si>
  <si>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</si>
  <si>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</si>
  <si>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</si>
  <si>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</si>
  <si>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</si>
  <si>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</si>
  <si>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</si>
  <si>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</si>
  <si>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</si>
  <si>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</si>
  <si>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</si>
  <si>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</si>
  <si>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</si>
  <si>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</si>
  <si>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</si>
  <si>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</si>
  <si>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</si>
  <si>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</si>
  <si>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</si>
  <si>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</si>
  <si>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</si>
  <si>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</si>
  <si>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</si>
  <si>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</si>
  <si>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</si>
  <si>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</si>
  <si>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</si>
  <si>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</si>
  <si>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</si>
  <si>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</si>
  <si>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</si>
  <si>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</si>
  <si>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</si>
  <si>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</si>
  <si>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</si>
  <si>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</si>
  <si>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</si>
  <si>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</si>
  <si>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</si>
  <si>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</si>
  <si>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</si>
  <si>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</si>
  <si>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</si>
  <si>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</si>
  <si>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</si>
  <si>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</si>
  <si>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</si>
  <si>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</si>
  <si>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</si>
  <si>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</si>
  <si>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</si>
  <si>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</si>
  <si>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</si>
  <si>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</si>
  <si>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</si>
  <si>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</si>
  <si>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</si>
  <si>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</si>
  <si>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</si>
  <si>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</si>
  <si>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</si>
  <si>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</si>
  <si>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</si>
  <si>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</si>
  <si>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</si>
  <si>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</si>
  <si>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</si>
  <si>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</si>
  <si>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</si>
  <si>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</si>
  <si>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</si>
  <si>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</si>
  <si>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</si>
  <si>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</si>
  <si>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</si>
  <si>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</si>
  <si>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</si>
  <si>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</si>
  <si>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</si>
  <si>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</si>
  <si>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</si>
  <si>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</si>
  <si>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</si>
  <si>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</si>
  <si>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</si>
  <si>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</si>
  <si>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</si>
  <si>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</si>
  <si>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</si>
  <si>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</si>
  <si>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</si>
  <si>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</si>
  <si>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</si>
  <si>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</si>
  <si>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</si>
  <si>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</si>
  <si>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</si>
  <si>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</si>
  <si>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</si>
  <si>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</si>
  <si>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</si>
  <si>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</si>
  <si>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</si>
  <si>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</si>
  <si>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</si>
  <si>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</si>
  <si>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</si>
  <si>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</si>
  <si>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</si>
  <si>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</si>
  <si>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</si>
  <si>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</si>
  <si>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</si>
  <si>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</si>
  <si>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</si>
  <si>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</si>
  <si>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</si>
  <si>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</si>
  <si>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</si>
  <si>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</si>
  <si>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</si>
  <si>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</si>
  <si>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</si>
  <si>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</si>
  <si>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</si>
  <si>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</si>
  <si>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</si>
  <si>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</si>
  <si>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</si>
  <si>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</si>
  <si>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</si>
  <si>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</si>
  <si>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</si>
  <si>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</si>
  <si>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</si>
  <si>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</si>
  <si>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</si>
  <si>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</si>
  <si>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</si>
  <si>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</si>
  <si>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</si>
  <si>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</si>
  <si>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</si>
  <si>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</si>
  <si>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</si>
  <si>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</si>
  <si>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</si>
  <si>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</si>
  <si>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</si>
  <si>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</si>
  <si>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</si>
  <si>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</si>
  <si>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</si>
  <si>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</si>
  <si>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</si>
  <si>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</si>
  <si>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</si>
  <si>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</si>
  <si>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</si>
  <si>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</si>
  <si>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</si>
  <si>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</si>
  <si>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</si>
  <si>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</si>
  <si>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</si>
  <si>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</si>
  <si>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</si>
  <si>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</si>
  <si>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</si>
  <si>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</si>
  <si>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</si>
  <si>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</si>
  <si>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</si>
  <si>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</si>
  <si>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</si>
  <si>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</si>
  <si>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</si>
  <si>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</si>
  <si>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</si>
  <si>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</si>
  <si>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</si>
  <si>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</si>
  <si>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</si>
  <si>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</si>
  <si>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</si>
  <si>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</si>
  <si>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</si>
  <si>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</si>
  <si>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</si>
  <si>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</si>
  <si>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</si>
  <si>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</si>
  <si>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</si>
  <si>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</si>
  <si>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</si>
  <si>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</si>
  <si>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</si>
  <si>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</si>
  <si>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</si>
  <si>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</si>
  <si>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</si>
  <si>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</si>
  <si>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</si>
  <si>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</si>
  <si>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</si>
  <si>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</si>
  <si>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</si>
  <si>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</si>
  <si>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</si>
  <si>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</si>
  <si>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</si>
  <si>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</si>
  <si>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</si>
  <si>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</si>
  <si>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</si>
  <si>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</si>
  <si>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</si>
  <si>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</si>
  <si>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</si>
  <si>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</si>
  <si>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</si>
  <si>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</si>
  <si>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</si>
  <si>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</si>
  <si>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</si>
  <si>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</si>
  <si>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</si>
  <si>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</si>
  <si>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</si>
  <si>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</si>
  <si>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</si>
  <si>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</si>
  <si>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</si>
  <si>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</si>
  <si>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</si>
  <si>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</si>
  <si>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</si>
  <si>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</si>
  <si>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</si>
  <si>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</si>
  <si>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</si>
  <si>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</si>
  <si>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</si>
  <si>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</si>
  <si>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</si>
  <si>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</si>
  <si>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</si>
  <si>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</si>
  <si>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</si>
  <si>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</si>
  <si>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</si>
  <si>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</si>
  <si>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</si>
  <si>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</si>
  <si>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</si>
  <si>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</si>
  <si>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</si>
  <si>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</si>
  <si>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</si>
  <si>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</si>
  <si>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</si>
  <si>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</si>
  <si>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</si>
  <si>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</si>
  <si>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</si>
  <si>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</si>
  <si>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</si>
  <si>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</si>
  <si>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</si>
  <si>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</si>
  <si>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</si>
  <si>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</si>
  <si>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</si>
  <si>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</si>
  <si>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</si>
  <si>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</si>
  <si>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</si>
  <si>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</si>
  <si>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</si>
  <si>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</si>
  <si>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</si>
  <si>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</si>
  <si>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</si>
  <si>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</si>
  <si>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</si>
  <si>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</si>
  <si>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</si>
  <si>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</si>
  <si>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</si>
  <si>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</si>
  <si>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</si>
  <si>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</si>
  <si>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</si>
  <si>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</si>
  <si>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</si>
  <si>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</si>
  <si>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</si>
  <si>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</si>
  <si>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</si>
  <si>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</si>
  <si>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</si>
  <si>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</si>
  <si>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</si>
  <si>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</si>
  <si>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</si>
  <si>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</si>
  <si>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</si>
  <si>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</si>
  <si>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</si>
  <si>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</si>
  <si>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</si>
  <si>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</si>
  <si>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</si>
  <si>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</si>
  <si>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</si>
  <si>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</si>
  <si>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</si>
  <si>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</si>
  <si>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</si>
  <si>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</si>
  <si>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</si>
  <si>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</si>
  <si>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</si>
  <si>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</si>
  <si>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</si>
  <si>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</si>
  <si>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</si>
  <si>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</si>
  <si>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</si>
  <si>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</si>
  <si>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</si>
  <si>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</si>
  <si>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</si>
  <si>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</si>
  <si>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</si>
  <si>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</si>
  <si>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</si>
  <si>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</si>
  <si>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</si>
  <si>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</si>
  <si>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</si>
  <si>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</si>
  <si>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</si>
  <si>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</si>
  <si>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нежитлового приміщення за адресою м-н Перемоги, 21 м.Вараш, Рівненської області</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</si>
  <si>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</si>
  <si>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</si>
  <si>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</si>
  <si>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</si>
  <si>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0611070</t>
  </si>
  <si>
    <t>1141</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</si>
  <si>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</si>
  <si>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</si>
  <si>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Капітальний ремонт автоматичної системи пожежної сигналізації та оповіщення людей про пожежу в закладі дошкільної освіти № 7, вул. Енергетиків, 33 м. Вараш, Рівненської обл.</t>
  </si>
  <si>
    <t>0611141</t>
  </si>
  <si>
    <t>Надання спеціальної освіти мистецькими школами</t>
  </si>
  <si>
    <t>1011080</t>
  </si>
  <si>
    <t>1080</t>
  </si>
  <si>
    <t>1600000</t>
  </si>
  <si>
    <t>1610000</t>
  </si>
  <si>
    <t>Відділ  архітектури та містобудування виконавчого комітету Вараської міської ради</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</si>
  <si>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</si>
  <si>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</si>
  <si>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</si>
  <si>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</si>
  <si>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1610160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</si>
</sst>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8" x14ac:knownFonts="1">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b/>
      <sz val="16"/>
      <color indexed="8"/>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sz val="16"/>
      <color indexed="8"/>
      <name val="Times New Roman"/>
      <family val="1"/>
      <charset val="204"/>
    </font>
    <font>
      <b/>
      <sz val="8"/>
      <color indexed="81"/>
      <name val="Tahoma"/>
      <family val="2"/>
      <charset val="204"/>
    </font>
    <font>
      <sz val="8"/>
      <color indexed="81"/>
      <name val="Tahoma"/>
      <family val="2"/>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sz val="12"/>
      <color rgb="FFFF0000"/>
      <name val="Times New Roman Cyr"/>
      <family val="1"/>
      <charset val="204"/>
    </font>
    <font>
      <b/>
      <sz val="12"/>
      <color rgb="FFFF0000"/>
      <name val="Times New Roman CYR"/>
      <family val="1"/>
      <charset val="204"/>
    </font>
    <font>
      <i/>
      <sz val="12"/>
      <color rgb="FFFF0000"/>
      <name val="Times New Roman"/>
      <family val="1"/>
      <charset val="204"/>
    </font>
    <font>
      <i/>
      <sz val="12"/>
      <color rgb="FFFF0000"/>
      <name val="Times New Roman Cyr"/>
      <family val="1"/>
      <charset val="204"/>
    </font>
    <font>
      <b/>
      <i/>
      <sz val="12"/>
      <color rgb="FFFF0000"/>
      <name val="Times New Roman CYR"/>
      <family val="1"/>
      <charset val="204"/>
    </font>
    <font>
      <sz val="14"/>
      <color rgb="FFFF0000"/>
      <name val="Times New Roman Cyr"/>
      <family val="1"/>
      <charset val="204"/>
    </font>
    <font>
      <sz val="14"/>
      <color rgb="FFFF0000"/>
      <name val="Times New Roman"/>
      <family val="1"/>
    </font>
    <font>
      <b/>
      <sz val="16"/>
      <name val="Arial Cyr"/>
      <charset val="204"/>
    </font>
    <font>
      <sz val="10"/>
      <color rgb="FFFF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rgb="FFFF0000"/>
      <name val="Times New Roman Cyr"/>
      <family val="1"/>
      <charset val="204"/>
    </font>
    <font>
      <sz val="13"/>
      <name val="Times New Roman"/>
      <family val="1"/>
    </font>
    <font>
      <i/>
      <sz val="14"/>
      <name val="Times New Roman"/>
      <family val="1"/>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b/>
      <i/>
      <sz val="14"/>
      <color rgb="FFFF0000"/>
      <name val="Times New Roman"/>
      <family val="1"/>
    </font>
    <font>
      <i/>
      <sz val="12"/>
      <color rgb="FFFF0000"/>
      <name val="Times New Roman"/>
      <family val="1"/>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i/>
      <sz val="12"/>
      <name val="Times New Roman"/>
      <family val="1"/>
      <charset val="204"/>
    </font>
    <font>
      <i/>
      <sz val="12"/>
      <name val="Helv"/>
      <charset val="204"/>
    </font>
    <font>
      <sz val="12"/>
      <name val="Helv"/>
      <charset val="204"/>
    </font>
    <font>
      <sz val="14"/>
      <color rgb="FF333333"/>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3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1" fillId="0" borderId="0"/>
    <xf numFmtId="0" fontId="13" fillId="0" borderId="0"/>
    <xf numFmtId="0" fontId="50"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5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15" fillId="0" borderId="0"/>
    <xf numFmtId="0" fontId="2" fillId="0" borderId="0"/>
    <xf numFmtId="0" fontId="2" fillId="0" borderId="0"/>
  </cellStyleXfs>
  <cellXfs count="516">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5" applyFont="1"/>
    <xf numFmtId="0" fontId="20" fillId="0" borderId="0" xfId="5" applyFont="1"/>
    <xf numFmtId="0" fontId="14" fillId="0" borderId="0" xfId="5" applyFont="1"/>
    <xf numFmtId="0" fontId="20" fillId="0" borderId="0" xfId="5" applyFont="1" applyAlignment="1">
      <alignment horizontal="center" vertical="center" wrapText="1"/>
    </xf>
    <xf numFmtId="49" fontId="14" fillId="0" borderId="0" xfId="5" applyNumberFormat="1" applyFont="1"/>
    <xf numFmtId="0" fontId="22" fillId="0" borderId="0" xfId="5" applyFont="1"/>
    <xf numFmtId="49" fontId="20" fillId="0" borderId="0" xfId="5" applyNumberFormat="1" applyFont="1"/>
    <xf numFmtId="0" fontId="23" fillId="0" borderId="0" xfId="5" applyFont="1"/>
    <xf numFmtId="49" fontId="11" fillId="0" borderId="0" xfId="5" applyNumberFormat="1" applyFont="1" applyFill="1" applyBorder="1" applyAlignment="1">
      <alignment horizontal="center" vertical="center" wrapText="1"/>
    </xf>
    <xf numFmtId="49" fontId="12" fillId="0" borderId="0" xfId="5" applyNumberFormat="1" applyFont="1" applyFill="1" applyBorder="1" applyAlignment="1" applyProtection="1">
      <alignment vertical="top" wrapText="1"/>
      <protection locked="0"/>
    </xf>
    <xf numFmtId="0" fontId="20" fillId="0" borderId="0" xfId="5" applyFont="1" applyBorder="1"/>
    <xf numFmtId="49" fontId="11" fillId="0" borderId="0" xfId="5" applyNumberFormat="1" applyFont="1" applyFill="1" applyBorder="1" applyAlignment="1" applyProtection="1">
      <alignment vertical="top" wrapText="1"/>
      <protection locked="0"/>
    </xf>
    <xf numFmtId="49" fontId="21" fillId="2" borderId="1" xfId="5" applyNumberFormat="1" applyFont="1" applyFill="1" applyBorder="1" applyAlignment="1">
      <alignment horizontal="center" wrapText="1"/>
    </xf>
    <xf numFmtId="49" fontId="21" fillId="2" borderId="1" xfId="5" applyNumberFormat="1" applyFont="1" applyFill="1" applyBorder="1" applyAlignment="1" applyProtection="1">
      <alignment horizontal="center" wrapText="1"/>
      <protection locked="0"/>
    </xf>
    <xf numFmtId="0" fontId="22" fillId="0" borderId="0" xfId="5" applyFont="1" applyAlignment="1">
      <alignment horizontal="center" vertical="center" wrapText="1"/>
    </xf>
    <xf numFmtId="3" fontId="14" fillId="0" borderId="6" xfId="5" applyNumberFormat="1" applyFont="1" applyBorder="1" applyAlignment="1">
      <alignment wrapText="1"/>
    </xf>
    <xf numFmtId="0" fontId="22"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25" fillId="0" borderId="0" xfId="4" applyFont="1" applyAlignment="1"/>
    <xf numFmtId="0" fontId="26" fillId="0" borderId="0" xfId="4" applyFont="1" applyFill="1" applyBorder="1"/>
    <xf numFmtId="0" fontId="9" fillId="0" borderId="0" xfId="4" applyFont="1" applyFill="1" applyBorder="1"/>
    <xf numFmtId="0" fontId="16" fillId="0" borderId="0" xfId="4" applyFont="1" applyFill="1" applyBorder="1" applyAlignment="1">
      <alignment horizontal="center"/>
    </xf>
    <xf numFmtId="0" fontId="29" fillId="0" borderId="1" xfId="4" applyFont="1" applyFill="1" applyBorder="1" applyAlignment="1">
      <alignment horizontal="center" vertical="center" wrapText="1"/>
    </xf>
    <xf numFmtId="0" fontId="29" fillId="0" borderId="1" xfId="4" applyFont="1" applyFill="1" applyBorder="1" applyAlignment="1">
      <alignment horizontal="center" vertical="center"/>
    </xf>
    <xf numFmtId="49" fontId="30" fillId="0" borderId="1" xfId="4" applyNumberFormat="1" applyFont="1" applyFill="1" applyBorder="1" applyAlignment="1">
      <alignment horizontal="center" vertical="top" wrapText="1"/>
    </xf>
    <xf numFmtId="0" fontId="30" fillId="0" borderId="1" xfId="4" applyFont="1" applyFill="1" applyBorder="1" applyAlignment="1">
      <alignment horizontal="center" vertical="center" wrapText="1"/>
    </xf>
    <xf numFmtId="0" fontId="31" fillId="0" borderId="0" xfId="4" applyFont="1" applyFill="1" applyBorder="1"/>
    <xf numFmtId="49" fontId="32" fillId="0" borderId="1" xfId="4" applyNumberFormat="1" applyFont="1" applyFill="1" applyBorder="1" applyAlignment="1">
      <alignment wrapText="1"/>
    </xf>
    <xf numFmtId="0" fontId="33" fillId="3" borderId="0" xfId="4" applyFont="1" applyFill="1" applyBorder="1"/>
    <xf numFmtId="0" fontId="33" fillId="0" borderId="0" xfId="4" applyFont="1" applyFill="1" applyBorder="1"/>
    <xf numFmtId="49" fontId="34" fillId="0" borderId="1" xfId="4" applyNumberFormat="1" applyFont="1" applyFill="1" applyBorder="1" applyAlignment="1">
      <alignment horizontal="left" wrapText="1"/>
    </xf>
    <xf numFmtId="2" fontId="33" fillId="0" borderId="0" xfId="4" applyNumberFormat="1" applyFont="1" applyFill="1" applyBorder="1"/>
    <xf numFmtId="0" fontId="26" fillId="3" borderId="0" xfId="4" applyFont="1" applyFill="1" applyBorder="1"/>
    <xf numFmtId="49" fontId="34" fillId="0" borderId="1" xfId="4" applyNumberFormat="1" applyFont="1" applyFill="1" applyBorder="1" applyAlignment="1">
      <alignment wrapText="1"/>
    </xf>
    <xf numFmtId="49" fontId="26" fillId="0" borderId="0" xfId="4" applyNumberFormat="1" applyFont="1" applyFill="1" applyBorder="1" applyAlignment="1">
      <alignment vertical="top" wrapText="1"/>
    </xf>
    <xf numFmtId="0" fontId="36" fillId="0" borderId="0" xfId="4" applyFont="1" applyFill="1" applyBorder="1"/>
    <xf numFmtId="0" fontId="37" fillId="0" borderId="0" xfId="4" applyFont="1" applyFill="1" applyBorder="1"/>
    <xf numFmtId="0" fontId="33" fillId="0" borderId="0" xfId="6" applyFont="1" applyFill="1" applyBorder="1" applyAlignment="1" applyProtection="1">
      <alignment vertical="center" wrapText="1"/>
    </xf>
    <xf numFmtId="164" fontId="36" fillId="0" borderId="0" xfId="4" applyNumberFormat="1" applyFont="1" applyFill="1" applyBorder="1"/>
    <xf numFmtId="3" fontId="36" fillId="0" borderId="0" xfId="4" applyNumberFormat="1" applyFont="1" applyFill="1" applyBorder="1"/>
    <xf numFmtId="1" fontId="26" fillId="0" borderId="0" xfId="4" applyNumberFormat="1" applyFont="1" applyFill="1" applyBorder="1" applyAlignment="1">
      <alignment vertical="top" wrapText="1"/>
    </xf>
    <xf numFmtId="3" fontId="28" fillId="0" borderId="1" xfId="4" applyNumberFormat="1" applyFont="1" applyFill="1" applyBorder="1" applyAlignment="1">
      <alignment horizontal="center" wrapText="1"/>
    </xf>
    <xf numFmtId="3" fontId="34" fillId="0" borderId="1" xfId="4" applyNumberFormat="1" applyFont="1" applyFill="1" applyBorder="1" applyAlignment="1">
      <alignment horizontal="center" wrapText="1"/>
    </xf>
    <xf numFmtId="3" fontId="35" fillId="0" borderId="1" xfId="4" applyNumberFormat="1" applyFont="1" applyFill="1" applyBorder="1" applyAlignment="1">
      <alignment horizontal="center" wrapText="1"/>
    </xf>
    <xf numFmtId="3" fontId="35" fillId="0" borderId="1" xfId="4" applyNumberFormat="1" applyFont="1" applyFill="1" applyBorder="1" applyAlignment="1">
      <alignment horizontal="center"/>
    </xf>
    <xf numFmtId="0" fontId="7" fillId="0" borderId="9" xfId="5" applyFont="1" applyBorder="1" applyAlignment="1">
      <alignment horizontal="center" vertical="center" wrapText="1"/>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2" fillId="0" borderId="1" xfId="4" applyNumberFormat="1" applyFont="1" applyFill="1" applyBorder="1" applyAlignment="1">
      <alignment horizontal="center" wrapText="1"/>
    </xf>
    <xf numFmtId="49" fontId="34" fillId="0" borderId="1" xfId="4" applyNumberFormat="1" applyFont="1" applyFill="1" applyBorder="1" applyAlignment="1">
      <alignment horizontal="center" wrapText="1"/>
    </xf>
    <xf numFmtId="3" fontId="28" fillId="0" borderId="1" xfId="4" applyNumberFormat="1" applyFont="1" applyFill="1" applyBorder="1" applyAlignment="1">
      <alignment horizontal="left" wrapText="1"/>
    </xf>
    <xf numFmtId="0" fontId="44" fillId="0" borderId="0" xfId="0" applyFont="1"/>
    <xf numFmtId="1" fontId="21" fillId="2" borderId="1" xfId="5" applyNumberFormat="1" applyFont="1" applyFill="1" applyBorder="1" applyAlignment="1" applyProtection="1">
      <alignment horizontal="center" wrapText="1"/>
      <protection locked="0"/>
    </xf>
    <xf numFmtId="49" fontId="21" fillId="2" borderId="1" xfId="5"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46" fillId="2" borderId="1" xfId="5" applyNumberFormat="1" applyFont="1" applyFill="1" applyBorder="1" applyAlignment="1" applyProtection="1">
      <alignment horizontal="center" wrapText="1"/>
      <protection locked="0"/>
    </xf>
    <xf numFmtId="49" fontId="46" fillId="2" borderId="1" xfId="5" applyNumberFormat="1" applyFont="1" applyFill="1" applyBorder="1" applyAlignment="1" applyProtection="1">
      <alignment horizontal="center" wrapText="1"/>
      <protection locked="0"/>
    </xf>
    <xf numFmtId="0" fontId="10" fillId="0" borderId="1" xfId="5" applyFont="1" applyBorder="1" applyAlignment="1">
      <alignment horizontal="center" vertical="center" wrapText="1"/>
    </xf>
    <xf numFmtId="0" fontId="49" fillId="0" borderId="0" xfId="0" applyFont="1"/>
    <xf numFmtId="0" fontId="5" fillId="0" borderId="11" xfId="0" applyFont="1" applyBorder="1"/>
    <xf numFmtId="0" fontId="0" fillId="0" borderId="11" xfId="0" applyBorder="1"/>
    <xf numFmtId="3" fontId="5" fillId="0" borderId="11"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4" fillId="0" borderId="1" xfId="0" applyFont="1" applyBorder="1"/>
    <xf numFmtId="0" fontId="30" fillId="0" borderId="1" xfId="5" applyFont="1" applyBorder="1" applyAlignment="1">
      <alignment horizontal="center" vertical="center" wrapText="1"/>
    </xf>
    <xf numFmtId="0" fontId="53" fillId="0" borderId="2" xfId="5" applyFont="1" applyBorder="1" applyAlignment="1">
      <alignment horizontal="center" vertical="center" wrapText="1"/>
    </xf>
    <xf numFmtId="0" fontId="54" fillId="0" borderId="0" xfId="5" applyFont="1" applyAlignment="1">
      <alignment horizontal="center" vertical="center" wrapText="1"/>
    </xf>
    <xf numFmtId="49" fontId="52"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0" fillId="0" borderId="0" xfId="0" applyFont="1" applyBorder="1"/>
    <xf numFmtId="0" fontId="56" fillId="0" borderId="0" xfId="0" applyFont="1"/>
    <xf numFmtId="0" fontId="56" fillId="0" borderId="0" xfId="0" applyFont="1" applyFill="1"/>
    <xf numFmtId="0" fontId="55" fillId="0" borderId="0" xfId="0" applyFont="1"/>
    <xf numFmtId="0" fontId="58" fillId="0" borderId="0" xfId="0" applyFont="1" applyAlignment="1">
      <alignment horizontal="center"/>
    </xf>
    <xf numFmtId="0" fontId="58" fillId="0" borderId="0" xfId="0" applyFont="1" applyFill="1" applyAlignment="1">
      <alignment horizontal="center"/>
    </xf>
    <xf numFmtId="0" fontId="44" fillId="0" borderId="0" xfId="0" applyFont="1" applyFill="1" applyBorder="1"/>
    <xf numFmtId="0" fontId="59" fillId="0" borderId="0" xfId="0" applyFont="1"/>
    <xf numFmtId="0" fontId="44" fillId="0" borderId="0" xfId="0" applyFont="1" applyBorder="1"/>
    <xf numFmtId="49" fontId="47" fillId="0" borderId="1" xfId="0" applyNumberFormat="1" applyFont="1" applyBorder="1" applyAlignment="1">
      <alignment horizontal="center"/>
    </xf>
    <xf numFmtId="49" fontId="60" fillId="0" borderId="8" xfId="0" applyNumberFormat="1" applyFont="1" applyBorder="1" applyAlignment="1">
      <alignment horizontal="center" wrapText="1"/>
    </xf>
    <xf numFmtId="49" fontId="21" fillId="4" borderId="1" xfId="0" applyNumberFormat="1" applyFont="1" applyFill="1" applyBorder="1" applyAlignment="1">
      <alignment horizontal="center" wrapText="1"/>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11" xfId="0" applyNumberFormat="1" applyFont="1" applyBorder="1"/>
    <xf numFmtId="0" fontId="36" fillId="3" borderId="0" xfId="4" applyFont="1" applyFill="1" applyBorder="1"/>
    <xf numFmtId="49" fontId="34" fillId="0" borderId="1" xfId="4" applyNumberFormat="1" applyFont="1" applyFill="1" applyBorder="1" applyAlignment="1">
      <alignment vertical="center" wrapText="1"/>
    </xf>
    <xf numFmtId="49" fontId="63" fillId="0" borderId="0" xfId="0" applyNumberFormat="1" applyFont="1" applyAlignment="1">
      <alignment horizontal="center" vertical="center"/>
    </xf>
    <xf numFmtId="49" fontId="44" fillId="0" borderId="0" xfId="0" applyNumberFormat="1" applyFont="1" applyAlignment="1" applyProtection="1">
      <alignment vertical="top"/>
      <protection locked="0"/>
    </xf>
    <xf numFmtId="0" fontId="18" fillId="0" borderId="0" xfId="4" applyFont="1" applyAlignment="1">
      <alignment horizontal="right"/>
    </xf>
    <xf numFmtId="0" fontId="61" fillId="0" borderId="1" xfId="5" applyFont="1" applyBorder="1" applyAlignment="1">
      <alignment wrapText="1"/>
    </xf>
    <xf numFmtId="3" fontId="61" fillId="0" borderId="1" xfId="5" applyNumberFormat="1" applyFont="1" applyBorder="1" applyAlignment="1">
      <alignment horizontal="center" wrapText="1"/>
    </xf>
    <xf numFmtId="49" fontId="60" fillId="0" borderId="1" xfId="0" applyNumberFormat="1" applyFont="1" applyFill="1" applyBorder="1" applyAlignment="1">
      <alignment horizontal="center" wrapText="1"/>
    </xf>
    <xf numFmtId="4" fontId="61" fillId="0" borderId="1" xfId="5" applyNumberFormat="1" applyFont="1" applyBorder="1" applyAlignment="1">
      <alignment horizontal="center" wrapText="1"/>
    </xf>
    <xf numFmtId="49" fontId="66" fillId="4" borderId="1" xfId="0" applyNumberFormat="1" applyFont="1" applyFill="1" applyBorder="1" applyAlignment="1">
      <alignment horizontal="center" wrapText="1"/>
    </xf>
    <xf numFmtId="49" fontId="47" fillId="0" borderId="1" xfId="0" applyNumberFormat="1" applyFont="1" applyBorder="1" applyAlignment="1">
      <alignment horizontal="left" wrapText="1"/>
    </xf>
    <xf numFmtId="49" fontId="60" fillId="0" borderId="1" xfId="0" applyNumberFormat="1" applyFont="1" applyBorder="1" applyAlignment="1">
      <alignment horizontal="center" wrapText="1"/>
    </xf>
    <xf numFmtId="49" fontId="66" fillId="4" borderId="1" xfId="0" applyNumberFormat="1" applyFont="1" applyFill="1" applyBorder="1" applyAlignment="1" applyProtection="1">
      <alignment horizontal="left" wrapText="1"/>
      <protection locked="0"/>
    </xf>
    <xf numFmtId="49" fontId="66" fillId="4" borderId="1" xfId="5" applyNumberFormat="1" applyFont="1" applyFill="1" applyBorder="1" applyAlignment="1" applyProtection="1">
      <alignment horizontal="center" wrapText="1"/>
      <protection locked="0"/>
    </xf>
    <xf numFmtId="3" fontId="66" fillId="4" borderId="1" xfId="5" applyNumberFormat="1" applyFont="1" applyFill="1" applyBorder="1" applyAlignment="1" applyProtection="1">
      <alignment horizontal="center" wrapText="1"/>
      <protection locked="0"/>
    </xf>
    <xf numFmtId="3" fontId="61" fillId="0" borderId="6" xfId="5" applyNumberFormat="1" applyFont="1" applyBorder="1" applyAlignment="1">
      <alignment wrapText="1"/>
    </xf>
    <xf numFmtId="0" fontId="64" fillId="0" borderId="0" xfId="5" applyFont="1" applyAlignment="1">
      <alignment wrapText="1"/>
    </xf>
    <xf numFmtId="49" fontId="66" fillId="0" borderId="1" xfId="5" applyNumberFormat="1" applyFont="1" applyFill="1" applyBorder="1" applyAlignment="1" applyProtection="1">
      <alignment horizontal="center" wrapText="1"/>
      <protection locked="0"/>
    </xf>
    <xf numFmtId="3" fontId="66" fillId="0" borderId="1" xfId="5" applyNumberFormat="1" applyFont="1" applyFill="1" applyBorder="1" applyAlignment="1" applyProtection="1">
      <alignment horizontal="center" wrapText="1"/>
      <protection locked="0"/>
    </xf>
    <xf numFmtId="3" fontId="67" fillId="0" borderId="1" xfId="5" applyNumberFormat="1" applyFont="1" applyFill="1" applyBorder="1" applyAlignment="1" applyProtection="1">
      <alignment horizontal="center" wrapText="1"/>
      <protection locked="0"/>
    </xf>
    <xf numFmtId="3" fontId="61" fillId="0" borderId="6" xfId="5" applyNumberFormat="1" applyFont="1" applyFill="1" applyBorder="1" applyAlignment="1">
      <alignment wrapText="1"/>
    </xf>
    <xf numFmtId="0" fontId="64" fillId="0" borderId="0" xfId="5" applyFont="1" applyFill="1" applyAlignment="1">
      <alignment wrapText="1"/>
    </xf>
    <xf numFmtId="49" fontId="67" fillId="0" borderId="1" xfId="5" applyNumberFormat="1" applyFont="1" applyFill="1" applyBorder="1" applyAlignment="1" applyProtection="1">
      <alignment horizontal="center" wrapText="1"/>
      <protection locked="0"/>
    </xf>
    <xf numFmtId="0" fontId="47" fillId="0" borderId="1" xfId="0" applyFont="1" applyBorder="1" applyAlignment="1">
      <alignment horizontal="left" vertical="center" wrapText="1"/>
    </xf>
    <xf numFmtId="49" fontId="61" fillId="0" borderId="1" xfId="0" applyNumberFormat="1" applyFont="1" applyBorder="1" applyAlignment="1" applyProtection="1">
      <alignment horizontal="left" wrapText="1"/>
      <protection locked="0"/>
    </xf>
    <xf numFmtId="3" fontId="68" fillId="4" borderId="1" xfId="0" applyNumberFormat="1" applyFont="1" applyFill="1" applyBorder="1" applyAlignment="1">
      <alignment horizontal="center" wrapText="1"/>
    </xf>
    <xf numFmtId="3" fontId="68"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70" fillId="0" borderId="0" xfId="4" applyNumberFormat="1" applyFont="1" applyFill="1" applyBorder="1" applyAlignment="1">
      <alignment horizontal="right" wrapText="1"/>
    </xf>
    <xf numFmtId="49" fontId="35" fillId="0" borderId="11" xfId="4" applyNumberFormat="1" applyFont="1" applyFill="1" applyBorder="1" applyAlignment="1">
      <alignment horizontal="right" wrapText="1"/>
    </xf>
    <xf numFmtId="0" fontId="55" fillId="0" borderId="0" xfId="0" applyFont="1" applyAlignment="1">
      <alignment horizontal="center"/>
    </xf>
    <xf numFmtId="0" fontId="55" fillId="0" borderId="0" xfId="0" applyFont="1" applyFill="1" applyAlignment="1">
      <alignment horizontal="center"/>
    </xf>
    <xf numFmtId="0" fontId="55" fillId="0" borderId="0" xfId="0" applyFont="1" applyFill="1"/>
    <xf numFmtId="0" fontId="55" fillId="0" borderId="0" xfId="0" applyFont="1" applyAlignment="1">
      <alignment horizontal="left"/>
    </xf>
    <xf numFmtId="0" fontId="55" fillId="0" borderId="0" xfId="0" applyFont="1" applyFill="1" applyAlignment="1">
      <alignment horizontal="left"/>
    </xf>
    <xf numFmtId="3" fontId="56" fillId="0" borderId="0" xfId="0" applyNumberFormat="1" applyFont="1" applyFill="1"/>
    <xf numFmtId="49" fontId="71" fillId="0" borderId="1" xfId="0" applyNumberFormat="1" applyFont="1" applyBorder="1" applyAlignment="1">
      <alignment horizontal="center" wrapText="1"/>
    </xf>
    <xf numFmtId="3" fontId="72" fillId="0" borderId="1" xfId="5" applyNumberFormat="1" applyFont="1" applyFill="1" applyBorder="1" applyAlignment="1" applyProtection="1">
      <alignment horizontal="center" wrapText="1"/>
      <protection locked="0"/>
    </xf>
    <xf numFmtId="49" fontId="21" fillId="4" borderId="1" xfId="0" applyNumberFormat="1" applyFont="1" applyFill="1" applyBorder="1" applyAlignment="1" applyProtection="1">
      <alignment horizontal="left" wrapText="1"/>
      <protection locked="0"/>
    </xf>
    <xf numFmtId="49" fontId="21" fillId="4" borderId="1" xfId="5" applyNumberFormat="1" applyFont="1" applyFill="1" applyBorder="1" applyAlignment="1" applyProtection="1">
      <alignment horizontal="center" wrapText="1"/>
      <protection locked="0"/>
    </xf>
    <xf numFmtId="3" fontId="21" fillId="4" borderId="1" xfId="5" applyNumberFormat="1" applyFont="1" applyFill="1" applyBorder="1" applyAlignment="1" applyProtection="1">
      <alignment horizontal="center" wrapText="1"/>
      <protection locked="0"/>
    </xf>
    <xf numFmtId="3" fontId="14" fillId="2" borderId="6" xfId="5" applyNumberFormat="1" applyFont="1" applyFill="1" applyBorder="1" applyAlignment="1">
      <alignment horizontal="center" vertical="center" wrapText="1"/>
    </xf>
    <xf numFmtId="4" fontId="28" fillId="0" borderId="1" xfId="4" applyNumberFormat="1" applyFont="1" applyFill="1" applyBorder="1" applyAlignment="1">
      <alignment horizontal="center" wrapText="1"/>
    </xf>
    <xf numFmtId="4" fontId="35" fillId="0" borderId="1" xfId="4" applyNumberFormat="1" applyFont="1" applyFill="1" applyBorder="1" applyAlignment="1">
      <alignment horizontal="center" wrapText="1"/>
    </xf>
    <xf numFmtId="0" fontId="74" fillId="0" borderId="0" xfId="0" applyFont="1"/>
    <xf numFmtId="4" fontId="12" fillId="0" borderId="0" xfId="0" applyNumberFormat="1" applyFont="1" applyFill="1"/>
    <xf numFmtId="0" fontId="59" fillId="0" borderId="0" xfId="0" applyFont="1" applyFill="1"/>
    <xf numFmtId="0" fontId="12" fillId="0" borderId="0" xfId="0" applyFont="1" applyBorder="1"/>
    <xf numFmtId="0" fontId="12" fillId="0" borderId="4" xfId="0" applyFont="1" applyBorder="1"/>
    <xf numFmtId="0" fontId="12" fillId="0" borderId="1" xfId="0" applyFont="1" applyBorder="1"/>
    <xf numFmtId="49" fontId="75" fillId="0" borderId="1" xfId="0" applyNumberFormat="1" applyFont="1" applyFill="1" applyBorder="1" applyAlignment="1">
      <alignment horizontal="center" wrapText="1"/>
    </xf>
    <xf numFmtId="49" fontId="68" fillId="0" borderId="1" xfId="0" applyNumberFormat="1" applyFont="1" applyFill="1" applyBorder="1" applyAlignment="1">
      <alignment horizontal="left" wrapText="1"/>
    </xf>
    <xf numFmtId="49" fontId="72" fillId="0" borderId="1" xfId="5" applyNumberFormat="1" applyFont="1" applyFill="1" applyBorder="1" applyAlignment="1" applyProtection="1">
      <alignment horizontal="center" wrapText="1"/>
      <protection locked="0"/>
    </xf>
    <xf numFmtId="49" fontId="71" fillId="0" borderId="8" xfId="0" applyNumberFormat="1" applyFont="1" applyBorder="1" applyAlignment="1">
      <alignment horizontal="center" wrapText="1"/>
    </xf>
    <xf numFmtId="0" fontId="12" fillId="0" borderId="12" xfId="0" applyFont="1" applyBorder="1"/>
    <xf numFmtId="0" fontId="12" fillId="0" borderId="0" xfId="0" applyFont="1" applyBorder="1" applyAlignment="1"/>
    <xf numFmtId="1" fontId="2" fillId="0" borderId="0" xfId="30" applyNumberFormat="1" applyFont="1" applyFill="1" applyBorder="1" applyAlignment="1">
      <alignment horizontal="center" vertical="top" wrapText="1"/>
    </xf>
    <xf numFmtId="3" fontId="77" fillId="0" borderId="1" xfId="5" applyNumberFormat="1" applyFont="1" applyBorder="1" applyAlignment="1">
      <alignment horizontal="center" wrapText="1"/>
    </xf>
    <xf numFmtId="0" fontId="77" fillId="0" borderId="1" xfId="0" applyFont="1" applyBorder="1" applyAlignment="1">
      <alignment horizontal="left" vertical="center" wrapText="1"/>
    </xf>
    <xf numFmtId="0" fontId="78" fillId="0" borderId="0" xfId="0" applyFont="1"/>
    <xf numFmtId="0" fontId="15" fillId="0" borderId="0" xfId="0" applyFont="1" applyAlignment="1">
      <alignment horizontal="center"/>
    </xf>
    <xf numFmtId="0" fontId="1" fillId="0" borderId="0" xfId="0" applyFont="1"/>
    <xf numFmtId="0" fontId="79" fillId="0" borderId="0" xfId="0" applyFont="1"/>
    <xf numFmtId="0" fontId="81" fillId="0" borderId="0" xfId="0" applyFont="1"/>
    <xf numFmtId="0" fontId="83" fillId="0" borderId="0" xfId="0" applyFont="1"/>
    <xf numFmtId="0" fontId="28" fillId="0" borderId="1" xfId="0" applyFont="1" applyBorder="1" applyAlignment="1">
      <alignment horizontal="center" vertical="center" wrapText="1"/>
    </xf>
    <xf numFmtId="49" fontId="82" fillId="4" borderId="1" xfId="0" applyNumberFormat="1" applyFont="1" applyFill="1" applyBorder="1" applyAlignment="1">
      <alignment horizontal="center" wrapText="1"/>
    </xf>
    <xf numFmtId="49" fontId="82" fillId="4" borderId="1" xfId="1" applyNumberFormat="1" applyFont="1" applyFill="1" applyBorder="1" applyAlignment="1" applyProtection="1">
      <alignment horizontal="left" wrapText="1"/>
      <protection locked="0"/>
    </xf>
    <xf numFmtId="0" fontId="84" fillId="4" borderId="1" xfId="0" applyFont="1" applyFill="1" applyBorder="1" applyAlignment="1"/>
    <xf numFmtId="3" fontId="82" fillId="4" borderId="1" xfId="0" applyNumberFormat="1" applyFont="1" applyFill="1" applyBorder="1" applyAlignment="1">
      <alignment horizontal="center"/>
    </xf>
    <xf numFmtId="3" fontId="39" fillId="0" borderId="0" xfId="0" applyNumberFormat="1" applyFont="1"/>
    <xf numFmtId="0" fontId="47" fillId="0" borderId="1" xfId="0" applyFont="1" applyFill="1" applyBorder="1" applyAlignment="1">
      <alignment wrapText="1"/>
    </xf>
    <xf numFmtId="0" fontId="47" fillId="0" borderId="1" xfId="0" applyFont="1" applyBorder="1" applyAlignment="1">
      <alignment wrapText="1"/>
    </xf>
    <xf numFmtId="3" fontId="47" fillId="0" borderId="1" xfId="0" applyNumberFormat="1" applyFont="1" applyBorder="1" applyAlignment="1">
      <alignment horizontal="center" wrapText="1"/>
    </xf>
    <xf numFmtId="3" fontId="47" fillId="0" borderId="1" xfId="0" applyNumberFormat="1" applyFont="1" applyFill="1" applyBorder="1" applyAlignment="1">
      <alignment horizontal="center"/>
    </xf>
    <xf numFmtId="3" fontId="86" fillId="0" borderId="0" xfId="0" applyNumberFormat="1" applyFont="1" applyFill="1"/>
    <xf numFmtId="0" fontId="78" fillId="0" borderId="0" xfId="0" applyFont="1" applyFill="1"/>
    <xf numFmtId="49" fontId="71"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47" fillId="0" borderId="1" xfId="0" applyNumberFormat="1" applyFont="1" applyFill="1" applyBorder="1" applyAlignment="1">
      <alignment horizontal="center" wrapText="1"/>
    </xf>
    <xf numFmtId="49" fontId="47" fillId="0" borderId="0" xfId="0" applyNumberFormat="1" applyFont="1" applyAlignment="1">
      <alignment horizontal="left" wrapText="1"/>
    </xf>
    <xf numFmtId="3" fontId="47" fillId="0" borderId="1" xfId="0" applyNumberFormat="1" applyFont="1" applyFill="1" applyBorder="1" applyAlignment="1">
      <alignment horizontal="center" wrapText="1"/>
    </xf>
    <xf numFmtId="3" fontId="85" fillId="0" borderId="1" xfId="0" applyNumberFormat="1" applyFont="1" applyBorder="1" applyAlignment="1">
      <alignment horizontal="center"/>
    </xf>
    <xf numFmtId="0" fontId="86" fillId="0" borderId="1" xfId="0" applyFont="1" applyBorder="1"/>
    <xf numFmtId="0" fontId="87" fillId="0" borderId="0" xfId="0" applyFont="1"/>
    <xf numFmtId="3" fontId="47" fillId="0" borderId="1" xfId="0" applyNumberFormat="1" applyFont="1" applyBorder="1" applyAlignment="1">
      <alignment horizontal="center"/>
    </xf>
    <xf numFmtId="49" fontId="47" fillId="0" borderId="1" xfId="0" applyNumberFormat="1" applyFont="1" applyFill="1" applyBorder="1" applyAlignment="1">
      <alignment horizontal="left" wrapText="1"/>
    </xf>
    <xf numFmtId="0" fontId="86" fillId="0" borderId="0" xfId="0" applyFont="1"/>
    <xf numFmtId="0" fontId="47" fillId="0" borderId="0" xfId="0" applyFont="1" applyAlignment="1">
      <alignment horizontal="left" wrapText="1"/>
    </xf>
    <xf numFmtId="49" fontId="60" fillId="0" borderId="1" xfId="0" applyNumberFormat="1" applyFont="1" applyFill="1" applyBorder="1" applyAlignment="1" applyProtection="1">
      <alignment horizontal="left" wrapText="1"/>
      <protection locked="0"/>
    </xf>
    <xf numFmtId="0" fontId="88" fillId="0" borderId="1" xfId="0" applyFont="1" applyBorder="1"/>
    <xf numFmtId="0" fontId="88" fillId="0" borderId="0" xfId="0" applyFont="1"/>
    <xf numFmtId="49" fontId="47" fillId="0" borderId="1" xfId="0" applyNumberFormat="1" applyFont="1" applyBorder="1" applyAlignment="1">
      <alignment horizontal="center" wrapText="1"/>
    </xf>
    <xf numFmtId="3" fontId="48" fillId="0" borderId="1" xfId="0" applyNumberFormat="1" applyFont="1" applyFill="1" applyBorder="1" applyAlignment="1">
      <alignment horizontal="center" wrapText="1"/>
    </xf>
    <xf numFmtId="3" fontId="48" fillId="0" borderId="1" xfId="0" applyNumberFormat="1" applyFont="1" applyBorder="1" applyAlignment="1">
      <alignment horizontal="center"/>
    </xf>
    <xf numFmtId="49" fontId="47" fillId="0" borderId="1" xfId="0" applyNumberFormat="1" applyFont="1" applyFill="1" applyBorder="1" applyAlignment="1" applyProtection="1">
      <alignment horizontal="left" wrapText="1"/>
      <protection locked="0"/>
    </xf>
    <xf numFmtId="0" fontId="78" fillId="0" borderId="1" xfId="0" applyFont="1" applyBorder="1"/>
    <xf numFmtId="0" fontId="47" fillId="0" borderId="1" xfId="0" applyFont="1" applyBorder="1" applyAlignment="1">
      <alignment horizontal="left" wrapText="1"/>
    </xf>
    <xf numFmtId="49" fontId="47" fillId="0" borderId="8" xfId="0" applyNumberFormat="1" applyFont="1" applyFill="1" applyBorder="1" applyAlignment="1">
      <alignment horizontal="center" wrapText="1"/>
    </xf>
    <xf numFmtId="49" fontId="60" fillId="0" borderId="8" xfId="0" applyNumberFormat="1" applyFont="1" applyFill="1" applyBorder="1" applyAlignment="1">
      <alignment horizontal="center" wrapText="1"/>
    </xf>
    <xf numFmtId="49" fontId="61" fillId="0" borderId="1" xfId="2" applyNumberFormat="1" applyFont="1" applyFill="1" applyBorder="1" applyAlignment="1">
      <alignment horizontal="center" wrapText="1"/>
    </xf>
    <xf numFmtId="49" fontId="61" fillId="0" borderId="1" xfId="2" applyNumberFormat="1" applyFont="1" applyFill="1" applyBorder="1" applyAlignment="1">
      <alignment horizontal="left" wrapText="1"/>
    </xf>
    <xf numFmtId="0" fontId="47" fillId="0" borderId="5" xfId="0" applyFont="1" applyBorder="1" applyAlignment="1">
      <alignment horizontal="left" wrapText="1"/>
    </xf>
    <xf numFmtId="49" fontId="47" fillId="0" borderId="5" xfId="0" applyNumberFormat="1" applyFont="1" applyBorder="1" applyAlignment="1">
      <alignment horizontal="left" wrapText="1"/>
    </xf>
    <xf numFmtId="49" fontId="47" fillId="3" borderId="1" xfId="0" applyNumberFormat="1" applyFont="1" applyFill="1" applyBorder="1" applyAlignment="1">
      <alignment horizontal="center" wrapText="1"/>
    </xf>
    <xf numFmtId="49" fontId="47" fillId="3" borderId="1" xfId="0" applyNumberFormat="1" applyFont="1" applyFill="1" applyBorder="1" applyAlignment="1">
      <alignment horizontal="left" wrapText="1"/>
    </xf>
    <xf numFmtId="49" fontId="61" fillId="0" borderId="1" xfId="0" applyNumberFormat="1" applyFont="1" applyFill="1" applyBorder="1" applyAlignment="1">
      <alignment horizontal="center" wrapText="1"/>
    </xf>
    <xf numFmtId="49" fontId="61" fillId="0" borderId="1" xfId="0" applyNumberFormat="1" applyFont="1" applyFill="1" applyBorder="1" applyAlignment="1">
      <alignment horizontal="left" wrapText="1"/>
    </xf>
    <xf numFmtId="49" fontId="47" fillId="0" borderId="8" xfId="0" applyNumberFormat="1" applyFont="1" applyBorder="1" applyAlignment="1">
      <alignment horizontal="center" wrapText="1"/>
    </xf>
    <xf numFmtId="3" fontId="85" fillId="0" borderId="1" xfId="0" applyNumberFormat="1" applyFont="1" applyFill="1" applyBorder="1" applyAlignment="1">
      <alignment horizontal="center"/>
    </xf>
    <xf numFmtId="0" fontId="47" fillId="0" borderId="1" xfId="0" applyFont="1" applyFill="1" applyBorder="1" applyAlignment="1">
      <alignment horizontal="center" wrapText="1"/>
    </xf>
    <xf numFmtId="0" fontId="47" fillId="0" borderId="1" xfId="0" applyFont="1" applyBorder="1" applyAlignment="1"/>
    <xf numFmtId="0" fontId="47" fillId="0" borderId="1" xfId="0" applyFont="1" applyBorder="1" applyAlignment="1">
      <alignment horizontal="center" wrapText="1"/>
    </xf>
    <xf numFmtId="3" fontId="89" fillId="0" borderId="0" xfId="0" applyNumberFormat="1" applyFont="1"/>
    <xf numFmtId="0" fontId="47" fillId="0" borderId="1" xfId="0" applyFont="1" applyBorder="1" applyAlignment="1">
      <alignment horizontal="center"/>
    </xf>
    <xf numFmtId="49" fontId="67" fillId="0" borderId="1" xfId="0" applyNumberFormat="1" applyFont="1" applyBorder="1" applyAlignment="1">
      <alignment horizontal="left" wrapText="1"/>
    </xf>
    <xf numFmtId="0" fontId="90" fillId="0" borderId="0" xfId="0" applyFont="1"/>
    <xf numFmtId="0" fontId="90" fillId="0" borderId="0" xfId="0" applyFont="1" applyAlignment="1">
      <alignment horizontal="center"/>
    </xf>
    <xf numFmtId="0" fontId="14" fillId="0" borderId="0" xfId="0" applyFont="1"/>
    <xf numFmtId="0" fontId="91" fillId="0" borderId="0" xfId="0" applyFont="1"/>
    <xf numFmtId="0" fontId="91" fillId="0" borderId="0" xfId="0" applyFont="1" applyAlignment="1">
      <alignment horizontal="center"/>
    </xf>
    <xf numFmtId="0" fontId="92" fillId="0" borderId="1" xfId="0" applyFont="1" applyBorder="1"/>
    <xf numFmtId="49" fontId="21" fillId="4" borderId="1" xfId="1" applyNumberFormat="1" applyFont="1" applyFill="1" applyBorder="1" applyAlignment="1" applyProtection="1">
      <alignment horizontal="left" wrapText="1"/>
      <protection locked="0"/>
    </xf>
    <xf numFmtId="3" fontId="73"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0" fillId="0" borderId="1" xfId="0" applyNumberFormat="1" applyFont="1" applyFill="1" applyBorder="1" applyAlignment="1">
      <alignment horizontal="center" vertical="center" wrapText="1"/>
    </xf>
    <xf numFmtId="3" fontId="47" fillId="0" borderId="3" xfId="0" applyNumberFormat="1" applyFont="1" applyFill="1" applyBorder="1" applyAlignment="1">
      <alignment horizontal="center" wrapText="1"/>
    </xf>
    <xf numFmtId="3" fontId="67" fillId="0" borderId="1" xfId="0" applyNumberFormat="1" applyFont="1" applyFill="1" applyBorder="1" applyAlignment="1">
      <alignment horizontal="center" wrapText="1"/>
    </xf>
    <xf numFmtId="3" fontId="66" fillId="0" borderId="1" xfId="0" applyNumberFormat="1" applyFont="1" applyFill="1" applyBorder="1" applyAlignment="1">
      <alignment horizontal="center" wrapText="1"/>
    </xf>
    <xf numFmtId="3" fontId="61" fillId="0" borderId="1" xfId="0" applyNumberFormat="1" applyFont="1" applyBorder="1" applyAlignment="1">
      <alignment horizontal="center" wrapText="1"/>
    </xf>
    <xf numFmtId="3" fontId="60" fillId="0" borderId="1" xfId="0" applyNumberFormat="1" applyFont="1" applyFill="1" applyBorder="1" applyAlignment="1">
      <alignment horizontal="center" wrapText="1"/>
    </xf>
    <xf numFmtId="3" fontId="61" fillId="0" borderId="1" xfId="0" applyNumberFormat="1" applyFont="1" applyFill="1" applyBorder="1" applyAlignment="1">
      <alignment horizontal="center" wrapText="1"/>
    </xf>
    <xf numFmtId="4" fontId="61"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93" fillId="0" borderId="1" xfId="0" applyNumberFormat="1" applyFont="1" applyBorder="1" applyAlignment="1">
      <alignment horizontal="center" wrapText="1"/>
    </xf>
    <xf numFmtId="3" fontId="77" fillId="0" borderId="1" xfId="0" applyNumberFormat="1" applyFont="1" applyBorder="1" applyAlignment="1">
      <alignment horizontal="center" wrapText="1"/>
    </xf>
    <xf numFmtId="3" fontId="75" fillId="0" borderId="1" xfId="0" applyNumberFormat="1" applyFont="1" applyFill="1" applyBorder="1" applyAlignment="1">
      <alignment horizontal="center" wrapText="1"/>
    </xf>
    <xf numFmtId="49" fontId="67" fillId="0" borderId="1" xfId="0" applyNumberFormat="1" applyFont="1" applyFill="1" applyBorder="1" applyAlignment="1">
      <alignment horizontal="center" wrapText="1"/>
    </xf>
    <xf numFmtId="49" fontId="47" fillId="0" borderId="4" xfId="0" applyNumberFormat="1" applyFont="1" applyFill="1" applyBorder="1" applyAlignment="1">
      <alignment horizontal="left" wrapText="1"/>
    </xf>
    <xf numFmtId="3" fontId="47" fillId="0" borderId="1" xfId="0" applyNumberFormat="1" applyFont="1" applyFill="1" applyBorder="1" applyAlignment="1" applyProtection="1">
      <alignment horizontal="center" wrapText="1"/>
      <protection locked="0"/>
    </xf>
    <xf numFmtId="49" fontId="61" fillId="0" borderId="8" xfId="0" applyNumberFormat="1" applyFont="1" applyFill="1" applyBorder="1" applyAlignment="1">
      <alignment horizontal="center" wrapText="1"/>
    </xf>
    <xf numFmtId="3" fontId="61" fillId="0" borderId="1" xfId="0" applyNumberFormat="1" applyFont="1" applyFill="1" applyBorder="1" applyAlignment="1" applyProtection="1">
      <alignment horizontal="center" wrapText="1"/>
      <protection locked="0"/>
    </xf>
    <xf numFmtId="49" fontId="61" fillId="3" borderId="1" xfId="0" applyNumberFormat="1" applyFont="1" applyFill="1" applyBorder="1" applyAlignment="1">
      <alignment horizontal="center" wrapText="1"/>
    </xf>
    <xf numFmtId="49" fontId="61" fillId="3" borderId="1" xfId="0" applyNumberFormat="1" applyFont="1" applyFill="1" applyBorder="1" applyAlignment="1">
      <alignment horizontal="left" wrapText="1"/>
    </xf>
    <xf numFmtId="3" fontId="47" fillId="0" borderId="1" xfId="0" applyNumberFormat="1" applyFont="1" applyFill="1" applyBorder="1" applyAlignment="1" applyProtection="1">
      <alignment horizontal="center"/>
      <protection locked="0"/>
    </xf>
    <xf numFmtId="3" fontId="61" fillId="0" borderId="1" xfId="0" applyNumberFormat="1" applyFont="1" applyFill="1" applyBorder="1" applyAlignment="1" applyProtection="1">
      <alignment horizontal="center"/>
      <protection locked="0"/>
    </xf>
    <xf numFmtId="49" fontId="60" fillId="0" borderId="1" xfId="0" applyNumberFormat="1" applyFont="1" applyBorder="1" applyAlignment="1">
      <alignment horizontal="center" vertical="center" wrapText="1"/>
    </xf>
    <xf numFmtId="49" fontId="60" fillId="0" borderId="8" xfId="0" applyNumberFormat="1" applyFont="1" applyBorder="1" applyAlignment="1">
      <alignment horizontal="center" vertical="center" wrapText="1"/>
    </xf>
    <xf numFmtId="49" fontId="68" fillId="0" borderId="1" xfId="0" applyNumberFormat="1" applyFont="1" applyFill="1" applyBorder="1" applyAlignment="1">
      <alignment horizontal="center" wrapText="1"/>
    </xf>
    <xf numFmtId="49" fontId="68" fillId="0" borderId="1" xfId="0" applyNumberFormat="1" applyFont="1" applyBorder="1" applyAlignment="1" applyProtection="1">
      <alignment horizontal="left" wrapText="1"/>
      <protection locked="0"/>
    </xf>
    <xf numFmtId="3" fontId="48" fillId="0" borderId="1" xfId="0" applyNumberFormat="1" applyFont="1" applyFill="1" applyBorder="1" applyAlignment="1" applyProtection="1">
      <alignment horizontal="center"/>
      <protection locked="0"/>
    </xf>
    <xf numFmtId="3" fontId="68" fillId="0" borderId="1" xfId="0" applyNumberFormat="1" applyFont="1" applyFill="1" applyBorder="1" applyAlignment="1">
      <alignment horizontal="center" wrapText="1"/>
    </xf>
    <xf numFmtId="3" fontId="48" fillId="0" borderId="1" xfId="0" applyNumberFormat="1" applyFont="1" applyFill="1" applyBorder="1" applyAlignment="1">
      <alignment horizontal="center"/>
    </xf>
    <xf numFmtId="49" fontId="61" fillId="0" borderId="1" xfId="0" applyNumberFormat="1" applyFont="1" applyFill="1" applyBorder="1" applyAlignment="1">
      <alignment horizontal="center" vertical="center" wrapText="1"/>
    </xf>
    <xf numFmtId="49" fontId="61" fillId="0" borderId="1" xfId="3" applyNumberFormat="1" applyFont="1" applyFill="1" applyBorder="1" applyAlignment="1">
      <alignment horizontal="left" wrapText="1"/>
    </xf>
    <xf numFmtId="3" fontId="80"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82" fillId="4" borderId="1" xfId="0" applyNumberFormat="1" applyFont="1" applyFill="1" applyBorder="1" applyAlignment="1">
      <alignment horizontal="center" wrapText="1"/>
    </xf>
    <xf numFmtId="3" fontId="47" fillId="0" borderId="3" xfId="0" applyNumberFormat="1" applyFont="1" applyBorder="1" applyAlignment="1">
      <alignment horizontal="center" wrapText="1"/>
    </xf>
    <xf numFmtId="3" fontId="18" fillId="0" borderId="3" xfId="0" applyNumberFormat="1" applyFont="1" applyBorder="1" applyAlignment="1">
      <alignment horizontal="center" wrapText="1"/>
    </xf>
    <xf numFmtId="49" fontId="75" fillId="0" borderId="1" xfId="0" applyNumberFormat="1" applyFont="1" applyBorder="1" applyAlignment="1">
      <alignment horizontal="center" wrapText="1"/>
    </xf>
    <xf numFmtId="3" fontId="48" fillId="0" borderId="3" xfId="0" applyNumberFormat="1" applyFont="1" applyBorder="1" applyAlignment="1">
      <alignment horizontal="center" wrapText="1"/>
    </xf>
    <xf numFmtId="3" fontId="48" fillId="0" borderId="1" xfId="0" applyNumberFormat="1" applyFont="1" applyBorder="1" applyAlignment="1">
      <alignment horizontal="center" wrapText="1"/>
    </xf>
    <xf numFmtId="49" fontId="65" fillId="0" borderId="1" xfId="0" applyNumberFormat="1" applyFont="1" applyBorder="1" applyAlignment="1">
      <alignment horizontal="left" wrapText="1"/>
    </xf>
    <xf numFmtId="4" fontId="48" fillId="0" borderId="1" xfId="0" applyNumberFormat="1" applyFont="1" applyBorder="1" applyAlignment="1">
      <alignment horizontal="center" wrapText="1"/>
    </xf>
    <xf numFmtId="3" fontId="47" fillId="0" borderId="4" xfId="0" applyNumberFormat="1" applyFont="1" applyBorder="1" applyAlignment="1">
      <alignment horizontal="center" wrapText="1"/>
    </xf>
    <xf numFmtId="3" fontId="60" fillId="0" borderId="4" xfId="0" applyNumberFormat="1" applyFont="1" applyFill="1" applyBorder="1" applyAlignment="1">
      <alignment horizontal="center" wrapText="1"/>
    </xf>
    <xf numFmtId="3" fontId="61" fillId="0" borderId="4" xfId="0" applyNumberFormat="1" applyFont="1" applyBorder="1" applyAlignment="1">
      <alignment horizontal="center" wrapText="1"/>
    </xf>
    <xf numFmtId="49" fontId="66" fillId="4" borderId="1" xfId="0" applyNumberFormat="1" applyFont="1" applyFill="1" applyBorder="1" applyAlignment="1">
      <alignment horizontal="center" vertical="center" wrapText="1"/>
    </xf>
    <xf numFmtId="3" fontId="80" fillId="4" borderId="1" xfId="0" applyNumberFormat="1" applyFont="1" applyFill="1" applyBorder="1" applyAlignment="1">
      <alignment horizontal="center" wrapText="1"/>
    </xf>
    <xf numFmtId="4" fontId="85" fillId="4" borderId="1" xfId="0" applyNumberFormat="1" applyFont="1" applyFill="1" applyBorder="1" applyAlignment="1">
      <alignment horizontal="center" wrapText="1"/>
    </xf>
    <xf numFmtId="3" fontId="61" fillId="0" borderId="4" xfId="0" applyNumberFormat="1" applyFont="1" applyFill="1" applyBorder="1" applyAlignment="1">
      <alignment horizontal="center" wrapText="1"/>
    </xf>
    <xf numFmtId="49" fontId="60" fillId="0" borderId="5" xfId="0" applyNumberFormat="1" applyFont="1" applyBorder="1" applyAlignment="1">
      <alignment horizontal="center" vertical="center" wrapText="1"/>
    </xf>
    <xf numFmtId="3" fontId="80" fillId="0" borderId="1" xfId="0" applyNumberFormat="1" applyFont="1" applyBorder="1" applyAlignment="1">
      <alignment horizontal="center" wrapText="1"/>
    </xf>
    <xf numFmtId="49" fontId="60" fillId="0" borderId="5" xfId="0" applyNumberFormat="1" applyFont="1" applyBorder="1" applyAlignment="1">
      <alignment horizontal="center" wrapText="1"/>
    </xf>
    <xf numFmtId="49" fontId="71" fillId="2" borderId="1" xfId="0" applyNumberFormat="1" applyFont="1" applyFill="1" applyBorder="1" applyAlignment="1" applyProtection="1">
      <alignment horizontal="center" wrapText="1"/>
      <protection locked="0"/>
    </xf>
    <xf numFmtId="49" fontId="21" fillId="2" borderId="1" xfId="1" applyNumberFormat="1" applyFont="1" applyFill="1" applyBorder="1" applyAlignment="1" applyProtection="1">
      <alignment horizontal="left" wrapText="1"/>
      <protection locked="0"/>
    </xf>
    <xf numFmtId="3" fontId="73" fillId="2" borderId="1" xfId="0" applyNumberFormat="1" applyFont="1" applyFill="1" applyBorder="1" applyAlignment="1">
      <alignment horizontal="center" wrapText="1"/>
    </xf>
    <xf numFmtId="49" fontId="57" fillId="0" borderId="1" xfId="3" applyNumberFormat="1" applyFont="1" applyFill="1" applyBorder="1" applyAlignment="1">
      <alignment horizontal="left" wrapText="1"/>
    </xf>
    <xf numFmtId="3" fontId="68" fillId="0" borderId="1" xfId="0" applyNumberFormat="1" applyFont="1" applyFill="1" applyBorder="1" applyAlignment="1" applyProtection="1">
      <alignment horizontal="center"/>
      <protection locked="0"/>
    </xf>
    <xf numFmtId="3" fontId="95" fillId="0" borderId="1" xfId="0" applyNumberFormat="1" applyFont="1" applyFill="1" applyBorder="1" applyAlignment="1">
      <alignment horizontal="center" wrapText="1"/>
    </xf>
    <xf numFmtId="49" fontId="96" fillId="0" borderId="1" xfId="0" applyNumberFormat="1" applyFont="1" applyFill="1" applyBorder="1" applyAlignment="1">
      <alignment horizontal="left" wrapText="1"/>
    </xf>
    <xf numFmtId="3" fontId="65" fillId="0" borderId="1" xfId="0" applyNumberFormat="1" applyFont="1" applyFill="1" applyBorder="1" applyAlignment="1">
      <alignment horizontal="center" wrapText="1"/>
    </xf>
    <xf numFmtId="0" fontId="58" fillId="0" borderId="0" xfId="0" applyFont="1"/>
    <xf numFmtId="0" fontId="58" fillId="0" borderId="0" xfId="0" applyFont="1" applyFill="1"/>
    <xf numFmtId="0" fontId="53" fillId="0" borderId="6" xfId="5" applyFont="1" applyBorder="1" applyAlignment="1">
      <alignment horizontal="center" vertical="center" wrapText="1"/>
    </xf>
    <xf numFmtId="0" fontId="14" fillId="4" borderId="1" xfId="5" applyFont="1" applyFill="1" applyBorder="1" applyAlignment="1">
      <alignment horizontal="center" wrapText="1"/>
    </xf>
    <xf numFmtId="3" fontId="82" fillId="4" borderId="1" xfId="5" applyNumberFormat="1" applyFont="1" applyFill="1" applyBorder="1" applyAlignment="1">
      <alignment horizontal="center" wrapText="1"/>
    </xf>
    <xf numFmtId="0" fontId="6" fillId="0" borderId="2" xfId="5" applyFont="1" applyBorder="1" applyAlignment="1">
      <alignment horizontal="center" vertical="center" wrapText="1"/>
    </xf>
    <xf numFmtId="3" fontId="14" fillId="2" borderId="2" xfId="5" applyNumberFormat="1" applyFont="1" applyFill="1" applyBorder="1" applyAlignment="1">
      <alignment horizontal="center" vertical="center" wrapText="1"/>
    </xf>
    <xf numFmtId="3" fontId="14" fillId="0" borderId="1" xfId="5" applyNumberFormat="1" applyFont="1" applyBorder="1" applyAlignment="1">
      <alignment horizontal="center" wrapText="1"/>
    </xf>
    <xf numFmtId="3" fontId="61" fillId="2" borderId="2" xfId="5" applyNumberFormat="1" applyFont="1" applyFill="1" applyBorder="1" applyAlignment="1">
      <alignment horizontal="center" vertical="center" wrapText="1"/>
    </xf>
    <xf numFmtId="0" fontId="64" fillId="0" borderId="0" xfId="5" applyFont="1" applyAlignment="1">
      <alignment horizontal="center" vertical="center" wrapText="1"/>
    </xf>
    <xf numFmtId="3" fontId="65" fillId="0" borderId="1" xfId="5" applyNumberFormat="1" applyFont="1" applyFill="1" applyBorder="1" applyAlignment="1">
      <alignment horizontal="center" wrapText="1"/>
    </xf>
    <xf numFmtId="0" fontId="61" fillId="0" borderId="1" xfId="5" applyFont="1" applyFill="1" applyBorder="1" applyAlignment="1">
      <alignment wrapText="1"/>
    </xf>
    <xf numFmtId="3" fontId="60" fillId="0" borderId="1" xfId="5" applyNumberFormat="1" applyFont="1" applyFill="1" applyBorder="1" applyAlignment="1">
      <alignment horizontal="center" wrapText="1"/>
    </xf>
    <xf numFmtId="0" fontId="22" fillId="4" borderId="1" xfId="5" applyFont="1" applyFill="1" applyBorder="1" applyAlignment="1">
      <alignment horizontal="center" vertical="center" wrapText="1"/>
    </xf>
    <xf numFmtId="49" fontId="47" fillId="0" borderId="1" xfId="0" applyNumberFormat="1" applyFont="1" applyBorder="1" applyAlignment="1">
      <alignment horizontal="center" vertical="center"/>
    </xf>
    <xf numFmtId="0" fontId="48" fillId="0" borderId="1" xfId="0" applyFont="1" applyBorder="1" applyAlignment="1">
      <alignment horizontal="left" vertical="center" wrapText="1"/>
    </xf>
    <xf numFmtId="3" fontId="48" fillId="0" borderId="1" xfId="5"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49" fontId="57" fillId="3" borderId="1" xfId="0" applyNumberFormat="1" applyFont="1" applyFill="1" applyBorder="1" applyAlignment="1">
      <alignment horizontal="left" wrapText="1"/>
    </xf>
    <xf numFmtId="0" fontId="98" fillId="0" borderId="0" xfId="0" applyFont="1"/>
    <xf numFmtId="0" fontId="99" fillId="0" borderId="0" xfId="0" applyFont="1"/>
    <xf numFmtId="0" fontId="100" fillId="0" borderId="1" xfId="0" applyFont="1" applyBorder="1"/>
    <xf numFmtId="49" fontId="14" fillId="0" borderId="1" xfId="0" applyNumberFormat="1" applyFont="1" applyBorder="1" applyAlignment="1" applyProtection="1">
      <alignment horizontal="left" wrapText="1"/>
      <protection locked="0"/>
    </xf>
    <xf numFmtId="3" fontId="79" fillId="0" borderId="1" xfId="0" applyNumberFormat="1" applyFont="1" applyBorder="1" applyAlignment="1">
      <alignment horizontal="center" wrapText="1"/>
    </xf>
    <xf numFmtId="0" fontId="18" fillId="0" borderId="0" xfId="0" applyFont="1" applyAlignment="1">
      <alignment wrapText="1"/>
    </xf>
    <xf numFmtId="3" fontId="82"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49" fontId="72" fillId="0" borderId="8" xfId="0" applyNumberFormat="1" applyFont="1" applyBorder="1" applyAlignment="1">
      <alignment horizontal="center" wrapText="1"/>
    </xf>
    <xf numFmtId="0" fontId="77" fillId="5" borderId="1" xfId="0" applyFont="1" applyFill="1" applyBorder="1" applyAlignment="1">
      <alignment horizontal="center" wrapText="1"/>
    </xf>
    <xf numFmtId="0" fontId="18" fillId="5" borderId="1" xfId="0" applyFont="1" applyFill="1" applyBorder="1" applyAlignment="1">
      <alignment horizontal="center" wrapText="1"/>
    </xf>
    <xf numFmtId="0" fontId="100" fillId="0" borderId="1" xfId="0" applyFont="1" applyBorder="1" applyAlignment="1"/>
    <xf numFmtId="49" fontId="97" fillId="0" borderId="1" xfId="0" applyNumberFormat="1" applyFont="1" applyBorder="1" applyAlignment="1">
      <alignment horizontal="center" wrapText="1"/>
    </xf>
    <xf numFmtId="0" fontId="77" fillId="5" borderId="1" xfId="0" applyFont="1" applyFill="1" applyBorder="1" applyAlignment="1">
      <alignment horizontal="left" wrapText="1"/>
    </xf>
    <xf numFmtId="0" fontId="18" fillId="5" borderId="1" xfId="0" applyFont="1" applyFill="1" applyBorder="1" applyAlignment="1">
      <alignment horizontal="left" wrapText="1"/>
    </xf>
    <xf numFmtId="0" fontId="79" fillId="0" borderId="0" xfId="0" applyFont="1" applyAlignment="1">
      <alignment horizontal="center"/>
    </xf>
    <xf numFmtId="0" fontId="79" fillId="0" borderId="0" xfId="0" applyFont="1" applyAlignment="1">
      <alignment horizontal="left"/>
    </xf>
    <xf numFmtId="0" fontId="28" fillId="0" borderId="4" xfId="0" applyFont="1" applyBorder="1" applyAlignment="1">
      <alignment horizontal="center" vertical="center" wrapText="1"/>
    </xf>
    <xf numFmtId="4" fontId="35" fillId="0" borderId="1" xfId="4" applyNumberFormat="1" applyFont="1" applyFill="1" applyBorder="1" applyAlignment="1">
      <alignment horizontal="center"/>
    </xf>
    <xf numFmtId="4" fontId="34" fillId="0" borderId="1" xfId="4" applyNumberFormat="1" applyFont="1" applyFill="1" applyBorder="1" applyAlignment="1">
      <alignment horizontal="center" wrapText="1"/>
    </xf>
    <xf numFmtId="4" fontId="28" fillId="0" borderId="1" xfId="4" applyNumberFormat="1" applyFont="1" applyFill="1" applyBorder="1" applyAlignment="1">
      <alignment horizontal="center"/>
    </xf>
    <xf numFmtId="3" fontId="18" fillId="0" borderId="1" xfId="0" applyNumberFormat="1" applyFont="1" applyFill="1" applyBorder="1" applyAlignment="1">
      <alignment horizontal="center" wrapText="1"/>
    </xf>
    <xf numFmtId="3" fontId="71" fillId="0" borderId="1" xfId="0" applyNumberFormat="1" applyFont="1" applyFill="1" applyBorder="1" applyAlignment="1">
      <alignment horizontal="center" wrapText="1"/>
    </xf>
    <xf numFmtId="49" fontId="14" fillId="0" borderId="1" xfId="2" applyNumberFormat="1" applyFont="1" applyFill="1" applyBorder="1" applyAlignment="1">
      <alignment horizontal="center" wrapText="1"/>
    </xf>
    <xf numFmtId="49" fontId="14" fillId="0" borderId="1" xfId="2" applyNumberFormat="1" applyFont="1" applyFill="1" applyBorder="1" applyAlignment="1">
      <alignment horizontal="left" wrapText="1"/>
    </xf>
    <xf numFmtId="3" fontId="18" fillId="0" borderId="3"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76" fillId="0" borderId="1" xfId="5" applyFont="1" applyBorder="1" applyAlignment="1">
      <alignment wrapText="1"/>
    </xf>
    <xf numFmtId="0" fontId="76" fillId="0" borderId="1" xfId="5" applyFont="1" applyFill="1" applyBorder="1" applyAlignment="1">
      <alignment wrapText="1"/>
    </xf>
    <xf numFmtId="0" fontId="78" fillId="0" borderId="0" xfId="0" applyFont="1" applyAlignment="1">
      <alignment horizontal="center"/>
    </xf>
    <xf numFmtId="0" fontId="80" fillId="0" borderId="0" xfId="0" applyFont="1" applyAlignment="1">
      <alignment horizontal="center"/>
    </xf>
    <xf numFmtId="49" fontId="35" fillId="0" borderId="11"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03" fillId="0" borderId="0" xfId="0" applyFont="1"/>
    <xf numFmtId="0" fontId="85" fillId="4" borderId="1" xfId="0" applyFont="1" applyFill="1" applyBorder="1" applyAlignment="1">
      <alignment horizontal="center"/>
    </xf>
    <xf numFmtId="3" fontId="82" fillId="0" borderId="0" xfId="0" applyNumberFormat="1" applyFont="1"/>
    <xf numFmtId="0" fontId="18" fillId="0" borderId="1" xfId="0" applyFont="1" applyFill="1" applyBorder="1" applyAlignment="1">
      <alignment horizontal="center" wrapText="1"/>
    </xf>
    <xf numFmtId="49" fontId="82" fillId="6" borderId="1" xfId="0" applyNumberFormat="1" applyFont="1" applyFill="1" applyBorder="1" applyAlignment="1">
      <alignment horizontal="center" vertical="center"/>
    </xf>
    <xf numFmtId="49" fontId="82" fillId="6" borderId="1" xfId="0" applyNumberFormat="1" applyFont="1" applyFill="1" applyBorder="1" applyAlignment="1">
      <alignment horizontal="center"/>
    </xf>
    <xf numFmtId="0" fontId="82" fillId="6" borderId="1" xfId="0" applyFont="1" applyFill="1" applyBorder="1" applyAlignment="1">
      <alignment horizontal="center" wrapText="1"/>
    </xf>
    <xf numFmtId="3" fontId="82" fillId="6" borderId="1" xfId="0" applyNumberFormat="1" applyFont="1" applyFill="1" applyBorder="1" applyAlignment="1">
      <alignment horizontal="center"/>
    </xf>
    <xf numFmtId="0" fontId="81" fillId="0" borderId="0" xfId="0" applyFont="1" applyAlignment="1">
      <alignment horizontal="center" vertical="center"/>
    </xf>
    <xf numFmtId="0" fontId="61" fillId="0" borderId="0" xfId="0" applyFont="1" applyAlignment="1">
      <alignment horizontal="center"/>
    </xf>
    <xf numFmtId="0" fontId="44" fillId="0" borderId="0" xfId="0" applyFont="1" applyAlignment="1">
      <alignment horizontal="center"/>
    </xf>
    <xf numFmtId="3" fontId="89" fillId="0" borderId="0" xfId="0" applyNumberFormat="1" applyFont="1" applyAlignment="1"/>
    <xf numFmtId="0" fontId="18" fillId="0" borderId="0" xfId="0" applyFont="1"/>
    <xf numFmtId="3" fontId="72"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5"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9" fontId="71" fillId="0" borderId="1" xfId="0" applyNumberFormat="1" applyFont="1" applyFill="1" applyBorder="1" applyAlignment="1">
      <alignment horizontal="center" vertical="center" wrapText="1"/>
    </xf>
    <xf numFmtId="49" fontId="71" fillId="0" borderId="1"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2" fillId="0" borderId="14" xfId="0" applyNumberFormat="1" applyFont="1" applyBorder="1" applyAlignment="1">
      <alignment horizontal="center" wrapText="1"/>
    </xf>
    <xf numFmtId="0" fontId="18" fillId="5" borderId="4" xfId="0" applyFont="1" applyFill="1" applyBorder="1" applyAlignment="1">
      <alignment horizontal="left" wrapText="1"/>
    </xf>
    <xf numFmtId="3" fontId="79" fillId="4" borderId="1" xfId="0" applyNumberFormat="1" applyFont="1" applyFill="1" applyBorder="1" applyAlignment="1">
      <alignment horizontal="center" wrapText="1"/>
    </xf>
    <xf numFmtId="0" fontId="13" fillId="0" borderId="0" xfId="0" applyFont="1" applyBorder="1"/>
    <xf numFmtId="49" fontId="71" fillId="0" borderId="8"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4" xfId="0" applyNumberFormat="1" applyFont="1" applyBorder="1" applyAlignment="1">
      <alignment horizontal="center" wrapText="1"/>
    </xf>
    <xf numFmtId="3" fontId="71" fillId="0" borderId="4" xfId="0" applyNumberFormat="1" applyFont="1" applyFill="1" applyBorder="1" applyAlignment="1">
      <alignment horizontal="center" wrapText="1"/>
    </xf>
    <xf numFmtId="3" fontId="14" fillId="0" borderId="4" xfId="0" applyNumberFormat="1" applyFont="1" applyBorder="1" applyAlignment="1">
      <alignment horizontal="center" wrapText="1"/>
    </xf>
    <xf numFmtId="0" fontId="18" fillId="0" borderId="8" xfId="0" applyFont="1" applyBorder="1" applyAlignment="1">
      <alignment horizontal="center" wrapText="1"/>
    </xf>
    <xf numFmtId="3" fontId="71" fillId="0" borderId="7" xfId="0" applyNumberFormat="1" applyFont="1" applyFill="1" applyBorder="1" applyAlignment="1">
      <alignment horizontal="center" wrapText="1"/>
    </xf>
    <xf numFmtId="49" fontId="18" fillId="0" borderId="1" xfId="0" applyNumberFormat="1" applyFont="1" applyBorder="1" applyAlignment="1">
      <alignment horizontal="center"/>
    </xf>
    <xf numFmtId="3" fontId="72" fillId="0" borderId="5" xfId="0" applyNumberFormat="1" applyFont="1" applyFill="1" applyBorder="1" applyAlignment="1">
      <alignment horizontal="center" wrapText="1"/>
    </xf>
    <xf numFmtId="3" fontId="71" fillId="0" borderId="5" xfId="0" applyNumberFormat="1" applyFont="1" applyFill="1" applyBorder="1" applyAlignment="1">
      <alignment horizontal="center" wrapText="1"/>
    </xf>
    <xf numFmtId="49" fontId="77" fillId="0" borderId="1" xfId="0" applyNumberFormat="1" applyFont="1" applyBorder="1" applyAlignment="1">
      <alignment horizontal="center"/>
    </xf>
    <xf numFmtId="49" fontId="94" fillId="0" borderId="1" xfId="0" applyNumberFormat="1" applyFont="1" applyBorder="1" applyAlignment="1">
      <alignment horizontal="center" wrapText="1"/>
    </xf>
    <xf numFmtId="0" fontId="104" fillId="0" borderId="1" xfId="0" applyFont="1" applyBorder="1" applyAlignment="1">
      <alignment horizontal="left" wrapText="1"/>
    </xf>
    <xf numFmtId="3" fontId="77" fillId="0" borderId="3" xfId="0" applyNumberFormat="1" applyFont="1" applyBorder="1" applyAlignment="1">
      <alignment horizontal="center" wrapText="1"/>
    </xf>
    <xf numFmtId="0" fontId="102" fillId="0" borderId="0" xfId="0" applyFont="1"/>
    <xf numFmtId="0" fontId="102"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2" fillId="0" borderId="1" xfId="0" applyNumberFormat="1" applyFont="1" applyBorder="1" applyAlignment="1">
      <alignment horizontal="left" wrapText="1"/>
    </xf>
    <xf numFmtId="49" fontId="73" fillId="4" borderId="1" xfId="0" applyNumberFormat="1" applyFont="1" applyFill="1" applyBorder="1" applyAlignment="1" applyProtection="1">
      <alignment horizontal="left" wrapText="1"/>
      <protection locked="0"/>
    </xf>
    <xf numFmtId="49" fontId="72" fillId="0" borderId="1" xfId="0" applyNumberFormat="1" applyFont="1" applyFill="1" applyBorder="1" applyAlignment="1">
      <alignment horizontal="left" wrapText="1"/>
    </xf>
    <xf numFmtId="0" fontId="14" fillId="0" borderId="1" xfId="5" applyFont="1" applyBorder="1" applyAlignment="1">
      <alignment wrapText="1"/>
    </xf>
    <xf numFmtId="3" fontId="30" fillId="0" borderId="1" xfId="5" applyNumberFormat="1" applyFont="1" applyBorder="1" applyAlignment="1">
      <alignment horizontal="center" vertical="center" wrapText="1"/>
    </xf>
    <xf numFmtId="3" fontId="18" fillId="0" borderId="1" xfId="5" applyNumberFormat="1" applyFont="1" applyBorder="1" applyAlignment="1">
      <alignment horizontal="center" wrapText="1"/>
    </xf>
    <xf numFmtId="0" fontId="14" fillId="0" borderId="1" xfId="5" applyFont="1" applyFill="1" applyBorder="1" applyAlignment="1">
      <alignment horizontal="left" wrapText="1"/>
    </xf>
    <xf numFmtId="49" fontId="69" fillId="0" borderId="1" xfId="5"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0" fontId="105" fillId="0" borderId="0" xfId="0" applyFont="1"/>
    <xf numFmtId="49" fontId="18" fillId="0" borderId="1" xfId="0" applyNumberFormat="1" applyFont="1" applyFill="1" applyBorder="1" applyAlignment="1" applyProtection="1">
      <alignment horizontal="left" wrapText="1"/>
      <protection locked="0"/>
    </xf>
    <xf numFmtId="0" fontId="18" fillId="0" borderId="1" xfId="0" applyFont="1" applyFill="1" applyBorder="1" applyAlignment="1">
      <alignmen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3" fontId="82" fillId="0" borderId="1" xfId="0" applyNumberFormat="1" applyFont="1" applyFill="1" applyBorder="1" applyAlignment="1">
      <alignment horizontal="center" wrapText="1"/>
    </xf>
    <xf numFmtId="3" fontId="39" fillId="0" borderId="0" xfId="0" applyNumberFormat="1" applyFont="1" applyFill="1"/>
    <xf numFmtId="0" fontId="18" fillId="0" borderId="0" xfId="0" applyFont="1" applyFill="1"/>
    <xf numFmtId="0" fontId="104" fillId="0" borderId="0" xfId="0" applyFont="1"/>
    <xf numFmtId="0" fontId="82" fillId="4" borderId="1" xfId="0" applyFont="1" applyFill="1" applyBorder="1" applyAlignment="1">
      <alignment wrapText="1"/>
    </xf>
    <xf numFmtId="0" fontId="82" fillId="4" borderId="1" xfId="0" applyFont="1" applyFill="1" applyBorder="1" applyAlignment="1">
      <alignment horizontal="center" wrapText="1"/>
    </xf>
    <xf numFmtId="49" fontId="71" fillId="0" borderId="5" xfId="0" applyNumberFormat="1" applyFont="1" applyFill="1" applyBorder="1" applyAlignment="1">
      <alignment horizontal="center" wrapText="1"/>
    </xf>
    <xf numFmtId="49" fontId="71" fillId="0" borderId="13" xfId="0" applyNumberFormat="1" applyFont="1" applyFill="1" applyBorder="1" applyAlignment="1">
      <alignment horizontal="center" wrapText="1"/>
    </xf>
    <xf numFmtId="0" fontId="45" fillId="0" borderId="1" xfId="0" applyFont="1" applyBorder="1" applyAlignment="1">
      <alignment horizontal="center"/>
    </xf>
    <xf numFmtId="0" fontId="45" fillId="0" borderId="0" xfId="0" applyFont="1" applyAlignment="1">
      <alignment horizontal="center"/>
    </xf>
    <xf numFmtId="49" fontId="14" fillId="0" borderId="4" xfId="0" applyNumberFormat="1" applyFont="1" applyBorder="1" applyAlignment="1">
      <alignment horizontal="center"/>
    </xf>
    <xf numFmtId="49" fontId="71" fillId="0" borderId="4" xfId="0" applyNumberFormat="1" applyFont="1" applyBorder="1" applyAlignment="1">
      <alignment horizontal="center" wrapText="1"/>
    </xf>
    <xf numFmtId="49" fontId="14" fillId="0" borderId="4" xfId="0" applyNumberFormat="1" applyFont="1" applyBorder="1" applyAlignment="1">
      <alignment horizontal="left" wrapText="1"/>
    </xf>
    <xf numFmtId="0" fontId="82" fillId="4" borderId="1" xfId="0" applyFont="1" applyFill="1" applyBorder="1" applyAlignment="1"/>
    <xf numFmtId="0" fontId="82" fillId="4" borderId="1" xfId="0" applyFont="1" applyFill="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left" wrapText="1"/>
    </xf>
    <xf numFmtId="0" fontId="106" fillId="0" borderId="0" xfId="0" applyFont="1"/>
    <xf numFmtId="49" fontId="82" fillId="4" borderId="1" xfId="0" applyNumberFormat="1" applyFont="1" applyFill="1" applyBorder="1" applyAlignment="1">
      <alignment horizontal="center"/>
    </xf>
    <xf numFmtId="0" fontId="82" fillId="4" borderId="1" xfId="0" applyFont="1" applyFill="1" applyBorder="1" applyAlignment="1">
      <alignment horizontal="justify" wrapText="1"/>
    </xf>
    <xf numFmtId="49" fontId="72" fillId="0" borderId="1" xfId="0" applyNumberFormat="1" applyFont="1" applyFill="1" applyBorder="1" applyAlignment="1">
      <alignment horizontal="center" wrapText="1"/>
    </xf>
    <xf numFmtId="0" fontId="18" fillId="0" borderId="5" xfId="0" applyFont="1" applyBorder="1" applyAlignment="1">
      <alignment horizontal="center"/>
    </xf>
    <xf numFmtId="0" fontId="15" fillId="0" borderId="1" xfId="0" applyFont="1" applyBorder="1"/>
    <xf numFmtId="49" fontId="18" fillId="3" borderId="1" xfId="0" applyNumberFormat="1" applyFont="1" applyFill="1" applyBorder="1" applyAlignment="1">
      <alignment horizontal="center" wrapText="1"/>
    </xf>
    <xf numFmtId="49" fontId="18" fillId="3" borderId="1" xfId="0" applyNumberFormat="1" applyFont="1" applyFill="1" applyBorder="1" applyAlignment="1">
      <alignment horizontal="left" wrapText="1"/>
    </xf>
    <xf numFmtId="0" fontId="18" fillId="0" borderId="1" xfId="0" applyFont="1" applyBorder="1"/>
    <xf numFmtId="49" fontId="71" fillId="0" borderId="1" xfId="0" applyNumberFormat="1" applyFont="1" applyFill="1" applyBorder="1" applyAlignment="1" applyProtection="1">
      <alignment horizontal="left" wrapText="1"/>
      <protection locked="0"/>
    </xf>
    <xf numFmtId="49" fontId="69" fillId="4" borderId="1" xfId="0" applyNumberFormat="1" applyFont="1" applyFill="1" applyBorder="1" applyAlignment="1" applyProtection="1">
      <alignment horizontal="left" wrapText="1"/>
      <protection locked="0"/>
    </xf>
    <xf numFmtId="3" fontId="85" fillId="4" borderId="1" xfId="0" applyNumberFormat="1" applyFont="1" applyFill="1" applyBorder="1" applyAlignment="1">
      <alignment horizontal="center" wrapText="1"/>
    </xf>
    <xf numFmtId="49" fontId="60" fillId="4" borderId="1" xfId="0" applyNumberFormat="1" applyFont="1" applyFill="1" applyBorder="1" applyAlignment="1">
      <alignment horizontal="center" vertical="center" wrapText="1"/>
    </xf>
    <xf numFmtId="3" fontId="61" fillId="4" borderId="1" xfId="0" applyNumberFormat="1" applyFont="1" applyFill="1" applyBorder="1" applyAlignment="1">
      <alignment horizontal="center" wrapText="1"/>
    </xf>
    <xf numFmtId="3" fontId="12" fillId="0" borderId="0" xfId="0" applyNumberFormat="1" applyFont="1"/>
    <xf numFmtId="0" fontId="107" fillId="0" borderId="0" xfId="0" applyFont="1" applyAlignment="1">
      <alignment wrapText="1"/>
    </xf>
    <xf numFmtId="49" fontId="60" fillId="4" borderId="1" xfId="0" applyNumberFormat="1" applyFont="1" applyFill="1" applyBorder="1" applyAlignment="1">
      <alignment horizontal="center" wrapText="1"/>
    </xf>
    <xf numFmtId="3" fontId="71" fillId="0" borderId="1" xfId="5" applyNumberFormat="1" applyFont="1" applyFill="1" applyBorder="1" applyAlignment="1" applyProtection="1">
      <alignment horizontal="center" wrapText="1"/>
      <protection locked="0"/>
    </xf>
    <xf numFmtId="49" fontId="73" fillId="4" borderId="1" xfId="0" applyNumberFormat="1" applyFont="1" applyFill="1" applyBorder="1" applyAlignment="1">
      <alignment horizontal="center" wrapText="1"/>
    </xf>
    <xf numFmtId="49" fontId="24" fillId="0" borderId="0" xfId="4" applyNumberFormat="1" applyFont="1" applyFill="1" applyBorder="1" applyAlignment="1" applyProtection="1">
      <alignment horizontal="left" wrapText="1"/>
      <protection locked="0"/>
    </xf>
    <xf numFmtId="0" fontId="62" fillId="0" borderId="0" xfId="0" applyFont="1" applyAlignment="1"/>
    <xf numFmtId="0" fontId="18" fillId="0" borderId="0" xfId="4" applyFont="1" applyAlignment="1"/>
    <xf numFmtId="0" fontId="18" fillId="0" borderId="0" xfId="4" applyFont="1" applyAlignment="1">
      <alignment horizontal="right"/>
    </xf>
    <xf numFmtId="1" fontId="27" fillId="0" borderId="0" xfId="4" applyNumberFormat="1" applyFont="1" applyFill="1" applyBorder="1" applyAlignment="1">
      <alignment horizontal="center" vertical="top" wrapText="1"/>
    </xf>
    <xf numFmtId="49" fontId="38" fillId="0" borderId="0" xfId="4" applyNumberFormat="1" applyFont="1" applyFill="1" applyBorder="1" applyAlignment="1" applyProtection="1">
      <alignment horizontal="left" vertical="top" wrapText="1"/>
      <protection locked="0"/>
    </xf>
    <xf numFmtId="0" fontId="28" fillId="0" borderId="1" xfId="4" applyFont="1" applyFill="1" applyBorder="1" applyAlignment="1">
      <alignment horizontal="center" vertical="center" wrapText="1"/>
    </xf>
    <xf numFmtId="49" fontId="29" fillId="0" borderId="1" xfId="4" applyNumberFormat="1" applyFont="1" applyFill="1" applyBorder="1" applyAlignment="1">
      <alignment horizontal="center" vertical="center" wrapText="1"/>
    </xf>
    <xf numFmtId="0" fontId="29" fillId="0" borderId="1" xfId="4" applyFont="1" applyFill="1" applyBorder="1" applyAlignment="1">
      <alignment horizontal="center" vertical="center"/>
    </xf>
    <xf numFmtId="0" fontId="29" fillId="0" borderId="1" xfId="4" applyFont="1" applyFill="1" applyBorder="1" applyAlignment="1">
      <alignment horizontal="center" vertical="center" wrapText="1"/>
    </xf>
    <xf numFmtId="49" fontId="32" fillId="0" borderId="8" xfId="4" applyNumberFormat="1" applyFont="1" applyFill="1" applyBorder="1" applyAlignment="1">
      <alignment horizontal="center" wrapText="1"/>
    </xf>
    <xf numFmtId="0" fontId="0" fillId="0" borderId="10" xfId="0" applyBorder="1" applyAlignment="1">
      <alignment wrapText="1"/>
    </xf>
    <xf numFmtId="0" fontId="0" fillId="0" borderId="3" xfId="0" applyBorder="1" applyAlignment="1">
      <alignment wrapText="1"/>
    </xf>
    <xf numFmtId="0" fontId="5"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4"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9" fillId="0" borderId="4" xfId="0" applyFont="1" applyBorder="1" applyAlignment="1">
      <alignment horizontal="center" vertical="center" wrapText="1"/>
    </xf>
    <xf numFmtId="0" fontId="0" fillId="0" borderId="7" xfId="0" applyFont="1" applyBorder="1" applyAlignment="1">
      <alignment horizontal="center" wrapText="1"/>
    </xf>
    <xf numFmtId="0" fontId="0" fillId="0" borderId="5" xfId="0" applyFont="1" applyBorder="1" applyAlignment="1">
      <alignment horizont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45" fillId="0" borderId="3" xfId="0" applyFont="1" applyBorder="1" applyAlignment="1">
      <alignment horizontal="center" vertical="center"/>
    </xf>
    <xf numFmtId="0" fontId="5" fillId="0" borderId="5" xfId="0" applyFont="1" applyBorder="1" applyAlignment="1">
      <alignment horizontal="center" vertical="center" wrapText="1"/>
    </xf>
    <xf numFmtId="49" fontId="70"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8" fillId="0" borderId="4"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wrapText="1"/>
    </xf>
    <xf numFmtId="0" fontId="8" fillId="0" borderId="3" xfId="0" applyFont="1" applyBorder="1" applyAlignment="1">
      <alignment horizontal="center" vertical="center"/>
    </xf>
    <xf numFmtId="0" fontId="2"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wrapText="1"/>
    </xf>
    <xf numFmtId="0" fontId="79" fillId="0" borderId="0" xfId="0" applyFont="1" applyAlignment="1">
      <alignment horizontal="center"/>
    </xf>
    <xf numFmtId="0" fontId="79" fillId="0" borderId="0" xfId="0" applyFont="1" applyAlignment="1">
      <alignment horizontal="left"/>
    </xf>
    <xf numFmtId="0" fontId="5" fillId="0" borderId="4" xfId="5" applyFont="1" applyBorder="1" applyAlignment="1">
      <alignment horizontal="center" vertical="center" wrapText="1"/>
    </xf>
    <xf numFmtId="0" fontId="8" fillId="0" borderId="4" xfId="5" applyFont="1" applyBorder="1" applyAlignment="1">
      <alignment horizontal="center" vertical="center" wrapText="1"/>
    </xf>
    <xf numFmtId="0" fontId="28" fillId="0" borderId="4" xfId="0" applyFont="1" applyBorder="1" applyAlignment="1">
      <alignment horizontal="center" vertical="center" wrapText="1"/>
    </xf>
    <xf numFmtId="0" fontId="82" fillId="0" borderId="4" xfId="0" applyFont="1" applyBorder="1" applyAlignment="1">
      <alignment horizontal="center" vertical="center" wrapText="1"/>
    </xf>
    <xf numFmtId="0" fontId="8" fillId="0" borderId="4"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62473" name="Text Box 1"/>
        <xdr:cNvSpPr txBox="1">
          <a:spLocks noChangeArrowheads="1"/>
        </xdr:cNvSpPr>
      </xdr:nvSpPr>
      <xdr:spPr bwMode="auto">
        <a:xfrm>
          <a:off x="4692806"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1</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314326</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____________2021 року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146</xdr:row>
      <xdr:rowOff>257175</xdr:rowOff>
    </xdr:from>
    <xdr:to>
      <xdr:col>13</xdr:col>
      <xdr:colOff>333375</xdr:colOff>
      <xdr:row>146</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3</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_______________2021 року №______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79</xdr:row>
      <xdr:rowOff>228600</xdr:rowOff>
    </xdr:from>
    <xdr:to>
      <xdr:col>6</xdr:col>
      <xdr:colOff>1104902</xdr:colOff>
      <xdr:row>81</xdr:row>
      <xdr:rowOff>0</xdr:rowOff>
    </xdr:to>
    <xdr:sp macro="" textlink="">
      <xdr:nvSpPr>
        <xdr:cNvPr id="53326" name="Rectangle 3"/>
        <xdr:cNvSpPr>
          <a:spLocks noChangeArrowheads="1"/>
        </xdr:cNvSpPr>
      </xdr:nvSpPr>
      <xdr:spPr bwMode="auto">
        <a:xfrm>
          <a:off x="3854302" y="30896885"/>
          <a:ext cx="9987519" cy="878958"/>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27353"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85</xdr:row>
      <xdr:rowOff>485774</xdr:rowOff>
    </xdr:from>
    <xdr:to>
      <xdr:col>10</xdr:col>
      <xdr:colOff>0</xdr:colOff>
      <xdr:row>85</xdr:row>
      <xdr:rowOff>1181099</xdr:rowOff>
    </xdr:to>
    <xdr:sp macro="" textlink="">
      <xdr:nvSpPr>
        <xdr:cNvPr id="4" name="Rectangle 3"/>
        <xdr:cNvSpPr>
          <a:spLocks noChangeArrowheads="1"/>
        </xdr:cNvSpPr>
      </xdr:nvSpPr>
      <xdr:spPr bwMode="auto">
        <a:xfrm>
          <a:off x="609600" y="41852849"/>
          <a:ext cx="14906625"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838201</xdr:colOff>
      <xdr:row>3</xdr:row>
      <xdr:rowOff>481542</xdr:rowOff>
    </xdr:to>
    <xdr:sp macro="" textlink="">
      <xdr:nvSpPr>
        <xdr:cNvPr id="5" name="Text Box 1"/>
        <xdr:cNvSpPr txBox="1">
          <a:spLocks noChangeArrowheads="1"/>
        </xdr:cNvSpPr>
      </xdr:nvSpPr>
      <xdr:spPr bwMode="auto">
        <a:xfrm>
          <a:off x="12049126"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4</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_______________2021 року  №_____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abSelected="1" topLeftCell="A5" zoomScaleNormal="100" zoomScaleSheetLayoutView="82" workbookViewId="0">
      <selection activeCell="I36" sqref="I36"/>
    </sheetView>
  </sheetViews>
  <sheetFormatPr defaultColWidth="8" defaultRowHeight="12.75" x14ac:dyDescent="0.2"/>
  <cols>
    <col min="1" max="1" width="14.28515625" style="61" customWidth="1"/>
    <col min="2" max="2" width="45.28515625" style="55" customWidth="1"/>
    <col min="3" max="3" width="17.42578125" style="55" customWidth="1"/>
    <col min="4" max="4" width="16.140625" style="56" customWidth="1"/>
    <col min="5" max="5" width="16.5703125" style="56" customWidth="1"/>
    <col min="6" max="6" width="16" style="40" customWidth="1"/>
    <col min="7" max="8" width="8" style="40"/>
    <col min="9" max="9" width="12.140625" style="40" bestFit="1" customWidth="1"/>
    <col min="10" max="16384" width="8" style="40"/>
  </cols>
  <sheetData>
    <row r="1" spans="1:9" ht="16.5" customHeight="1" x14ac:dyDescent="0.3">
      <c r="A1" s="37"/>
      <c r="B1" s="38"/>
      <c r="C1" s="38"/>
      <c r="D1" s="39"/>
      <c r="E1" s="461"/>
      <c r="F1" s="461"/>
    </row>
    <row r="2" spans="1:9" ht="17.25" customHeight="1" x14ac:dyDescent="0.3">
      <c r="A2" s="37"/>
      <c r="B2" s="38"/>
      <c r="C2" s="38"/>
      <c r="D2" s="39"/>
      <c r="E2" s="462"/>
      <c r="F2" s="462"/>
    </row>
    <row r="3" spans="1:9" ht="18" customHeight="1" x14ac:dyDescent="0.3">
      <c r="A3" s="37"/>
      <c r="B3" s="38"/>
      <c r="C3" s="38"/>
      <c r="D3" s="39"/>
      <c r="E3" s="462"/>
      <c r="F3" s="462"/>
    </row>
    <row r="4" spans="1:9" ht="18" customHeight="1" x14ac:dyDescent="0.3">
      <c r="A4" s="37"/>
      <c r="B4" s="38"/>
      <c r="C4" s="38"/>
      <c r="D4" s="39"/>
      <c r="E4" s="118"/>
      <c r="F4" s="118"/>
    </row>
    <row r="5" spans="1:9" ht="27.75" customHeight="1" x14ac:dyDescent="0.25">
      <c r="A5" s="143" t="s">
        <v>298</v>
      </c>
      <c r="B5" s="38"/>
      <c r="C5" s="38"/>
      <c r="D5" s="39"/>
      <c r="E5" s="39"/>
      <c r="F5" s="39"/>
    </row>
    <row r="6" spans="1:9" ht="27.75" customHeight="1" x14ac:dyDescent="0.25">
      <c r="A6" s="141" t="s">
        <v>279</v>
      </c>
      <c r="B6" s="38"/>
      <c r="C6" s="38"/>
      <c r="D6" s="39"/>
      <c r="E6" s="39"/>
      <c r="F6" s="39"/>
    </row>
    <row r="7" spans="1:9" ht="21.75" customHeight="1" x14ac:dyDescent="0.25">
      <c r="A7" s="37"/>
      <c r="B7" s="38"/>
      <c r="C7" s="38"/>
      <c r="D7" s="39"/>
      <c r="E7" s="39"/>
      <c r="F7" s="39"/>
    </row>
    <row r="8" spans="1:9" ht="78.75" customHeight="1" x14ac:dyDescent="0.2">
      <c r="A8" s="463" t="s">
        <v>430</v>
      </c>
      <c r="B8" s="463"/>
      <c r="C8" s="463"/>
      <c r="D8" s="463"/>
      <c r="E8" s="463"/>
      <c r="F8" s="463"/>
    </row>
    <row r="9" spans="1:9" ht="30" customHeight="1" x14ac:dyDescent="0.25">
      <c r="A9" s="37"/>
      <c r="B9" s="38"/>
      <c r="C9" s="38"/>
      <c r="D9" s="41"/>
      <c r="E9" s="41"/>
      <c r="F9" s="42" t="s">
        <v>0</v>
      </c>
    </row>
    <row r="10" spans="1:9" ht="39" customHeight="1" x14ac:dyDescent="0.2">
      <c r="A10" s="465" t="s">
        <v>30</v>
      </c>
      <c r="B10" s="466" t="s">
        <v>225</v>
      </c>
      <c r="C10" s="467" t="s">
        <v>226</v>
      </c>
      <c r="D10" s="468" t="s">
        <v>68</v>
      </c>
      <c r="E10" s="467" t="s">
        <v>69</v>
      </c>
      <c r="F10" s="467"/>
    </row>
    <row r="11" spans="1:9" ht="51.75" customHeight="1" x14ac:dyDescent="0.2">
      <c r="A11" s="465"/>
      <c r="B11" s="466"/>
      <c r="C11" s="467"/>
      <c r="D11" s="468"/>
      <c r="E11" s="44" t="s">
        <v>227</v>
      </c>
      <c r="F11" s="43" t="s">
        <v>233</v>
      </c>
    </row>
    <row r="12" spans="1:9" s="47" customFormat="1" ht="16.5" customHeight="1" x14ac:dyDescent="0.2">
      <c r="A12" s="45">
        <v>1</v>
      </c>
      <c r="B12" s="45">
        <v>2</v>
      </c>
      <c r="C12" s="46">
        <v>3</v>
      </c>
      <c r="D12" s="46">
        <v>4</v>
      </c>
      <c r="E12" s="46">
        <v>5</v>
      </c>
      <c r="F12" s="46">
        <v>6</v>
      </c>
    </row>
    <row r="13" spans="1:9" ht="28.5" customHeight="1" x14ac:dyDescent="0.25">
      <c r="A13" s="469" t="s">
        <v>228</v>
      </c>
      <c r="B13" s="470"/>
      <c r="C13" s="470"/>
      <c r="D13" s="470"/>
      <c r="E13" s="470"/>
      <c r="F13" s="471"/>
      <c r="G13" s="53"/>
    </row>
    <row r="14" spans="1:9" s="50" customFormat="1" ht="33.75" customHeight="1" x14ac:dyDescent="0.25">
      <c r="A14" s="73" t="s">
        <v>31</v>
      </c>
      <c r="B14" s="48" t="s">
        <v>32</v>
      </c>
      <c r="C14" s="62">
        <f t="shared" ref="C14:C33" si="0">SUM(D14:E14)</f>
        <v>7821170</v>
      </c>
      <c r="D14" s="62">
        <f>D15</f>
        <v>6176537</v>
      </c>
      <c r="E14" s="62">
        <f>E15</f>
        <v>1644633</v>
      </c>
      <c r="F14" s="62">
        <f>F15</f>
        <v>1644633</v>
      </c>
      <c r="G14" s="49"/>
    </row>
    <row r="15" spans="1:9" s="50" customFormat="1" ht="38.25" customHeight="1" x14ac:dyDescent="0.25">
      <c r="A15" s="73">
        <v>208000</v>
      </c>
      <c r="B15" s="48" t="s">
        <v>33</v>
      </c>
      <c r="C15" s="62">
        <f t="shared" si="0"/>
        <v>7821170</v>
      </c>
      <c r="D15" s="62">
        <f>D16+D17</f>
        <v>6176537</v>
      </c>
      <c r="E15" s="62">
        <f>E16+E17</f>
        <v>1644633</v>
      </c>
      <c r="F15" s="62">
        <f>F16+F17</f>
        <v>1644633</v>
      </c>
      <c r="G15" s="49"/>
    </row>
    <row r="16" spans="1:9" s="50" customFormat="1" ht="26.25" customHeight="1" x14ac:dyDescent="0.25">
      <c r="A16" s="74">
        <v>208100</v>
      </c>
      <c r="B16" s="51" t="s">
        <v>34</v>
      </c>
      <c r="C16" s="64">
        <f t="shared" si="0"/>
        <v>7821170</v>
      </c>
      <c r="D16" s="63">
        <v>6176537</v>
      </c>
      <c r="E16" s="64">
        <v>1644633</v>
      </c>
      <c r="F16" s="64">
        <v>1644633</v>
      </c>
      <c r="G16" s="49"/>
      <c r="I16" s="52"/>
    </row>
    <row r="17" spans="1:7" ht="72.75" hidden="1" customHeight="1" x14ac:dyDescent="0.25">
      <c r="A17" s="74" t="s">
        <v>35</v>
      </c>
      <c r="B17" s="51" t="s">
        <v>36</v>
      </c>
      <c r="C17" s="64">
        <f t="shared" si="0"/>
        <v>0</v>
      </c>
      <c r="D17" s="65"/>
      <c r="E17" s="65"/>
      <c r="F17" s="65"/>
      <c r="G17" s="53"/>
    </row>
    <row r="18" spans="1:7" ht="27.75" hidden="1" customHeight="1" x14ac:dyDescent="0.25">
      <c r="A18" s="73" t="s">
        <v>1</v>
      </c>
      <c r="B18" s="48" t="s">
        <v>2</v>
      </c>
      <c r="C18" s="62">
        <f t="shared" ref="C18:C27" si="1">SUM(D18:E18)</f>
        <v>0</v>
      </c>
      <c r="D18" s="62">
        <f t="shared" ref="D18:F19" si="2">D19</f>
        <v>0</v>
      </c>
      <c r="E18" s="62">
        <f t="shared" si="2"/>
        <v>0</v>
      </c>
      <c r="F18" s="62">
        <f t="shared" si="2"/>
        <v>0</v>
      </c>
      <c r="G18" s="53"/>
    </row>
    <row r="19" spans="1:7" ht="34.5" hidden="1" customHeight="1" x14ac:dyDescent="0.25">
      <c r="A19" s="73">
        <v>301000</v>
      </c>
      <c r="B19" s="48" t="s">
        <v>3</v>
      </c>
      <c r="C19" s="62">
        <f t="shared" si="1"/>
        <v>0</v>
      </c>
      <c r="D19" s="62">
        <f t="shared" si="2"/>
        <v>0</v>
      </c>
      <c r="E19" s="62">
        <f>SUM(E20:E21)</f>
        <v>0</v>
      </c>
      <c r="F19" s="62">
        <f>SUM(F20:F21)</f>
        <v>0</v>
      </c>
      <c r="G19" s="53"/>
    </row>
    <row r="20" spans="1:7" ht="30" hidden="1" customHeight="1" x14ac:dyDescent="0.25">
      <c r="A20" s="74">
        <v>301100</v>
      </c>
      <c r="B20" s="51" t="s">
        <v>4</v>
      </c>
      <c r="C20" s="64">
        <f t="shared" si="1"/>
        <v>0</v>
      </c>
      <c r="D20" s="63">
        <v>0</v>
      </c>
      <c r="E20" s="64"/>
      <c r="F20" s="64"/>
      <c r="G20" s="53"/>
    </row>
    <row r="21" spans="1:7" ht="27.75" hidden="1" customHeight="1" x14ac:dyDescent="0.25">
      <c r="A21" s="74" t="s">
        <v>213</v>
      </c>
      <c r="B21" s="51" t="s">
        <v>214</v>
      </c>
      <c r="C21" s="64">
        <f t="shared" si="1"/>
        <v>0</v>
      </c>
      <c r="D21" s="63">
        <v>0</v>
      </c>
      <c r="E21" s="65"/>
      <c r="F21" s="65"/>
      <c r="G21" s="53"/>
    </row>
    <row r="22" spans="1:7" s="56" customFormat="1" ht="26.25" customHeight="1" x14ac:dyDescent="0.25">
      <c r="A22" s="73"/>
      <c r="B22" s="48" t="s">
        <v>229</v>
      </c>
      <c r="C22" s="62">
        <f>SUM(C14,C18)</f>
        <v>7821170</v>
      </c>
      <c r="D22" s="62">
        <f t="shared" ref="D22:F22" si="3">SUM(D14,D18)</f>
        <v>6176537</v>
      </c>
      <c r="E22" s="62">
        <f t="shared" si="3"/>
        <v>1644633</v>
      </c>
      <c r="F22" s="62">
        <f t="shared" si="3"/>
        <v>1644633</v>
      </c>
      <c r="G22" s="114"/>
    </row>
    <row r="23" spans="1:7" ht="28.5" customHeight="1" x14ac:dyDescent="0.25">
      <c r="A23" s="469" t="s">
        <v>230</v>
      </c>
      <c r="B23" s="470"/>
      <c r="C23" s="470"/>
      <c r="D23" s="470"/>
      <c r="E23" s="470"/>
      <c r="F23" s="471"/>
      <c r="G23" s="53"/>
    </row>
    <row r="24" spans="1:7" ht="35.25" hidden="1" customHeight="1" x14ac:dyDescent="0.25">
      <c r="A24" s="73" t="s">
        <v>5</v>
      </c>
      <c r="B24" s="48" t="s">
        <v>6</v>
      </c>
      <c r="C24" s="156">
        <f t="shared" si="1"/>
        <v>0</v>
      </c>
      <c r="D24" s="156">
        <f>D25</f>
        <v>0</v>
      </c>
      <c r="E24" s="156">
        <f>SUM(E25,E28)</f>
        <v>0</v>
      </c>
      <c r="F24" s="156">
        <f>SUM(F25,F28)</f>
        <v>0</v>
      </c>
      <c r="G24" s="53"/>
    </row>
    <row r="25" spans="1:7" ht="28.5" hidden="1" customHeight="1" x14ac:dyDescent="0.25">
      <c r="A25" s="73" t="s">
        <v>7</v>
      </c>
      <c r="B25" s="48" t="s">
        <v>8</v>
      </c>
      <c r="C25" s="156">
        <f t="shared" si="1"/>
        <v>0</v>
      </c>
      <c r="D25" s="156">
        <f>D26+D27</f>
        <v>0</v>
      </c>
      <c r="E25" s="156">
        <f>E26</f>
        <v>0</v>
      </c>
      <c r="F25" s="156">
        <f>F26</f>
        <v>0</v>
      </c>
      <c r="G25" s="53"/>
    </row>
    <row r="26" spans="1:7" ht="28.5" hidden="1" customHeight="1" x14ac:dyDescent="0.25">
      <c r="A26" s="74" t="s">
        <v>9</v>
      </c>
      <c r="B26" s="51" t="s">
        <v>10</v>
      </c>
      <c r="C26" s="157">
        <f t="shared" si="1"/>
        <v>0</v>
      </c>
      <c r="D26" s="337">
        <f>D20</f>
        <v>0</v>
      </c>
      <c r="E26" s="336"/>
      <c r="F26" s="336"/>
      <c r="G26" s="53"/>
    </row>
    <row r="27" spans="1:7" ht="24.75" hidden="1" customHeight="1" x14ac:dyDescent="0.25">
      <c r="A27" s="74" t="s">
        <v>11</v>
      </c>
      <c r="B27" s="54" t="s">
        <v>12</v>
      </c>
      <c r="C27" s="157">
        <f t="shared" si="1"/>
        <v>0</v>
      </c>
      <c r="D27" s="336">
        <v>0</v>
      </c>
      <c r="E27" s="336"/>
      <c r="F27" s="336"/>
      <c r="G27" s="53"/>
    </row>
    <row r="28" spans="1:7" ht="24.75" hidden="1" customHeight="1" x14ac:dyDescent="0.25">
      <c r="A28" s="73" t="s">
        <v>215</v>
      </c>
      <c r="B28" s="48" t="s">
        <v>216</v>
      </c>
      <c r="C28" s="156">
        <f t="shared" ref="C28:C30" si="4">SUM(D28:E28)</f>
        <v>0</v>
      </c>
      <c r="D28" s="338">
        <f t="shared" ref="D28:F29" si="5">SUM(D29)</f>
        <v>0</v>
      </c>
      <c r="E28" s="338">
        <f t="shared" si="5"/>
        <v>0</v>
      </c>
      <c r="F28" s="338">
        <f t="shared" si="5"/>
        <v>0</v>
      </c>
      <c r="G28" s="53"/>
    </row>
    <row r="29" spans="1:7" ht="26.25" hidden="1" customHeight="1" x14ac:dyDescent="0.25">
      <c r="A29" s="74" t="s">
        <v>217</v>
      </c>
      <c r="B29" s="54" t="s">
        <v>218</v>
      </c>
      <c r="C29" s="157">
        <f t="shared" si="4"/>
        <v>0</v>
      </c>
      <c r="D29" s="65">
        <f t="shared" si="5"/>
        <v>0</v>
      </c>
      <c r="E29" s="336"/>
      <c r="F29" s="336"/>
      <c r="G29" s="53"/>
    </row>
    <row r="30" spans="1:7" ht="29.25" hidden="1" customHeight="1" x14ac:dyDescent="0.25">
      <c r="A30" s="74" t="s">
        <v>219</v>
      </c>
      <c r="B30" s="54" t="s">
        <v>12</v>
      </c>
      <c r="C30" s="157">
        <f t="shared" si="4"/>
        <v>0</v>
      </c>
      <c r="D30" s="65">
        <v>0</v>
      </c>
      <c r="E30" s="336"/>
      <c r="F30" s="336"/>
      <c r="G30" s="53"/>
    </row>
    <row r="31" spans="1:7" ht="28.5" customHeight="1" x14ac:dyDescent="0.25">
      <c r="A31" s="73" t="s">
        <v>37</v>
      </c>
      <c r="B31" s="48" t="s">
        <v>38</v>
      </c>
      <c r="C31" s="62">
        <f t="shared" si="0"/>
        <v>7821170</v>
      </c>
      <c r="D31" s="62">
        <f>D32</f>
        <v>6176537</v>
      </c>
      <c r="E31" s="62">
        <f>E32</f>
        <v>1644633</v>
      </c>
      <c r="F31" s="62">
        <f>F32</f>
        <v>1644633</v>
      </c>
      <c r="G31" s="53"/>
    </row>
    <row r="32" spans="1:7" ht="26.25" customHeight="1" x14ac:dyDescent="0.25">
      <c r="A32" s="73" t="s">
        <v>39</v>
      </c>
      <c r="B32" s="48" t="s">
        <v>40</v>
      </c>
      <c r="C32" s="62">
        <f t="shared" si="0"/>
        <v>7821170</v>
      </c>
      <c r="D32" s="62">
        <f>D33+D34</f>
        <v>6176537</v>
      </c>
      <c r="E32" s="62">
        <f>E33+E34</f>
        <v>1644633</v>
      </c>
      <c r="F32" s="62">
        <f>F33+F34</f>
        <v>1644633</v>
      </c>
      <c r="G32" s="53"/>
    </row>
    <row r="33" spans="1:8" ht="27.75" customHeight="1" x14ac:dyDescent="0.25">
      <c r="A33" s="74" t="s">
        <v>41</v>
      </c>
      <c r="B33" s="54" t="s">
        <v>42</v>
      </c>
      <c r="C33" s="64">
        <f t="shared" si="0"/>
        <v>7821170</v>
      </c>
      <c r="D33" s="63">
        <v>6176537</v>
      </c>
      <c r="E33" s="64">
        <v>1644633</v>
      </c>
      <c r="F33" s="64">
        <v>1644633</v>
      </c>
    </row>
    <row r="34" spans="1:8" ht="70.5" hidden="1" customHeight="1" x14ac:dyDescent="0.25">
      <c r="A34" s="74" t="s">
        <v>43</v>
      </c>
      <c r="B34" s="115" t="s">
        <v>249</v>
      </c>
      <c r="C34" s="64">
        <f t="shared" ref="C34" si="6">SUM(D34:E34)</f>
        <v>0</v>
      </c>
      <c r="D34" s="65"/>
      <c r="E34" s="65"/>
      <c r="F34" s="65"/>
    </row>
    <row r="35" spans="1:8" ht="27.75" customHeight="1" x14ac:dyDescent="0.25">
      <c r="A35" s="62"/>
      <c r="B35" s="75" t="s">
        <v>229</v>
      </c>
      <c r="C35" s="62">
        <f>SUM(C24,C31)</f>
        <v>7821170</v>
      </c>
      <c r="D35" s="62">
        <f>SUM(D24,D31)</f>
        <v>6176537</v>
      </c>
      <c r="E35" s="62">
        <f>SUM(E24,E31)</f>
        <v>1644633</v>
      </c>
      <c r="F35" s="62">
        <f>SUM(F24,F31)</f>
        <v>1644633</v>
      </c>
      <c r="G35" s="464"/>
      <c r="H35" s="464"/>
    </row>
    <row r="36" spans="1:8" x14ac:dyDescent="0.2">
      <c r="A36" s="55"/>
    </row>
    <row r="37" spans="1:8" ht="15.75" x14ac:dyDescent="0.25">
      <c r="A37" s="55"/>
      <c r="D37" s="57"/>
      <c r="E37" s="57"/>
      <c r="F37" s="50"/>
    </row>
    <row r="38" spans="1:8" ht="112.5" customHeight="1" x14ac:dyDescent="0.4">
      <c r="A38" s="459" t="s">
        <v>382</v>
      </c>
      <c r="B38" s="459"/>
      <c r="C38" s="459"/>
      <c r="D38" s="459"/>
      <c r="E38" s="459"/>
      <c r="F38" s="460"/>
    </row>
    <row r="39" spans="1:8" ht="15" x14ac:dyDescent="0.2">
      <c r="A39" s="55"/>
      <c r="B39" s="58"/>
      <c r="C39" s="58"/>
      <c r="D39" s="59"/>
    </row>
    <row r="40" spans="1:8" ht="15" x14ac:dyDescent="0.2">
      <c r="A40" s="55"/>
      <c r="B40" s="58"/>
      <c r="C40" s="58"/>
      <c r="D40" s="59"/>
    </row>
    <row r="41" spans="1:8" ht="15" x14ac:dyDescent="0.2">
      <c r="A41" s="55"/>
      <c r="B41" s="58"/>
      <c r="C41" s="58"/>
      <c r="D41" s="59"/>
    </row>
    <row r="42" spans="1:8" ht="15" x14ac:dyDescent="0.2">
      <c r="A42" s="55"/>
      <c r="B42" s="58"/>
      <c r="C42" s="58"/>
      <c r="D42" s="59"/>
    </row>
    <row r="43" spans="1:8" x14ac:dyDescent="0.2">
      <c r="A43" s="55"/>
    </row>
    <row r="44" spans="1:8" x14ac:dyDescent="0.2">
      <c r="A44" s="55"/>
      <c r="D44" s="59"/>
      <c r="E44" s="59"/>
    </row>
    <row r="45" spans="1:8" x14ac:dyDescent="0.2">
      <c r="A45" s="55"/>
      <c r="D45" s="60"/>
    </row>
    <row r="46" spans="1:8" x14ac:dyDescent="0.2">
      <c r="A46" s="55"/>
    </row>
    <row r="47" spans="1:8" x14ac:dyDescent="0.2">
      <c r="A47" s="55"/>
      <c r="E47" s="59"/>
    </row>
    <row r="51" spans="4:4" x14ac:dyDescent="0.2">
      <c r="D51" s="59"/>
    </row>
  </sheetData>
  <mergeCells count="13">
    <mergeCell ref="G35:H35"/>
    <mergeCell ref="A10:A11"/>
    <mergeCell ref="B10:B11"/>
    <mergeCell ref="C10:C11"/>
    <mergeCell ref="D10:D11"/>
    <mergeCell ref="E10:F10"/>
    <mergeCell ref="A13:F13"/>
    <mergeCell ref="A23:F23"/>
    <mergeCell ref="A38:F38"/>
    <mergeCell ref="E1:F1"/>
    <mergeCell ref="E2:F2"/>
    <mergeCell ref="E3:F3"/>
    <mergeCell ref="A8:F8"/>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307"/>
  <sheetViews>
    <sheetView topLeftCell="A7" zoomScaleNormal="100" zoomScaleSheetLayoutView="86" workbookViewId="0">
      <pane xSplit="4" ySplit="5" topLeftCell="E43" activePane="bottomRight" state="frozen"/>
      <selection activeCell="A7" sqref="A7"/>
      <selection pane="topRight" activeCell="E7" sqref="E7"/>
      <selection pane="bottomLeft" activeCell="A12" sqref="A12"/>
      <selection pane="bottomRight" activeCell="R148" sqref="R148"/>
    </sheetView>
  </sheetViews>
  <sheetFormatPr defaultRowHeight="12.75" x14ac:dyDescent="0.2"/>
  <cols>
    <col min="1" max="1" width="11.7109375" customWidth="1"/>
    <col min="2" max="2" width="11" customWidth="1"/>
    <col min="3" max="3" width="12.42578125" style="18" customWidth="1"/>
    <col min="4" max="4" width="56.5703125" style="4" customWidth="1"/>
    <col min="5" max="5" width="14.5703125" style="109" customWidth="1"/>
    <col min="6" max="6" width="14.28515625" style="2" customWidth="1"/>
    <col min="7" max="7" width="12.42578125" customWidth="1"/>
    <col min="8" max="8" width="13.7109375" customWidth="1"/>
    <col min="9" max="9" width="8.7109375" customWidth="1"/>
    <col min="10" max="10" width="16.28515625" style="14" customWidth="1"/>
    <col min="11" max="11" width="14.7109375" style="14" customWidth="1"/>
    <col min="12" max="12" width="13.28515625" customWidth="1"/>
    <col min="13" max="13" width="9.140625" customWidth="1"/>
    <col min="14" max="14" width="10.28515625" customWidth="1"/>
    <col min="15" max="15" width="15" customWidth="1"/>
    <col min="16" max="16" width="13.42578125" hidden="1" customWidth="1"/>
    <col min="17" max="17" width="13.7109375" hidden="1" customWidth="1"/>
    <col min="18" max="18" width="14.85546875" style="2" customWidth="1"/>
    <col min="20" max="20" width="16.7109375" hidden="1" customWidth="1"/>
    <col min="21" max="21" width="14.7109375" hidden="1" customWidth="1"/>
    <col min="22" max="22" width="14.140625" hidden="1" customWidth="1"/>
  </cols>
  <sheetData>
    <row r="1" spans="1:20" x14ac:dyDescent="0.2">
      <c r="C1" s="13"/>
      <c r="D1" s="1"/>
    </row>
    <row r="2" spans="1:20" x14ac:dyDescent="0.2">
      <c r="C2" s="13"/>
      <c r="D2" s="1"/>
    </row>
    <row r="3" spans="1:20" ht="21" customHeight="1" x14ac:dyDescent="0.2">
      <c r="C3" s="13"/>
      <c r="D3" s="1"/>
    </row>
    <row r="4" spans="1:20" ht="21" customHeight="1" x14ac:dyDescent="0.25">
      <c r="B4" s="487" t="s">
        <v>298</v>
      </c>
      <c r="C4" s="488"/>
    </row>
    <row r="5" spans="1:20" ht="21" customHeight="1" x14ac:dyDescent="0.2">
      <c r="B5" s="489" t="s">
        <v>279</v>
      </c>
      <c r="C5" s="488"/>
    </row>
    <row r="6" spans="1:20" ht="12" customHeight="1" x14ac:dyDescent="0.2">
      <c r="C6" s="13"/>
      <c r="D6" s="1"/>
    </row>
    <row r="7" spans="1:20" ht="55.5" customHeight="1" x14ac:dyDescent="0.25">
      <c r="C7" s="13"/>
      <c r="D7" s="8"/>
      <c r="E7" s="110"/>
      <c r="F7" s="9"/>
      <c r="G7" s="10"/>
      <c r="H7" s="10"/>
      <c r="I7" s="10"/>
      <c r="J7" s="15"/>
      <c r="K7" s="15"/>
      <c r="L7" s="10"/>
      <c r="M7" s="10"/>
      <c r="N7" s="11"/>
      <c r="O7" s="11"/>
      <c r="P7" s="11"/>
      <c r="Q7" s="11"/>
      <c r="R7" s="12" t="s">
        <v>0</v>
      </c>
    </row>
    <row r="8" spans="1:20" ht="23.25" customHeight="1" x14ac:dyDescent="0.2">
      <c r="A8" s="475" t="s">
        <v>289</v>
      </c>
      <c r="B8" s="480" t="s">
        <v>290</v>
      </c>
      <c r="C8" s="480" t="s">
        <v>231</v>
      </c>
      <c r="D8" s="477" t="s">
        <v>291</v>
      </c>
      <c r="E8" s="483" t="s">
        <v>68</v>
      </c>
      <c r="F8" s="484"/>
      <c r="G8" s="484"/>
      <c r="H8" s="484"/>
      <c r="I8" s="485"/>
      <c r="J8" s="483" t="s">
        <v>69</v>
      </c>
      <c r="K8" s="484"/>
      <c r="L8" s="484"/>
      <c r="M8" s="484"/>
      <c r="N8" s="484"/>
      <c r="O8" s="484"/>
      <c r="P8" s="484"/>
      <c r="Q8" s="503"/>
      <c r="R8" s="490" t="s">
        <v>72</v>
      </c>
    </row>
    <row r="9" spans="1:20" ht="19.5" customHeight="1" x14ac:dyDescent="0.2">
      <c r="A9" s="476"/>
      <c r="B9" s="481"/>
      <c r="C9" s="481"/>
      <c r="D9" s="478"/>
      <c r="E9" s="493" t="s">
        <v>232</v>
      </c>
      <c r="F9" s="501" t="s">
        <v>77</v>
      </c>
      <c r="G9" s="496" t="s">
        <v>74</v>
      </c>
      <c r="H9" s="497"/>
      <c r="I9" s="501" t="s">
        <v>78</v>
      </c>
      <c r="J9" s="498" t="s">
        <v>232</v>
      </c>
      <c r="K9" s="472" t="s">
        <v>233</v>
      </c>
      <c r="L9" s="501" t="s">
        <v>77</v>
      </c>
      <c r="M9" s="496" t="s">
        <v>74</v>
      </c>
      <c r="N9" s="497"/>
      <c r="O9" s="501" t="s">
        <v>78</v>
      </c>
      <c r="P9" s="505" t="s">
        <v>74</v>
      </c>
      <c r="Q9" s="506"/>
      <c r="R9" s="491"/>
    </row>
    <row r="10" spans="1:20" ht="12.75" customHeight="1" x14ac:dyDescent="0.2">
      <c r="A10" s="476"/>
      <c r="B10" s="481"/>
      <c r="C10" s="481"/>
      <c r="D10" s="478"/>
      <c r="E10" s="494"/>
      <c r="F10" s="502"/>
      <c r="G10" s="472" t="s">
        <v>26</v>
      </c>
      <c r="H10" s="472" t="s">
        <v>27</v>
      </c>
      <c r="I10" s="504"/>
      <c r="J10" s="499"/>
      <c r="K10" s="473"/>
      <c r="L10" s="502"/>
      <c r="M10" s="472" t="s">
        <v>28</v>
      </c>
      <c r="N10" s="472" t="s">
        <v>29</v>
      </c>
      <c r="O10" s="504"/>
      <c r="P10" s="472" t="s">
        <v>75</v>
      </c>
      <c r="Q10" s="88" t="s">
        <v>74</v>
      </c>
      <c r="R10" s="491"/>
    </row>
    <row r="11" spans="1:20" ht="77.25" customHeight="1" x14ac:dyDescent="0.2">
      <c r="A11" s="476"/>
      <c r="B11" s="482"/>
      <c r="C11" s="482"/>
      <c r="D11" s="479"/>
      <c r="E11" s="495"/>
      <c r="F11" s="502"/>
      <c r="G11" s="486"/>
      <c r="H11" s="486"/>
      <c r="I11" s="504"/>
      <c r="J11" s="500"/>
      <c r="K11" s="474"/>
      <c r="L11" s="502"/>
      <c r="M11" s="486"/>
      <c r="N11" s="486"/>
      <c r="O11" s="504"/>
      <c r="P11" s="486"/>
      <c r="Q11" s="89" t="s">
        <v>76</v>
      </c>
      <c r="R11" s="492"/>
    </row>
    <row r="12" spans="1:20" s="67" customFormat="1" ht="15.75" customHeight="1" x14ac:dyDescent="0.2">
      <c r="A12" s="94">
        <v>1</v>
      </c>
      <c r="B12" s="94" t="s">
        <v>67</v>
      </c>
      <c r="C12" s="95">
        <v>3</v>
      </c>
      <c r="D12" s="95">
        <v>4</v>
      </c>
      <c r="E12" s="95">
        <v>5</v>
      </c>
      <c r="F12" s="96">
        <v>6</v>
      </c>
      <c r="G12" s="96">
        <v>7</v>
      </c>
      <c r="H12" s="96">
        <v>8</v>
      </c>
      <c r="I12" s="95">
        <v>9</v>
      </c>
      <c r="J12" s="96">
        <v>10</v>
      </c>
      <c r="K12" s="96">
        <v>11</v>
      </c>
      <c r="L12" s="96">
        <v>12</v>
      </c>
      <c r="M12" s="96">
        <v>13</v>
      </c>
      <c r="N12" s="96">
        <v>14</v>
      </c>
      <c r="O12" s="96">
        <v>15</v>
      </c>
      <c r="P12" s="96">
        <v>15</v>
      </c>
      <c r="Q12" s="96">
        <v>15</v>
      </c>
      <c r="R12" s="95">
        <v>16</v>
      </c>
      <c r="T12" s="97"/>
    </row>
    <row r="13" spans="1:20" s="67" customFormat="1" ht="29.25" customHeight="1" x14ac:dyDescent="0.3">
      <c r="A13" s="108" t="s">
        <v>100</v>
      </c>
      <c r="B13" s="108"/>
      <c r="C13" s="108"/>
      <c r="D13" s="237" t="s">
        <v>91</v>
      </c>
      <c r="E13" s="238">
        <f>SUM(E14)</f>
        <v>4286245</v>
      </c>
      <c r="F13" s="239">
        <f t="shared" ref="F13:R13" si="0">SUM(F14)</f>
        <v>4286245</v>
      </c>
      <c r="G13" s="239">
        <f t="shared" si="0"/>
        <v>0</v>
      </c>
      <c r="H13" s="239">
        <f t="shared" si="0"/>
        <v>0</v>
      </c>
      <c r="I13" s="239">
        <f t="shared" si="0"/>
        <v>0</v>
      </c>
      <c r="J13" s="239">
        <f t="shared" si="0"/>
        <v>0</v>
      </c>
      <c r="K13" s="239">
        <f t="shared" si="0"/>
        <v>0</v>
      </c>
      <c r="L13" s="239">
        <f t="shared" si="0"/>
        <v>0</v>
      </c>
      <c r="M13" s="239">
        <f t="shared" si="0"/>
        <v>0</v>
      </c>
      <c r="N13" s="239">
        <f t="shared" si="0"/>
        <v>0</v>
      </c>
      <c r="O13" s="239">
        <f t="shared" si="0"/>
        <v>0</v>
      </c>
      <c r="P13" s="239">
        <f t="shared" si="0"/>
        <v>0</v>
      </c>
      <c r="Q13" s="239">
        <f t="shared" si="0"/>
        <v>0</v>
      </c>
      <c r="R13" s="239">
        <f t="shared" si="0"/>
        <v>4286245</v>
      </c>
      <c r="T13" s="79">
        <f t="shared" ref="T13:T14" si="1">SUM(E13,J13)</f>
        <v>4286245</v>
      </c>
    </row>
    <row r="14" spans="1:20" s="3" customFormat="1" ht="28.5" customHeight="1" x14ac:dyDescent="0.3">
      <c r="A14" s="108" t="s">
        <v>101</v>
      </c>
      <c r="B14" s="108"/>
      <c r="C14" s="108"/>
      <c r="D14" s="237" t="s">
        <v>91</v>
      </c>
      <c r="E14" s="238">
        <f>SUM(E18,E21:E60)</f>
        <v>4286245</v>
      </c>
      <c r="F14" s="238">
        <f t="shared" ref="F14:R14" si="2">SUM(F18,F21:F60)</f>
        <v>4286245</v>
      </c>
      <c r="G14" s="238">
        <f t="shared" si="2"/>
        <v>0</v>
      </c>
      <c r="H14" s="238">
        <f t="shared" si="2"/>
        <v>0</v>
      </c>
      <c r="I14" s="238">
        <f t="shared" si="2"/>
        <v>0</v>
      </c>
      <c r="J14" s="238">
        <f t="shared" si="2"/>
        <v>0</v>
      </c>
      <c r="K14" s="238">
        <f t="shared" si="2"/>
        <v>0</v>
      </c>
      <c r="L14" s="238">
        <f t="shared" si="2"/>
        <v>0</v>
      </c>
      <c r="M14" s="238">
        <f t="shared" si="2"/>
        <v>0</v>
      </c>
      <c r="N14" s="238">
        <f t="shared" si="2"/>
        <v>0</v>
      </c>
      <c r="O14" s="238">
        <f t="shared" si="2"/>
        <v>0</v>
      </c>
      <c r="P14" s="238">
        <f t="shared" si="2"/>
        <v>0</v>
      </c>
      <c r="Q14" s="238">
        <f t="shared" si="2"/>
        <v>0</v>
      </c>
      <c r="R14" s="238">
        <f t="shared" si="2"/>
        <v>4286245</v>
      </c>
      <c r="T14" s="79">
        <f t="shared" si="1"/>
        <v>4286245</v>
      </c>
    </row>
    <row r="15" spans="1:20" s="98" customFormat="1" ht="63.75" hidden="1" customHeight="1" x14ac:dyDescent="0.3">
      <c r="A15" s="240" t="s">
        <v>182</v>
      </c>
      <c r="B15" s="240" t="s">
        <v>99</v>
      </c>
      <c r="C15" s="240" t="s">
        <v>45</v>
      </c>
      <c r="D15" s="212" t="s">
        <v>98</v>
      </c>
      <c r="E15" s="241">
        <f t="shared" ref="E15:E60" si="3">SUM(F15,I15)</f>
        <v>0</v>
      </c>
      <c r="F15" s="242"/>
      <c r="G15" s="242"/>
      <c r="H15" s="242"/>
      <c r="I15" s="243"/>
      <c r="J15" s="244">
        <f t="shared" ref="J15:J60" si="4">SUM(L15,O15)</f>
        <v>0</v>
      </c>
      <c r="K15" s="244"/>
      <c r="L15" s="245"/>
      <c r="M15" s="245"/>
      <c r="N15" s="245"/>
      <c r="O15" s="244"/>
      <c r="P15" s="242"/>
      <c r="Q15" s="242"/>
      <c r="R15" s="244">
        <f t="shared" ref="R15:R78" si="5">SUM(E15,J15)</f>
        <v>0</v>
      </c>
      <c r="T15" s="99"/>
    </row>
    <row r="16" spans="1:20" s="98" customFormat="1" ht="46.5" hidden="1" customHeight="1" x14ac:dyDescent="0.3">
      <c r="A16" s="240" t="s">
        <v>102</v>
      </c>
      <c r="B16" s="240" t="s">
        <v>97</v>
      </c>
      <c r="C16" s="240" t="s">
        <v>45</v>
      </c>
      <c r="D16" s="455" t="s">
        <v>377</v>
      </c>
      <c r="E16" s="196">
        <f t="shared" si="3"/>
        <v>0</v>
      </c>
      <c r="F16" s="196"/>
      <c r="G16" s="242"/>
      <c r="H16" s="242"/>
      <c r="I16" s="242"/>
      <c r="J16" s="246">
        <f t="shared" si="4"/>
        <v>0</v>
      </c>
      <c r="K16" s="246"/>
      <c r="L16" s="245"/>
      <c r="M16" s="245"/>
      <c r="N16" s="245"/>
      <c r="O16" s="246"/>
      <c r="P16" s="242"/>
      <c r="Q16" s="242"/>
      <c r="R16" s="244">
        <f t="shared" si="5"/>
        <v>0</v>
      </c>
      <c r="T16" s="99"/>
    </row>
    <row r="17" spans="1:20" s="98" customFormat="1" ht="23.25" hidden="1" customHeight="1" x14ac:dyDescent="0.3">
      <c r="A17" s="121" t="s">
        <v>250</v>
      </c>
      <c r="B17" s="121" t="s">
        <v>55</v>
      </c>
      <c r="C17" s="121" t="s">
        <v>56</v>
      </c>
      <c r="D17" s="124" t="s">
        <v>251</v>
      </c>
      <c r="E17" s="196">
        <f t="shared" si="3"/>
        <v>0</v>
      </c>
      <c r="F17" s="196"/>
      <c r="G17" s="242"/>
      <c r="H17" s="242"/>
      <c r="I17" s="242"/>
      <c r="J17" s="246">
        <f t="shared" si="4"/>
        <v>0</v>
      </c>
      <c r="K17" s="246"/>
      <c r="L17" s="245"/>
      <c r="M17" s="245"/>
      <c r="N17" s="245"/>
      <c r="O17" s="246"/>
      <c r="P17" s="242"/>
      <c r="Q17" s="242"/>
      <c r="R17" s="247">
        <f t="shared" si="5"/>
        <v>0</v>
      </c>
      <c r="T17" s="99"/>
    </row>
    <row r="18" spans="1:20" s="98" customFormat="1" ht="23.25" hidden="1" customHeight="1" x14ac:dyDescent="0.3">
      <c r="A18" s="221" t="s">
        <v>311</v>
      </c>
      <c r="B18" s="221" t="s">
        <v>312</v>
      </c>
      <c r="C18" s="221" t="s">
        <v>97</v>
      </c>
      <c r="D18" s="269" t="s">
        <v>310</v>
      </c>
      <c r="E18" s="246">
        <f t="shared" si="3"/>
        <v>0</v>
      </c>
      <c r="F18" s="246"/>
      <c r="G18" s="260"/>
      <c r="H18" s="260"/>
      <c r="I18" s="260"/>
      <c r="J18" s="246">
        <f t="shared" si="4"/>
        <v>0</v>
      </c>
      <c r="K18" s="270"/>
      <c r="L18" s="260"/>
      <c r="M18" s="260"/>
      <c r="N18" s="260"/>
      <c r="O18" s="260"/>
      <c r="P18" s="260"/>
      <c r="Q18" s="260"/>
      <c r="R18" s="244">
        <f t="shared" ref="R18:R19" si="6">SUM(E18,J18)</f>
        <v>0</v>
      </c>
      <c r="T18" s="99"/>
    </row>
    <row r="19" spans="1:20" s="104" customFormat="1" ht="68.25" hidden="1" customHeight="1" x14ac:dyDescent="0.35">
      <c r="A19" s="263"/>
      <c r="B19" s="263"/>
      <c r="C19" s="263"/>
      <c r="D19" s="293" t="s">
        <v>357</v>
      </c>
      <c r="E19" s="266">
        <f t="shared" si="3"/>
        <v>0</v>
      </c>
      <c r="F19" s="266"/>
      <c r="G19" s="294"/>
      <c r="H19" s="294"/>
      <c r="I19" s="294"/>
      <c r="J19" s="266">
        <f t="shared" si="4"/>
        <v>0</v>
      </c>
      <c r="K19" s="295"/>
      <c r="L19" s="294"/>
      <c r="M19" s="294"/>
      <c r="N19" s="294"/>
      <c r="O19" s="294"/>
      <c r="P19" s="294"/>
      <c r="Q19" s="294"/>
      <c r="R19" s="140">
        <f t="shared" si="6"/>
        <v>0</v>
      </c>
      <c r="T19" s="160"/>
    </row>
    <row r="20" spans="1:20" s="98" customFormat="1" ht="45.75" hidden="1" customHeight="1" x14ac:dyDescent="0.3">
      <c r="A20" s="121" t="s">
        <v>267</v>
      </c>
      <c r="B20" s="121" t="s">
        <v>270</v>
      </c>
      <c r="C20" s="121" t="s">
        <v>269</v>
      </c>
      <c r="D20" s="124" t="s">
        <v>268</v>
      </c>
      <c r="E20" s="196">
        <f t="shared" si="3"/>
        <v>0</v>
      </c>
      <c r="F20" s="196"/>
      <c r="G20" s="242"/>
      <c r="H20" s="242"/>
      <c r="I20" s="242"/>
      <c r="J20" s="246">
        <f t="shared" si="4"/>
        <v>0</v>
      </c>
      <c r="K20" s="246"/>
      <c r="L20" s="245"/>
      <c r="M20" s="245"/>
      <c r="N20" s="245"/>
      <c r="O20" s="246"/>
      <c r="P20" s="242"/>
      <c r="Q20" s="242"/>
      <c r="R20" s="244">
        <f t="shared" si="5"/>
        <v>0</v>
      </c>
      <c r="T20" s="99"/>
    </row>
    <row r="21" spans="1:20" s="3" customFormat="1" ht="37.5" hidden="1" customHeight="1" x14ac:dyDescent="0.3">
      <c r="A21" s="191" t="s">
        <v>389</v>
      </c>
      <c r="B21" s="191" t="s">
        <v>390</v>
      </c>
      <c r="C21" s="191" t="s">
        <v>391</v>
      </c>
      <c r="D21" s="323" t="s">
        <v>392</v>
      </c>
      <c r="E21" s="339">
        <f t="shared" si="3"/>
        <v>0</v>
      </c>
      <c r="F21" s="339"/>
      <c r="G21" s="339"/>
      <c r="H21" s="339"/>
      <c r="I21" s="369"/>
      <c r="J21" s="344">
        <f t="shared" si="4"/>
        <v>0</v>
      </c>
      <c r="K21" s="344"/>
      <c r="L21" s="340"/>
      <c r="M21" s="340"/>
      <c r="N21" s="340"/>
      <c r="O21" s="344"/>
      <c r="P21" s="369"/>
      <c r="Q21" s="369"/>
      <c r="R21" s="248">
        <f t="shared" si="5"/>
        <v>0</v>
      </c>
      <c r="T21" s="370"/>
    </row>
    <row r="22" spans="1:20" s="298" customFormat="1" ht="66.75" hidden="1" customHeight="1" x14ac:dyDescent="0.3">
      <c r="A22" s="164"/>
      <c r="B22" s="164"/>
      <c r="C22" s="164"/>
      <c r="D22" s="296" t="s">
        <v>313</v>
      </c>
      <c r="E22" s="208">
        <f t="shared" si="3"/>
        <v>0</v>
      </c>
      <c r="F22" s="208"/>
      <c r="G22" s="208"/>
      <c r="H22" s="208"/>
      <c r="I22" s="297"/>
      <c r="J22" s="266">
        <f t="shared" si="4"/>
        <v>0</v>
      </c>
      <c r="K22" s="266"/>
      <c r="L22" s="251"/>
      <c r="M22" s="251"/>
      <c r="N22" s="251"/>
      <c r="O22" s="266"/>
      <c r="P22" s="297"/>
      <c r="Q22" s="297"/>
      <c r="R22" s="140">
        <f t="shared" si="5"/>
        <v>0</v>
      </c>
      <c r="T22" s="299"/>
    </row>
    <row r="23" spans="1:20" s="144" customFormat="1" ht="30.75" hidden="1" customHeight="1" x14ac:dyDescent="0.3">
      <c r="A23" s="121" t="s">
        <v>104</v>
      </c>
      <c r="B23" s="121" t="s">
        <v>105</v>
      </c>
      <c r="C23" s="121" t="s">
        <v>79</v>
      </c>
      <c r="D23" s="195" t="s">
        <v>106</v>
      </c>
      <c r="E23" s="196">
        <f t="shared" si="3"/>
        <v>0</v>
      </c>
      <c r="F23" s="245"/>
      <c r="G23" s="245"/>
      <c r="H23" s="245"/>
      <c r="I23" s="245"/>
      <c r="J23" s="246">
        <f t="shared" si="4"/>
        <v>0</v>
      </c>
      <c r="K23" s="246"/>
      <c r="L23" s="245"/>
      <c r="M23" s="245"/>
      <c r="N23" s="245"/>
      <c r="O23" s="246"/>
      <c r="P23" s="245"/>
      <c r="Q23" s="245"/>
      <c r="R23" s="244">
        <f t="shared" si="5"/>
        <v>0</v>
      </c>
      <c r="T23" s="145"/>
    </row>
    <row r="24" spans="1:20" s="144" customFormat="1" ht="44.25" hidden="1" customHeight="1" x14ac:dyDescent="0.3">
      <c r="A24" s="121" t="s">
        <v>107</v>
      </c>
      <c r="B24" s="121" t="s">
        <v>108</v>
      </c>
      <c r="C24" s="121" t="s">
        <v>79</v>
      </c>
      <c r="D24" s="124" t="s">
        <v>109</v>
      </c>
      <c r="E24" s="196">
        <f t="shared" si="3"/>
        <v>0</v>
      </c>
      <c r="F24" s="196"/>
      <c r="G24" s="245"/>
      <c r="H24" s="245"/>
      <c r="I24" s="245"/>
      <c r="J24" s="266">
        <f t="shared" si="4"/>
        <v>0</v>
      </c>
      <c r="K24" s="196"/>
      <c r="L24" s="245"/>
      <c r="M24" s="245"/>
      <c r="N24" s="245"/>
      <c r="O24" s="196"/>
      <c r="P24" s="245"/>
      <c r="Q24" s="245"/>
      <c r="R24" s="244">
        <f t="shared" si="5"/>
        <v>0</v>
      </c>
      <c r="T24" s="145"/>
    </row>
    <row r="25" spans="1:20" s="102" customFormat="1" ht="66" hidden="1" customHeight="1" x14ac:dyDescent="0.3">
      <c r="A25" s="164"/>
      <c r="B25" s="164"/>
      <c r="C25" s="164"/>
      <c r="D25" s="296" t="s">
        <v>304</v>
      </c>
      <c r="E25" s="208">
        <f t="shared" si="3"/>
        <v>0</v>
      </c>
      <c r="F25" s="208"/>
      <c r="G25" s="251"/>
      <c r="H25" s="251"/>
      <c r="I25" s="251"/>
      <c r="J25" s="266">
        <f t="shared" si="4"/>
        <v>0</v>
      </c>
      <c r="K25" s="208"/>
      <c r="L25" s="251"/>
      <c r="M25" s="251"/>
      <c r="N25" s="251"/>
      <c r="O25" s="208"/>
      <c r="P25" s="251"/>
      <c r="Q25" s="251"/>
      <c r="R25" s="277">
        <f t="shared" si="5"/>
        <v>0</v>
      </c>
    </row>
    <row r="26" spans="1:20" s="144" customFormat="1" ht="24" hidden="1" customHeight="1" x14ac:dyDescent="0.3">
      <c r="A26" s="121" t="s">
        <v>110</v>
      </c>
      <c r="B26" s="121" t="s">
        <v>111</v>
      </c>
      <c r="C26" s="121" t="s">
        <v>79</v>
      </c>
      <c r="D26" s="222" t="s">
        <v>13</v>
      </c>
      <c r="E26" s="196">
        <f t="shared" si="3"/>
        <v>0</v>
      </c>
      <c r="F26" s="196"/>
      <c r="G26" s="196"/>
      <c r="H26" s="196"/>
      <c r="I26" s="242"/>
      <c r="J26" s="266">
        <f t="shared" si="4"/>
        <v>0</v>
      </c>
      <c r="K26" s="246"/>
      <c r="L26" s="245"/>
      <c r="M26" s="245"/>
      <c r="N26" s="245"/>
      <c r="O26" s="246"/>
      <c r="P26" s="242"/>
      <c r="Q26" s="242"/>
      <c r="R26" s="244">
        <f t="shared" si="5"/>
        <v>0</v>
      </c>
      <c r="T26" s="145"/>
    </row>
    <row r="27" spans="1:20" s="346" customFormat="1" ht="37.5" hidden="1" customHeight="1" x14ac:dyDescent="0.3">
      <c r="A27" s="191" t="s">
        <v>103</v>
      </c>
      <c r="B27" s="191" t="s">
        <v>113</v>
      </c>
      <c r="C27" s="191" t="s">
        <v>79</v>
      </c>
      <c r="D27" s="371" t="s">
        <v>112</v>
      </c>
      <c r="E27" s="339">
        <f t="shared" si="3"/>
        <v>0</v>
      </c>
      <c r="F27" s="339"/>
      <c r="G27" s="339"/>
      <c r="H27" s="339"/>
      <c r="I27" s="369"/>
      <c r="J27" s="339">
        <f t="shared" si="4"/>
        <v>0</v>
      </c>
      <c r="K27" s="344"/>
      <c r="L27" s="340"/>
      <c r="M27" s="340"/>
      <c r="N27" s="340"/>
      <c r="O27" s="344"/>
      <c r="P27" s="369"/>
      <c r="Q27" s="369"/>
      <c r="R27" s="248">
        <f t="shared" si="5"/>
        <v>0</v>
      </c>
      <c r="T27" s="347"/>
    </row>
    <row r="28" spans="1:20" s="101" customFormat="1" ht="33" hidden="1" customHeight="1" x14ac:dyDescent="0.3">
      <c r="A28" s="164"/>
      <c r="B28" s="164"/>
      <c r="C28" s="164"/>
      <c r="D28" s="165" t="s">
        <v>209</v>
      </c>
      <c r="E28" s="208">
        <f t="shared" ref="E28" si="7">SUM(F28,I28)</f>
        <v>0</v>
      </c>
      <c r="F28" s="208"/>
      <c r="G28" s="251"/>
      <c r="H28" s="251"/>
      <c r="I28" s="251"/>
      <c r="J28" s="266">
        <f t="shared" si="4"/>
        <v>0</v>
      </c>
      <c r="K28" s="208"/>
      <c r="L28" s="251"/>
      <c r="M28" s="251"/>
      <c r="N28" s="251"/>
      <c r="O28" s="208"/>
      <c r="P28" s="251"/>
      <c r="Q28" s="251"/>
      <c r="R28" s="244">
        <f t="shared" si="5"/>
        <v>0</v>
      </c>
      <c r="T28" s="102"/>
    </row>
    <row r="29" spans="1:20" s="103" customFormat="1" ht="32.25" hidden="1" customHeight="1" x14ac:dyDescent="0.3">
      <c r="A29" s="121" t="s">
        <v>115</v>
      </c>
      <c r="B29" s="121" t="s">
        <v>81</v>
      </c>
      <c r="C29" s="121" t="s">
        <v>52</v>
      </c>
      <c r="D29" s="203" t="s">
        <v>14</v>
      </c>
      <c r="E29" s="196">
        <f t="shared" si="3"/>
        <v>0</v>
      </c>
      <c r="F29" s="187"/>
      <c r="G29" s="245"/>
      <c r="H29" s="245"/>
      <c r="I29" s="245"/>
      <c r="J29" s="266">
        <f t="shared" si="4"/>
        <v>0</v>
      </c>
      <c r="K29" s="246"/>
      <c r="L29" s="245"/>
      <c r="M29" s="245"/>
      <c r="N29" s="245"/>
      <c r="O29" s="246"/>
      <c r="P29" s="245"/>
      <c r="Q29" s="245"/>
      <c r="R29" s="244">
        <f t="shared" si="5"/>
        <v>0</v>
      </c>
    </row>
    <row r="30" spans="1:20" s="100" customFormat="1" ht="32.25" hidden="1" customHeight="1" x14ac:dyDescent="0.3">
      <c r="A30" s="121" t="s">
        <v>114</v>
      </c>
      <c r="B30" s="121" t="s">
        <v>117</v>
      </c>
      <c r="C30" s="121" t="s">
        <v>52</v>
      </c>
      <c r="D30" s="204" t="s">
        <v>116</v>
      </c>
      <c r="E30" s="196">
        <f t="shared" si="3"/>
        <v>0</v>
      </c>
      <c r="F30" s="187"/>
      <c r="G30" s="187"/>
      <c r="H30" s="187"/>
      <c r="I30" s="187"/>
      <c r="J30" s="266">
        <f t="shared" si="4"/>
        <v>0</v>
      </c>
      <c r="K30" s="246"/>
      <c r="L30" s="187"/>
      <c r="M30" s="187"/>
      <c r="N30" s="187"/>
      <c r="O30" s="246"/>
      <c r="P30" s="187"/>
      <c r="Q30" s="187"/>
      <c r="R30" s="244">
        <f t="shared" si="5"/>
        <v>0</v>
      </c>
      <c r="T30" s="146"/>
    </row>
    <row r="31" spans="1:20" s="147" customFormat="1" ht="26.25" hidden="1" customHeight="1" x14ac:dyDescent="0.3">
      <c r="A31" s="121" t="s">
        <v>121</v>
      </c>
      <c r="B31" s="121" t="s">
        <v>82</v>
      </c>
      <c r="C31" s="121" t="s">
        <v>52</v>
      </c>
      <c r="D31" s="204" t="s">
        <v>122</v>
      </c>
      <c r="E31" s="196">
        <f t="shared" si="3"/>
        <v>0</v>
      </c>
      <c r="F31" s="187"/>
      <c r="G31" s="187"/>
      <c r="H31" s="187"/>
      <c r="I31" s="187"/>
      <c r="J31" s="266">
        <f t="shared" si="4"/>
        <v>0</v>
      </c>
      <c r="K31" s="196"/>
      <c r="L31" s="187"/>
      <c r="M31" s="187"/>
      <c r="N31" s="187"/>
      <c r="O31" s="196"/>
      <c r="P31" s="187"/>
      <c r="Q31" s="187"/>
      <c r="R31" s="244">
        <f t="shared" si="5"/>
        <v>0</v>
      </c>
      <c r="T31" s="148"/>
    </row>
    <row r="32" spans="1:20" s="100" customFormat="1" ht="24.75" hidden="1" customHeight="1" x14ac:dyDescent="0.3">
      <c r="A32" s="121" t="s">
        <v>118</v>
      </c>
      <c r="B32" s="121" t="s">
        <v>119</v>
      </c>
      <c r="C32" s="121" t="s">
        <v>52</v>
      </c>
      <c r="D32" s="204" t="s">
        <v>120</v>
      </c>
      <c r="E32" s="196">
        <f t="shared" si="3"/>
        <v>0</v>
      </c>
      <c r="F32" s="187"/>
      <c r="G32" s="245"/>
      <c r="H32" s="244"/>
      <c r="I32" s="244"/>
      <c r="J32" s="266">
        <f t="shared" si="4"/>
        <v>0</v>
      </c>
      <c r="K32" s="246"/>
      <c r="L32" s="245"/>
      <c r="M32" s="245"/>
      <c r="N32" s="245"/>
      <c r="O32" s="246"/>
      <c r="P32" s="245"/>
      <c r="Q32" s="245"/>
      <c r="R32" s="244">
        <f t="shared" si="5"/>
        <v>0</v>
      </c>
      <c r="T32" s="146"/>
    </row>
    <row r="33" spans="1:20" s="98" customFormat="1" ht="63.75" hidden="1" customHeight="1" x14ac:dyDescent="0.3">
      <c r="A33" s="125" t="s">
        <v>123</v>
      </c>
      <c r="B33" s="121" t="s">
        <v>83</v>
      </c>
      <c r="C33" s="125" t="s">
        <v>52</v>
      </c>
      <c r="D33" s="201" t="s">
        <v>15</v>
      </c>
      <c r="E33" s="196">
        <f t="shared" si="3"/>
        <v>0</v>
      </c>
      <c r="F33" s="187"/>
      <c r="G33" s="244"/>
      <c r="H33" s="244"/>
      <c r="I33" s="244"/>
      <c r="J33" s="266">
        <f t="shared" si="4"/>
        <v>0</v>
      </c>
      <c r="K33" s="246"/>
      <c r="L33" s="245"/>
      <c r="M33" s="245"/>
      <c r="N33" s="245"/>
      <c r="O33" s="246"/>
      <c r="P33" s="245"/>
      <c r="Q33" s="245"/>
      <c r="R33" s="244">
        <f t="shared" si="5"/>
        <v>0</v>
      </c>
      <c r="T33" s="99"/>
    </row>
    <row r="34" spans="1:20" s="100" customFormat="1" ht="32.25" hidden="1" customHeight="1" x14ac:dyDescent="0.3">
      <c r="A34" s="252" t="s">
        <v>124</v>
      </c>
      <c r="B34" s="252" t="s">
        <v>125</v>
      </c>
      <c r="C34" s="194" t="s">
        <v>51</v>
      </c>
      <c r="D34" s="253" t="s">
        <v>126</v>
      </c>
      <c r="E34" s="196">
        <f t="shared" si="3"/>
        <v>0</v>
      </c>
      <c r="F34" s="196"/>
      <c r="G34" s="254"/>
      <c r="H34" s="254"/>
      <c r="I34" s="254"/>
      <c r="J34" s="266">
        <f t="shared" si="4"/>
        <v>0</v>
      </c>
      <c r="K34" s="246"/>
      <c r="L34" s="254"/>
      <c r="M34" s="254"/>
      <c r="N34" s="254"/>
      <c r="O34" s="246"/>
      <c r="P34" s="254"/>
      <c r="Q34" s="254"/>
      <c r="R34" s="244">
        <f t="shared" si="5"/>
        <v>0</v>
      </c>
      <c r="T34" s="146"/>
    </row>
    <row r="35" spans="1:20" s="100" customFormat="1" ht="36" hidden="1" customHeight="1" x14ac:dyDescent="0.3">
      <c r="A35" s="221" t="s">
        <v>127</v>
      </c>
      <c r="B35" s="121" t="s">
        <v>85</v>
      </c>
      <c r="C35" s="255" t="s">
        <v>50</v>
      </c>
      <c r="D35" s="212" t="s">
        <v>17</v>
      </c>
      <c r="E35" s="241">
        <f t="shared" si="3"/>
        <v>0</v>
      </c>
      <c r="F35" s="196"/>
      <c r="G35" s="256"/>
      <c r="H35" s="256"/>
      <c r="I35" s="256"/>
      <c r="J35" s="266">
        <f t="shared" si="4"/>
        <v>0</v>
      </c>
      <c r="K35" s="246"/>
      <c r="L35" s="256"/>
      <c r="M35" s="256"/>
      <c r="N35" s="256"/>
      <c r="O35" s="246"/>
      <c r="P35" s="256"/>
      <c r="Q35" s="256"/>
      <c r="R35" s="244">
        <f t="shared" si="5"/>
        <v>0</v>
      </c>
      <c r="T35" s="146"/>
    </row>
    <row r="36" spans="1:20" s="100" customFormat="1" ht="33.75" hidden="1" customHeight="1" x14ac:dyDescent="0.3">
      <c r="A36" s="121" t="s">
        <v>128</v>
      </c>
      <c r="B36" s="121" t="s">
        <v>86</v>
      </c>
      <c r="C36" s="214" t="s">
        <v>50</v>
      </c>
      <c r="D36" s="212" t="s">
        <v>16</v>
      </c>
      <c r="E36" s="241">
        <f t="shared" si="3"/>
        <v>0</v>
      </c>
      <c r="F36" s="187"/>
      <c r="G36" s="245"/>
      <c r="H36" s="245"/>
      <c r="I36" s="245"/>
      <c r="J36" s="266">
        <f t="shared" si="4"/>
        <v>0</v>
      </c>
      <c r="K36" s="246"/>
      <c r="L36" s="254"/>
      <c r="M36" s="254"/>
      <c r="N36" s="254"/>
      <c r="O36" s="246"/>
      <c r="P36" s="254"/>
      <c r="Q36" s="254"/>
      <c r="R36" s="244">
        <f t="shared" si="5"/>
        <v>0</v>
      </c>
      <c r="T36" s="146"/>
    </row>
    <row r="37" spans="1:20" s="100" customFormat="1" ht="33" hidden="1" customHeight="1" x14ac:dyDescent="0.3">
      <c r="A37" s="121" t="s">
        <v>252</v>
      </c>
      <c r="B37" s="121" t="s">
        <v>253</v>
      </c>
      <c r="C37" s="214" t="s">
        <v>50</v>
      </c>
      <c r="D37" s="212" t="s">
        <v>254</v>
      </c>
      <c r="E37" s="241">
        <f t="shared" si="3"/>
        <v>0</v>
      </c>
      <c r="F37" s="187"/>
      <c r="G37" s="245"/>
      <c r="H37" s="245"/>
      <c r="I37" s="245"/>
      <c r="J37" s="266">
        <f t="shared" si="4"/>
        <v>0</v>
      </c>
      <c r="K37" s="246"/>
      <c r="L37" s="254"/>
      <c r="M37" s="254"/>
      <c r="N37" s="254"/>
      <c r="O37" s="246"/>
      <c r="P37" s="254"/>
      <c r="Q37" s="254"/>
      <c r="R37" s="244">
        <f t="shared" si="5"/>
        <v>0</v>
      </c>
      <c r="T37" s="146"/>
    </row>
    <row r="38" spans="1:20" s="100" customFormat="1" ht="30" hidden="1" customHeight="1" x14ac:dyDescent="0.3">
      <c r="A38" s="215" t="s">
        <v>239</v>
      </c>
      <c r="B38" s="215" t="s">
        <v>184</v>
      </c>
      <c r="C38" s="215" t="s">
        <v>234</v>
      </c>
      <c r="D38" s="216" t="s">
        <v>185</v>
      </c>
      <c r="E38" s="241">
        <f t="shared" ref="E38:E42" si="8">SUM(F38,I38)</f>
        <v>0</v>
      </c>
      <c r="F38" s="187"/>
      <c r="G38" s="245"/>
      <c r="H38" s="245"/>
      <c r="I38" s="245"/>
      <c r="J38" s="266">
        <f t="shared" si="4"/>
        <v>0</v>
      </c>
      <c r="K38" s="246"/>
      <c r="L38" s="254"/>
      <c r="M38" s="254"/>
      <c r="N38" s="254"/>
      <c r="O38" s="246"/>
      <c r="P38" s="254"/>
      <c r="Q38" s="254"/>
      <c r="R38" s="244">
        <f t="shared" si="5"/>
        <v>0</v>
      </c>
      <c r="T38" s="146"/>
    </row>
    <row r="39" spans="1:20" s="346" customFormat="1" ht="36" customHeight="1" x14ac:dyDescent="0.3">
      <c r="A39" s="341" t="s">
        <v>255</v>
      </c>
      <c r="B39" s="341" t="s">
        <v>257</v>
      </c>
      <c r="C39" s="341" t="s">
        <v>53</v>
      </c>
      <c r="D39" s="342" t="s">
        <v>259</v>
      </c>
      <c r="E39" s="343">
        <f t="shared" si="8"/>
        <v>519077</v>
      </c>
      <c r="F39" s="193">
        <v>519077</v>
      </c>
      <c r="G39" s="340"/>
      <c r="H39" s="340"/>
      <c r="I39" s="340"/>
      <c r="J39" s="339">
        <f t="shared" si="4"/>
        <v>0</v>
      </c>
      <c r="K39" s="344"/>
      <c r="L39" s="345"/>
      <c r="M39" s="345"/>
      <c r="N39" s="345"/>
      <c r="O39" s="344"/>
      <c r="P39" s="345"/>
      <c r="Q39" s="345"/>
      <c r="R39" s="248">
        <f t="shared" si="5"/>
        <v>519077</v>
      </c>
      <c r="T39" s="347"/>
    </row>
    <row r="40" spans="1:20" s="346" customFormat="1" ht="37.5" customHeight="1" x14ac:dyDescent="0.3">
      <c r="A40" s="341" t="s">
        <v>256</v>
      </c>
      <c r="B40" s="341" t="s">
        <v>258</v>
      </c>
      <c r="C40" s="341" t="s">
        <v>53</v>
      </c>
      <c r="D40" s="342" t="s">
        <v>260</v>
      </c>
      <c r="E40" s="343">
        <f t="shared" si="8"/>
        <v>527998</v>
      </c>
      <c r="F40" s="193">
        <v>527998</v>
      </c>
      <c r="G40" s="340"/>
      <c r="H40" s="340"/>
      <c r="I40" s="340"/>
      <c r="J40" s="339">
        <f t="shared" si="4"/>
        <v>0</v>
      </c>
      <c r="K40" s="344"/>
      <c r="L40" s="345"/>
      <c r="M40" s="345"/>
      <c r="N40" s="345"/>
      <c r="O40" s="344"/>
      <c r="P40" s="345"/>
      <c r="Q40" s="345"/>
      <c r="R40" s="248">
        <f t="shared" si="5"/>
        <v>527998</v>
      </c>
      <c r="T40" s="347"/>
    </row>
    <row r="41" spans="1:20" s="346" customFormat="1" ht="23.25" hidden="1" customHeight="1" x14ac:dyDescent="0.3">
      <c r="A41" s="341" t="s">
        <v>240</v>
      </c>
      <c r="B41" s="341" t="s">
        <v>241</v>
      </c>
      <c r="C41" s="341" t="s">
        <v>53</v>
      </c>
      <c r="D41" s="342" t="s">
        <v>242</v>
      </c>
      <c r="E41" s="343">
        <f t="shared" si="8"/>
        <v>0</v>
      </c>
      <c r="F41" s="193"/>
      <c r="G41" s="340"/>
      <c r="H41" s="340"/>
      <c r="I41" s="340"/>
      <c r="J41" s="339">
        <f t="shared" si="4"/>
        <v>0</v>
      </c>
      <c r="K41" s="344"/>
      <c r="L41" s="345"/>
      <c r="M41" s="345"/>
      <c r="N41" s="345"/>
      <c r="O41" s="344"/>
      <c r="P41" s="345"/>
      <c r="Q41" s="345"/>
      <c r="R41" s="248">
        <f t="shared" si="5"/>
        <v>0</v>
      </c>
      <c r="T41" s="347"/>
    </row>
    <row r="42" spans="1:20" s="346" customFormat="1" ht="47.25" hidden="1" customHeight="1" x14ac:dyDescent="0.3">
      <c r="A42" s="191" t="s">
        <v>236</v>
      </c>
      <c r="B42" s="191" t="s">
        <v>237</v>
      </c>
      <c r="C42" s="389" t="s">
        <v>53</v>
      </c>
      <c r="D42" s="439" t="s">
        <v>235</v>
      </c>
      <c r="E42" s="343">
        <f t="shared" si="8"/>
        <v>0</v>
      </c>
      <c r="F42" s="193"/>
      <c r="G42" s="340"/>
      <c r="H42" s="340"/>
      <c r="I42" s="340"/>
      <c r="J42" s="339">
        <f t="shared" si="4"/>
        <v>0</v>
      </c>
      <c r="K42" s="344"/>
      <c r="L42" s="345"/>
      <c r="M42" s="345"/>
      <c r="N42" s="345"/>
      <c r="O42" s="344"/>
      <c r="P42" s="345"/>
      <c r="Q42" s="345"/>
      <c r="R42" s="248">
        <f t="shared" si="5"/>
        <v>0</v>
      </c>
      <c r="T42" s="347"/>
    </row>
    <row r="43" spans="1:20" s="3" customFormat="1" ht="28.5" customHeight="1" x14ac:dyDescent="0.3">
      <c r="A43" s="191" t="s">
        <v>129</v>
      </c>
      <c r="B43" s="191" t="s">
        <v>130</v>
      </c>
      <c r="C43" s="191" t="s">
        <v>53</v>
      </c>
      <c r="D43" s="374" t="s">
        <v>131</v>
      </c>
      <c r="E43" s="339">
        <f t="shared" si="3"/>
        <v>3239170</v>
      </c>
      <c r="F43" s="339">
        <v>3239170</v>
      </c>
      <c r="G43" s="340"/>
      <c r="H43" s="340"/>
      <c r="I43" s="340"/>
      <c r="J43" s="339">
        <f t="shared" si="4"/>
        <v>0</v>
      </c>
      <c r="K43" s="344"/>
      <c r="L43" s="340"/>
      <c r="M43" s="340"/>
      <c r="N43" s="340"/>
      <c r="O43" s="344"/>
      <c r="P43" s="340"/>
      <c r="Q43" s="340"/>
      <c r="R43" s="248">
        <f t="shared" si="5"/>
        <v>3239170</v>
      </c>
      <c r="T43" s="370"/>
    </row>
    <row r="44" spans="1:20" s="98" customFormat="1" ht="33.75" hidden="1" customHeight="1" x14ac:dyDescent="0.3">
      <c r="A44" s="121" t="s">
        <v>261</v>
      </c>
      <c r="B44" s="121" t="s">
        <v>262</v>
      </c>
      <c r="C44" s="121" t="s">
        <v>234</v>
      </c>
      <c r="D44" s="218" t="s">
        <v>263</v>
      </c>
      <c r="E44" s="196">
        <f t="shared" si="3"/>
        <v>0</v>
      </c>
      <c r="F44" s="196"/>
      <c r="G44" s="245"/>
      <c r="H44" s="245"/>
      <c r="I44" s="245"/>
      <c r="J44" s="266">
        <f t="shared" si="4"/>
        <v>0</v>
      </c>
      <c r="K44" s="246"/>
      <c r="L44" s="245"/>
      <c r="M44" s="245"/>
      <c r="N44" s="245"/>
      <c r="O44" s="246"/>
      <c r="P44" s="245"/>
      <c r="Q44" s="245"/>
      <c r="R44" s="244">
        <f t="shared" si="5"/>
        <v>0</v>
      </c>
      <c r="T44" s="99"/>
    </row>
    <row r="45" spans="1:20" s="98" customFormat="1" ht="21.75" hidden="1" customHeight="1" x14ac:dyDescent="0.3">
      <c r="A45" s="221" t="s">
        <v>264</v>
      </c>
      <c r="B45" s="221" t="s">
        <v>265</v>
      </c>
      <c r="C45" s="221" t="s">
        <v>278</v>
      </c>
      <c r="D45" s="222" t="s">
        <v>266</v>
      </c>
      <c r="E45" s="196">
        <f t="shared" ref="E45" si="9">SUM(F45,I45)</f>
        <v>0</v>
      </c>
      <c r="F45" s="196"/>
      <c r="G45" s="245"/>
      <c r="H45" s="245"/>
      <c r="I45" s="245"/>
      <c r="J45" s="266">
        <f t="shared" si="4"/>
        <v>0</v>
      </c>
      <c r="K45" s="246"/>
      <c r="L45" s="245"/>
      <c r="M45" s="245"/>
      <c r="N45" s="245"/>
      <c r="O45" s="246"/>
      <c r="P45" s="245"/>
      <c r="Q45" s="245"/>
      <c r="R45" s="244">
        <f t="shared" si="5"/>
        <v>0</v>
      </c>
      <c r="T45" s="99"/>
    </row>
    <row r="46" spans="1:20" s="98" customFormat="1" ht="34.5" hidden="1" customHeight="1" x14ac:dyDescent="0.3">
      <c r="A46" s="221" t="s">
        <v>288</v>
      </c>
      <c r="B46" s="221" t="s">
        <v>87</v>
      </c>
      <c r="C46" s="221" t="s">
        <v>188</v>
      </c>
      <c r="D46" s="222" t="s">
        <v>187</v>
      </c>
      <c r="E46" s="196">
        <f t="shared" si="3"/>
        <v>0</v>
      </c>
      <c r="F46" s="196"/>
      <c r="G46" s="245"/>
      <c r="H46" s="245"/>
      <c r="I46" s="245"/>
      <c r="J46" s="266">
        <f t="shared" si="4"/>
        <v>0</v>
      </c>
      <c r="K46" s="246"/>
      <c r="L46" s="245"/>
      <c r="M46" s="245"/>
      <c r="N46" s="245"/>
      <c r="O46" s="246"/>
      <c r="P46" s="245"/>
      <c r="Q46" s="245"/>
      <c r="R46" s="244">
        <f t="shared" si="5"/>
        <v>0</v>
      </c>
      <c r="T46" s="99"/>
    </row>
    <row r="47" spans="1:20" s="67" customFormat="1" ht="38.25" hidden="1" customHeight="1" x14ac:dyDescent="0.3">
      <c r="A47" s="191" t="s">
        <v>431</v>
      </c>
      <c r="B47" s="191" t="s">
        <v>207</v>
      </c>
      <c r="C47" s="191" t="s">
        <v>188</v>
      </c>
      <c r="D47" s="316" t="s">
        <v>206</v>
      </c>
      <c r="E47" s="339">
        <f>SUM(F47,I47)</f>
        <v>0</v>
      </c>
      <c r="F47" s="339"/>
      <c r="G47" s="344"/>
      <c r="H47" s="344"/>
      <c r="I47" s="344"/>
      <c r="J47" s="339">
        <f>SUM(L47,O47)</f>
        <v>0</v>
      </c>
      <c r="K47" s="339"/>
      <c r="L47" s="372"/>
      <c r="M47" s="372"/>
      <c r="N47" s="372"/>
      <c r="O47" s="339"/>
      <c r="P47" s="373"/>
      <c r="Q47" s="372"/>
      <c r="R47" s="248">
        <f t="shared" ref="R47" si="10">SUM(E47,J47)</f>
        <v>0</v>
      </c>
    </row>
    <row r="48" spans="1:20" s="3" customFormat="1" ht="41.25" hidden="1" customHeight="1" x14ac:dyDescent="0.3">
      <c r="A48" s="191" t="s">
        <v>280</v>
      </c>
      <c r="B48" s="191" t="s">
        <v>281</v>
      </c>
      <c r="C48" s="191" t="s">
        <v>57</v>
      </c>
      <c r="D48" s="374" t="s">
        <v>282</v>
      </c>
      <c r="E48" s="339">
        <f t="shared" ref="E48:E50" si="11">SUM(F48,I48)</f>
        <v>0</v>
      </c>
      <c r="F48" s="339"/>
      <c r="G48" s="340"/>
      <c r="H48" s="340"/>
      <c r="I48" s="340"/>
      <c r="J48" s="339">
        <f t="shared" si="4"/>
        <v>0</v>
      </c>
      <c r="K48" s="344"/>
      <c r="L48" s="340"/>
      <c r="M48" s="340"/>
      <c r="N48" s="340"/>
      <c r="O48" s="344"/>
      <c r="P48" s="340"/>
      <c r="Q48" s="340"/>
      <c r="R48" s="248">
        <f t="shared" si="5"/>
        <v>0</v>
      </c>
      <c r="T48" s="370"/>
    </row>
    <row r="49" spans="1:20" s="98" customFormat="1" ht="43.5" hidden="1" customHeight="1" x14ac:dyDescent="0.3">
      <c r="A49" s="121" t="s">
        <v>238</v>
      </c>
      <c r="B49" s="121" t="s">
        <v>190</v>
      </c>
      <c r="C49" s="121" t="s">
        <v>54</v>
      </c>
      <c r="D49" s="124" t="s">
        <v>189</v>
      </c>
      <c r="E49" s="339">
        <f t="shared" si="11"/>
        <v>0</v>
      </c>
      <c r="F49" s="187"/>
      <c r="G49" s="245"/>
      <c r="H49" s="245"/>
      <c r="I49" s="245"/>
      <c r="J49" s="339">
        <f t="shared" si="4"/>
        <v>0</v>
      </c>
      <c r="K49" s="246"/>
      <c r="L49" s="245"/>
      <c r="M49" s="245"/>
      <c r="N49" s="245"/>
      <c r="O49" s="246"/>
      <c r="P49" s="245"/>
      <c r="Q49" s="245"/>
      <c r="R49" s="248">
        <f t="shared" si="5"/>
        <v>0</v>
      </c>
      <c r="T49" s="99"/>
    </row>
    <row r="50" spans="1:20" s="3" customFormat="1" ht="36.75" hidden="1" customHeight="1" x14ac:dyDescent="0.3">
      <c r="A50" s="191" t="s">
        <v>409</v>
      </c>
      <c r="B50" s="191" t="s">
        <v>410</v>
      </c>
      <c r="C50" s="191" t="s">
        <v>411</v>
      </c>
      <c r="D50" s="375" t="s">
        <v>412</v>
      </c>
      <c r="E50" s="339">
        <f t="shared" si="11"/>
        <v>0</v>
      </c>
      <c r="F50" s="193"/>
      <c r="G50" s="340"/>
      <c r="H50" s="340"/>
      <c r="I50" s="340"/>
      <c r="J50" s="339">
        <f t="shared" si="4"/>
        <v>0</v>
      </c>
      <c r="K50" s="344"/>
      <c r="L50" s="340"/>
      <c r="M50" s="340"/>
      <c r="N50" s="340"/>
      <c r="O50" s="344"/>
      <c r="P50" s="340"/>
      <c r="Q50" s="340"/>
      <c r="R50" s="248">
        <f t="shared" si="5"/>
        <v>0</v>
      </c>
      <c r="T50" s="370"/>
    </row>
    <row r="51" spans="1:20" s="98" customFormat="1" ht="35.25" hidden="1" customHeight="1" x14ac:dyDescent="0.3">
      <c r="A51" s="121" t="s">
        <v>132</v>
      </c>
      <c r="B51" s="121" t="s">
        <v>133</v>
      </c>
      <c r="C51" s="121" t="s">
        <v>66</v>
      </c>
      <c r="D51" s="124" t="s">
        <v>19</v>
      </c>
      <c r="E51" s="196">
        <f t="shared" si="3"/>
        <v>0</v>
      </c>
      <c r="F51" s="196"/>
      <c r="G51" s="196"/>
      <c r="H51" s="196"/>
      <c r="I51" s="196"/>
      <c r="J51" s="266">
        <f t="shared" si="4"/>
        <v>0</v>
      </c>
      <c r="K51" s="246"/>
      <c r="L51" s="196"/>
      <c r="M51" s="196"/>
      <c r="N51" s="196"/>
      <c r="O51" s="246"/>
      <c r="P51" s="196"/>
      <c r="Q51" s="196"/>
      <c r="R51" s="244">
        <f t="shared" si="5"/>
        <v>0</v>
      </c>
      <c r="T51" s="99"/>
    </row>
    <row r="52" spans="1:20" s="98" customFormat="1" ht="24.75" hidden="1" customHeight="1" x14ac:dyDescent="0.3">
      <c r="A52" s="121" t="s">
        <v>283</v>
      </c>
      <c r="B52" s="121" t="s">
        <v>134</v>
      </c>
      <c r="C52" s="121" t="s">
        <v>64</v>
      </c>
      <c r="D52" s="124" t="s">
        <v>18</v>
      </c>
      <c r="E52" s="196">
        <f t="shared" ref="E52" si="12">SUM(F52,I52)</f>
        <v>0</v>
      </c>
      <c r="F52" s="196"/>
      <c r="G52" s="196"/>
      <c r="H52" s="196"/>
      <c r="I52" s="196"/>
      <c r="J52" s="266">
        <f t="shared" si="4"/>
        <v>0</v>
      </c>
      <c r="K52" s="246"/>
      <c r="L52" s="196"/>
      <c r="M52" s="196"/>
      <c r="N52" s="196"/>
      <c r="O52" s="246"/>
      <c r="P52" s="196"/>
      <c r="Q52" s="196"/>
      <c r="R52" s="244">
        <f t="shared" si="5"/>
        <v>0</v>
      </c>
      <c r="T52" s="99"/>
    </row>
    <row r="53" spans="1:20" s="98" customFormat="1" ht="28.5" hidden="1" customHeight="1" x14ac:dyDescent="0.3">
      <c r="A53" s="121" t="s">
        <v>135</v>
      </c>
      <c r="B53" s="121" t="s">
        <v>136</v>
      </c>
      <c r="C53" s="121" t="s">
        <v>57</v>
      </c>
      <c r="D53" s="204" t="s">
        <v>80</v>
      </c>
      <c r="E53" s="196">
        <f t="shared" si="3"/>
        <v>0</v>
      </c>
      <c r="F53" s="187"/>
      <c r="G53" s="245"/>
      <c r="H53" s="245"/>
      <c r="I53" s="245"/>
      <c r="J53" s="266">
        <f t="shared" si="4"/>
        <v>0</v>
      </c>
      <c r="K53" s="246"/>
      <c r="L53" s="245"/>
      <c r="M53" s="245"/>
      <c r="N53" s="245"/>
      <c r="O53" s="246"/>
      <c r="P53" s="245"/>
      <c r="Q53" s="245"/>
      <c r="R53" s="244">
        <f t="shared" si="5"/>
        <v>0</v>
      </c>
      <c r="T53" s="99"/>
    </row>
    <row r="54" spans="1:20" s="104" customFormat="1" ht="30" hidden="1" customHeight="1" x14ac:dyDescent="0.3">
      <c r="A54" s="252" t="s">
        <v>138</v>
      </c>
      <c r="B54" s="252" t="s">
        <v>139</v>
      </c>
      <c r="C54" s="252" t="s">
        <v>57</v>
      </c>
      <c r="D54" s="204" t="s">
        <v>137</v>
      </c>
      <c r="E54" s="196">
        <f t="shared" si="3"/>
        <v>0</v>
      </c>
      <c r="F54" s="187"/>
      <c r="G54" s="251"/>
      <c r="H54" s="251"/>
      <c r="I54" s="251"/>
      <c r="J54" s="266">
        <f t="shared" si="4"/>
        <v>0</v>
      </c>
      <c r="K54" s="246"/>
      <c r="L54" s="251"/>
      <c r="M54" s="251"/>
      <c r="N54" s="251"/>
      <c r="O54" s="246"/>
      <c r="P54" s="251"/>
      <c r="Q54" s="251"/>
      <c r="R54" s="244">
        <f t="shared" si="5"/>
        <v>0</v>
      </c>
      <c r="T54" s="160"/>
    </row>
    <row r="55" spans="1:20" s="76" customFormat="1" ht="55.5" hidden="1" customHeight="1" x14ac:dyDescent="0.3">
      <c r="A55" s="221" t="s">
        <v>140</v>
      </c>
      <c r="B55" s="121" t="s">
        <v>141</v>
      </c>
      <c r="C55" s="257" t="s">
        <v>142</v>
      </c>
      <c r="D55" s="258" t="s">
        <v>143</v>
      </c>
      <c r="E55" s="196">
        <f t="shared" si="3"/>
        <v>0</v>
      </c>
      <c r="F55" s="196"/>
      <c r="G55" s="259"/>
      <c r="H55" s="259"/>
      <c r="I55" s="259"/>
      <c r="J55" s="196">
        <f t="shared" si="4"/>
        <v>0</v>
      </c>
      <c r="K55" s="246"/>
      <c r="L55" s="259"/>
      <c r="M55" s="259"/>
      <c r="N55" s="259"/>
      <c r="O55" s="246"/>
      <c r="P55" s="259"/>
      <c r="Q55" s="259"/>
      <c r="R55" s="244">
        <f t="shared" si="5"/>
        <v>0</v>
      </c>
    </row>
    <row r="56" spans="1:20" s="76" customFormat="1" ht="66.75" hidden="1" customHeight="1" x14ac:dyDescent="0.3">
      <c r="A56" s="221"/>
      <c r="B56" s="121"/>
      <c r="C56" s="257"/>
      <c r="D56" s="317" t="s">
        <v>359</v>
      </c>
      <c r="E56" s="208">
        <f t="shared" si="3"/>
        <v>0</v>
      </c>
      <c r="F56" s="196"/>
      <c r="G56" s="259"/>
      <c r="H56" s="259"/>
      <c r="I56" s="259"/>
      <c r="J56" s="266">
        <f t="shared" si="4"/>
        <v>0</v>
      </c>
      <c r="K56" s="246"/>
      <c r="L56" s="259"/>
      <c r="M56" s="259"/>
      <c r="N56" s="259"/>
      <c r="O56" s="246"/>
      <c r="P56" s="259"/>
      <c r="Q56" s="259"/>
      <c r="R56" s="277">
        <f t="shared" si="5"/>
        <v>0</v>
      </c>
    </row>
    <row r="57" spans="1:20" s="76" customFormat="1" ht="65.25" hidden="1" customHeight="1" x14ac:dyDescent="0.3">
      <c r="A57" s="221"/>
      <c r="B57" s="121"/>
      <c r="C57" s="257"/>
      <c r="D57" s="317" t="s">
        <v>358</v>
      </c>
      <c r="E57" s="208">
        <f t="shared" si="3"/>
        <v>0</v>
      </c>
      <c r="F57" s="196"/>
      <c r="G57" s="259"/>
      <c r="H57" s="259"/>
      <c r="I57" s="259"/>
      <c r="J57" s="266">
        <f t="shared" si="4"/>
        <v>0</v>
      </c>
      <c r="K57" s="246"/>
      <c r="L57" s="259"/>
      <c r="M57" s="259"/>
      <c r="N57" s="259"/>
      <c r="O57" s="246"/>
      <c r="P57" s="259"/>
      <c r="Q57" s="259"/>
      <c r="R57" s="277">
        <f t="shared" si="5"/>
        <v>0</v>
      </c>
    </row>
    <row r="58" spans="1:20" s="76" customFormat="1" ht="41.25" hidden="1" customHeight="1" x14ac:dyDescent="0.3">
      <c r="A58" s="257" t="s">
        <v>243</v>
      </c>
      <c r="B58" s="121" t="s">
        <v>244</v>
      </c>
      <c r="C58" s="257" t="s">
        <v>65</v>
      </c>
      <c r="D58" s="258" t="s">
        <v>245</v>
      </c>
      <c r="E58" s="196">
        <f t="shared" si="3"/>
        <v>0</v>
      </c>
      <c r="F58" s="196"/>
      <c r="G58" s="259"/>
      <c r="H58" s="259"/>
      <c r="I58" s="259"/>
      <c r="J58" s="196">
        <f t="shared" si="4"/>
        <v>0</v>
      </c>
      <c r="K58" s="246"/>
      <c r="L58" s="259"/>
      <c r="M58" s="259"/>
      <c r="N58" s="259"/>
      <c r="O58" s="246"/>
      <c r="P58" s="259"/>
      <c r="Q58" s="259"/>
      <c r="R58" s="244">
        <f>SUM(E58,J58)</f>
        <v>0</v>
      </c>
    </row>
    <row r="59" spans="1:20" s="67" customFormat="1" ht="28.5" hidden="1" customHeight="1" x14ac:dyDescent="0.3">
      <c r="A59" s="376" t="s">
        <v>144</v>
      </c>
      <c r="B59" s="191" t="s">
        <v>145</v>
      </c>
      <c r="C59" s="376" t="s">
        <v>55</v>
      </c>
      <c r="D59" s="377" t="s">
        <v>146</v>
      </c>
      <c r="E59" s="339">
        <f t="shared" si="3"/>
        <v>0</v>
      </c>
      <c r="F59" s="339"/>
      <c r="G59" s="373"/>
      <c r="H59" s="373"/>
      <c r="I59" s="373"/>
      <c r="J59" s="339">
        <f t="shared" si="4"/>
        <v>0</v>
      </c>
      <c r="K59" s="344"/>
      <c r="L59" s="373"/>
      <c r="M59" s="373"/>
      <c r="N59" s="373"/>
      <c r="O59" s="344"/>
      <c r="P59" s="373"/>
      <c r="Q59" s="373"/>
      <c r="R59" s="248">
        <f t="shared" ref="R59:R60" si="13">SUM(E59,J59)</f>
        <v>0</v>
      </c>
    </row>
    <row r="60" spans="1:20" s="67" customFormat="1" ht="59.25" hidden="1" customHeight="1" x14ac:dyDescent="0.3">
      <c r="A60" s="191" t="s">
        <v>432</v>
      </c>
      <c r="B60" s="191" t="s">
        <v>433</v>
      </c>
      <c r="C60" s="191" t="s">
        <v>55</v>
      </c>
      <c r="D60" s="323" t="s">
        <v>434</v>
      </c>
      <c r="E60" s="339">
        <f t="shared" si="3"/>
        <v>0</v>
      </c>
      <c r="F60" s="339"/>
      <c r="G60" s="373"/>
      <c r="H60" s="373"/>
      <c r="I60" s="373"/>
      <c r="J60" s="339">
        <f t="shared" si="4"/>
        <v>0</v>
      </c>
      <c r="K60" s="344"/>
      <c r="L60" s="373"/>
      <c r="M60" s="373"/>
      <c r="N60" s="373"/>
      <c r="O60" s="344"/>
      <c r="P60" s="373"/>
      <c r="Q60" s="373"/>
      <c r="R60" s="248">
        <f t="shared" si="13"/>
        <v>0</v>
      </c>
    </row>
    <row r="61" spans="1:20" s="67" customFormat="1" ht="59.25" customHeight="1" x14ac:dyDescent="0.3">
      <c r="A61" s="108" t="s">
        <v>24</v>
      </c>
      <c r="B61" s="108"/>
      <c r="C61" s="108"/>
      <c r="D61" s="237" t="s">
        <v>95</v>
      </c>
      <c r="E61" s="238">
        <f>SUM(E62)</f>
        <v>-536400</v>
      </c>
      <c r="F61" s="239">
        <f t="shared" ref="F61:Q61" si="14">SUM(F62)</f>
        <v>-536400</v>
      </c>
      <c r="G61" s="239">
        <f t="shared" si="14"/>
        <v>-438400</v>
      </c>
      <c r="H61" s="239">
        <f t="shared" si="14"/>
        <v>0</v>
      </c>
      <c r="I61" s="239">
        <f t="shared" si="14"/>
        <v>0</v>
      </c>
      <c r="J61" s="239">
        <f t="shared" si="14"/>
        <v>-150000</v>
      </c>
      <c r="K61" s="239">
        <f t="shared" si="14"/>
        <v>-150000</v>
      </c>
      <c r="L61" s="239">
        <f t="shared" si="14"/>
        <v>-150000</v>
      </c>
      <c r="M61" s="239">
        <f t="shared" si="14"/>
        <v>0</v>
      </c>
      <c r="N61" s="239">
        <f t="shared" si="14"/>
        <v>0</v>
      </c>
      <c r="O61" s="239">
        <f t="shared" si="14"/>
        <v>0</v>
      </c>
      <c r="P61" s="378">
        <f t="shared" si="14"/>
        <v>0</v>
      </c>
      <c r="Q61" s="378">
        <f t="shared" si="14"/>
        <v>0</v>
      </c>
      <c r="R61" s="272">
        <f t="shared" si="5"/>
        <v>-686400</v>
      </c>
      <c r="T61" s="79">
        <f>SUM(E61,J61)</f>
        <v>-686400</v>
      </c>
    </row>
    <row r="62" spans="1:20" s="67" customFormat="1" ht="57.75" customHeight="1" x14ac:dyDescent="0.3">
      <c r="A62" s="108" t="s">
        <v>25</v>
      </c>
      <c r="B62" s="108"/>
      <c r="C62" s="108"/>
      <c r="D62" s="237" t="s">
        <v>95</v>
      </c>
      <c r="E62" s="238">
        <f>SUM(E63:E78)</f>
        <v>-536400</v>
      </c>
      <c r="F62" s="238">
        <f t="shared" ref="F62:R62" si="15">SUM(F63:F78)</f>
        <v>-536400</v>
      </c>
      <c r="G62" s="238">
        <f t="shared" si="15"/>
        <v>-438400</v>
      </c>
      <c r="H62" s="238">
        <f t="shared" si="15"/>
        <v>0</v>
      </c>
      <c r="I62" s="238">
        <f t="shared" si="15"/>
        <v>0</v>
      </c>
      <c r="J62" s="238">
        <f t="shared" si="15"/>
        <v>-150000</v>
      </c>
      <c r="K62" s="238">
        <f t="shared" si="15"/>
        <v>-150000</v>
      </c>
      <c r="L62" s="238">
        <f t="shared" si="15"/>
        <v>-150000</v>
      </c>
      <c r="M62" s="238">
        <f t="shared" si="15"/>
        <v>0</v>
      </c>
      <c r="N62" s="238">
        <f t="shared" si="15"/>
        <v>0</v>
      </c>
      <c r="O62" s="238">
        <f t="shared" si="15"/>
        <v>0</v>
      </c>
      <c r="P62" s="238">
        <f t="shared" si="15"/>
        <v>0</v>
      </c>
      <c r="Q62" s="238">
        <f t="shared" si="15"/>
        <v>0</v>
      </c>
      <c r="R62" s="238">
        <f t="shared" si="15"/>
        <v>-686400</v>
      </c>
      <c r="T62" s="79">
        <f>SUM(E62,J62)</f>
        <v>-686400</v>
      </c>
    </row>
    <row r="63" spans="1:20" s="67" customFormat="1" ht="56.25" customHeight="1" x14ac:dyDescent="0.3">
      <c r="A63" s="191" t="s">
        <v>159</v>
      </c>
      <c r="B63" s="191" t="s">
        <v>97</v>
      </c>
      <c r="C63" s="191" t="s">
        <v>45</v>
      </c>
      <c r="D63" s="455" t="s">
        <v>377</v>
      </c>
      <c r="E63" s="339">
        <f t="shared" ref="E63:E65" si="16">SUM(F63,I63)</f>
        <v>-536400</v>
      </c>
      <c r="F63" s="339">
        <v>-536400</v>
      </c>
      <c r="G63" s="344">
        <v>-438400</v>
      </c>
      <c r="H63" s="344"/>
      <c r="I63" s="344"/>
      <c r="J63" s="339">
        <f t="shared" ref="J63:J72" si="17">SUM(L63,O63)</f>
        <v>0</v>
      </c>
      <c r="K63" s="339"/>
      <c r="L63" s="372"/>
      <c r="M63" s="372"/>
      <c r="N63" s="372"/>
      <c r="O63" s="339"/>
      <c r="P63" s="372"/>
      <c r="Q63" s="372"/>
      <c r="R63" s="248">
        <f t="shared" si="5"/>
        <v>-536400</v>
      </c>
    </row>
    <row r="64" spans="1:20" s="67" customFormat="1" ht="23.25" hidden="1" customHeight="1" x14ac:dyDescent="0.3">
      <c r="A64" s="191" t="s">
        <v>271</v>
      </c>
      <c r="B64" s="150" t="s">
        <v>59</v>
      </c>
      <c r="C64" s="167" t="s">
        <v>46</v>
      </c>
      <c r="D64" s="381" t="s">
        <v>192</v>
      </c>
      <c r="E64" s="339">
        <f t="shared" si="16"/>
        <v>0</v>
      </c>
      <c r="F64" s="339"/>
      <c r="G64" s="344"/>
      <c r="H64" s="344"/>
      <c r="I64" s="344"/>
      <c r="J64" s="339">
        <f t="shared" si="17"/>
        <v>0</v>
      </c>
      <c r="K64" s="339"/>
      <c r="L64" s="372"/>
      <c r="M64" s="372"/>
      <c r="N64" s="372"/>
      <c r="O64" s="339"/>
      <c r="P64" s="372"/>
      <c r="Q64" s="372"/>
      <c r="R64" s="248">
        <f t="shared" si="5"/>
        <v>0</v>
      </c>
    </row>
    <row r="65" spans="1:20" s="67" customFormat="1" ht="57" hidden="1" customHeight="1" x14ac:dyDescent="0.3">
      <c r="A65" s="341" t="s">
        <v>284</v>
      </c>
      <c r="B65" s="191" t="s">
        <v>285</v>
      </c>
      <c r="C65" s="191" t="s">
        <v>50</v>
      </c>
      <c r="D65" s="382" t="s">
        <v>286</v>
      </c>
      <c r="E65" s="339">
        <f t="shared" si="16"/>
        <v>0</v>
      </c>
      <c r="F65" s="339"/>
      <c r="G65" s="373"/>
      <c r="H65" s="373"/>
      <c r="I65" s="373"/>
      <c r="J65" s="344">
        <f t="shared" si="17"/>
        <v>0</v>
      </c>
      <c r="K65" s="344"/>
      <c r="L65" s="372"/>
      <c r="M65" s="372"/>
      <c r="N65" s="372"/>
      <c r="O65" s="344"/>
      <c r="P65" s="372"/>
      <c r="Q65" s="372"/>
      <c r="R65" s="248">
        <f t="shared" si="5"/>
        <v>0</v>
      </c>
    </row>
    <row r="66" spans="1:20" s="103" customFormat="1" ht="36.75" hidden="1" customHeight="1" x14ac:dyDescent="0.3">
      <c r="A66" s="215" t="s">
        <v>183</v>
      </c>
      <c r="B66" s="215" t="s">
        <v>184</v>
      </c>
      <c r="C66" s="215" t="s">
        <v>234</v>
      </c>
      <c r="D66" s="216" t="s">
        <v>185</v>
      </c>
      <c r="E66" s="196">
        <f t="shared" ref="E66:E78" si="18">SUM(F66,I66)</f>
        <v>0</v>
      </c>
      <c r="F66" s="196"/>
      <c r="G66" s="259"/>
      <c r="H66" s="259"/>
      <c r="I66" s="259"/>
      <c r="J66" s="344">
        <f t="shared" si="17"/>
        <v>0</v>
      </c>
      <c r="K66" s="196"/>
      <c r="L66" s="259"/>
      <c r="M66" s="259"/>
      <c r="N66" s="259"/>
      <c r="O66" s="196"/>
      <c r="P66" s="259"/>
      <c r="Q66" s="259"/>
      <c r="R66" s="244">
        <f t="shared" si="5"/>
        <v>0</v>
      </c>
    </row>
    <row r="67" spans="1:20" s="103" customFormat="1" ht="35.25" hidden="1" customHeight="1" x14ac:dyDescent="0.3">
      <c r="A67" s="215" t="s">
        <v>220</v>
      </c>
      <c r="B67" s="215" t="s">
        <v>221</v>
      </c>
      <c r="C67" s="215" t="s">
        <v>53</v>
      </c>
      <c r="D67" s="216" t="s">
        <v>222</v>
      </c>
      <c r="E67" s="196">
        <f t="shared" ref="E67:E69" si="19">SUM(F67,I67)</f>
        <v>0</v>
      </c>
      <c r="F67" s="196"/>
      <c r="G67" s="259"/>
      <c r="H67" s="259"/>
      <c r="I67" s="259"/>
      <c r="J67" s="344">
        <f t="shared" si="17"/>
        <v>0</v>
      </c>
      <c r="K67" s="246"/>
      <c r="L67" s="259"/>
      <c r="M67" s="259"/>
      <c r="N67" s="259"/>
      <c r="O67" s="246"/>
      <c r="P67" s="259"/>
      <c r="Q67" s="259"/>
      <c r="R67" s="244">
        <f t="shared" si="5"/>
        <v>0</v>
      </c>
    </row>
    <row r="68" spans="1:20" s="103" customFormat="1" ht="35.25" hidden="1" customHeight="1" x14ac:dyDescent="0.3">
      <c r="A68" s="215" t="s">
        <v>272</v>
      </c>
      <c r="B68" s="215" t="s">
        <v>273</v>
      </c>
      <c r="C68" s="215" t="s">
        <v>53</v>
      </c>
      <c r="D68" s="216" t="s">
        <v>274</v>
      </c>
      <c r="E68" s="196">
        <f t="shared" si="19"/>
        <v>0</v>
      </c>
      <c r="F68" s="196"/>
      <c r="G68" s="259"/>
      <c r="H68" s="259"/>
      <c r="I68" s="259"/>
      <c r="J68" s="344">
        <f t="shared" si="17"/>
        <v>0</v>
      </c>
      <c r="K68" s="246"/>
      <c r="L68" s="259"/>
      <c r="M68" s="259"/>
      <c r="N68" s="259"/>
      <c r="O68" s="246"/>
      <c r="P68" s="259"/>
      <c r="Q68" s="259"/>
      <c r="R68" s="244">
        <f t="shared" si="5"/>
        <v>0</v>
      </c>
    </row>
    <row r="69" spans="1:20" s="103" customFormat="1" ht="22.5" hidden="1" customHeight="1" x14ac:dyDescent="0.3">
      <c r="A69" s="215" t="s">
        <v>275</v>
      </c>
      <c r="B69" s="215" t="s">
        <v>130</v>
      </c>
      <c r="C69" s="121" t="s">
        <v>53</v>
      </c>
      <c r="D69" s="218" t="s">
        <v>131</v>
      </c>
      <c r="E69" s="196">
        <f t="shared" si="19"/>
        <v>0</v>
      </c>
      <c r="F69" s="196"/>
      <c r="G69" s="259"/>
      <c r="H69" s="259"/>
      <c r="I69" s="259"/>
      <c r="J69" s="344">
        <f t="shared" si="17"/>
        <v>0</v>
      </c>
      <c r="K69" s="246"/>
      <c r="L69" s="259"/>
      <c r="M69" s="259"/>
      <c r="N69" s="259"/>
      <c r="O69" s="246"/>
      <c r="P69" s="259"/>
      <c r="Q69" s="259"/>
      <c r="R69" s="244">
        <f t="shared" si="5"/>
        <v>0</v>
      </c>
    </row>
    <row r="70" spans="1:20" s="67" customFormat="1" ht="39" hidden="1" customHeight="1" x14ac:dyDescent="0.3">
      <c r="A70" s="383" t="s">
        <v>186</v>
      </c>
      <c r="B70" s="383" t="s">
        <v>87</v>
      </c>
      <c r="C70" s="383" t="s">
        <v>188</v>
      </c>
      <c r="D70" s="371" t="s">
        <v>187</v>
      </c>
      <c r="E70" s="339">
        <f t="shared" si="18"/>
        <v>0</v>
      </c>
      <c r="F70" s="339"/>
      <c r="G70" s="373"/>
      <c r="H70" s="373"/>
      <c r="I70" s="373"/>
      <c r="J70" s="344">
        <f t="shared" si="17"/>
        <v>0</v>
      </c>
      <c r="K70" s="344"/>
      <c r="L70" s="384"/>
      <c r="M70" s="384"/>
      <c r="N70" s="384"/>
      <c r="O70" s="344"/>
      <c r="P70" s="384"/>
      <c r="Q70" s="373"/>
      <c r="R70" s="248">
        <f t="shared" si="5"/>
        <v>0</v>
      </c>
    </row>
    <row r="71" spans="1:20" s="67" customFormat="1" ht="25.5" hidden="1" customHeight="1" x14ac:dyDescent="0.3">
      <c r="A71" s="315" t="s">
        <v>276</v>
      </c>
      <c r="B71" s="191" t="s">
        <v>247</v>
      </c>
      <c r="C71" s="191" t="s">
        <v>188</v>
      </c>
      <c r="D71" s="316" t="s">
        <v>248</v>
      </c>
      <c r="E71" s="339">
        <f>SUM(F71,I71)</f>
        <v>0</v>
      </c>
      <c r="F71" s="339"/>
      <c r="G71" s="373"/>
      <c r="H71" s="373"/>
      <c r="I71" s="373"/>
      <c r="J71" s="344">
        <f t="shared" si="17"/>
        <v>0</v>
      </c>
      <c r="K71" s="339"/>
      <c r="L71" s="384"/>
      <c r="M71" s="384"/>
      <c r="N71" s="384"/>
      <c r="O71" s="339"/>
      <c r="P71" s="384"/>
      <c r="Q71" s="373"/>
      <c r="R71" s="248">
        <f t="shared" si="5"/>
        <v>0</v>
      </c>
    </row>
    <row r="72" spans="1:20" s="67" customFormat="1" ht="36.75" hidden="1" customHeight="1" x14ac:dyDescent="0.3">
      <c r="A72" s="191" t="s">
        <v>301</v>
      </c>
      <c r="B72" s="191" t="s">
        <v>302</v>
      </c>
      <c r="C72" s="191" t="s">
        <v>188</v>
      </c>
      <c r="D72" s="316" t="s">
        <v>303</v>
      </c>
      <c r="E72" s="339">
        <f>SUM(F72,I72)</f>
        <v>0</v>
      </c>
      <c r="F72" s="339"/>
      <c r="G72" s="344"/>
      <c r="H72" s="344"/>
      <c r="I72" s="344"/>
      <c r="J72" s="344">
        <f t="shared" si="17"/>
        <v>0</v>
      </c>
      <c r="K72" s="339"/>
      <c r="L72" s="372"/>
      <c r="M72" s="372"/>
      <c r="N72" s="372"/>
      <c r="O72" s="339"/>
      <c r="P72" s="373"/>
      <c r="Q72" s="372"/>
      <c r="R72" s="248">
        <f t="shared" si="5"/>
        <v>0</v>
      </c>
    </row>
    <row r="73" spans="1:20" s="84" customFormat="1" ht="51" hidden="1" customHeight="1" x14ac:dyDescent="0.3">
      <c r="A73" s="263" t="s">
        <v>191</v>
      </c>
      <c r="B73" s="263" t="s">
        <v>190</v>
      </c>
      <c r="C73" s="164" t="s">
        <v>54</v>
      </c>
      <c r="D73" s="264" t="s">
        <v>189</v>
      </c>
      <c r="E73" s="208">
        <f t="shared" si="18"/>
        <v>0</v>
      </c>
      <c r="F73" s="208"/>
      <c r="G73" s="265"/>
      <c r="H73" s="265"/>
      <c r="I73" s="265"/>
      <c r="J73" s="266"/>
      <c r="K73" s="266"/>
      <c r="L73" s="267"/>
      <c r="M73" s="267"/>
      <c r="N73" s="267"/>
      <c r="O73" s="266"/>
      <c r="P73" s="267"/>
      <c r="Q73" s="265"/>
      <c r="R73" s="247">
        <f t="shared" si="5"/>
        <v>0</v>
      </c>
    </row>
    <row r="74" spans="1:20" s="76" customFormat="1" ht="24.75" hidden="1" customHeight="1" x14ac:dyDescent="0.3">
      <c r="A74" s="221" t="s">
        <v>277</v>
      </c>
      <c r="B74" s="121" t="s">
        <v>145</v>
      </c>
      <c r="C74" s="121" t="s">
        <v>55</v>
      </c>
      <c r="D74" s="204" t="s">
        <v>146</v>
      </c>
      <c r="E74" s="196">
        <f t="shared" si="18"/>
        <v>0</v>
      </c>
      <c r="F74" s="196"/>
      <c r="G74" s="246"/>
      <c r="H74" s="246"/>
      <c r="I74" s="246"/>
      <c r="J74" s="196"/>
      <c r="K74" s="196"/>
      <c r="L74" s="246"/>
      <c r="M74" s="246"/>
      <c r="N74" s="246"/>
      <c r="O74" s="196"/>
      <c r="P74" s="246"/>
      <c r="Q74" s="246"/>
      <c r="R74" s="247">
        <f t="shared" si="5"/>
        <v>0</v>
      </c>
    </row>
    <row r="75" spans="1:20" s="67" customFormat="1" ht="35.25" customHeight="1" x14ac:dyDescent="0.3">
      <c r="A75" s="191" t="s">
        <v>208</v>
      </c>
      <c r="B75" s="191" t="s">
        <v>207</v>
      </c>
      <c r="C75" s="191" t="s">
        <v>188</v>
      </c>
      <c r="D75" s="316" t="s">
        <v>206</v>
      </c>
      <c r="E75" s="339">
        <f>SUM(F75,I75)</f>
        <v>0</v>
      </c>
      <c r="F75" s="339"/>
      <c r="G75" s="344"/>
      <c r="H75" s="344"/>
      <c r="I75" s="344"/>
      <c r="J75" s="339">
        <f>SUM(L75,O75)</f>
        <v>-150000</v>
      </c>
      <c r="K75" s="339">
        <v>-150000</v>
      </c>
      <c r="L75" s="372">
        <v>-150000</v>
      </c>
      <c r="M75" s="372"/>
      <c r="N75" s="372"/>
      <c r="O75" s="339"/>
      <c r="P75" s="373"/>
      <c r="Q75" s="372"/>
      <c r="R75" s="248">
        <f t="shared" si="5"/>
        <v>-150000</v>
      </c>
    </row>
    <row r="76" spans="1:20" s="76" customFormat="1" ht="14.1" hidden="1" customHeight="1" x14ac:dyDescent="0.3">
      <c r="A76" s="268"/>
      <c r="B76" s="268"/>
      <c r="C76" s="268"/>
      <c r="D76" s="269"/>
      <c r="E76" s="196">
        <f>SUM(F76,I76)</f>
        <v>0</v>
      </c>
      <c r="F76" s="196"/>
      <c r="G76" s="246"/>
      <c r="H76" s="246"/>
      <c r="I76" s="246"/>
      <c r="J76" s="270">
        <f>SUM(O76,L76)</f>
        <v>0</v>
      </c>
      <c r="K76" s="270"/>
      <c r="L76" s="246"/>
      <c r="M76" s="246"/>
      <c r="N76" s="246"/>
      <c r="O76" s="246"/>
      <c r="P76" s="246"/>
      <c r="Q76" s="246"/>
      <c r="R76" s="247">
        <f t="shared" si="5"/>
        <v>0</v>
      </c>
    </row>
    <row r="77" spans="1:20" s="76" customFormat="1" ht="14.1" hidden="1" customHeight="1" x14ac:dyDescent="0.3">
      <c r="A77" s="268"/>
      <c r="B77" s="268"/>
      <c r="C77" s="268"/>
      <c r="D77" s="269"/>
      <c r="E77" s="196">
        <f t="shared" si="18"/>
        <v>0</v>
      </c>
      <c r="F77" s="196"/>
      <c r="G77" s="246"/>
      <c r="H77" s="246"/>
      <c r="I77" s="246"/>
      <c r="J77" s="270">
        <f>SUM(O77,L77)</f>
        <v>0</v>
      </c>
      <c r="K77" s="270"/>
      <c r="L77" s="246"/>
      <c r="M77" s="246"/>
      <c r="N77" s="246"/>
      <c r="O77" s="246"/>
      <c r="P77" s="246"/>
      <c r="Q77" s="246"/>
      <c r="R77" s="247">
        <f t="shared" si="5"/>
        <v>0</v>
      </c>
    </row>
    <row r="78" spans="1:20" s="76" customFormat="1" ht="14.1" hidden="1" customHeight="1" x14ac:dyDescent="0.3">
      <c r="A78" s="268"/>
      <c r="B78" s="268"/>
      <c r="C78" s="268"/>
      <c r="D78" s="269"/>
      <c r="E78" s="196">
        <f t="shared" si="18"/>
        <v>0</v>
      </c>
      <c r="F78" s="196"/>
      <c r="G78" s="260"/>
      <c r="H78" s="260"/>
      <c r="I78" s="260"/>
      <c r="J78" s="270">
        <f>SUM(L78,O78)</f>
        <v>0</v>
      </c>
      <c r="K78" s="270"/>
      <c r="L78" s="260"/>
      <c r="M78" s="260"/>
      <c r="N78" s="260"/>
      <c r="O78" s="260"/>
      <c r="P78" s="260"/>
      <c r="Q78" s="260"/>
      <c r="R78" s="247">
        <f t="shared" si="5"/>
        <v>0</v>
      </c>
    </row>
    <row r="79" spans="1:20" s="67" customFormat="1" ht="43.5" customHeight="1" x14ac:dyDescent="0.3">
      <c r="A79" s="108" t="s">
        <v>162</v>
      </c>
      <c r="B79" s="271"/>
      <c r="C79" s="271"/>
      <c r="D79" s="152" t="s">
        <v>92</v>
      </c>
      <c r="E79" s="272">
        <f>SUM(E80)</f>
        <v>1271313</v>
      </c>
      <c r="F79" s="272">
        <f t="shared" ref="F79:R79" si="20">SUM(F80)</f>
        <v>1271313</v>
      </c>
      <c r="G79" s="272">
        <f t="shared" si="20"/>
        <v>0</v>
      </c>
      <c r="H79" s="272">
        <f t="shared" si="20"/>
        <v>1046313</v>
      </c>
      <c r="I79" s="272">
        <f t="shared" si="20"/>
        <v>0</v>
      </c>
      <c r="J79" s="272">
        <f t="shared" si="20"/>
        <v>1573633</v>
      </c>
      <c r="K79" s="272">
        <f t="shared" si="20"/>
        <v>1573633</v>
      </c>
      <c r="L79" s="272">
        <f t="shared" si="20"/>
        <v>0</v>
      </c>
      <c r="M79" s="272">
        <f t="shared" si="20"/>
        <v>0</v>
      </c>
      <c r="N79" s="272">
        <f t="shared" si="20"/>
        <v>0</v>
      </c>
      <c r="O79" s="272">
        <f t="shared" si="20"/>
        <v>1573633</v>
      </c>
      <c r="P79" s="272">
        <f t="shared" si="20"/>
        <v>0</v>
      </c>
      <c r="Q79" s="272">
        <f t="shared" si="20"/>
        <v>0</v>
      </c>
      <c r="R79" s="272">
        <f t="shared" si="20"/>
        <v>2844946</v>
      </c>
      <c r="T79" s="159">
        <f t="shared" ref="T79:T80" si="21">SUM(E79,J79)</f>
        <v>2844946</v>
      </c>
    </row>
    <row r="80" spans="1:20" s="3" customFormat="1" ht="45" customHeight="1" x14ac:dyDescent="0.3">
      <c r="A80" s="108" t="s">
        <v>161</v>
      </c>
      <c r="B80" s="271"/>
      <c r="C80" s="271"/>
      <c r="D80" s="152" t="s">
        <v>92</v>
      </c>
      <c r="E80" s="272">
        <f>SUM(E82,E84,E87,E88,E89,E93,E94)</f>
        <v>1271313</v>
      </c>
      <c r="F80" s="272">
        <f t="shared" ref="F80:R80" si="22">SUM(F82,F84,F87,F88,F89,F93,F94)</f>
        <v>1271313</v>
      </c>
      <c r="G80" s="272">
        <f t="shared" si="22"/>
        <v>0</v>
      </c>
      <c r="H80" s="272">
        <f t="shared" si="22"/>
        <v>1046313</v>
      </c>
      <c r="I80" s="272">
        <f t="shared" si="22"/>
        <v>0</v>
      </c>
      <c r="J80" s="272">
        <f t="shared" si="22"/>
        <v>1573633</v>
      </c>
      <c r="K80" s="272">
        <f t="shared" si="22"/>
        <v>1573633</v>
      </c>
      <c r="L80" s="272">
        <f t="shared" si="22"/>
        <v>0</v>
      </c>
      <c r="M80" s="272">
        <f t="shared" si="22"/>
        <v>0</v>
      </c>
      <c r="N80" s="272">
        <f t="shared" si="22"/>
        <v>0</v>
      </c>
      <c r="O80" s="272">
        <f t="shared" si="22"/>
        <v>1573633</v>
      </c>
      <c r="P80" s="272">
        <f t="shared" si="22"/>
        <v>0</v>
      </c>
      <c r="Q80" s="272">
        <f t="shared" si="22"/>
        <v>0</v>
      </c>
      <c r="R80" s="272">
        <f t="shared" si="22"/>
        <v>2844946</v>
      </c>
      <c r="T80" s="159">
        <f t="shared" si="21"/>
        <v>2844946</v>
      </c>
    </row>
    <row r="81" spans="1:18" s="98" customFormat="1" ht="45.75" hidden="1" customHeight="1" x14ac:dyDescent="0.3">
      <c r="A81" s="240" t="s">
        <v>160</v>
      </c>
      <c r="B81" s="240" t="s">
        <v>97</v>
      </c>
      <c r="C81" s="240" t="s">
        <v>45</v>
      </c>
      <c r="D81" s="455" t="s">
        <v>377</v>
      </c>
      <c r="E81" s="187">
        <f>SUM(F81,I81)</f>
        <v>0</v>
      </c>
      <c r="F81" s="187"/>
      <c r="G81" s="187"/>
      <c r="H81" s="245"/>
      <c r="I81" s="245"/>
      <c r="J81" s="244">
        <f t="shared" ref="J81:J95" si="23">SUM(L81,O81)</f>
        <v>0</v>
      </c>
      <c r="K81" s="244"/>
      <c r="L81" s="245"/>
      <c r="M81" s="245"/>
      <c r="N81" s="245"/>
      <c r="O81" s="244"/>
      <c r="P81" s="244"/>
      <c r="Q81" s="244"/>
      <c r="R81" s="244">
        <f>SUM(E81,J81)</f>
        <v>0</v>
      </c>
    </row>
    <row r="82" spans="1:18" s="67" customFormat="1" ht="28.5" customHeight="1" x14ac:dyDescent="0.3">
      <c r="A82" s="150" t="s">
        <v>193</v>
      </c>
      <c r="B82" s="150" t="s">
        <v>59</v>
      </c>
      <c r="C82" s="167" t="s">
        <v>46</v>
      </c>
      <c r="D82" s="381" t="s">
        <v>192</v>
      </c>
      <c r="E82" s="274">
        <f t="shared" ref="E82:E97" si="24">SUM(F82,I82)</f>
        <v>587884</v>
      </c>
      <c r="F82" s="193">
        <v>587884</v>
      </c>
      <c r="G82" s="193"/>
      <c r="H82" s="340">
        <v>587884</v>
      </c>
      <c r="I82" s="340"/>
      <c r="J82" s="248">
        <f t="shared" ref="J82" si="25">SUM(L82,O82)</f>
        <v>0</v>
      </c>
      <c r="K82" s="248"/>
      <c r="L82" s="340"/>
      <c r="M82" s="340"/>
      <c r="N82" s="340"/>
      <c r="O82" s="248"/>
      <c r="P82" s="248"/>
      <c r="Q82" s="248"/>
      <c r="R82" s="248">
        <f t="shared" ref="R82:R96" si="26">SUM(E82,J82)</f>
        <v>587884</v>
      </c>
    </row>
    <row r="83" spans="1:18" s="84" customFormat="1" ht="46.5" hidden="1" customHeight="1" x14ac:dyDescent="0.3">
      <c r="A83" s="326" t="s">
        <v>194</v>
      </c>
      <c r="B83" s="328">
        <v>1020</v>
      </c>
      <c r="C83" s="320"/>
      <c r="D83" s="332" t="s">
        <v>364</v>
      </c>
      <c r="E83" s="193">
        <f t="shared" si="24"/>
        <v>0</v>
      </c>
      <c r="F83" s="193"/>
      <c r="G83" s="193"/>
      <c r="H83" s="251"/>
      <c r="I83" s="251"/>
      <c r="J83" s="193"/>
      <c r="K83" s="193"/>
      <c r="L83" s="251"/>
      <c r="M83" s="251"/>
      <c r="N83" s="251"/>
      <c r="O83" s="193"/>
      <c r="P83" s="140"/>
      <c r="Q83" s="140"/>
      <c r="R83" s="193">
        <f t="shared" si="26"/>
        <v>0</v>
      </c>
    </row>
    <row r="84" spans="1:18" s="318" customFormat="1" ht="38.25" customHeight="1" x14ac:dyDescent="0.3">
      <c r="A84" s="326" t="s">
        <v>380</v>
      </c>
      <c r="B84" s="328">
        <v>1021</v>
      </c>
      <c r="C84" s="385" t="s">
        <v>47</v>
      </c>
      <c r="D84" s="386" t="s">
        <v>365</v>
      </c>
      <c r="E84" s="193">
        <f t="shared" si="24"/>
        <v>410593</v>
      </c>
      <c r="F84" s="193">
        <v>410593</v>
      </c>
      <c r="G84" s="193"/>
      <c r="H84" s="340">
        <v>410593</v>
      </c>
      <c r="I84" s="251"/>
      <c r="J84" s="193">
        <f t="shared" si="23"/>
        <v>420000</v>
      </c>
      <c r="K84" s="248">
        <v>420000</v>
      </c>
      <c r="L84" s="340"/>
      <c r="M84" s="340"/>
      <c r="N84" s="340"/>
      <c r="O84" s="248">
        <v>420000</v>
      </c>
      <c r="P84" s="140"/>
      <c r="Q84" s="140"/>
      <c r="R84" s="193">
        <f t="shared" si="26"/>
        <v>830593</v>
      </c>
    </row>
    <row r="85" spans="1:18" s="318" customFormat="1" ht="45" hidden="1" customHeight="1" x14ac:dyDescent="0.3">
      <c r="A85" s="275"/>
      <c r="B85" s="328">
        <v>1030</v>
      </c>
      <c r="C85" s="329"/>
      <c r="D85" s="332" t="s">
        <v>366</v>
      </c>
      <c r="E85" s="193">
        <f t="shared" si="24"/>
        <v>0</v>
      </c>
      <c r="F85" s="276"/>
      <c r="G85" s="277"/>
      <c r="H85" s="251"/>
      <c r="I85" s="251"/>
      <c r="J85" s="193">
        <f t="shared" si="23"/>
        <v>0</v>
      </c>
      <c r="K85" s="140"/>
      <c r="L85" s="251"/>
      <c r="M85" s="251"/>
      <c r="N85" s="251"/>
      <c r="O85" s="140"/>
      <c r="P85" s="140"/>
      <c r="Q85" s="140"/>
      <c r="R85" s="193">
        <f t="shared" si="26"/>
        <v>0</v>
      </c>
    </row>
    <row r="86" spans="1:18" s="319" customFormat="1" ht="45" hidden="1" customHeight="1" x14ac:dyDescent="0.3">
      <c r="A86" s="125"/>
      <c r="B86" s="327">
        <v>1031</v>
      </c>
      <c r="C86" s="330" t="s">
        <v>47</v>
      </c>
      <c r="D86" s="331" t="s">
        <v>365</v>
      </c>
      <c r="E86" s="193">
        <f t="shared" si="24"/>
        <v>0</v>
      </c>
      <c r="F86" s="273"/>
      <c r="G86" s="187"/>
      <c r="H86" s="244"/>
      <c r="I86" s="244"/>
      <c r="J86" s="187">
        <f>SUM(L87,O87)</f>
        <v>0</v>
      </c>
      <c r="K86" s="187"/>
      <c r="L86" s="187"/>
      <c r="M86" s="187"/>
      <c r="N86" s="187"/>
      <c r="O86" s="187"/>
      <c r="P86" s="196"/>
      <c r="Q86" s="196"/>
      <c r="R86" s="193">
        <f t="shared" si="26"/>
        <v>0</v>
      </c>
    </row>
    <row r="87" spans="1:18" s="67" customFormat="1" ht="57" customHeight="1" x14ac:dyDescent="0.3">
      <c r="A87" s="150" t="s">
        <v>450</v>
      </c>
      <c r="B87" s="150" t="s">
        <v>58</v>
      </c>
      <c r="C87" s="150" t="s">
        <v>48</v>
      </c>
      <c r="D87" s="321" t="s">
        <v>452</v>
      </c>
      <c r="E87" s="193">
        <f t="shared" si="24"/>
        <v>20567</v>
      </c>
      <c r="F87" s="193">
        <v>20567</v>
      </c>
      <c r="G87" s="193"/>
      <c r="H87" s="248">
        <v>20567</v>
      </c>
      <c r="I87" s="248"/>
      <c r="J87" s="193">
        <f>SUM(L88,O88)</f>
        <v>0</v>
      </c>
      <c r="K87" s="193"/>
      <c r="L87" s="248"/>
      <c r="M87" s="248"/>
      <c r="N87" s="248"/>
      <c r="O87" s="193"/>
      <c r="P87" s="248"/>
      <c r="Q87" s="248"/>
      <c r="R87" s="193">
        <f>SUM(E87,J86)</f>
        <v>20567</v>
      </c>
    </row>
    <row r="88" spans="1:18" s="67" customFormat="1" ht="36.75" customHeight="1" x14ac:dyDescent="0.3">
      <c r="A88" s="150" t="s">
        <v>455</v>
      </c>
      <c r="B88" s="150" t="s">
        <v>451</v>
      </c>
      <c r="C88" s="167" t="s">
        <v>49</v>
      </c>
      <c r="D88" s="381" t="s">
        <v>453</v>
      </c>
      <c r="E88" s="274">
        <f t="shared" si="24"/>
        <v>13908</v>
      </c>
      <c r="F88" s="193">
        <v>13908</v>
      </c>
      <c r="G88" s="193"/>
      <c r="H88" s="248">
        <v>13908</v>
      </c>
      <c r="I88" s="248"/>
      <c r="J88" s="193">
        <f t="shared" si="23"/>
        <v>0</v>
      </c>
      <c r="K88" s="193"/>
      <c r="L88" s="248"/>
      <c r="M88" s="248"/>
      <c r="N88" s="248"/>
      <c r="O88" s="193"/>
      <c r="P88" s="248"/>
      <c r="Q88" s="248"/>
      <c r="R88" s="193">
        <f t="shared" si="26"/>
        <v>13908</v>
      </c>
    </row>
    <row r="89" spans="1:18" s="67" customFormat="1" ht="27" customHeight="1" x14ac:dyDescent="0.3">
      <c r="A89" s="150" t="s">
        <v>378</v>
      </c>
      <c r="B89" s="150" t="s">
        <v>379</v>
      </c>
      <c r="C89" s="150" t="s">
        <v>49</v>
      </c>
      <c r="D89" s="381" t="s">
        <v>195</v>
      </c>
      <c r="E89" s="193">
        <f t="shared" si="24"/>
        <v>225000</v>
      </c>
      <c r="F89" s="193">
        <v>225000</v>
      </c>
      <c r="G89" s="193"/>
      <c r="H89" s="248"/>
      <c r="I89" s="248"/>
      <c r="J89" s="193">
        <f t="shared" si="23"/>
        <v>0</v>
      </c>
      <c r="K89" s="248"/>
      <c r="L89" s="248"/>
      <c r="M89" s="248"/>
      <c r="N89" s="248"/>
      <c r="O89" s="248"/>
      <c r="P89" s="248"/>
      <c r="Q89" s="248"/>
      <c r="R89" s="248">
        <f t="shared" si="26"/>
        <v>225000</v>
      </c>
    </row>
    <row r="90" spans="1:18" s="67" customFormat="1" ht="46.5" hidden="1" customHeight="1" x14ac:dyDescent="0.3">
      <c r="A90" s="150" t="s">
        <v>374</v>
      </c>
      <c r="B90" s="150" t="s">
        <v>375</v>
      </c>
      <c r="C90" s="150" t="s">
        <v>49</v>
      </c>
      <c r="D90" s="321" t="s">
        <v>376</v>
      </c>
      <c r="E90" s="193">
        <f t="shared" si="24"/>
        <v>0</v>
      </c>
      <c r="F90" s="193"/>
      <c r="G90" s="193"/>
      <c r="H90" s="248"/>
      <c r="I90" s="248"/>
      <c r="J90" s="193">
        <f t="shared" si="23"/>
        <v>0</v>
      </c>
      <c r="K90" s="322"/>
      <c r="L90" s="248"/>
      <c r="M90" s="248"/>
      <c r="N90" s="248"/>
      <c r="O90" s="322"/>
      <c r="P90" s="248"/>
      <c r="Q90" s="248"/>
      <c r="R90" s="193">
        <f t="shared" si="26"/>
        <v>0</v>
      </c>
    </row>
    <row r="91" spans="1:18" s="67" customFormat="1" ht="42.75" hidden="1" customHeight="1" x14ac:dyDescent="0.3">
      <c r="A91" s="150" t="s">
        <v>370</v>
      </c>
      <c r="B91" s="150" t="s">
        <v>371</v>
      </c>
      <c r="C91" s="150" t="s">
        <v>49</v>
      </c>
      <c r="D91" s="323" t="s">
        <v>372</v>
      </c>
      <c r="E91" s="193">
        <f t="shared" ref="E91" si="27">SUM(F91,I91)</f>
        <v>0</v>
      </c>
      <c r="F91" s="193"/>
      <c r="G91" s="193"/>
      <c r="H91" s="248"/>
      <c r="I91" s="248"/>
      <c r="J91" s="193">
        <f t="shared" ref="J91" si="28">SUM(L91,O91)</f>
        <v>0</v>
      </c>
      <c r="K91" s="322"/>
      <c r="L91" s="248"/>
      <c r="M91" s="248"/>
      <c r="N91" s="248"/>
      <c r="O91" s="322"/>
      <c r="P91" s="248"/>
      <c r="Q91" s="248"/>
      <c r="R91" s="193">
        <f t="shared" ref="R91" si="29">SUM(E91,J91)</f>
        <v>0</v>
      </c>
    </row>
    <row r="92" spans="1:18" s="158" customFormat="1" ht="80.25" hidden="1" customHeight="1" x14ac:dyDescent="0.35">
      <c r="A92" s="150" t="s">
        <v>367</v>
      </c>
      <c r="B92" s="150" t="s">
        <v>369</v>
      </c>
      <c r="C92" s="167" t="s">
        <v>49</v>
      </c>
      <c r="D92" s="321" t="s">
        <v>368</v>
      </c>
      <c r="E92" s="193">
        <f t="shared" si="24"/>
        <v>0</v>
      </c>
      <c r="F92" s="193"/>
      <c r="G92" s="193"/>
      <c r="H92" s="193"/>
      <c r="I92" s="193"/>
      <c r="J92" s="193">
        <f t="shared" si="23"/>
        <v>0</v>
      </c>
      <c r="K92" s="324"/>
      <c r="L92" s="193"/>
      <c r="M92" s="249"/>
      <c r="N92" s="249"/>
      <c r="O92" s="325"/>
      <c r="P92" s="249"/>
      <c r="Q92" s="249"/>
      <c r="R92" s="193">
        <f t="shared" si="26"/>
        <v>0</v>
      </c>
    </row>
    <row r="93" spans="1:18" s="67" customFormat="1" ht="43.5" customHeight="1" x14ac:dyDescent="0.3">
      <c r="A93" s="150" t="s">
        <v>197</v>
      </c>
      <c r="B93" s="150" t="s">
        <v>198</v>
      </c>
      <c r="C93" s="167" t="s">
        <v>50</v>
      </c>
      <c r="D93" s="381" t="s">
        <v>196</v>
      </c>
      <c r="E93" s="274">
        <f t="shared" si="24"/>
        <v>13361</v>
      </c>
      <c r="F93" s="193">
        <v>13361</v>
      </c>
      <c r="G93" s="193"/>
      <c r="H93" s="248">
        <v>13361</v>
      </c>
      <c r="I93" s="248"/>
      <c r="J93" s="248">
        <f t="shared" si="23"/>
        <v>0</v>
      </c>
      <c r="K93" s="248"/>
      <c r="L93" s="248"/>
      <c r="M93" s="248"/>
      <c r="N93" s="248"/>
      <c r="O93" s="248"/>
      <c r="P93" s="248"/>
      <c r="Q93" s="248"/>
      <c r="R93" s="248">
        <f t="shared" si="26"/>
        <v>13361</v>
      </c>
    </row>
    <row r="94" spans="1:18" s="67" customFormat="1" ht="29.25" customHeight="1" x14ac:dyDescent="0.3">
      <c r="A94" s="150" t="s">
        <v>246</v>
      </c>
      <c r="B94" s="191" t="s">
        <v>247</v>
      </c>
      <c r="C94" s="191" t="s">
        <v>188</v>
      </c>
      <c r="D94" s="316" t="s">
        <v>248</v>
      </c>
      <c r="E94" s="274">
        <f t="shared" si="24"/>
        <v>0</v>
      </c>
      <c r="F94" s="193"/>
      <c r="G94" s="193"/>
      <c r="H94" s="248"/>
      <c r="I94" s="248"/>
      <c r="J94" s="248">
        <f t="shared" si="23"/>
        <v>1153633</v>
      </c>
      <c r="K94" s="248">
        <v>1153633</v>
      </c>
      <c r="L94" s="248"/>
      <c r="M94" s="248"/>
      <c r="N94" s="248"/>
      <c r="O94" s="248">
        <v>1153633</v>
      </c>
      <c r="P94" s="248"/>
      <c r="Q94" s="248"/>
      <c r="R94" s="248">
        <f t="shared" si="26"/>
        <v>1153633</v>
      </c>
    </row>
    <row r="95" spans="1:18" s="76" customFormat="1" ht="25.5" hidden="1" customHeight="1" x14ac:dyDescent="0.3">
      <c r="A95" s="125"/>
      <c r="B95" s="125"/>
      <c r="C95" s="125"/>
      <c r="D95" s="138"/>
      <c r="E95" s="187">
        <f>SUM(E96)</f>
        <v>0</v>
      </c>
      <c r="F95" s="187"/>
      <c r="G95" s="187"/>
      <c r="H95" s="187"/>
      <c r="I95" s="187">
        <f t="shared" ref="I95:Q95" si="30">SUM(I96)</f>
        <v>0</v>
      </c>
      <c r="J95" s="244">
        <f t="shared" si="23"/>
        <v>0</v>
      </c>
      <c r="K95" s="187"/>
      <c r="L95" s="187"/>
      <c r="M95" s="187"/>
      <c r="N95" s="187"/>
      <c r="O95" s="187"/>
      <c r="P95" s="187"/>
      <c r="Q95" s="187">
        <f t="shared" si="30"/>
        <v>0</v>
      </c>
      <c r="R95" s="187">
        <f t="shared" si="26"/>
        <v>0</v>
      </c>
    </row>
    <row r="96" spans="1:18" s="84" customFormat="1" ht="30" hidden="1" customHeight="1" x14ac:dyDescent="0.3">
      <c r="A96" s="219" t="s">
        <v>287</v>
      </c>
      <c r="B96" s="219" t="s">
        <v>145</v>
      </c>
      <c r="C96" s="219" t="s">
        <v>55</v>
      </c>
      <c r="D96" s="220" t="s">
        <v>305</v>
      </c>
      <c r="E96" s="187">
        <f>SUM(F96,I96)</f>
        <v>0</v>
      </c>
      <c r="F96" s="187"/>
      <c r="G96" s="187"/>
      <c r="H96" s="187"/>
      <c r="I96" s="187"/>
      <c r="J96" s="187">
        <f>SUM(L96,O96)</f>
        <v>0</v>
      </c>
      <c r="K96" s="187"/>
      <c r="L96" s="187"/>
      <c r="M96" s="187"/>
      <c r="N96" s="187"/>
      <c r="O96" s="187"/>
      <c r="P96" s="140"/>
      <c r="Q96" s="140"/>
      <c r="R96" s="187">
        <f t="shared" si="26"/>
        <v>0</v>
      </c>
    </row>
    <row r="97" spans="1:123" s="84" customFormat="1" ht="75.75" hidden="1" customHeight="1" x14ac:dyDescent="0.3">
      <c r="A97" s="263"/>
      <c r="B97" s="263"/>
      <c r="C97" s="263"/>
      <c r="D97" s="278" t="s">
        <v>300</v>
      </c>
      <c r="E97" s="277">
        <f t="shared" si="24"/>
        <v>0</v>
      </c>
      <c r="F97" s="277"/>
      <c r="G97" s="277"/>
      <c r="H97" s="140"/>
      <c r="I97" s="140"/>
      <c r="J97" s="279">
        <f>SUM(L97,O97)</f>
        <v>0</v>
      </c>
      <c r="K97" s="279"/>
      <c r="L97" s="279"/>
      <c r="M97" s="279"/>
      <c r="N97" s="279"/>
      <c r="O97" s="279"/>
      <c r="P97" s="279"/>
      <c r="Q97" s="279"/>
      <c r="R97" s="279">
        <f>SUM(E97,J97)</f>
        <v>0</v>
      </c>
    </row>
    <row r="98" spans="1:123" s="67" customFormat="1" ht="57.75" hidden="1" customHeight="1" x14ac:dyDescent="0.3">
      <c r="A98" s="108" t="s">
        <v>158</v>
      </c>
      <c r="B98" s="271"/>
      <c r="C98" s="271"/>
      <c r="D98" s="152" t="s">
        <v>93</v>
      </c>
      <c r="E98" s="272">
        <f>SUM(E99)</f>
        <v>0</v>
      </c>
      <c r="F98" s="387">
        <f t="shared" ref="F98:Q98" si="31">SUM(F99)</f>
        <v>0</v>
      </c>
      <c r="G98" s="387">
        <f t="shared" si="31"/>
        <v>0</v>
      </c>
      <c r="H98" s="387">
        <f t="shared" si="31"/>
        <v>0</v>
      </c>
      <c r="I98" s="387">
        <f t="shared" si="31"/>
        <v>0</v>
      </c>
      <c r="J98" s="387">
        <f t="shared" si="31"/>
        <v>0</v>
      </c>
      <c r="K98" s="387">
        <f t="shared" si="31"/>
        <v>0</v>
      </c>
      <c r="L98" s="387">
        <f t="shared" si="31"/>
        <v>0</v>
      </c>
      <c r="M98" s="387">
        <f t="shared" si="31"/>
        <v>0</v>
      </c>
      <c r="N98" s="387">
        <f t="shared" si="31"/>
        <v>0</v>
      </c>
      <c r="O98" s="387">
        <f t="shared" si="31"/>
        <v>0</v>
      </c>
      <c r="P98" s="387">
        <f t="shared" si="31"/>
        <v>0</v>
      </c>
      <c r="Q98" s="387">
        <f t="shared" si="31"/>
        <v>0</v>
      </c>
      <c r="R98" s="387">
        <f>SUM(E98,J98)</f>
        <v>0</v>
      </c>
      <c r="T98" s="79">
        <f t="shared" ref="T98:T99" si="32">SUM(E98,J98)</f>
        <v>0</v>
      </c>
    </row>
    <row r="99" spans="1:123" s="3" customFormat="1" ht="57.75" hidden="1" customHeight="1" x14ac:dyDescent="0.3">
      <c r="A99" s="108" t="s">
        <v>157</v>
      </c>
      <c r="B99" s="271"/>
      <c r="C99" s="271"/>
      <c r="D99" s="152" t="s">
        <v>93</v>
      </c>
      <c r="E99" s="272">
        <f>SUM(E100:E109)</f>
        <v>0</v>
      </c>
      <c r="F99" s="272">
        <f>SUM(F100:F109)</f>
        <v>0</v>
      </c>
      <c r="G99" s="272">
        <f t="shared" ref="G99:Q99" si="33">SUM(G100:G109)</f>
        <v>0</v>
      </c>
      <c r="H99" s="272">
        <f t="shared" si="33"/>
        <v>0</v>
      </c>
      <c r="I99" s="272">
        <f t="shared" si="33"/>
        <v>0</v>
      </c>
      <c r="J99" s="272">
        <f>SUM(J104)</f>
        <v>0</v>
      </c>
      <c r="K99" s="272">
        <f>SUM(K104)</f>
        <v>0</v>
      </c>
      <c r="L99" s="272">
        <f t="shared" si="33"/>
        <v>0</v>
      </c>
      <c r="M99" s="272">
        <f t="shared" si="33"/>
        <v>0</v>
      </c>
      <c r="N99" s="272">
        <f t="shared" si="33"/>
        <v>0</v>
      </c>
      <c r="O99" s="272">
        <f>SUM(O104)</f>
        <v>0</v>
      </c>
      <c r="P99" s="272">
        <f t="shared" si="33"/>
        <v>0</v>
      </c>
      <c r="Q99" s="272">
        <f t="shared" si="33"/>
        <v>0</v>
      </c>
      <c r="R99" s="387">
        <f>SUM(E99,J99)</f>
        <v>0</v>
      </c>
      <c r="T99" s="79">
        <f t="shared" si="32"/>
        <v>0</v>
      </c>
      <c r="U99" s="161"/>
      <c r="V99" s="161"/>
      <c r="W99" s="161"/>
      <c r="X99" s="161"/>
      <c r="Y99" s="161"/>
      <c r="Z99" s="161"/>
      <c r="AA99" s="161"/>
      <c r="AB99" s="161"/>
      <c r="AC99" s="161"/>
      <c r="AD99" s="161"/>
      <c r="AE99" s="161"/>
      <c r="AF99" s="161"/>
      <c r="AG99" s="161"/>
      <c r="AH99" s="161"/>
    </row>
    <row r="100" spans="1:123" s="346" customFormat="1" ht="55.5" hidden="1" customHeight="1" x14ac:dyDescent="0.3">
      <c r="A100" s="191" t="s">
        <v>163</v>
      </c>
      <c r="B100" s="191" t="s">
        <v>97</v>
      </c>
      <c r="C100" s="191" t="s">
        <v>45</v>
      </c>
      <c r="D100" s="455" t="s">
        <v>377</v>
      </c>
      <c r="E100" s="193">
        <f t="shared" ref="E100:E109" si="34">SUM(F100,I100)</f>
        <v>0</v>
      </c>
      <c r="F100" s="193"/>
      <c r="G100" s="340"/>
      <c r="H100" s="340"/>
      <c r="I100" s="340"/>
      <c r="J100" s="248">
        <f>SUM(L100,O100)</f>
        <v>0</v>
      </c>
      <c r="K100" s="248"/>
      <c r="L100" s="340"/>
      <c r="M100" s="340"/>
      <c r="N100" s="340"/>
      <c r="O100" s="340"/>
      <c r="P100" s="340"/>
      <c r="Q100" s="340"/>
      <c r="R100" s="248">
        <f>SUM(E100,J100)</f>
        <v>0</v>
      </c>
      <c r="T100" s="388"/>
      <c r="U100" s="388"/>
      <c r="V100" s="388"/>
      <c r="W100" s="388"/>
      <c r="X100" s="388"/>
      <c r="Y100" s="388"/>
      <c r="Z100" s="388"/>
      <c r="AA100" s="388"/>
      <c r="AB100" s="388"/>
      <c r="AC100" s="388"/>
      <c r="AD100" s="388"/>
      <c r="AE100" s="388"/>
      <c r="AF100" s="388"/>
      <c r="AG100" s="388"/>
      <c r="AH100" s="388"/>
    </row>
    <row r="101" spans="1:123" s="3" customFormat="1" ht="33" hidden="1" customHeight="1" x14ac:dyDescent="0.3">
      <c r="A101" s="389" t="s">
        <v>200</v>
      </c>
      <c r="B101" s="390">
        <v>3050</v>
      </c>
      <c r="C101" s="390">
        <v>1070</v>
      </c>
      <c r="D101" s="381" t="s">
        <v>199</v>
      </c>
      <c r="E101" s="391">
        <f t="shared" si="34"/>
        <v>0</v>
      </c>
      <c r="F101" s="391"/>
      <c r="G101" s="392"/>
      <c r="H101" s="392"/>
      <c r="I101" s="392"/>
      <c r="J101" s="393">
        <f t="shared" ref="J101" si="35">SUM(L101,O101)</f>
        <v>0</v>
      </c>
      <c r="K101" s="393"/>
      <c r="L101" s="392"/>
      <c r="M101" s="392"/>
      <c r="N101" s="392"/>
      <c r="O101" s="392"/>
      <c r="P101" s="392"/>
      <c r="Q101" s="392"/>
      <c r="R101" s="248">
        <f t="shared" ref="R101" si="36">SUM(E101,J101)</f>
        <v>0</v>
      </c>
      <c r="T101" s="161"/>
      <c r="U101" s="161"/>
      <c r="V101" s="161"/>
      <c r="W101" s="161"/>
      <c r="X101" s="161"/>
      <c r="Y101" s="161"/>
      <c r="Z101" s="161"/>
      <c r="AA101" s="161"/>
      <c r="AB101" s="161"/>
      <c r="AC101" s="161"/>
      <c r="AD101" s="161"/>
      <c r="AE101" s="161"/>
      <c r="AF101" s="161"/>
      <c r="AG101" s="161"/>
      <c r="AH101" s="161"/>
    </row>
    <row r="102" spans="1:123" s="3" customFormat="1" ht="77.25" hidden="1" customHeight="1" x14ac:dyDescent="0.3">
      <c r="A102" s="389" t="s">
        <v>164</v>
      </c>
      <c r="B102" s="390">
        <v>3104</v>
      </c>
      <c r="C102" s="394">
        <v>1020</v>
      </c>
      <c r="D102" s="381" t="s">
        <v>20</v>
      </c>
      <c r="E102" s="391">
        <f t="shared" ref="E102" si="37">SUM(F102,I102)</f>
        <v>0</v>
      </c>
      <c r="F102" s="391"/>
      <c r="G102" s="392"/>
      <c r="H102" s="392"/>
      <c r="I102" s="392"/>
      <c r="J102" s="393">
        <f t="shared" ref="J102" si="38">SUM(L102,O102)</f>
        <v>0</v>
      </c>
      <c r="K102" s="393"/>
      <c r="L102" s="392"/>
      <c r="M102" s="392"/>
      <c r="N102" s="392"/>
      <c r="O102" s="392"/>
      <c r="P102" s="392"/>
      <c r="Q102" s="392"/>
      <c r="R102" s="248">
        <f t="shared" ref="R102" si="39">SUM(E102,J102)</f>
        <v>0</v>
      </c>
      <c r="T102" s="161"/>
      <c r="U102" s="161"/>
      <c r="V102" s="161"/>
      <c r="W102" s="161"/>
      <c r="X102" s="161"/>
      <c r="Y102" s="161"/>
      <c r="Z102" s="161"/>
      <c r="AA102" s="161"/>
      <c r="AB102" s="161"/>
      <c r="AC102" s="161"/>
      <c r="AD102" s="161"/>
      <c r="AE102" s="161"/>
      <c r="AF102" s="161"/>
      <c r="AG102" s="161"/>
      <c r="AH102" s="161"/>
    </row>
    <row r="103" spans="1:123" s="3" customFormat="1" ht="37.5" hidden="1" customHeight="1" x14ac:dyDescent="0.3">
      <c r="A103" s="389" t="s">
        <v>314</v>
      </c>
      <c r="B103" s="390">
        <v>3105</v>
      </c>
      <c r="C103" s="394">
        <v>1010</v>
      </c>
      <c r="D103" s="381" t="s">
        <v>315</v>
      </c>
      <c r="E103" s="193">
        <f t="shared" si="34"/>
        <v>0</v>
      </c>
      <c r="F103" s="391"/>
      <c r="G103" s="392"/>
      <c r="H103" s="392"/>
      <c r="I103" s="392"/>
      <c r="J103" s="339">
        <f>SUM(L103,O103)</f>
        <v>0</v>
      </c>
      <c r="K103" s="393"/>
      <c r="L103" s="392"/>
      <c r="M103" s="392"/>
      <c r="N103" s="392"/>
      <c r="O103" s="392"/>
      <c r="P103" s="395"/>
      <c r="Q103" s="395"/>
      <c r="R103" s="248">
        <f t="shared" ref="R103:R105" si="40">SUM(E103,J103)</f>
        <v>0</v>
      </c>
      <c r="T103" s="161"/>
      <c r="U103" s="161"/>
      <c r="V103" s="161"/>
      <c r="W103" s="161"/>
      <c r="X103" s="161"/>
      <c r="Y103" s="161"/>
      <c r="Z103" s="161"/>
      <c r="AA103" s="161"/>
      <c r="AB103" s="161"/>
      <c r="AC103" s="161"/>
      <c r="AD103" s="161"/>
      <c r="AE103" s="161"/>
      <c r="AF103" s="161"/>
      <c r="AG103" s="161"/>
      <c r="AH103" s="161"/>
    </row>
    <row r="104" spans="1:123" s="346" customFormat="1" ht="117.75" hidden="1" customHeight="1" x14ac:dyDescent="0.3">
      <c r="A104" s="396" t="s">
        <v>307</v>
      </c>
      <c r="B104" s="396" t="s">
        <v>308</v>
      </c>
      <c r="C104" s="167" t="s">
        <v>234</v>
      </c>
      <c r="D104" s="381" t="s">
        <v>306</v>
      </c>
      <c r="E104" s="274">
        <f t="shared" si="34"/>
        <v>0</v>
      </c>
      <c r="F104" s="193"/>
      <c r="G104" s="340"/>
      <c r="H104" s="340"/>
      <c r="I104" s="340"/>
      <c r="J104" s="248">
        <f>J105</f>
        <v>0</v>
      </c>
      <c r="K104" s="248"/>
      <c r="L104" s="369"/>
      <c r="M104" s="340"/>
      <c r="N104" s="340"/>
      <c r="O104" s="369"/>
      <c r="P104" s="397"/>
      <c r="Q104" s="398"/>
      <c r="R104" s="248">
        <f t="shared" si="40"/>
        <v>0</v>
      </c>
      <c r="T104" s="388"/>
      <c r="U104" s="388"/>
      <c r="V104" s="388"/>
      <c r="W104" s="388"/>
      <c r="X104" s="388"/>
      <c r="Y104" s="388"/>
      <c r="Z104" s="388"/>
      <c r="AA104" s="388"/>
      <c r="AB104" s="388"/>
      <c r="AC104" s="388"/>
      <c r="AD104" s="388"/>
      <c r="AE104" s="388"/>
      <c r="AF104" s="388"/>
      <c r="AG104" s="388"/>
      <c r="AH104" s="388"/>
    </row>
    <row r="105" spans="1:123" s="403" customFormat="1" ht="129" hidden="1" customHeight="1" x14ac:dyDescent="0.3">
      <c r="A105" s="399"/>
      <c r="B105" s="399"/>
      <c r="C105" s="400"/>
      <c r="D105" s="401" t="s">
        <v>309</v>
      </c>
      <c r="E105" s="402">
        <f t="shared" si="34"/>
        <v>0</v>
      </c>
      <c r="F105" s="250"/>
      <c r="G105" s="250"/>
      <c r="H105" s="250"/>
      <c r="I105" s="250"/>
      <c r="J105" s="249">
        <f t="shared" ref="J105:J107" si="41">SUM(L105,O105)</f>
        <v>0</v>
      </c>
      <c r="K105" s="249"/>
      <c r="L105" s="250"/>
      <c r="M105" s="250"/>
      <c r="N105" s="250"/>
      <c r="O105" s="250"/>
      <c r="P105" s="250"/>
      <c r="Q105" s="250">
        <f>SUM(Q106:Q107)</f>
        <v>0</v>
      </c>
      <c r="R105" s="249">
        <f t="shared" si="40"/>
        <v>0</v>
      </c>
      <c r="T105" s="404"/>
      <c r="U105" s="404"/>
      <c r="V105" s="404"/>
      <c r="W105" s="404"/>
      <c r="X105" s="404"/>
      <c r="Y105" s="404"/>
      <c r="Z105" s="404"/>
      <c r="AA105" s="404"/>
      <c r="AB105" s="404"/>
      <c r="AC105" s="404"/>
      <c r="AD105" s="404"/>
      <c r="AE105" s="404"/>
      <c r="AF105" s="404"/>
      <c r="AG105" s="404"/>
      <c r="AH105" s="404"/>
    </row>
    <row r="106" spans="1:123" s="346" customFormat="1" ht="78" hidden="1" customHeight="1" x14ac:dyDescent="0.3">
      <c r="A106" s="405" t="s">
        <v>166</v>
      </c>
      <c r="B106" s="405" t="s">
        <v>84</v>
      </c>
      <c r="C106" s="150" t="s">
        <v>59</v>
      </c>
      <c r="D106" s="406" t="s">
        <v>165</v>
      </c>
      <c r="E106" s="274">
        <f t="shared" si="34"/>
        <v>0</v>
      </c>
      <c r="F106" s="339"/>
      <c r="G106" s="407"/>
      <c r="H106" s="407"/>
      <c r="I106" s="407"/>
      <c r="J106" s="248">
        <f t="shared" si="41"/>
        <v>0</v>
      </c>
      <c r="K106" s="248"/>
      <c r="L106" s="407"/>
      <c r="M106" s="407"/>
      <c r="N106" s="407"/>
      <c r="O106" s="407"/>
      <c r="P106" s="407"/>
      <c r="Q106" s="407"/>
      <c r="R106" s="344">
        <f>SUM(J106,E106)</f>
        <v>0</v>
      </c>
      <c r="T106" s="388"/>
      <c r="U106" s="388"/>
      <c r="V106" s="388"/>
      <c r="W106" s="388"/>
      <c r="X106" s="388"/>
      <c r="Y106" s="388"/>
      <c r="Z106" s="388"/>
      <c r="AA106" s="388"/>
      <c r="AB106" s="388"/>
      <c r="AC106" s="388"/>
      <c r="AD106" s="388"/>
      <c r="AE106" s="388"/>
      <c r="AF106" s="388"/>
      <c r="AG106" s="388"/>
      <c r="AH106" s="388"/>
    </row>
    <row r="107" spans="1:123" s="346" customFormat="1" ht="56.25" hidden="1" customHeight="1" x14ac:dyDescent="0.3">
      <c r="A107" s="405" t="s">
        <v>167</v>
      </c>
      <c r="B107" s="405" t="s">
        <v>168</v>
      </c>
      <c r="C107" s="150" t="s">
        <v>21</v>
      </c>
      <c r="D107" s="406" t="s">
        <v>224</v>
      </c>
      <c r="E107" s="274">
        <f t="shared" si="34"/>
        <v>0</v>
      </c>
      <c r="F107" s="339"/>
      <c r="G107" s="407"/>
      <c r="H107" s="407"/>
      <c r="I107" s="407"/>
      <c r="J107" s="248">
        <f t="shared" si="41"/>
        <v>0</v>
      </c>
      <c r="K107" s="248"/>
      <c r="L107" s="407"/>
      <c r="M107" s="407"/>
      <c r="N107" s="407"/>
      <c r="O107" s="407"/>
      <c r="P107" s="407"/>
      <c r="Q107" s="407"/>
      <c r="R107" s="344">
        <f>SUM(J107,E107)</f>
        <v>0</v>
      </c>
      <c r="T107" s="388"/>
      <c r="U107" s="388"/>
      <c r="V107" s="388"/>
      <c r="W107" s="388"/>
      <c r="X107" s="388"/>
      <c r="Y107" s="388"/>
      <c r="Z107" s="388"/>
      <c r="AA107" s="388"/>
      <c r="AB107" s="388"/>
      <c r="AC107" s="388"/>
      <c r="AD107" s="388"/>
      <c r="AE107" s="388"/>
      <c r="AF107" s="388"/>
      <c r="AG107" s="388"/>
      <c r="AH107" s="388"/>
    </row>
    <row r="108" spans="1:123" s="346" customFormat="1" ht="42" hidden="1" customHeight="1" x14ac:dyDescent="0.3">
      <c r="A108" s="396" t="s">
        <v>169</v>
      </c>
      <c r="B108" s="396" t="s">
        <v>125</v>
      </c>
      <c r="C108" s="150" t="s">
        <v>51</v>
      </c>
      <c r="D108" s="406" t="s">
        <v>126</v>
      </c>
      <c r="E108" s="274">
        <f t="shared" si="34"/>
        <v>0</v>
      </c>
      <c r="F108" s="193"/>
      <c r="G108" s="340"/>
      <c r="H108" s="340"/>
      <c r="I108" s="340"/>
      <c r="J108" s="248">
        <f t="shared" ref="J108:J109" si="42">SUM(L108,O108)</f>
        <v>0</v>
      </c>
      <c r="K108" s="248"/>
      <c r="L108" s="340"/>
      <c r="M108" s="340"/>
      <c r="N108" s="340"/>
      <c r="O108" s="340"/>
      <c r="P108" s="340"/>
      <c r="Q108" s="340"/>
      <c r="R108" s="248">
        <f>SUM(E108,J108)</f>
        <v>0</v>
      </c>
      <c r="T108" s="388"/>
      <c r="U108" s="388"/>
      <c r="V108" s="388"/>
      <c r="W108" s="388"/>
      <c r="X108" s="388"/>
      <c r="Y108" s="388"/>
      <c r="Z108" s="388"/>
      <c r="AA108" s="388"/>
      <c r="AB108" s="388"/>
      <c r="AC108" s="388"/>
      <c r="AD108" s="388"/>
      <c r="AE108" s="388"/>
      <c r="AF108" s="388"/>
      <c r="AG108" s="388"/>
      <c r="AH108" s="388"/>
    </row>
    <row r="109" spans="1:123" s="163" customFormat="1" ht="56.25" hidden="1" customHeight="1" x14ac:dyDescent="0.3">
      <c r="A109" s="215" t="s">
        <v>299</v>
      </c>
      <c r="B109" s="121" t="s">
        <v>285</v>
      </c>
      <c r="C109" s="121" t="s">
        <v>50</v>
      </c>
      <c r="D109" s="195" t="s">
        <v>286</v>
      </c>
      <c r="E109" s="187">
        <f t="shared" si="34"/>
        <v>0</v>
      </c>
      <c r="F109" s="280"/>
      <c r="G109" s="281"/>
      <c r="H109" s="281"/>
      <c r="I109" s="281"/>
      <c r="J109" s="282">
        <f t="shared" si="42"/>
        <v>0</v>
      </c>
      <c r="K109" s="282"/>
      <c r="L109" s="281"/>
      <c r="M109" s="281"/>
      <c r="N109" s="281"/>
      <c r="O109" s="281"/>
      <c r="P109" s="281"/>
      <c r="Q109" s="281"/>
      <c r="R109" s="244">
        <f>SUM(E109,J109)</f>
        <v>0</v>
      </c>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1"/>
      <c r="AQ109" s="161"/>
      <c r="AR109" s="161"/>
      <c r="AS109" s="161"/>
      <c r="AT109" s="161"/>
      <c r="AU109" s="161"/>
      <c r="AV109" s="161"/>
      <c r="AW109" s="161"/>
      <c r="AX109" s="161"/>
      <c r="AY109" s="161"/>
      <c r="AZ109" s="161"/>
      <c r="BA109" s="161"/>
      <c r="BB109" s="161"/>
      <c r="BC109" s="161"/>
      <c r="BD109" s="161"/>
      <c r="BE109" s="161"/>
      <c r="BF109" s="161"/>
      <c r="BG109" s="161"/>
      <c r="BH109" s="161"/>
      <c r="BI109" s="161"/>
      <c r="BJ109" s="161"/>
      <c r="BK109" s="161"/>
      <c r="BL109" s="161"/>
      <c r="BM109" s="161"/>
      <c r="BN109" s="161"/>
      <c r="BO109" s="161"/>
      <c r="BP109" s="168"/>
      <c r="BQ109" s="162"/>
      <c r="BR109" s="162"/>
      <c r="BS109" s="162"/>
      <c r="BT109" s="162"/>
      <c r="BU109" s="162"/>
      <c r="BV109" s="162"/>
      <c r="BW109" s="162"/>
      <c r="BX109" s="162"/>
      <c r="BY109" s="162"/>
      <c r="BZ109" s="162"/>
      <c r="CA109" s="162"/>
      <c r="CB109" s="162"/>
      <c r="CC109" s="162"/>
      <c r="CD109" s="162"/>
      <c r="CE109" s="162"/>
      <c r="CF109" s="162"/>
      <c r="CG109" s="162"/>
      <c r="CH109" s="162"/>
      <c r="CI109" s="162"/>
      <c r="CJ109" s="162"/>
      <c r="CK109" s="162"/>
      <c r="CL109" s="162"/>
      <c r="CM109" s="162"/>
      <c r="CN109" s="162"/>
      <c r="CO109" s="162"/>
      <c r="CP109" s="162"/>
      <c r="CQ109" s="162"/>
      <c r="CR109" s="162"/>
      <c r="CS109" s="162"/>
      <c r="CT109" s="162"/>
      <c r="CU109" s="162"/>
      <c r="CV109" s="162"/>
      <c r="CW109" s="162"/>
      <c r="CX109" s="162"/>
      <c r="CY109" s="162"/>
      <c r="CZ109" s="162"/>
      <c r="DA109" s="162"/>
      <c r="DB109" s="162"/>
      <c r="DC109" s="162"/>
      <c r="DD109" s="162"/>
      <c r="DE109" s="162"/>
      <c r="DF109" s="162"/>
      <c r="DG109" s="162"/>
      <c r="DH109" s="162"/>
      <c r="DI109" s="162"/>
      <c r="DJ109" s="162"/>
      <c r="DK109" s="162"/>
      <c r="DL109" s="162"/>
      <c r="DM109" s="162"/>
      <c r="DN109" s="162"/>
      <c r="DO109" s="162"/>
      <c r="DP109" s="162"/>
      <c r="DQ109" s="162"/>
      <c r="DR109" s="162"/>
      <c r="DS109" s="162"/>
    </row>
    <row r="110" spans="1:123" s="3" customFormat="1" ht="42.75" customHeight="1" x14ac:dyDescent="0.3">
      <c r="A110" s="108" t="s">
        <v>22</v>
      </c>
      <c r="B110" s="271"/>
      <c r="C110" s="271"/>
      <c r="D110" s="409" t="s">
        <v>201</v>
      </c>
      <c r="E110" s="272">
        <f>SUM(E111)</f>
        <v>21000</v>
      </c>
      <c r="F110" s="387">
        <f t="shared" ref="F110:R110" si="43">SUM(F111)</f>
        <v>21000</v>
      </c>
      <c r="G110" s="387">
        <f t="shared" si="43"/>
        <v>0</v>
      </c>
      <c r="H110" s="387">
        <f t="shared" si="43"/>
        <v>0</v>
      </c>
      <c r="I110" s="387">
        <f t="shared" si="43"/>
        <v>0</v>
      </c>
      <c r="J110" s="387">
        <f t="shared" si="43"/>
        <v>127000</v>
      </c>
      <c r="K110" s="387">
        <f t="shared" si="43"/>
        <v>127000</v>
      </c>
      <c r="L110" s="387">
        <f t="shared" si="43"/>
        <v>0</v>
      </c>
      <c r="M110" s="387">
        <f t="shared" si="43"/>
        <v>0</v>
      </c>
      <c r="N110" s="387">
        <f t="shared" si="43"/>
        <v>0</v>
      </c>
      <c r="O110" s="387">
        <f t="shared" si="43"/>
        <v>127000</v>
      </c>
      <c r="P110" s="387">
        <f t="shared" si="43"/>
        <v>0</v>
      </c>
      <c r="Q110" s="387">
        <f t="shared" si="43"/>
        <v>0</v>
      </c>
      <c r="R110" s="387">
        <f t="shared" si="43"/>
        <v>148000</v>
      </c>
      <c r="S110" s="161"/>
      <c r="T110" s="79">
        <f t="shared" ref="T110:T111" si="44">SUM(E110,J110)</f>
        <v>148000</v>
      </c>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161"/>
      <c r="CG110" s="161"/>
      <c r="CH110" s="161"/>
      <c r="CI110" s="161"/>
      <c r="CJ110" s="161"/>
      <c r="CK110" s="161"/>
      <c r="CL110" s="161"/>
      <c r="CM110" s="161"/>
      <c r="CN110" s="161"/>
      <c r="CO110" s="161"/>
      <c r="CP110" s="161"/>
      <c r="CQ110" s="161"/>
      <c r="CR110" s="161"/>
      <c r="CS110" s="161"/>
      <c r="CT110" s="161"/>
      <c r="CU110" s="161"/>
      <c r="CV110" s="161"/>
      <c r="CW110" s="161"/>
      <c r="CX110" s="161"/>
      <c r="CY110" s="161"/>
      <c r="CZ110" s="161"/>
      <c r="DA110" s="161"/>
      <c r="DB110" s="161"/>
      <c r="DC110" s="161"/>
      <c r="DD110" s="161"/>
      <c r="DE110" s="161"/>
      <c r="DF110" s="161"/>
      <c r="DG110" s="161"/>
      <c r="DH110" s="161"/>
      <c r="DI110" s="161"/>
      <c r="DJ110" s="161"/>
      <c r="DK110" s="161"/>
      <c r="DL110" s="161"/>
      <c r="DM110" s="161"/>
      <c r="DN110" s="161"/>
      <c r="DO110" s="161"/>
      <c r="DP110" s="161"/>
      <c r="DQ110" s="161"/>
      <c r="DR110" s="161"/>
      <c r="DS110" s="161"/>
    </row>
    <row r="111" spans="1:123" s="3" customFormat="1" ht="42" customHeight="1" x14ac:dyDescent="0.3">
      <c r="A111" s="108" t="s">
        <v>23</v>
      </c>
      <c r="B111" s="271"/>
      <c r="C111" s="271"/>
      <c r="D111" s="409" t="s">
        <v>201</v>
      </c>
      <c r="E111" s="272">
        <f>SUM(E112:E118)</f>
        <v>21000</v>
      </c>
      <c r="F111" s="272">
        <f t="shared" ref="F111:R111" si="45">SUM(F112:F118)</f>
        <v>21000</v>
      </c>
      <c r="G111" s="272">
        <f t="shared" si="45"/>
        <v>0</v>
      </c>
      <c r="H111" s="272">
        <f t="shared" si="45"/>
        <v>0</v>
      </c>
      <c r="I111" s="272">
        <f t="shared" si="45"/>
        <v>0</v>
      </c>
      <c r="J111" s="272">
        <f t="shared" si="45"/>
        <v>127000</v>
      </c>
      <c r="K111" s="272">
        <f t="shared" si="45"/>
        <v>127000</v>
      </c>
      <c r="L111" s="272">
        <f t="shared" si="45"/>
        <v>0</v>
      </c>
      <c r="M111" s="272">
        <f t="shared" si="45"/>
        <v>0</v>
      </c>
      <c r="N111" s="272">
        <f t="shared" si="45"/>
        <v>0</v>
      </c>
      <c r="O111" s="272">
        <f t="shared" si="45"/>
        <v>127000</v>
      </c>
      <c r="P111" s="272">
        <f t="shared" si="45"/>
        <v>0</v>
      </c>
      <c r="Q111" s="272">
        <f t="shared" si="45"/>
        <v>0</v>
      </c>
      <c r="R111" s="272">
        <f t="shared" si="45"/>
        <v>148000</v>
      </c>
      <c r="T111" s="79">
        <f t="shared" si="44"/>
        <v>148000</v>
      </c>
    </row>
    <row r="112" spans="1:123" s="3" customFormat="1" ht="47.25" hidden="1" customHeight="1" x14ac:dyDescent="0.3">
      <c r="A112" s="191" t="s">
        <v>172</v>
      </c>
      <c r="B112" s="379" t="s">
        <v>97</v>
      </c>
      <c r="C112" s="379" t="s">
        <v>45</v>
      </c>
      <c r="D112" s="455" t="s">
        <v>377</v>
      </c>
      <c r="E112" s="193">
        <f t="shared" ref="E112:E117" si="46">SUM(F112,I112)</f>
        <v>0</v>
      </c>
      <c r="F112" s="339"/>
      <c r="G112" s="340"/>
      <c r="H112" s="340"/>
      <c r="I112" s="340"/>
      <c r="J112" s="344">
        <f t="shared" ref="J112:J116" si="47">SUM(L112,O112)</f>
        <v>0</v>
      </c>
      <c r="K112" s="340"/>
      <c r="L112" s="340"/>
      <c r="M112" s="340"/>
      <c r="N112" s="340"/>
      <c r="O112" s="340"/>
      <c r="P112" s="340"/>
      <c r="Q112" s="369"/>
      <c r="R112" s="248">
        <f>SUM(J112,E112)</f>
        <v>0</v>
      </c>
    </row>
    <row r="113" spans="1:221" s="3" customFormat="1" ht="40.5" customHeight="1" x14ac:dyDescent="0.3">
      <c r="A113" s="150" t="s">
        <v>457</v>
      </c>
      <c r="B113" s="150" t="s">
        <v>458</v>
      </c>
      <c r="C113" s="150" t="s">
        <v>48</v>
      </c>
      <c r="D113" s="321" t="s">
        <v>456</v>
      </c>
      <c r="E113" s="193">
        <f>SUM(F113,I113)</f>
        <v>21000</v>
      </c>
      <c r="F113" s="339">
        <v>21000</v>
      </c>
      <c r="G113" s="248"/>
      <c r="H113" s="248"/>
      <c r="I113" s="248"/>
      <c r="J113" s="339">
        <f>SUM(L113,O113)</f>
        <v>127000</v>
      </c>
      <c r="K113" s="193">
        <v>127000</v>
      </c>
      <c r="L113" s="193"/>
      <c r="M113" s="193"/>
      <c r="N113" s="193"/>
      <c r="O113" s="193">
        <v>127000</v>
      </c>
      <c r="P113" s="193"/>
      <c r="Q113" s="193"/>
      <c r="R113" s="193">
        <f>SUM(J113,E113)</f>
        <v>148000</v>
      </c>
    </row>
    <row r="114" spans="1:221" s="67" customFormat="1" ht="24" hidden="1" customHeight="1" x14ac:dyDescent="0.3">
      <c r="A114" s="150" t="s">
        <v>171</v>
      </c>
      <c r="B114" s="380" t="s">
        <v>173</v>
      </c>
      <c r="C114" s="380" t="s">
        <v>61</v>
      </c>
      <c r="D114" s="321" t="s">
        <v>170</v>
      </c>
      <c r="E114" s="193">
        <f t="shared" si="46"/>
        <v>0</v>
      </c>
      <c r="F114" s="339"/>
      <c r="G114" s="248"/>
      <c r="H114" s="248"/>
      <c r="I114" s="248"/>
      <c r="J114" s="344">
        <f t="shared" si="47"/>
        <v>0</v>
      </c>
      <c r="K114" s="248"/>
      <c r="L114" s="248"/>
      <c r="M114" s="248"/>
      <c r="N114" s="248"/>
      <c r="O114" s="248"/>
      <c r="P114" s="248"/>
      <c r="Q114" s="248"/>
      <c r="R114" s="248">
        <f t="shared" ref="R114:R116" si="48">SUM(J114,E114)</f>
        <v>0</v>
      </c>
    </row>
    <row r="115" spans="1:221" s="67" customFormat="1" ht="37.5" hidden="1" customHeight="1" x14ac:dyDescent="0.3">
      <c r="A115" s="150" t="s">
        <v>174</v>
      </c>
      <c r="B115" s="150" t="s">
        <v>90</v>
      </c>
      <c r="C115" s="150" t="s">
        <v>62</v>
      </c>
      <c r="D115" s="371" t="s">
        <v>175</v>
      </c>
      <c r="E115" s="193">
        <f t="shared" si="46"/>
        <v>0</v>
      </c>
      <c r="F115" s="339"/>
      <c r="G115" s="248"/>
      <c r="H115" s="248"/>
      <c r="I115" s="248"/>
      <c r="J115" s="344">
        <f t="shared" si="47"/>
        <v>0</v>
      </c>
      <c r="K115" s="248"/>
      <c r="L115" s="248"/>
      <c r="M115" s="248"/>
      <c r="N115" s="248"/>
      <c r="O115" s="248"/>
      <c r="P115" s="248"/>
      <c r="Q115" s="248"/>
      <c r="R115" s="248">
        <f t="shared" si="48"/>
        <v>0</v>
      </c>
    </row>
    <row r="116" spans="1:221" s="67" customFormat="1" ht="31.5" hidden="1" customHeight="1" x14ac:dyDescent="0.3">
      <c r="A116" s="383" t="s">
        <v>176</v>
      </c>
      <c r="B116" s="383" t="s">
        <v>177</v>
      </c>
      <c r="C116" s="383" t="s">
        <v>63</v>
      </c>
      <c r="D116" s="410" t="s">
        <v>178</v>
      </c>
      <c r="E116" s="339">
        <f t="shared" si="46"/>
        <v>0</v>
      </c>
      <c r="F116" s="339"/>
      <c r="G116" s="344"/>
      <c r="H116" s="344"/>
      <c r="I116" s="344"/>
      <c r="J116" s="344">
        <f t="shared" si="47"/>
        <v>0</v>
      </c>
      <c r="K116" s="344"/>
      <c r="L116" s="344"/>
      <c r="M116" s="344"/>
      <c r="N116" s="344"/>
      <c r="O116" s="344"/>
      <c r="P116" s="344"/>
      <c r="Q116" s="248"/>
      <c r="R116" s="248">
        <f t="shared" si="48"/>
        <v>0</v>
      </c>
    </row>
    <row r="117" spans="1:221" s="67" customFormat="1" ht="27" hidden="1" customHeight="1" x14ac:dyDescent="0.3">
      <c r="A117" s="383" t="s">
        <v>180</v>
      </c>
      <c r="B117" s="383" t="s">
        <v>181</v>
      </c>
      <c r="C117" s="383" t="s">
        <v>63</v>
      </c>
      <c r="D117" s="408" t="s">
        <v>179</v>
      </c>
      <c r="E117" s="193">
        <f t="shared" si="46"/>
        <v>0</v>
      </c>
      <c r="F117" s="339"/>
      <c r="G117" s="248"/>
      <c r="H117" s="248"/>
      <c r="I117" s="248"/>
      <c r="J117" s="344">
        <f t="shared" ref="J117:J118" si="49">SUM(L117,O117)</f>
        <v>0</v>
      </c>
      <c r="K117" s="344"/>
      <c r="L117" s="248"/>
      <c r="M117" s="248"/>
      <c r="N117" s="248"/>
      <c r="O117" s="248"/>
      <c r="P117" s="248"/>
      <c r="Q117" s="248"/>
      <c r="R117" s="248">
        <f t="shared" ref="R117" si="50">SUM(J117,E117)</f>
        <v>0</v>
      </c>
    </row>
    <row r="118" spans="1:221" s="67" customFormat="1" ht="42" hidden="1" customHeight="1" x14ac:dyDescent="0.3">
      <c r="A118" s="383" t="s">
        <v>436</v>
      </c>
      <c r="B118" s="383" t="s">
        <v>437</v>
      </c>
      <c r="C118" s="383" t="s">
        <v>57</v>
      </c>
      <c r="D118" s="408" t="s">
        <v>435</v>
      </c>
      <c r="E118" s="248">
        <f>SUM(F118,I118)</f>
        <v>0</v>
      </c>
      <c r="F118" s="339"/>
      <c r="G118" s="248"/>
      <c r="H118" s="248"/>
      <c r="I118" s="248"/>
      <c r="J118" s="193">
        <f t="shared" si="49"/>
        <v>0</v>
      </c>
      <c r="K118" s="344"/>
      <c r="L118" s="248"/>
      <c r="M118" s="248"/>
      <c r="N118" s="248"/>
      <c r="O118" s="248"/>
      <c r="P118" s="248"/>
      <c r="Q118" s="248"/>
      <c r="R118" s="193">
        <f t="shared" ref="R118" si="51">SUM(E118,J118)</f>
        <v>0</v>
      </c>
    </row>
    <row r="119" spans="1:221" s="76" customFormat="1" ht="33.75" hidden="1" customHeight="1" x14ac:dyDescent="0.3">
      <c r="A119" s="123" t="s">
        <v>148</v>
      </c>
      <c r="B119" s="283"/>
      <c r="C119" s="283"/>
      <c r="D119" s="126" t="s">
        <v>94</v>
      </c>
      <c r="E119" s="285">
        <f>SUM(E120)</f>
        <v>0</v>
      </c>
      <c r="F119" s="284">
        <f t="shared" ref="F119:Q119" si="52">SUM(F120)</f>
        <v>0</v>
      </c>
      <c r="G119" s="284">
        <f t="shared" si="52"/>
        <v>0</v>
      </c>
      <c r="H119" s="284">
        <f t="shared" si="52"/>
        <v>0</v>
      </c>
      <c r="I119" s="284">
        <f t="shared" si="52"/>
        <v>0</v>
      </c>
      <c r="J119" s="284">
        <f t="shared" si="52"/>
        <v>0</v>
      </c>
      <c r="K119" s="284">
        <f t="shared" si="52"/>
        <v>0</v>
      </c>
      <c r="L119" s="284">
        <f t="shared" si="52"/>
        <v>0</v>
      </c>
      <c r="M119" s="284">
        <f t="shared" si="52"/>
        <v>0</v>
      </c>
      <c r="N119" s="284">
        <f t="shared" si="52"/>
        <v>0</v>
      </c>
      <c r="O119" s="284">
        <f t="shared" si="52"/>
        <v>0</v>
      </c>
      <c r="P119" s="284">
        <f t="shared" si="52"/>
        <v>0</v>
      </c>
      <c r="Q119" s="284">
        <f t="shared" si="52"/>
        <v>0</v>
      </c>
      <c r="R119" s="272">
        <f t="shared" ref="R119:R143" si="53">SUM(J119,E119)</f>
        <v>0</v>
      </c>
      <c r="T119" s="149">
        <f t="shared" ref="T119:T120" si="54">SUM(E119,J119)</f>
        <v>0</v>
      </c>
    </row>
    <row r="120" spans="1:221" s="76" customFormat="1" ht="35.25" hidden="1" customHeight="1" x14ac:dyDescent="0.3">
      <c r="A120" s="123" t="s">
        <v>149</v>
      </c>
      <c r="B120" s="283"/>
      <c r="C120" s="283"/>
      <c r="D120" s="126" t="s">
        <v>94</v>
      </c>
      <c r="E120" s="285">
        <f>SUM(E121:E125)</f>
        <v>0</v>
      </c>
      <c r="F120" s="284">
        <f t="shared" ref="F120:P120" si="55">SUM(F121:F125)</f>
        <v>0</v>
      </c>
      <c r="G120" s="284">
        <f t="shared" si="55"/>
        <v>0</v>
      </c>
      <c r="H120" s="284">
        <f t="shared" si="55"/>
        <v>0</v>
      </c>
      <c r="I120" s="284">
        <f t="shared" si="55"/>
        <v>0</v>
      </c>
      <c r="J120" s="284">
        <f t="shared" si="55"/>
        <v>0</v>
      </c>
      <c r="K120" s="284">
        <f t="shared" ref="K120" si="56">SUM(K121:K125)</f>
        <v>0</v>
      </c>
      <c r="L120" s="284">
        <f t="shared" si="55"/>
        <v>0</v>
      </c>
      <c r="M120" s="284">
        <f t="shared" si="55"/>
        <v>0</v>
      </c>
      <c r="N120" s="284">
        <f t="shared" si="55"/>
        <v>0</v>
      </c>
      <c r="O120" s="284">
        <f t="shared" si="55"/>
        <v>0</v>
      </c>
      <c r="P120" s="284">
        <f t="shared" si="55"/>
        <v>0</v>
      </c>
      <c r="Q120" s="284">
        <f>SUM(Q121)</f>
        <v>0</v>
      </c>
      <c r="R120" s="272">
        <f t="shared" si="53"/>
        <v>0</v>
      </c>
      <c r="T120" s="149">
        <f t="shared" si="54"/>
        <v>0</v>
      </c>
    </row>
    <row r="121" spans="1:221" s="76" customFormat="1" ht="49.5" hidden="1" customHeight="1" x14ac:dyDescent="0.3">
      <c r="A121" s="121" t="s">
        <v>147</v>
      </c>
      <c r="B121" s="240" t="s">
        <v>97</v>
      </c>
      <c r="C121" s="240" t="s">
        <v>45</v>
      </c>
      <c r="D121" s="455" t="s">
        <v>377</v>
      </c>
      <c r="E121" s="244">
        <f>SUM(F121,I121)</f>
        <v>0</v>
      </c>
      <c r="F121" s="286"/>
      <c r="G121" s="282"/>
      <c r="H121" s="282"/>
      <c r="I121" s="282"/>
      <c r="J121" s="187">
        <f t="shared" ref="J121:J123" si="57">SUM(L121,O121)</f>
        <v>0</v>
      </c>
      <c r="K121" s="280"/>
      <c r="L121" s="282"/>
      <c r="M121" s="282"/>
      <c r="N121" s="282"/>
      <c r="O121" s="282"/>
      <c r="P121" s="282"/>
      <c r="Q121" s="282"/>
      <c r="R121" s="193">
        <f t="shared" si="53"/>
        <v>0</v>
      </c>
    </row>
    <row r="122" spans="1:221" s="90" customFormat="1" ht="36.75" hidden="1" customHeight="1" x14ac:dyDescent="0.3">
      <c r="A122" s="289" t="s">
        <v>150</v>
      </c>
      <c r="B122" s="287" t="s">
        <v>151</v>
      </c>
      <c r="C122" s="287" t="s">
        <v>56</v>
      </c>
      <c r="D122" s="138" t="s">
        <v>152</v>
      </c>
      <c r="E122" s="244"/>
      <c r="F122" s="246"/>
      <c r="G122" s="244"/>
      <c r="H122" s="244"/>
      <c r="I122" s="244"/>
      <c r="J122" s="187">
        <f t="shared" si="57"/>
        <v>0</v>
      </c>
      <c r="K122" s="288"/>
      <c r="L122" s="244"/>
      <c r="M122" s="244"/>
      <c r="N122" s="244"/>
      <c r="O122" s="244"/>
      <c r="P122" s="244"/>
      <c r="Q122" s="244"/>
      <c r="R122" s="193">
        <f t="shared" si="53"/>
        <v>0</v>
      </c>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row>
    <row r="123" spans="1:221" s="90" customFormat="1" ht="22.5" hidden="1" customHeight="1" x14ac:dyDescent="0.3">
      <c r="A123" s="125" t="s">
        <v>223</v>
      </c>
      <c r="B123" s="261" t="s">
        <v>210</v>
      </c>
      <c r="C123" s="261" t="s">
        <v>211</v>
      </c>
      <c r="D123" s="124" t="s">
        <v>212</v>
      </c>
      <c r="E123" s="244">
        <f>SUM(F123,I123)</f>
        <v>0</v>
      </c>
      <c r="F123" s="246"/>
      <c r="G123" s="244"/>
      <c r="H123" s="244"/>
      <c r="I123" s="244"/>
      <c r="J123" s="187">
        <f t="shared" si="57"/>
        <v>0</v>
      </c>
      <c r="K123" s="288"/>
      <c r="L123" s="244"/>
      <c r="M123" s="244"/>
      <c r="N123" s="244"/>
      <c r="O123" s="244"/>
      <c r="P123" s="244"/>
      <c r="Q123" s="244"/>
      <c r="R123" s="193">
        <f t="shared" si="53"/>
        <v>0</v>
      </c>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row>
    <row r="124" spans="1:221" s="76" customFormat="1" ht="24" hidden="1" customHeight="1" x14ac:dyDescent="0.3">
      <c r="A124" s="289" t="s">
        <v>154</v>
      </c>
      <c r="B124" s="125" t="s">
        <v>155</v>
      </c>
      <c r="C124" s="125" t="s">
        <v>56</v>
      </c>
      <c r="D124" s="124" t="s">
        <v>153</v>
      </c>
      <c r="E124" s="246"/>
      <c r="F124" s="246"/>
      <c r="G124" s="244"/>
      <c r="H124" s="244"/>
      <c r="I124" s="244"/>
      <c r="J124" s="187">
        <f t="shared" ref="J124" si="58">SUM(L124,O124)</f>
        <v>0</v>
      </c>
      <c r="K124" s="288"/>
      <c r="L124" s="244"/>
      <c r="M124" s="244"/>
      <c r="N124" s="244"/>
      <c r="O124" s="244"/>
      <c r="P124" s="244"/>
      <c r="Q124" s="244"/>
      <c r="R124" s="193">
        <f t="shared" si="53"/>
        <v>0</v>
      </c>
    </row>
    <row r="125" spans="1:221" s="76" customFormat="1" ht="21.75" hidden="1" customHeight="1" x14ac:dyDescent="0.3">
      <c r="A125" s="125" t="s">
        <v>156</v>
      </c>
      <c r="B125" s="261" t="s">
        <v>88</v>
      </c>
      <c r="C125" s="261" t="s">
        <v>55</v>
      </c>
      <c r="D125" s="138" t="s">
        <v>70</v>
      </c>
      <c r="E125" s="244">
        <f>SUM(F125,I125)</f>
        <v>0</v>
      </c>
      <c r="F125" s="244"/>
      <c r="G125" s="140"/>
      <c r="H125" s="140"/>
      <c r="I125" s="140"/>
      <c r="J125" s="187">
        <f>SUM(L125,O125)</f>
        <v>0</v>
      </c>
      <c r="K125" s="288"/>
      <c r="L125" s="140"/>
      <c r="M125" s="140"/>
      <c r="N125" s="140"/>
      <c r="O125" s="140"/>
      <c r="P125" s="140"/>
      <c r="Q125" s="140"/>
      <c r="R125" s="193">
        <f t="shared" si="53"/>
        <v>0</v>
      </c>
    </row>
    <row r="126" spans="1:221" s="67" customFormat="1" ht="49.5" customHeight="1" x14ac:dyDescent="0.3">
      <c r="A126" s="108" t="s">
        <v>459</v>
      </c>
      <c r="B126" s="271"/>
      <c r="C126" s="271"/>
      <c r="D126" s="409" t="s">
        <v>461</v>
      </c>
      <c r="E126" s="272">
        <f>SUM(E127)</f>
        <v>1134379</v>
      </c>
      <c r="F126" s="272">
        <f t="shared" ref="F126:Q127" si="59">SUM(F127)</f>
        <v>1134379</v>
      </c>
      <c r="G126" s="272">
        <f t="shared" si="59"/>
        <v>864879</v>
      </c>
      <c r="H126" s="272">
        <f t="shared" si="59"/>
        <v>0</v>
      </c>
      <c r="I126" s="272">
        <f t="shared" si="59"/>
        <v>0</v>
      </c>
      <c r="J126" s="272">
        <f t="shared" si="59"/>
        <v>94000</v>
      </c>
      <c r="K126" s="272">
        <f t="shared" si="59"/>
        <v>94000</v>
      </c>
      <c r="L126" s="272">
        <f t="shared" si="59"/>
        <v>0</v>
      </c>
      <c r="M126" s="272">
        <f t="shared" si="59"/>
        <v>0</v>
      </c>
      <c r="N126" s="272">
        <f t="shared" si="59"/>
        <v>0</v>
      </c>
      <c r="O126" s="272">
        <f t="shared" si="59"/>
        <v>94000</v>
      </c>
      <c r="P126" s="272">
        <f t="shared" si="59"/>
        <v>0</v>
      </c>
      <c r="Q126" s="272">
        <f t="shared" si="59"/>
        <v>0</v>
      </c>
      <c r="R126" s="272">
        <f t="shared" si="53"/>
        <v>1228379</v>
      </c>
      <c r="T126" s="79">
        <f t="shared" ref="T126:T127" si="60">SUM(E126,J126)</f>
        <v>1228379</v>
      </c>
    </row>
    <row r="127" spans="1:221" s="67" customFormat="1" ht="48" customHeight="1" x14ac:dyDescent="0.3">
      <c r="A127" s="108" t="s">
        <v>460</v>
      </c>
      <c r="B127" s="271"/>
      <c r="C127" s="271"/>
      <c r="D127" s="409" t="s">
        <v>461</v>
      </c>
      <c r="E127" s="272">
        <f>SUM(E128)</f>
        <v>1134379</v>
      </c>
      <c r="F127" s="272">
        <f t="shared" si="59"/>
        <v>1134379</v>
      </c>
      <c r="G127" s="272">
        <f t="shared" si="59"/>
        <v>864879</v>
      </c>
      <c r="H127" s="272">
        <f t="shared" si="59"/>
        <v>0</v>
      </c>
      <c r="I127" s="272">
        <f t="shared" si="59"/>
        <v>0</v>
      </c>
      <c r="J127" s="272">
        <f t="shared" si="59"/>
        <v>94000</v>
      </c>
      <c r="K127" s="272">
        <f t="shared" si="59"/>
        <v>94000</v>
      </c>
      <c r="L127" s="272">
        <f t="shared" si="59"/>
        <v>0</v>
      </c>
      <c r="M127" s="272">
        <f t="shared" si="59"/>
        <v>0</v>
      </c>
      <c r="N127" s="272">
        <f t="shared" si="59"/>
        <v>0</v>
      </c>
      <c r="O127" s="272">
        <f t="shared" si="59"/>
        <v>94000</v>
      </c>
      <c r="P127" s="272">
        <f t="shared" si="59"/>
        <v>0</v>
      </c>
      <c r="Q127" s="272">
        <f t="shared" si="59"/>
        <v>0</v>
      </c>
      <c r="R127" s="272">
        <f t="shared" si="53"/>
        <v>1228379</v>
      </c>
      <c r="T127" s="79">
        <f t="shared" si="60"/>
        <v>1228379</v>
      </c>
    </row>
    <row r="128" spans="1:221" s="67" customFormat="1" ht="54" customHeight="1" x14ac:dyDescent="0.3">
      <c r="A128" s="150" t="s">
        <v>466</v>
      </c>
      <c r="B128" s="150" t="s">
        <v>97</v>
      </c>
      <c r="C128" s="191" t="s">
        <v>45</v>
      </c>
      <c r="D128" s="323" t="s">
        <v>377</v>
      </c>
      <c r="E128" s="193">
        <f>SUM(F128,I128)</f>
        <v>1134379</v>
      </c>
      <c r="F128" s="248">
        <v>1134379</v>
      </c>
      <c r="G128" s="248">
        <v>864879</v>
      </c>
      <c r="H128" s="248"/>
      <c r="I128" s="248"/>
      <c r="J128" s="339">
        <f>SUM(L128,O128)</f>
        <v>94000</v>
      </c>
      <c r="K128" s="248">
        <v>94000</v>
      </c>
      <c r="L128" s="248"/>
      <c r="M128" s="248"/>
      <c r="N128" s="248"/>
      <c r="O128" s="248">
        <v>94000</v>
      </c>
      <c r="P128" s="248"/>
      <c r="Q128" s="248"/>
      <c r="R128" s="193">
        <f t="shared" si="53"/>
        <v>1228379</v>
      </c>
    </row>
    <row r="129" spans="1:22" s="76" customFormat="1" ht="56.25" hidden="1" customHeight="1" x14ac:dyDescent="0.3">
      <c r="A129" s="283"/>
      <c r="B129" s="283"/>
      <c r="C129" s="283"/>
      <c r="D129" s="450" t="s">
        <v>462</v>
      </c>
      <c r="E129" s="451">
        <f>SUM(E130)</f>
        <v>0</v>
      </c>
      <c r="F129" s="451">
        <f t="shared" ref="F129:Q130" si="61">SUM(F130)</f>
        <v>0</v>
      </c>
      <c r="G129" s="451">
        <f t="shared" si="61"/>
        <v>0</v>
      </c>
      <c r="H129" s="451">
        <f t="shared" si="61"/>
        <v>0</v>
      </c>
      <c r="I129" s="451">
        <f t="shared" si="61"/>
        <v>0</v>
      </c>
      <c r="J129" s="451">
        <f t="shared" si="61"/>
        <v>0</v>
      </c>
      <c r="K129" s="451">
        <f t="shared" si="61"/>
        <v>0</v>
      </c>
      <c r="L129" s="451">
        <f t="shared" si="61"/>
        <v>0</v>
      </c>
      <c r="M129" s="451">
        <f t="shared" si="61"/>
        <v>0</v>
      </c>
      <c r="N129" s="451">
        <f t="shared" si="61"/>
        <v>0</v>
      </c>
      <c r="O129" s="451">
        <f t="shared" si="61"/>
        <v>0</v>
      </c>
      <c r="P129" s="451">
        <f t="shared" si="61"/>
        <v>0</v>
      </c>
      <c r="Q129" s="451">
        <f t="shared" si="61"/>
        <v>0</v>
      </c>
      <c r="R129" s="272">
        <f t="shared" si="53"/>
        <v>0</v>
      </c>
      <c r="T129" s="149">
        <f t="shared" ref="T129:T130" si="62">SUM(E129,J129)</f>
        <v>0</v>
      </c>
    </row>
    <row r="130" spans="1:22" s="76" customFormat="1" ht="56.25" hidden="1" customHeight="1" x14ac:dyDescent="0.3">
      <c r="A130" s="283"/>
      <c r="B130" s="283"/>
      <c r="C130" s="283"/>
      <c r="D130" s="450" t="s">
        <v>462</v>
      </c>
      <c r="E130" s="451">
        <f>SUM(E131)</f>
        <v>0</v>
      </c>
      <c r="F130" s="451">
        <f t="shared" si="61"/>
        <v>0</v>
      </c>
      <c r="G130" s="451">
        <f t="shared" si="61"/>
        <v>0</v>
      </c>
      <c r="H130" s="451">
        <f t="shared" si="61"/>
        <v>0</v>
      </c>
      <c r="I130" s="451">
        <f t="shared" si="61"/>
        <v>0</v>
      </c>
      <c r="J130" s="451">
        <f t="shared" si="61"/>
        <v>0</v>
      </c>
      <c r="K130" s="451">
        <f t="shared" si="61"/>
        <v>0</v>
      </c>
      <c r="L130" s="451">
        <f t="shared" si="61"/>
        <v>0</v>
      </c>
      <c r="M130" s="451">
        <f t="shared" si="61"/>
        <v>0</v>
      </c>
      <c r="N130" s="451">
        <f t="shared" si="61"/>
        <v>0</v>
      </c>
      <c r="O130" s="451">
        <f t="shared" si="61"/>
        <v>0</v>
      </c>
      <c r="P130" s="451">
        <f t="shared" si="61"/>
        <v>0</v>
      </c>
      <c r="Q130" s="451">
        <f t="shared" si="61"/>
        <v>0</v>
      </c>
      <c r="R130" s="272">
        <f t="shared" si="53"/>
        <v>0</v>
      </c>
      <c r="T130" s="149">
        <f t="shared" si="62"/>
        <v>0</v>
      </c>
    </row>
    <row r="131" spans="1:22" s="76" customFormat="1" ht="21.75" hidden="1" customHeight="1" x14ac:dyDescent="0.3">
      <c r="A131" s="261"/>
      <c r="B131" s="261"/>
      <c r="C131" s="261"/>
      <c r="D131" s="138"/>
      <c r="E131" s="244"/>
      <c r="F131" s="244"/>
      <c r="G131" s="244"/>
      <c r="H131" s="244"/>
      <c r="I131" s="244"/>
      <c r="J131" s="244"/>
      <c r="K131" s="244"/>
      <c r="L131" s="244"/>
      <c r="M131" s="244"/>
      <c r="N131" s="244"/>
      <c r="O131" s="244"/>
      <c r="P131" s="244"/>
      <c r="Q131" s="244"/>
      <c r="R131" s="193">
        <f t="shared" si="53"/>
        <v>0</v>
      </c>
    </row>
    <row r="132" spans="1:22" s="76" customFormat="1" ht="53.25" hidden="1" customHeight="1" x14ac:dyDescent="0.3">
      <c r="A132" s="283"/>
      <c r="B132" s="283"/>
      <c r="C132" s="283"/>
      <c r="D132" s="450" t="s">
        <v>463</v>
      </c>
      <c r="E132" s="451">
        <f>SUM(E133)</f>
        <v>0</v>
      </c>
      <c r="F132" s="451">
        <f t="shared" ref="F132:Q133" si="63">SUM(F133)</f>
        <v>0</v>
      </c>
      <c r="G132" s="451">
        <f t="shared" si="63"/>
        <v>0</v>
      </c>
      <c r="H132" s="451">
        <f t="shared" si="63"/>
        <v>0</v>
      </c>
      <c r="I132" s="451">
        <f t="shared" si="63"/>
        <v>0</v>
      </c>
      <c r="J132" s="451">
        <f t="shared" si="63"/>
        <v>0</v>
      </c>
      <c r="K132" s="451">
        <f t="shared" si="63"/>
        <v>0</v>
      </c>
      <c r="L132" s="451">
        <f t="shared" si="63"/>
        <v>0</v>
      </c>
      <c r="M132" s="451">
        <f t="shared" si="63"/>
        <v>0</v>
      </c>
      <c r="N132" s="451">
        <f t="shared" si="63"/>
        <v>0</v>
      </c>
      <c r="O132" s="451">
        <f t="shared" si="63"/>
        <v>0</v>
      </c>
      <c r="P132" s="451">
        <f t="shared" si="63"/>
        <v>0</v>
      </c>
      <c r="Q132" s="451">
        <f t="shared" si="63"/>
        <v>0</v>
      </c>
      <c r="R132" s="272">
        <f t="shared" si="53"/>
        <v>0</v>
      </c>
      <c r="T132" s="149">
        <f t="shared" ref="T132:T133" si="64">SUM(E132,J132)</f>
        <v>0</v>
      </c>
    </row>
    <row r="133" spans="1:22" s="76" customFormat="1" ht="60" hidden="1" customHeight="1" x14ac:dyDescent="0.3">
      <c r="A133" s="283"/>
      <c r="B133" s="283"/>
      <c r="C133" s="283"/>
      <c r="D133" s="450" t="s">
        <v>463</v>
      </c>
      <c r="E133" s="451">
        <f>SUM(E134)</f>
        <v>0</v>
      </c>
      <c r="F133" s="451">
        <f t="shared" si="63"/>
        <v>0</v>
      </c>
      <c r="G133" s="451">
        <f t="shared" si="63"/>
        <v>0</v>
      </c>
      <c r="H133" s="451">
        <f t="shared" si="63"/>
        <v>0</v>
      </c>
      <c r="I133" s="451">
        <f t="shared" si="63"/>
        <v>0</v>
      </c>
      <c r="J133" s="451">
        <f t="shared" si="63"/>
        <v>0</v>
      </c>
      <c r="K133" s="451">
        <f t="shared" si="63"/>
        <v>0</v>
      </c>
      <c r="L133" s="451">
        <f t="shared" si="63"/>
        <v>0</v>
      </c>
      <c r="M133" s="451">
        <f t="shared" si="63"/>
        <v>0</v>
      </c>
      <c r="N133" s="451">
        <f t="shared" si="63"/>
        <v>0</v>
      </c>
      <c r="O133" s="451">
        <f t="shared" si="63"/>
        <v>0</v>
      </c>
      <c r="P133" s="451">
        <f t="shared" si="63"/>
        <v>0</v>
      </c>
      <c r="Q133" s="451">
        <f t="shared" si="63"/>
        <v>0</v>
      </c>
      <c r="R133" s="272">
        <f t="shared" si="53"/>
        <v>0</v>
      </c>
      <c r="T133" s="149">
        <f t="shared" si="64"/>
        <v>0</v>
      </c>
    </row>
    <row r="134" spans="1:22" s="76" customFormat="1" ht="21.75" hidden="1" customHeight="1" x14ac:dyDescent="0.3">
      <c r="A134" s="261"/>
      <c r="B134" s="261"/>
      <c r="C134" s="261"/>
      <c r="D134" s="138"/>
      <c r="E134" s="244"/>
      <c r="F134" s="244"/>
      <c r="G134" s="244"/>
      <c r="H134" s="244"/>
      <c r="I134" s="244"/>
      <c r="J134" s="244"/>
      <c r="K134" s="244"/>
      <c r="L134" s="244"/>
      <c r="M134" s="244"/>
      <c r="N134" s="244"/>
      <c r="O134" s="244"/>
      <c r="P134" s="244"/>
      <c r="Q134" s="244"/>
      <c r="R134" s="193">
        <f t="shared" si="53"/>
        <v>0</v>
      </c>
    </row>
    <row r="135" spans="1:22" s="76" customFormat="1" ht="55.5" hidden="1" customHeight="1" x14ac:dyDescent="0.3">
      <c r="A135" s="283"/>
      <c r="B135" s="283"/>
      <c r="C135" s="283"/>
      <c r="D135" s="450" t="s">
        <v>464</v>
      </c>
      <c r="E135" s="451">
        <f>SUM(E136)</f>
        <v>0</v>
      </c>
      <c r="F135" s="451">
        <f t="shared" ref="F135:Q136" si="65">SUM(F136)</f>
        <v>0</v>
      </c>
      <c r="G135" s="451">
        <f t="shared" si="65"/>
        <v>0</v>
      </c>
      <c r="H135" s="451">
        <f t="shared" si="65"/>
        <v>0</v>
      </c>
      <c r="I135" s="451">
        <f t="shared" si="65"/>
        <v>0</v>
      </c>
      <c r="J135" s="451">
        <f t="shared" si="65"/>
        <v>0</v>
      </c>
      <c r="K135" s="451">
        <f t="shared" si="65"/>
        <v>0</v>
      </c>
      <c r="L135" s="451">
        <f t="shared" si="65"/>
        <v>0</v>
      </c>
      <c r="M135" s="451">
        <f t="shared" si="65"/>
        <v>0</v>
      </c>
      <c r="N135" s="451">
        <f t="shared" si="65"/>
        <v>0</v>
      </c>
      <c r="O135" s="451">
        <f t="shared" si="65"/>
        <v>0</v>
      </c>
      <c r="P135" s="451">
        <f t="shared" si="65"/>
        <v>0</v>
      </c>
      <c r="Q135" s="451">
        <f t="shared" si="65"/>
        <v>0</v>
      </c>
      <c r="R135" s="272">
        <f t="shared" si="53"/>
        <v>0</v>
      </c>
      <c r="T135" s="149">
        <f t="shared" ref="T135:T136" si="66">SUM(E135,J135)</f>
        <v>0</v>
      </c>
    </row>
    <row r="136" spans="1:22" s="76" customFormat="1" ht="56.25" hidden="1" customHeight="1" x14ac:dyDescent="0.3">
      <c r="A136" s="283"/>
      <c r="B136" s="283"/>
      <c r="C136" s="283"/>
      <c r="D136" s="450" t="s">
        <v>464</v>
      </c>
      <c r="E136" s="451">
        <f>SUM(E137)</f>
        <v>0</v>
      </c>
      <c r="F136" s="451">
        <f t="shared" si="65"/>
        <v>0</v>
      </c>
      <c r="G136" s="451">
        <f t="shared" si="65"/>
        <v>0</v>
      </c>
      <c r="H136" s="451">
        <f t="shared" si="65"/>
        <v>0</v>
      </c>
      <c r="I136" s="451">
        <f t="shared" si="65"/>
        <v>0</v>
      </c>
      <c r="J136" s="451">
        <f t="shared" si="65"/>
        <v>0</v>
      </c>
      <c r="K136" s="451">
        <f t="shared" si="65"/>
        <v>0</v>
      </c>
      <c r="L136" s="451">
        <f t="shared" si="65"/>
        <v>0</v>
      </c>
      <c r="M136" s="451">
        <f t="shared" si="65"/>
        <v>0</v>
      </c>
      <c r="N136" s="451">
        <f t="shared" si="65"/>
        <v>0</v>
      </c>
      <c r="O136" s="451">
        <f t="shared" si="65"/>
        <v>0</v>
      </c>
      <c r="P136" s="451">
        <f t="shared" si="65"/>
        <v>0</v>
      </c>
      <c r="Q136" s="451">
        <f t="shared" si="65"/>
        <v>0</v>
      </c>
      <c r="R136" s="272">
        <f t="shared" si="53"/>
        <v>0</v>
      </c>
      <c r="T136" s="149">
        <f t="shared" si="66"/>
        <v>0</v>
      </c>
    </row>
    <row r="137" spans="1:22" s="76" customFormat="1" ht="21.75" hidden="1" customHeight="1" x14ac:dyDescent="0.3">
      <c r="A137" s="261"/>
      <c r="B137" s="261"/>
      <c r="C137" s="261"/>
      <c r="D137" s="138"/>
      <c r="E137" s="244"/>
      <c r="F137" s="244"/>
      <c r="G137" s="244"/>
      <c r="H137" s="244"/>
      <c r="I137" s="244"/>
      <c r="J137" s="244"/>
      <c r="K137" s="244"/>
      <c r="L137" s="244"/>
      <c r="M137" s="244"/>
      <c r="N137" s="244"/>
      <c r="O137" s="244"/>
      <c r="P137" s="244"/>
      <c r="Q137" s="244"/>
      <c r="R137" s="193">
        <f t="shared" si="53"/>
        <v>0</v>
      </c>
    </row>
    <row r="138" spans="1:22" s="76" customFormat="1" ht="54.75" hidden="1" customHeight="1" x14ac:dyDescent="0.3">
      <c r="A138" s="452"/>
      <c r="B138" s="452"/>
      <c r="C138" s="452"/>
      <c r="D138" s="450" t="s">
        <v>465</v>
      </c>
      <c r="E138" s="451">
        <f>SUM(E139)</f>
        <v>0</v>
      </c>
      <c r="F138" s="451">
        <f t="shared" ref="F138:Q139" si="67">SUM(F139)</f>
        <v>0</v>
      </c>
      <c r="G138" s="451">
        <f t="shared" si="67"/>
        <v>0</v>
      </c>
      <c r="H138" s="451">
        <f t="shared" si="67"/>
        <v>0</v>
      </c>
      <c r="I138" s="451">
        <f t="shared" si="67"/>
        <v>0</v>
      </c>
      <c r="J138" s="451">
        <f t="shared" si="67"/>
        <v>0</v>
      </c>
      <c r="K138" s="451">
        <f t="shared" si="67"/>
        <v>0</v>
      </c>
      <c r="L138" s="451">
        <f t="shared" si="67"/>
        <v>0</v>
      </c>
      <c r="M138" s="451">
        <f t="shared" si="67"/>
        <v>0</v>
      </c>
      <c r="N138" s="451">
        <f t="shared" si="67"/>
        <v>0</v>
      </c>
      <c r="O138" s="451">
        <f t="shared" si="67"/>
        <v>0</v>
      </c>
      <c r="P138" s="453">
        <f t="shared" si="67"/>
        <v>0</v>
      </c>
      <c r="Q138" s="453">
        <f t="shared" si="67"/>
        <v>0</v>
      </c>
      <c r="R138" s="272">
        <f t="shared" si="53"/>
        <v>0</v>
      </c>
      <c r="T138" s="149">
        <f t="shared" ref="T138:T139" si="68">SUM(E138,J138)</f>
        <v>0</v>
      </c>
    </row>
    <row r="139" spans="1:22" s="76" customFormat="1" ht="53.25" hidden="1" customHeight="1" x14ac:dyDescent="0.3">
      <c r="A139" s="452"/>
      <c r="B139" s="452"/>
      <c r="C139" s="452"/>
      <c r="D139" s="450" t="s">
        <v>465</v>
      </c>
      <c r="E139" s="451">
        <f>SUM(E140)</f>
        <v>0</v>
      </c>
      <c r="F139" s="451">
        <f t="shared" si="67"/>
        <v>0</v>
      </c>
      <c r="G139" s="451">
        <f t="shared" si="67"/>
        <v>0</v>
      </c>
      <c r="H139" s="451">
        <f t="shared" si="67"/>
        <v>0</v>
      </c>
      <c r="I139" s="451">
        <f t="shared" si="67"/>
        <v>0</v>
      </c>
      <c r="J139" s="451">
        <f t="shared" si="67"/>
        <v>0</v>
      </c>
      <c r="K139" s="451">
        <f t="shared" si="67"/>
        <v>0</v>
      </c>
      <c r="L139" s="451">
        <f t="shared" si="67"/>
        <v>0</v>
      </c>
      <c r="M139" s="451">
        <f t="shared" si="67"/>
        <v>0</v>
      </c>
      <c r="N139" s="451">
        <f t="shared" si="67"/>
        <v>0</v>
      </c>
      <c r="O139" s="451">
        <f t="shared" si="67"/>
        <v>0</v>
      </c>
      <c r="P139" s="453">
        <f t="shared" si="67"/>
        <v>0</v>
      </c>
      <c r="Q139" s="453">
        <f t="shared" si="67"/>
        <v>0</v>
      </c>
      <c r="R139" s="272">
        <f t="shared" si="53"/>
        <v>0</v>
      </c>
      <c r="T139" s="149">
        <f t="shared" si="68"/>
        <v>0</v>
      </c>
    </row>
    <row r="140" spans="1:22" s="76" customFormat="1" ht="53.25" hidden="1" customHeight="1" x14ac:dyDescent="0.3">
      <c r="A140" s="261"/>
      <c r="B140" s="261"/>
      <c r="C140" s="261"/>
      <c r="D140" s="455" t="s">
        <v>377</v>
      </c>
      <c r="E140" s="193">
        <f>SUM(F140,I140)</f>
        <v>0</v>
      </c>
      <c r="F140" s="244"/>
      <c r="G140" s="140"/>
      <c r="H140" s="140"/>
      <c r="I140" s="140"/>
      <c r="J140" s="339">
        <f>SUM(L140,O140)</f>
        <v>0</v>
      </c>
      <c r="K140" s="288"/>
      <c r="L140" s="140"/>
      <c r="M140" s="140"/>
      <c r="N140" s="140"/>
      <c r="O140" s="140"/>
      <c r="P140" s="140"/>
      <c r="Q140" s="140"/>
      <c r="R140" s="193">
        <f t="shared" si="53"/>
        <v>0</v>
      </c>
    </row>
    <row r="141" spans="1:22" s="76" customFormat="1" ht="21.75" hidden="1" customHeight="1" x14ac:dyDescent="0.3">
      <c r="A141" s="261"/>
      <c r="B141" s="261"/>
      <c r="C141" s="261"/>
      <c r="D141" s="138"/>
      <c r="E141" s="244"/>
      <c r="F141" s="244"/>
      <c r="G141" s="140"/>
      <c r="H141" s="140"/>
      <c r="I141" s="140"/>
      <c r="J141" s="187"/>
      <c r="K141" s="288"/>
      <c r="L141" s="140"/>
      <c r="M141" s="140"/>
      <c r="N141" s="140"/>
      <c r="O141" s="140"/>
      <c r="P141" s="140"/>
      <c r="Q141" s="140"/>
      <c r="R141" s="193">
        <f t="shared" si="53"/>
        <v>0</v>
      </c>
    </row>
    <row r="142" spans="1:22" s="76" customFormat="1" ht="21.75" hidden="1" customHeight="1" x14ac:dyDescent="0.3">
      <c r="A142" s="261"/>
      <c r="B142" s="261"/>
      <c r="C142" s="261"/>
      <c r="D142" s="138"/>
      <c r="E142" s="244"/>
      <c r="F142" s="244"/>
      <c r="G142" s="140"/>
      <c r="H142" s="140"/>
      <c r="I142" s="140"/>
      <c r="J142" s="187"/>
      <c r="K142" s="288"/>
      <c r="L142" s="140"/>
      <c r="M142" s="140"/>
      <c r="N142" s="140"/>
      <c r="O142" s="140"/>
      <c r="P142" s="140"/>
      <c r="Q142" s="140"/>
      <c r="R142" s="193">
        <f t="shared" si="53"/>
        <v>0</v>
      </c>
    </row>
    <row r="143" spans="1:22" s="76" customFormat="1" ht="21.75" hidden="1" customHeight="1" x14ac:dyDescent="0.3">
      <c r="A143" s="261"/>
      <c r="B143" s="261"/>
      <c r="C143" s="261"/>
      <c r="D143" s="138"/>
      <c r="E143" s="244"/>
      <c r="F143" s="244"/>
      <c r="G143" s="140"/>
      <c r="H143" s="140"/>
      <c r="I143" s="140"/>
      <c r="J143" s="187"/>
      <c r="K143" s="288"/>
      <c r="L143" s="140"/>
      <c r="M143" s="140"/>
      <c r="N143" s="140"/>
      <c r="O143" s="140"/>
      <c r="P143" s="140"/>
      <c r="Q143" s="140"/>
      <c r="R143" s="193">
        <f t="shared" si="53"/>
        <v>0</v>
      </c>
    </row>
    <row r="144" spans="1:22" s="3" customFormat="1" ht="34.5" customHeight="1" x14ac:dyDescent="0.3">
      <c r="A144" s="290"/>
      <c r="B144" s="290"/>
      <c r="C144" s="290"/>
      <c r="D144" s="291" t="s">
        <v>44</v>
      </c>
      <c r="E144" s="292">
        <f>SUM(E14,E62,E80,E99,E111,E120,E127,E130,E133,E136,E139)</f>
        <v>6176537</v>
      </c>
      <c r="F144" s="292">
        <f t="shared" ref="F144:R144" si="69">SUM(F14,F62,F80,F99,F111,F120,F127,F130,F133,F136,F139)</f>
        <v>6176537</v>
      </c>
      <c r="G144" s="292">
        <f t="shared" si="69"/>
        <v>426479</v>
      </c>
      <c r="H144" s="292">
        <f t="shared" si="69"/>
        <v>1046313</v>
      </c>
      <c r="I144" s="292">
        <f t="shared" si="69"/>
        <v>0</v>
      </c>
      <c r="J144" s="292">
        <f t="shared" si="69"/>
        <v>1644633</v>
      </c>
      <c r="K144" s="292">
        <f t="shared" si="69"/>
        <v>1644633</v>
      </c>
      <c r="L144" s="292">
        <f t="shared" si="69"/>
        <v>-150000</v>
      </c>
      <c r="M144" s="292">
        <f t="shared" si="69"/>
        <v>0</v>
      </c>
      <c r="N144" s="292">
        <f t="shared" si="69"/>
        <v>0</v>
      </c>
      <c r="O144" s="292">
        <f t="shared" si="69"/>
        <v>1794633</v>
      </c>
      <c r="P144" s="292">
        <f t="shared" si="69"/>
        <v>0</v>
      </c>
      <c r="Q144" s="292">
        <f t="shared" si="69"/>
        <v>0</v>
      </c>
      <c r="R144" s="292">
        <f t="shared" si="69"/>
        <v>7821170</v>
      </c>
      <c r="T144" s="292">
        <f>SUM(T14,T62,T80,T99,T111,T120,T127,T130,T133,T136,T139)</f>
        <v>7821170</v>
      </c>
      <c r="U144" s="454">
        <f>SUM(E144,J144)</f>
        <v>7821170</v>
      </c>
      <c r="V144" s="454">
        <f>SUM(E144,J144)</f>
        <v>7821170</v>
      </c>
    </row>
    <row r="145" spans="3:18" x14ac:dyDescent="0.2">
      <c r="C145" s="16"/>
      <c r="D145" s="80"/>
      <c r="E145" s="111"/>
      <c r="F145" s="5"/>
      <c r="G145" s="6"/>
      <c r="H145" s="6"/>
      <c r="I145" s="6"/>
      <c r="J145" s="17"/>
      <c r="K145" s="17"/>
      <c r="L145" s="6"/>
      <c r="M145" s="6"/>
      <c r="N145" s="6"/>
      <c r="O145" s="6"/>
      <c r="P145" s="6"/>
      <c r="Q145" s="6"/>
      <c r="R145" s="5"/>
    </row>
    <row r="146" spans="3:18" ht="15.75" customHeight="1" x14ac:dyDescent="0.2">
      <c r="C146" s="16"/>
      <c r="D146" s="80"/>
      <c r="M146" s="6"/>
      <c r="O146" s="6"/>
      <c r="P146" s="6"/>
      <c r="Q146" s="6"/>
      <c r="R146" s="5"/>
    </row>
    <row r="147" spans="3:18" ht="61.5" customHeight="1" x14ac:dyDescent="0.2">
      <c r="C147" s="7"/>
      <c r="D147" s="80"/>
      <c r="Q147" s="6"/>
      <c r="R147" s="5"/>
    </row>
    <row r="148" spans="3:18" x14ac:dyDescent="0.2">
      <c r="C148" s="16"/>
      <c r="D148" s="80"/>
      <c r="O148" s="6"/>
      <c r="P148" s="6"/>
    </row>
    <row r="149" spans="3:18" x14ac:dyDescent="0.2">
      <c r="C149" s="16"/>
      <c r="D149" s="80"/>
    </row>
    <row r="150" spans="3:18" ht="15.75" hidden="1" customHeight="1" x14ac:dyDescent="0.2">
      <c r="C150" s="16"/>
      <c r="D150" s="80"/>
      <c r="E150" s="69"/>
      <c r="F150" s="69"/>
      <c r="G150" s="69"/>
      <c r="H150" s="69"/>
      <c r="I150" s="69"/>
      <c r="J150" s="69"/>
      <c r="K150" s="69"/>
      <c r="L150" s="69"/>
      <c r="M150" s="69"/>
      <c r="N150" s="69"/>
      <c r="O150" s="69"/>
      <c r="P150" s="69"/>
      <c r="Q150" s="69"/>
      <c r="R150" s="69"/>
    </row>
    <row r="151" spans="3:18" ht="12.75" hidden="1" customHeight="1" x14ac:dyDescent="0.2">
      <c r="C151" s="16"/>
      <c r="E151" s="112"/>
      <c r="F151" s="68"/>
      <c r="G151" s="70"/>
      <c r="H151" s="70"/>
      <c r="I151" s="70"/>
      <c r="J151" s="71"/>
      <c r="K151" s="71"/>
      <c r="L151" s="70"/>
      <c r="M151" s="70"/>
      <c r="N151" s="70"/>
      <c r="O151" s="70"/>
      <c r="P151" s="70"/>
      <c r="Q151" s="70"/>
      <c r="R151" s="68"/>
    </row>
    <row r="152" spans="3:18" hidden="1" x14ac:dyDescent="0.2">
      <c r="C152" s="16"/>
    </row>
    <row r="153" spans="3:18" ht="14.25" hidden="1" customHeight="1" x14ac:dyDescent="0.2">
      <c r="C153" s="16"/>
    </row>
    <row r="154" spans="3:18" ht="12.75" hidden="1" customHeight="1" x14ac:dyDescent="0.2">
      <c r="C154" s="16"/>
    </row>
    <row r="155" spans="3:18" hidden="1" x14ac:dyDescent="0.2">
      <c r="C155" s="16"/>
      <c r="E155" s="109" t="s">
        <v>205</v>
      </c>
    </row>
    <row r="156" spans="3:18" hidden="1" x14ac:dyDescent="0.2">
      <c r="C156" s="16"/>
      <c r="E156" s="112">
        <f>SUM(E17,E20,E23,E26,E27,E29,E32,E33,E34:E42,E43:E60)</f>
        <v>4286245</v>
      </c>
      <c r="F156" s="112">
        <f>SUM(F17,F20,F23,F26,F27,F29,F32,F33,F34:F42,F43:F60)</f>
        <v>4286245</v>
      </c>
      <c r="G156" s="112">
        <f>SUM(G17,G20,G21-G22,G23,G26,G27,G29,G32,G33,G34,G35,G36,G37,G38,G39,G40:G60,G20,G21,G22,G23,G26,G27,G29,G32,G33,G34,G35,G36,G37,G38,G39)</f>
        <v>0</v>
      </c>
      <c r="H156" s="112">
        <f>SUM(H17,H20,H21-H22,H23,H26,H27,H29,H32,H33,H34,H35,H36,H37,H38,H39,H40:H60,H20,H21,H22,H23,H26,H27,H29,H32,H33,H34,H35,H36,H37,H38,H39)</f>
        <v>0</v>
      </c>
      <c r="I156" s="112">
        <f>SUM(I17,I20,I21-I22,I23,I26,I27,I29,I32,I33,I34,I35,I36,I37,I38,I39,I40:I60,I20,I21,I22,I23,I26,I27,I29,I32,I33,I34,I35,I36,I37,I38,I39)</f>
        <v>0</v>
      </c>
      <c r="J156" s="112">
        <f>SUM(J17,J20,J23,J26,J27,J29,J32,J33,J34:J42,J43:J60)</f>
        <v>0</v>
      </c>
      <c r="K156" s="112">
        <f>SUM(K17,K20,K23,K26,K27,K29,K32,K33,K34:K42,K43:K60)</f>
        <v>0</v>
      </c>
      <c r="R156" s="68">
        <f>SUM(E156,J156)</f>
        <v>4286245</v>
      </c>
    </row>
    <row r="157" spans="3:18" ht="22.5" hidden="1" customHeight="1" x14ac:dyDescent="0.2">
      <c r="C157" s="16"/>
      <c r="E157" s="112">
        <f>SUM(E64:E74)</f>
        <v>0</v>
      </c>
      <c r="J157" s="112">
        <f>SUM(J64:J74)</f>
        <v>0</v>
      </c>
      <c r="K157" s="112">
        <f>SUM(K64:K74)</f>
        <v>0</v>
      </c>
      <c r="R157" s="68">
        <f>SUM(E157,J157)</f>
        <v>0</v>
      </c>
    </row>
    <row r="158" spans="3:18" s="76" customFormat="1" ht="12.75" hidden="1" customHeight="1" x14ac:dyDescent="0.2">
      <c r="C158" s="116"/>
      <c r="D158" s="117"/>
      <c r="E158" s="112">
        <v>-400000</v>
      </c>
      <c r="F158" s="2" t="s">
        <v>202</v>
      </c>
      <c r="G158" s="67"/>
      <c r="H158" s="67"/>
      <c r="I158" s="67"/>
      <c r="J158" s="68"/>
      <c r="K158" s="68"/>
      <c r="L158" s="67"/>
      <c r="M158" s="67"/>
      <c r="N158" s="67"/>
      <c r="O158" s="67"/>
      <c r="P158" s="67"/>
      <c r="Q158" s="67"/>
      <c r="R158" s="68">
        <f>SUM(E158,J158)</f>
        <v>-400000</v>
      </c>
    </row>
    <row r="159" spans="3:18" hidden="1" x14ac:dyDescent="0.2">
      <c r="C159" s="16"/>
      <c r="E159" s="112" t="e">
        <f>SUM(#REF!,E107:E108)</f>
        <v>#REF!</v>
      </c>
      <c r="J159" s="112" t="e">
        <f>SUM(#REF!,J107:J108)</f>
        <v>#REF!</v>
      </c>
      <c r="K159" s="68"/>
      <c r="R159" s="68" t="e">
        <f t="shared" ref="R159:R162" si="70">SUM(E159,J159)</f>
        <v>#REF!</v>
      </c>
    </row>
    <row r="160" spans="3:18" hidden="1" x14ac:dyDescent="0.2">
      <c r="C160" s="16"/>
      <c r="E160" s="112"/>
      <c r="J160" s="68"/>
      <c r="K160" s="68"/>
      <c r="R160" s="68">
        <f t="shared" si="70"/>
        <v>0</v>
      </c>
    </row>
    <row r="161" spans="3:18" hidden="1" x14ac:dyDescent="0.2">
      <c r="C161" s="16"/>
      <c r="E161" s="112"/>
      <c r="F161" s="2" t="s">
        <v>204</v>
      </c>
      <c r="J161" s="69"/>
      <c r="K161" s="69"/>
      <c r="R161" s="68">
        <f t="shared" si="70"/>
        <v>0</v>
      </c>
    </row>
    <row r="162" spans="3:18" ht="12.75" hidden="1" customHeight="1" x14ac:dyDescent="0.2">
      <c r="C162" s="16"/>
      <c r="E162" s="113">
        <f>SUM(E117)</f>
        <v>0</v>
      </c>
      <c r="F162" s="85" t="s">
        <v>203</v>
      </c>
      <c r="G162" s="86"/>
      <c r="H162" s="86"/>
      <c r="I162" s="86"/>
      <c r="J162" s="85"/>
      <c r="K162" s="85"/>
      <c r="L162" s="86"/>
      <c r="M162" s="86"/>
      <c r="N162" s="86"/>
      <c r="O162" s="86"/>
      <c r="P162" s="86"/>
      <c r="Q162" s="86"/>
      <c r="R162" s="87">
        <f t="shared" si="70"/>
        <v>0</v>
      </c>
    </row>
    <row r="163" spans="3:18" hidden="1" x14ac:dyDescent="0.2">
      <c r="C163" s="16"/>
    </row>
    <row r="164" spans="3:18" hidden="1" x14ac:dyDescent="0.2">
      <c r="C164" s="16"/>
      <c r="E164" s="72" t="e">
        <f>SUM(E156:E162)</f>
        <v>#REF!</v>
      </c>
      <c r="J164" s="68" t="e">
        <f>SUM(J156:J162)</f>
        <v>#REF!</v>
      </c>
      <c r="K164" s="69">
        <f>SUM(K156:K162)</f>
        <v>0</v>
      </c>
      <c r="R164" s="68" t="e">
        <f>SUM(R156:R162)</f>
        <v>#REF!</v>
      </c>
    </row>
    <row r="165" spans="3:18" x14ac:dyDescent="0.2">
      <c r="C165" s="16"/>
    </row>
    <row r="166" spans="3:18" ht="12.75" customHeight="1" x14ac:dyDescent="0.2">
      <c r="C166" s="16"/>
    </row>
    <row r="167" spans="3:18" x14ac:dyDescent="0.2">
      <c r="C167" s="16"/>
    </row>
    <row r="168" spans="3:18" x14ac:dyDescent="0.2">
      <c r="C168" s="16"/>
    </row>
    <row r="169" spans="3:18" x14ac:dyDescent="0.2">
      <c r="C169" s="16"/>
    </row>
    <row r="170" spans="3:18" ht="12.75" customHeight="1" x14ac:dyDescent="0.2">
      <c r="C170" s="16"/>
    </row>
    <row r="171" spans="3:18" x14ac:dyDescent="0.2">
      <c r="C171" s="16"/>
    </row>
    <row r="172" spans="3:18" x14ac:dyDescent="0.2">
      <c r="C172" s="16"/>
    </row>
    <row r="173" spans="3:18" x14ac:dyDescent="0.2">
      <c r="C173" s="16"/>
    </row>
    <row r="174" spans="3:18" ht="12.75" customHeight="1" x14ac:dyDescent="0.2">
      <c r="C174" s="16"/>
    </row>
    <row r="175" spans="3:18" x14ac:dyDescent="0.2">
      <c r="C175" s="16"/>
    </row>
    <row r="176" spans="3:18" x14ac:dyDescent="0.2">
      <c r="C176" s="16"/>
    </row>
    <row r="177" spans="3:3" x14ac:dyDescent="0.2">
      <c r="C177" s="16"/>
    </row>
    <row r="178" spans="3:3" ht="12.75" customHeight="1" x14ac:dyDescent="0.2">
      <c r="C178" s="16"/>
    </row>
    <row r="179" spans="3:3" x14ac:dyDescent="0.2">
      <c r="C179" s="16"/>
    </row>
    <row r="180" spans="3:3" x14ac:dyDescent="0.2">
      <c r="C180" s="16"/>
    </row>
    <row r="181" spans="3:3" x14ac:dyDescent="0.2">
      <c r="C181" s="16"/>
    </row>
    <row r="182" spans="3:3" ht="12.75" customHeight="1" x14ac:dyDescent="0.2">
      <c r="C182" s="16"/>
    </row>
    <row r="183" spans="3:3" x14ac:dyDescent="0.2">
      <c r="C183" s="16"/>
    </row>
    <row r="184" spans="3:3" x14ac:dyDescent="0.2">
      <c r="C184" s="16"/>
    </row>
    <row r="185" spans="3:3" x14ac:dyDescent="0.2">
      <c r="C185" s="16"/>
    </row>
    <row r="186" spans="3:3" ht="12.75" customHeight="1" x14ac:dyDescent="0.2">
      <c r="C186" s="16"/>
    </row>
    <row r="187" spans="3:3" x14ac:dyDescent="0.2">
      <c r="C187" s="16"/>
    </row>
    <row r="188" spans="3:3" x14ac:dyDescent="0.2">
      <c r="C188" s="16"/>
    </row>
    <row r="189" spans="3:3" x14ac:dyDescent="0.2">
      <c r="C189" s="16"/>
    </row>
    <row r="190" spans="3:3" ht="12.75" customHeight="1" x14ac:dyDescent="0.2">
      <c r="C190" s="16"/>
    </row>
    <row r="191" spans="3:3" x14ac:dyDescent="0.2">
      <c r="C191" s="16"/>
    </row>
    <row r="192" spans="3:3" x14ac:dyDescent="0.2">
      <c r="C192" s="16"/>
    </row>
    <row r="193" spans="3:3" x14ac:dyDescent="0.2">
      <c r="C193" s="16"/>
    </row>
    <row r="194" spans="3:3" ht="12.75" customHeight="1" x14ac:dyDescent="0.2">
      <c r="C194" s="16"/>
    </row>
    <row r="195" spans="3:3" x14ac:dyDescent="0.2">
      <c r="C195" s="16"/>
    </row>
    <row r="196" spans="3:3" x14ac:dyDescent="0.2">
      <c r="C196" s="16"/>
    </row>
    <row r="197" spans="3:3" x14ac:dyDescent="0.2">
      <c r="C197" s="16"/>
    </row>
    <row r="198" spans="3:3" ht="12.75" customHeight="1" x14ac:dyDescent="0.2">
      <c r="C198" s="16"/>
    </row>
    <row r="199" spans="3:3" x14ac:dyDescent="0.2">
      <c r="C199" s="16"/>
    </row>
    <row r="200" spans="3:3" x14ac:dyDescent="0.2">
      <c r="C200" s="16"/>
    </row>
    <row r="201" spans="3:3" x14ac:dyDescent="0.2">
      <c r="C201" s="16"/>
    </row>
    <row r="202" spans="3:3" ht="12.75" customHeight="1" x14ac:dyDescent="0.2">
      <c r="C202" s="16"/>
    </row>
    <row r="203" spans="3:3" x14ac:dyDescent="0.2">
      <c r="C203" s="16"/>
    </row>
    <row r="204" spans="3:3" x14ac:dyDescent="0.2">
      <c r="C204" s="16"/>
    </row>
    <row r="205" spans="3:3" x14ac:dyDescent="0.2">
      <c r="C205" s="16"/>
    </row>
    <row r="206" spans="3:3" ht="12.75" customHeight="1" x14ac:dyDescent="0.2">
      <c r="C206" s="16"/>
    </row>
    <row r="207" spans="3:3" x14ac:dyDescent="0.2">
      <c r="C207" s="16"/>
    </row>
    <row r="208" spans="3:3" x14ac:dyDescent="0.2">
      <c r="C208" s="16"/>
    </row>
    <row r="209" spans="3:3" x14ac:dyDescent="0.2">
      <c r="C209" s="16"/>
    </row>
    <row r="210" spans="3:3" ht="12.75" customHeight="1" x14ac:dyDescent="0.2">
      <c r="C210" s="16"/>
    </row>
    <row r="211" spans="3:3" x14ac:dyDescent="0.2">
      <c r="C211" s="16"/>
    </row>
    <row r="212" spans="3:3" x14ac:dyDescent="0.2">
      <c r="C212" s="16"/>
    </row>
    <row r="213" spans="3:3" x14ac:dyDescent="0.2">
      <c r="C213" s="16"/>
    </row>
    <row r="214" spans="3:3" ht="12.75" customHeight="1" x14ac:dyDescent="0.2">
      <c r="C214" s="16"/>
    </row>
    <row r="215" spans="3:3" x14ac:dyDescent="0.2">
      <c r="C215" s="16"/>
    </row>
    <row r="216" spans="3:3" x14ac:dyDescent="0.2">
      <c r="C216" s="16"/>
    </row>
    <row r="217" spans="3:3" x14ac:dyDescent="0.2">
      <c r="C217" s="16"/>
    </row>
    <row r="218" spans="3:3" ht="12.75" customHeight="1" x14ac:dyDescent="0.2">
      <c r="C218" s="16"/>
    </row>
    <row r="219" spans="3:3" x14ac:dyDescent="0.2">
      <c r="C219" s="16"/>
    </row>
    <row r="220" spans="3:3" x14ac:dyDescent="0.2">
      <c r="C220" s="16"/>
    </row>
    <row r="221" spans="3:3" x14ac:dyDescent="0.2">
      <c r="C221" s="16"/>
    </row>
    <row r="222" spans="3:3" ht="12.75" customHeight="1" x14ac:dyDescent="0.2">
      <c r="C222" s="16"/>
    </row>
    <row r="223" spans="3:3" x14ac:dyDescent="0.2">
      <c r="C223" s="16"/>
    </row>
    <row r="224" spans="3:3" x14ac:dyDescent="0.2">
      <c r="C224" s="16"/>
    </row>
    <row r="225" spans="3:3" x14ac:dyDescent="0.2">
      <c r="C225" s="16"/>
    </row>
    <row r="226" spans="3:3" ht="12.75" customHeight="1" x14ac:dyDescent="0.2">
      <c r="C226" s="16"/>
    </row>
    <row r="227" spans="3:3" x14ac:dyDescent="0.2">
      <c r="C227" s="16"/>
    </row>
    <row r="228" spans="3:3" x14ac:dyDescent="0.2">
      <c r="C228" s="16"/>
    </row>
    <row r="229" spans="3:3" x14ac:dyDescent="0.2">
      <c r="C229" s="16"/>
    </row>
    <row r="230" spans="3:3" ht="12.75" customHeight="1" x14ac:dyDescent="0.2">
      <c r="C230" s="16"/>
    </row>
    <row r="231" spans="3:3" x14ac:dyDescent="0.2">
      <c r="C231" s="16"/>
    </row>
    <row r="232" spans="3:3" x14ac:dyDescent="0.2">
      <c r="C232" s="16"/>
    </row>
    <row r="233" spans="3:3" x14ac:dyDescent="0.2">
      <c r="C233" s="16"/>
    </row>
    <row r="234" spans="3:3" ht="12.75" customHeight="1" x14ac:dyDescent="0.2">
      <c r="C234" s="16"/>
    </row>
    <row r="235" spans="3:3" x14ac:dyDescent="0.2">
      <c r="C235" s="16"/>
    </row>
    <row r="236" spans="3:3" x14ac:dyDescent="0.2">
      <c r="C236" s="16"/>
    </row>
    <row r="237" spans="3:3" x14ac:dyDescent="0.2">
      <c r="C237" s="16"/>
    </row>
    <row r="238" spans="3:3" ht="12.75" customHeight="1" x14ac:dyDescent="0.2">
      <c r="C238" s="16"/>
    </row>
    <row r="239" spans="3:3" x14ac:dyDescent="0.2">
      <c r="C239" s="16"/>
    </row>
    <row r="240" spans="3:3" x14ac:dyDescent="0.2">
      <c r="C240" s="16"/>
    </row>
    <row r="241" spans="3:3" x14ac:dyDescent="0.2">
      <c r="C241" s="16"/>
    </row>
    <row r="242" spans="3:3" ht="12.75" customHeight="1" x14ac:dyDescent="0.2">
      <c r="C242" s="16"/>
    </row>
    <row r="243" spans="3:3" x14ac:dyDescent="0.2">
      <c r="C243" s="16"/>
    </row>
    <row r="244" spans="3:3" x14ac:dyDescent="0.2">
      <c r="C244" s="16"/>
    </row>
    <row r="245" spans="3:3" x14ac:dyDescent="0.2">
      <c r="C245" s="16"/>
    </row>
    <row r="246" spans="3:3" ht="12.75" customHeight="1" x14ac:dyDescent="0.2">
      <c r="C246" s="16"/>
    </row>
    <row r="247" spans="3:3" x14ac:dyDescent="0.2">
      <c r="C247" s="16"/>
    </row>
    <row r="248" spans="3:3" x14ac:dyDescent="0.2">
      <c r="C248" s="16"/>
    </row>
    <row r="249" spans="3:3" x14ac:dyDescent="0.2">
      <c r="C249" s="16"/>
    </row>
    <row r="250" spans="3:3" ht="12.75" customHeight="1" x14ac:dyDescent="0.2">
      <c r="C250" s="16"/>
    </row>
    <row r="251" spans="3:3" x14ac:dyDescent="0.2">
      <c r="C251" s="16"/>
    </row>
    <row r="252" spans="3:3" x14ac:dyDescent="0.2">
      <c r="C252" s="16"/>
    </row>
    <row r="253" spans="3:3" x14ac:dyDescent="0.2">
      <c r="C253" s="16"/>
    </row>
    <row r="254" spans="3:3" ht="12.75" customHeight="1" x14ac:dyDescent="0.2">
      <c r="C254" s="16"/>
    </row>
    <row r="255" spans="3:3" x14ac:dyDescent="0.2">
      <c r="C255" s="16"/>
    </row>
    <row r="256" spans="3:3" x14ac:dyDescent="0.2">
      <c r="C256" s="16"/>
    </row>
    <row r="257" spans="3:3" x14ac:dyDescent="0.2">
      <c r="C257" s="16"/>
    </row>
    <row r="258" spans="3:3" ht="12.75" customHeight="1" x14ac:dyDescent="0.2">
      <c r="C258" s="16"/>
    </row>
    <row r="259" spans="3:3" x14ac:dyDescent="0.2">
      <c r="C259" s="16"/>
    </row>
    <row r="260" spans="3:3" x14ac:dyDescent="0.2">
      <c r="C260" s="16"/>
    </row>
    <row r="261" spans="3:3" x14ac:dyDescent="0.2">
      <c r="C261" s="16"/>
    </row>
    <row r="262" spans="3:3" ht="12.75" customHeight="1" x14ac:dyDescent="0.2">
      <c r="C262" s="16"/>
    </row>
    <row r="263" spans="3:3" x14ac:dyDescent="0.2">
      <c r="C263" s="16"/>
    </row>
    <row r="264" spans="3:3" x14ac:dyDescent="0.2">
      <c r="C264" s="16"/>
    </row>
    <row r="265" spans="3:3" x14ac:dyDescent="0.2">
      <c r="C265" s="16"/>
    </row>
    <row r="266" spans="3:3" ht="12.75" customHeight="1" x14ac:dyDescent="0.2">
      <c r="C266" s="16"/>
    </row>
    <row r="267" spans="3:3" x14ac:dyDescent="0.2">
      <c r="C267" s="16"/>
    </row>
    <row r="268" spans="3:3" x14ac:dyDescent="0.2">
      <c r="C268" s="16"/>
    </row>
    <row r="269" spans="3:3" x14ac:dyDescent="0.2">
      <c r="C269" s="16"/>
    </row>
    <row r="270" spans="3:3" ht="12.75" customHeight="1" x14ac:dyDescent="0.2">
      <c r="C270" s="16"/>
    </row>
    <row r="271" spans="3:3" x14ac:dyDescent="0.2">
      <c r="C271" s="16"/>
    </row>
    <row r="272" spans="3:3" x14ac:dyDescent="0.2">
      <c r="C272" s="16"/>
    </row>
    <row r="273" spans="3:3" x14ac:dyDescent="0.2">
      <c r="C273" s="16"/>
    </row>
    <row r="274" spans="3:3" ht="12.75" customHeight="1" x14ac:dyDescent="0.2">
      <c r="C274" s="16"/>
    </row>
    <row r="275" spans="3:3" x14ac:dyDescent="0.2">
      <c r="C275" s="16"/>
    </row>
    <row r="276" spans="3:3" x14ac:dyDescent="0.2">
      <c r="C276" s="16"/>
    </row>
    <row r="277" spans="3:3" x14ac:dyDescent="0.2">
      <c r="C277" s="16"/>
    </row>
    <row r="278" spans="3:3" ht="12.75" customHeight="1" x14ac:dyDescent="0.2">
      <c r="C278" s="16"/>
    </row>
    <row r="279" spans="3:3" x14ac:dyDescent="0.2">
      <c r="C279" s="16"/>
    </row>
    <row r="280" spans="3:3" x14ac:dyDescent="0.2">
      <c r="C280" s="16"/>
    </row>
    <row r="281" spans="3:3" x14ac:dyDescent="0.2">
      <c r="C281" s="16"/>
    </row>
    <row r="282" spans="3:3" ht="12.75" customHeight="1" x14ac:dyDescent="0.2">
      <c r="C282" s="16"/>
    </row>
    <row r="283" spans="3:3" x14ac:dyDescent="0.2">
      <c r="C283" s="16"/>
    </row>
    <row r="284" spans="3:3" x14ac:dyDescent="0.2">
      <c r="C284" s="16"/>
    </row>
    <row r="285" spans="3:3" x14ac:dyDescent="0.2">
      <c r="C285" s="16"/>
    </row>
    <row r="286" spans="3:3" ht="12.75" customHeight="1" x14ac:dyDescent="0.2">
      <c r="C286" s="16"/>
    </row>
    <row r="287" spans="3:3" x14ac:dyDescent="0.2">
      <c r="C287" s="16"/>
    </row>
    <row r="288" spans="3:3" x14ac:dyDescent="0.2">
      <c r="C288" s="16"/>
    </row>
    <row r="289" spans="3:3" x14ac:dyDescent="0.2">
      <c r="C289" s="16"/>
    </row>
    <row r="290" spans="3:3" ht="12.75" customHeight="1" x14ac:dyDescent="0.2">
      <c r="C290" s="16"/>
    </row>
    <row r="291" spans="3:3" x14ac:dyDescent="0.2">
      <c r="C291" s="16"/>
    </row>
    <row r="292" spans="3:3" x14ac:dyDescent="0.2">
      <c r="C292" s="16"/>
    </row>
    <row r="293" spans="3:3" x14ac:dyDescent="0.2">
      <c r="C293" s="16"/>
    </row>
    <row r="294" spans="3:3" ht="12.75" customHeight="1" x14ac:dyDescent="0.2">
      <c r="C294" s="16"/>
    </row>
    <row r="295" spans="3:3" x14ac:dyDescent="0.2">
      <c r="C295" s="16"/>
    </row>
    <row r="296" spans="3:3" x14ac:dyDescent="0.2">
      <c r="C296" s="16"/>
    </row>
    <row r="297" spans="3:3" x14ac:dyDescent="0.2">
      <c r="C297" s="16"/>
    </row>
    <row r="298" spans="3:3" ht="12.75" customHeight="1" x14ac:dyDescent="0.2">
      <c r="C298" s="16"/>
    </row>
    <row r="299" spans="3:3" x14ac:dyDescent="0.2">
      <c r="C299" s="16"/>
    </row>
    <row r="300" spans="3:3" x14ac:dyDescent="0.2">
      <c r="C300" s="16"/>
    </row>
    <row r="301" spans="3:3" x14ac:dyDescent="0.2">
      <c r="C301" s="16"/>
    </row>
    <row r="302" spans="3:3" ht="12.75" customHeight="1" x14ac:dyDescent="0.2">
      <c r="C302" s="16"/>
    </row>
    <row r="303" spans="3:3" x14ac:dyDescent="0.2">
      <c r="C303" s="16"/>
    </row>
    <row r="304" spans="3:3" x14ac:dyDescent="0.2">
      <c r="C304" s="16"/>
    </row>
    <row r="305" spans="3:3" x14ac:dyDescent="0.2">
      <c r="C305" s="16"/>
    </row>
    <row r="306" spans="3:3" ht="12.75" customHeight="1" x14ac:dyDescent="0.2">
      <c r="C306" s="16"/>
    </row>
    <row r="307" spans="3:3" x14ac:dyDescent="0.2">
      <c r="C307" s="16"/>
    </row>
  </sheetData>
  <mergeCells count="24">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 ref="K9:K11"/>
    <mergeCell ref="A8:A11"/>
    <mergeCell ref="D8:D11"/>
    <mergeCell ref="C8:C11"/>
    <mergeCell ref="E8:I8"/>
    <mergeCell ref="G10:G11"/>
    <mergeCell ref="H10:H11"/>
    <mergeCell ref="B8:B11"/>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2</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opLeftCell="D51" zoomScaleNormal="100" zoomScaleSheetLayoutView="100" workbookViewId="0">
      <selection activeCell="A58" sqref="A58:A59"/>
    </sheetView>
  </sheetViews>
  <sheetFormatPr defaultColWidth="9.140625" defaultRowHeight="15" x14ac:dyDescent="0.2"/>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1" width="15.140625" style="21" hidden="1" customWidth="1"/>
    <col min="12" max="16384" width="9.140625" style="21"/>
  </cols>
  <sheetData>
    <row r="1" spans="1:11" ht="36" customHeight="1" x14ac:dyDescent="0.25">
      <c r="A1" s="20"/>
      <c r="B1" s="20"/>
      <c r="C1" s="20"/>
      <c r="D1" s="20"/>
      <c r="E1" s="20"/>
      <c r="F1" s="20"/>
      <c r="G1" s="20"/>
      <c r="H1" s="20"/>
    </row>
    <row r="2" spans="1:11" ht="15.75" x14ac:dyDescent="0.25">
      <c r="A2" s="20"/>
      <c r="B2" s="20"/>
      <c r="C2" s="20"/>
      <c r="D2" s="20"/>
      <c r="E2" s="20"/>
      <c r="F2" s="20"/>
      <c r="G2" s="20"/>
      <c r="H2" s="20"/>
    </row>
    <row r="3" spans="1:11" ht="15.75" x14ac:dyDescent="0.25">
      <c r="A3" s="20"/>
      <c r="B3" s="20"/>
      <c r="C3" s="20"/>
      <c r="D3" s="20"/>
      <c r="E3" s="20"/>
      <c r="F3" s="20"/>
      <c r="G3" s="20"/>
      <c r="H3" s="20"/>
    </row>
    <row r="4" spans="1:11" ht="15.75" x14ac:dyDescent="0.25">
      <c r="A4" s="142" t="s">
        <v>298</v>
      </c>
      <c r="B4" s="20"/>
      <c r="C4" s="20"/>
      <c r="D4" s="20"/>
      <c r="E4" s="20"/>
      <c r="F4" s="20"/>
      <c r="G4" s="20"/>
      <c r="H4" s="20"/>
    </row>
    <row r="5" spans="1:11" ht="15.75" x14ac:dyDescent="0.25">
      <c r="A5" s="141" t="s">
        <v>279</v>
      </c>
      <c r="B5" s="20"/>
      <c r="C5" s="20"/>
      <c r="D5" s="20"/>
      <c r="E5" s="20"/>
      <c r="F5" s="20"/>
      <c r="G5" s="20"/>
      <c r="H5" s="20"/>
    </row>
    <row r="6" spans="1:11" ht="15.75" x14ac:dyDescent="0.25">
      <c r="A6" s="20"/>
      <c r="B6" s="20"/>
      <c r="C6" s="20"/>
      <c r="D6" s="20"/>
      <c r="E6" s="20"/>
      <c r="F6" s="20"/>
      <c r="G6" s="20"/>
      <c r="H6" s="20"/>
    </row>
    <row r="7" spans="1:11" ht="18.75" x14ac:dyDescent="0.3">
      <c r="A7" s="20"/>
      <c r="B7" s="20"/>
      <c r="C7" s="20"/>
      <c r="D7" s="20"/>
      <c r="E7" s="20"/>
      <c r="F7" s="20"/>
      <c r="G7" s="20"/>
      <c r="H7" s="20"/>
      <c r="I7" s="22"/>
      <c r="J7" s="22"/>
      <c r="K7" s="20"/>
    </row>
    <row r="8" spans="1:11" ht="18.75" x14ac:dyDescent="0.3">
      <c r="A8" s="20"/>
      <c r="B8" s="20"/>
      <c r="C8" s="20"/>
      <c r="D8" s="20"/>
      <c r="E8" s="20"/>
      <c r="F8" s="20"/>
      <c r="G8" s="20"/>
      <c r="H8" s="20"/>
      <c r="I8" s="22"/>
      <c r="J8" s="22"/>
      <c r="K8" s="20"/>
    </row>
    <row r="10" spans="1:11" ht="15.75" customHeight="1" thickBot="1" x14ac:dyDescent="0.35">
      <c r="A10" s="22"/>
      <c r="B10" s="22"/>
      <c r="C10" s="22"/>
      <c r="D10" s="22"/>
      <c r="E10" s="22"/>
      <c r="F10" s="22"/>
      <c r="G10" s="22"/>
      <c r="H10" s="22"/>
      <c r="I10" s="22"/>
      <c r="J10" s="22" t="s">
        <v>0</v>
      </c>
    </row>
    <row r="11" spans="1:11" s="23" customFormat="1" ht="114" customHeight="1" x14ac:dyDescent="0.2">
      <c r="A11" s="83" t="s">
        <v>289</v>
      </c>
      <c r="B11" s="83" t="s">
        <v>290</v>
      </c>
      <c r="C11" s="83" t="s">
        <v>231</v>
      </c>
      <c r="D11" s="83" t="s">
        <v>291</v>
      </c>
      <c r="E11" s="83" t="s">
        <v>292</v>
      </c>
      <c r="F11" s="83" t="s">
        <v>293</v>
      </c>
      <c r="G11" s="83" t="s">
        <v>294</v>
      </c>
      <c r="H11" s="83" t="s">
        <v>295</v>
      </c>
      <c r="I11" s="83" t="s">
        <v>296</v>
      </c>
      <c r="J11" s="83" t="s">
        <v>297</v>
      </c>
      <c r="K11" s="66" t="s">
        <v>71</v>
      </c>
    </row>
    <row r="12" spans="1:11" s="93" customFormat="1" ht="19.5" customHeight="1" x14ac:dyDescent="0.2">
      <c r="A12" s="91">
        <v>1</v>
      </c>
      <c r="B12" s="91">
        <v>2</v>
      </c>
      <c r="C12" s="91">
        <v>3</v>
      </c>
      <c r="D12" s="91">
        <v>4</v>
      </c>
      <c r="E12" s="91">
        <v>5</v>
      </c>
      <c r="F12" s="91">
        <v>6</v>
      </c>
      <c r="G12" s="91">
        <v>7</v>
      </c>
      <c r="H12" s="91">
        <v>8</v>
      </c>
      <c r="I12" s="91">
        <v>9</v>
      </c>
      <c r="J12" s="91">
        <v>10</v>
      </c>
      <c r="K12" s="92">
        <v>8</v>
      </c>
    </row>
    <row r="13" spans="1:11" s="23" customFormat="1" ht="40.5" hidden="1" customHeight="1" x14ac:dyDescent="0.3">
      <c r="A13" s="108" t="s">
        <v>100</v>
      </c>
      <c r="B13" s="108"/>
      <c r="C13" s="108"/>
      <c r="D13" s="237" t="s">
        <v>91</v>
      </c>
      <c r="E13" s="301"/>
      <c r="F13" s="302"/>
      <c r="G13" s="302"/>
      <c r="H13" s="302"/>
      <c r="I13" s="302">
        <f>SUM(I14)</f>
        <v>0</v>
      </c>
      <c r="J13" s="302"/>
      <c r="K13" s="303"/>
    </row>
    <row r="14" spans="1:11" s="34" customFormat="1" ht="39.75" hidden="1" customHeight="1" x14ac:dyDescent="0.3">
      <c r="A14" s="108" t="s">
        <v>101</v>
      </c>
      <c r="B14" s="108"/>
      <c r="C14" s="108"/>
      <c r="D14" s="237" t="s">
        <v>91</v>
      </c>
      <c r="E14" s="301"/>
      <c r="F14" s="302"/>
      <c r="G14" s="302"/>
      <c r="H14" s="302"/>
      <c r="I14" s="302">
        <f>SUM(I15:I23)</f>
        <v>0</v>
      </c>
      <c r="J14" s="302"/>
      <c r="K14" s="304" t="e">
        <f>SUM(#REF!)</f>
        <v>#REF!</v>
      </c>
    </row>
    <row r="15" spans="1:11" s="34" customFormat="1" ht="86.25" hidden="1" customHeight="1" x14ac:dyDescent="0.3">
      <c r="A15" s="315" t="s">
        <v>361</v>
      </c>
      <c r="B15" s="191" t="s">
        <v>362</v>
      </c>
      <c r="C15" s="191" t="s">
        <v>188</v>
      </c>
      <c r="D15" s="316" t="s">
        <v>363</v>
      </c>
      <c r="E15" s="349" t="s">
        <v>373</v>
      </c>
      <c r="F15" s="305"/>
      <c r="G15" s="305"/>
      <c r="H15" s="305"/>
      <c r="I15" s="305"/>
      <c r="J15" s="305"/>
      <c r="K15" s="304"/>
    </row>
    <row r="16" spans="1:11" s="307" customFormat="1" ht="119.25" hidden="1" customHeight="1" x14ac:dyDescent="0.3">
      <c r="A16" s="315" t="s">
        <v>361</v>
      </c>
      <c r="B16" s="191" t="s">
        <v>362</v>
      </c>
      <c r="C16" s="191" t="s">
        <v>188</v>
      </c>
      <c r="D16" s="316" t="s">
        <v>363</v>
      </c>
      <c r="E16" s="348" t="s">
        <v>360</v>
      </c>
      <c r="F16" s="120"/>
      <c r="G16" s="120"/>
      <c r="H16" s="120"/>
      <c r="I16" s="305"/>
      <c r="J16" s="120"/>
      <c r="K16" s="306"/>
    </row>
    <row r="17" spans="1:11" s="307" customFormat="1" ht="73.5" hidden="1" customHeight="1" x14ac:dyDescent="0.3">
      <c r="A17" s="191" t="s">
        <v>280</v>
      </c>
      <c r="B17" s="191" t="s">
        <v>281</v>
      </c>
      <c r="C17" s="191" t="s">
        <v>57</v>
      </c>
      <c r="D17" s="374" t="s">
        <v>282</v>
      </c>
      <c r="E17" s="411" t="s">
        <v>448</v>
      </c>
      <c r="F17" s="120"/>
      <c r="G17" s="120"/>
      <c r="H17" s="120"/>
      <c r="I17" s="305"/>
      <c r="J17" s="120"/>
      <c r="K17" s="306"/>
    </row>
    <row r="18" spans="1:11" s="307" customFormat="1" ht="39.75" hidden="1" customHeight="1" x14ac:dyDescent="0.3">
      <c r="A18" s="191" t="s">
        <v>389</v>
      </c>
      <c r="B18" s="191" t="s">
        <v>390</v>
      </c>
      <c r="C18" s="191" t="s">
        <v>391</v>
      </c>
      <c r="D18" s="323" t="s">
        <v>392</v>
      </c>
      <c r="E18" s="119"/>
      <c r="F18" s="120"/>
      <c r="G18" s="120"/>
      <c r="H18" s="120"/>
      <c r="I18" s="305"/>
      <c r="J18" s="120"/>
      <c r="K18" s="306"/>
    </row>
    <row r="19" spans="1:11" s="307" customFormat="1" ht="37.5" hidden="1" customHeight="1" x14ac:dyDescent="0.3">
      <c r="A19" s="191" t="s">
        <v>431</v>
      </c>
      <c r="B19" s="191" t="s">
        <v>207</v>
      </c>
      <c r="C19" s="191" t="s">
        <v>188</v>
      </c>
      <c r="D19" s="316" t="s">
        <v>206</v>
      </c>
      <c r="E19" s="119"/>
      <c r="F19" s="120"/>
      <c r="G19" s="122"/>
      <c r="H19" s="122"/>
      <c r="I19" s="305"/>
      <c r="J19" s="308"/>
      <c r="K19" s="306"/>
    </row>
    <row r="20" spans="1:11" s="307" customFormat="1" ht="41.25" hidden="1" customHeight="1" x14ac:dyDescent="0.3">
      <c r="A20" s="191"/>
      <c r="B20" s="191"/>
      <c r="C20" s="191"/>
      <c r="D20" s="374"/>
      <c r="E20" s="309"/>
      <c r="F20" s="120"/>
      <c r="G20" s="122"/>
      <c r="H20" s="122"/>
      <c r="I20" s="305"/>
      <c r="J20" s="310"/>
      <c r="K20" s="306"/>
    </row>
    <row r="21" spans="1:11" s="307" customFormat="1" ht="29.25" hidden="1" customHeight="1" x14ac:dyDescent="0.3">
      <c r="A21" s="376" t="s">
        <v>144</v>
      </c>
      <c r="B21" s="191" t="s">
        <v>145</v>
      </c>
      <c r="C21" s="376" t="s">
        <v>55</v>
      </c>
      <c r="D21" s="377" t="s">
        <v>146</v>
      </c>
      <c r="E21" s="309"/>
      <c r="F21" s="120"/>
      <c r="G21" s="120"/>
      <c r="H21" s="120"/>
      <c r="I21" s="305"/>
      <c r="J21" s="120"/>
      <c r="K21" s="306"/>
    </row>
    <row r="22" spans="1:11" s="307" customFormat="1" ht="58.5" hidden="1" customHeight="1" x14ac:dyDescent="0.3">
      <c r="A22" s="191" t="s">
        <v>432</v>
      </c>
      <c r="B22" s="191" t="s">
        <v>433</v>
      </c>
      <c r="C22" s="191" t="s">
        <v>55</v>
      </c>
      <c r="D22" s="323" t="s">
        <v>434</v>
      </c>
      <c r="E22" s="119"/>
      <c r="F22" s="120"/>
      <c r="G22" s="122"/>
      <c r="H22" s="122"/>
      <c r="I22" s="305"/>
      <c r="J22" s="310"/>
      <c r="K22" s="306"/>
    </row>
    <row r="23" spans="1:11" s="307" customFormat="1" ht="37.5" hidden="1" customHeight="1" x14ac:dyDescent="0.3">
      <c r="A23" s="121"/>
      <c r="B23" s="121"/>
      <c r="C23" s="121"/>
      <c r="D23" s="218"/>
      <c r="E23" s="119"/>
      <c r="F23" s="120"/>
      <c r="G23" s="122"/>
      <c r="H23" s="122"/>
      <c r="I23" s="120"/>
      <c r="J23" s="310"/>
      <c r="K23" s="306"/>
    </row>
    <row r="24" spans="1:11" s="34" customFormat="1" ht="63" customHeight="1" x14ac:dyDescent="0.3">
      <c r="A24" s="108" t="s">
        <v>24</v>
      </c>
      <c r="B24" s="108"/>
      <c r="C24" s="108"/>
      <c r="D24" s="237" t="s">
        <v>95</v>
      </c>
      <c r="E24" s="301"/>
      <c r="F24" s="302"/>
      <c r="G24" s="302"/>
      <c r="H24" s="302"/>
      <c r="I24" s="302">
        <f>SUM(I25)</f>
        <v>-150000</v>
      </c>
      <c r="J24" s="311"/>
      <c r="K24" s="304"/>
    </row>
    <row r="25" spans="1:11" s="34" customFormat="1" ht="65.25" customHeight="1" x14ac:dyDescent="0.3">
      <c r="A25" s="108" t="s">
        <v>25</v>
      </c>
      <c r="B25" s="108"/>
      <c r="C25" s="108"/>
      <c r="D25" s="237" t="s">
        <v>95</v>
      </c>
      <c r="E25" s="301"/>
      <c r="F25" s="302"/>
      <c r="G25" s="302"/>
      <c r="H25" s="302"/>
      <c r="I25" s="302">
        <f>SUM(I26:I36)</f>
        <v>-150000</v>
      </c>
      <c r="J25" s="311"/>
      <c r="K25" s="304"/>
    </row>
    <row r="26" spans="1:11" s="93" customFormat="1" ht="92.25" hidden="1" customHeight="1" x14ac:dyDescent="0.3">
      <c r="A26" s="341" t="s">
        <v>284</v>
      </c>
      <c r="B26" s="191" t="s">
        <v>285</v>
      </c>
      <c r="C26" s="191" t="s">
        <v>50</v>
      </c>
      <c r="D26" s="382" t="s">
        <v>286</v>
      </c>
      <c r="E26" s="316" t="s">
        <v>449</v>
      </c>
      <c r="F26" s="91"/>
      <c r="G26" s="91"/>
      <c r="H26" s="91"/>
      <c r="I26" s="413"/>
      <c r="J26" s="91"/>
      <c r="K26" s="300"/>
    </row>
    <row r="27" spans="1:11" s="93" customFormat="1" ht="47.25" hidden="1" customHeight="1" x14ac:dyDescent="0.3">
      <c r="A27" s="383" t="s">
        <v>186</v>
      </c>
      <c r="B27" s="383" t="s">
        <v>87</v>
      </c>
      <c r="C27" s="383" t="s">
        <v>188</v>
      </c>
      <c r="D27" s="371" t="s">
        <v>187</v>
      </c>
      <c r="E27" s="414" t="s">
        <v>439</v>
      </c>
      <c r="F27" s="91"/>
      <c r="G27" s="91"/>
      <c r="H27" s="91"/>
      <c r="I27" s="413"/>
      <c r="J27" s="91"/>
      <c r="K27" s="300"/>
    </row>
    <row r="28" spans="1:11" s="93" customFormat="1" ht="45" hidden="1" customHeight="1" x14ac:dyDescent="0.3">
      <c r="A28" s="215"/>
      <c r="B28" s="215"/>
      <c r="C28" s="215"/>
      <c r="D28" s="216"/>
      <c r="E28" s="414" t="s">
        <v>438</v>
      </c>
      <c r="F28" s="91"/>
      <c r="G28" s="91"/>
      <c r="H28" s="91"/>
      <c r="I28" s="413"/>
      <c r="J28" s="91"/>
      <c r="K28" s="300"/>
    </row>
    <row r="29" spans="1:11" s="93" customFormat="1" ht="57" hidden="1" customHeight="1" x14ac:dyDescent="0.3">
      <c r="A29" s="215"/>
      <c r="B29" s="215"/>
      <c r="C29" s="215"/>
      <c r="D29" s="216"/>
      <c r="E29" s="414" t="s">
        <v>441</v>
      </c>
      <c r="F29" s="91"/>
      <c r="G29" s="91"/>
      <c r="H29" s="91"/>
      <c r="I29" s="413"/>
      <c r="J29" s="91"/>
      <c r="K29" s="300"/>
    </row>
    <row r="30" spans="1:11" s="93" customFormat="1" ht="63" hidden="1" customHeight="1" x14ac:dyDescent="0.3">
      <c r="A30" s="215"/>
      <c r="B30" s="215"/>
      <c r="C30" s="121"/>
      <c r="D30" s="218"/>
      <c r="E30" s="414" t="s">
        <v>442</v>
      </c>
      <c r="F30" s="91"/>
      <c r="G30" s="91"/>
      <c r="H30" s="91"/>
      <c r="I30" s="413"/>
      <c r="J30" s="91"/>
      <c r="K30" s="300"/>
    </row>
    <row r="31" spans="1:11" s="93" customFormat="1" ht="56.25" hidden="1" customHeight="1" x14ac:dyDescent="0.3">
      <c r="A31" s="215"/>
      <c r="B31" s="215"/>
      <c r="C31" s="121"/>
      <c r="D31" s="218"/>
      <c r="E31" s="414" t="s">
        <v>440</v>
      </c>
      <c r="F31" s="91"/>
      <c r="G31" s="91"/>
      <c r="H31" s="91"/>
      <c r="I31" s="413"/>
      <c r="J31" s="91"/>
      <c r="K31" s="300"/>
    </row>
    <row r="32" spans="1:11" s="93" customFormat="1" ht="78" hidden="1" customHeight="1" x14ac:dyDescent="0.3">
      <c r="A32" s="215"/>
      <c r="B32" s="215"/>
      <c r="C32" s="121"/>
      <c r="D32" s="218"/>
      <c r="E32" s="414" t="s">
        <v>444</v>
      </c>
      <c r="F32" s="91"/>
      <c r="G32" s="91"/>
      <c r="H32" s="91"/>
      <c r="I32" s="413"/>
      <c r="J32" s="91"/>
      <c r="K32" s="300"/>
    </row>
    <row r="33" spans="1:11" s="93" customFormat="1" ht="41.25" hidden="1" customHeight="1" x14ac:dyDescent="0.3">
      <c r="A33" s="191" t="s">
        <v>301</v>
      </c>
      <c r="B33" s="191" t="s">
        <v>302</v>
      </c>
      <c r="C33" s="191" t="s">
        <v>188</v>
      </c>
      <c r="D33" s="316" t="s">
        <v>303</v>
      </c>
      <c r="E33" s="414" t="s">
        <v>443</v>
      </c>
      <c r="F33" s="91"/>
      <c r="G33" s="91"/>
      <c r="H33" s="91"/>
      <c r="I33" s="413"/>
      <c r="J33" s="91"/>
      <c r="K33" s="300"/>
    </row>
    <row r="34" spans="1:11" s="93" customFormat="1" ht="57.75" hidden="1" customHeight="1" x14ac:dyDescent="0.3">
      <c r="A34" s="383"/>
      <c r="B34" s="383"/>
      <c r="C34" s="383"/>
      <c r="D34" s="371"/>
      <c r="E34" s="414" t="s">
        <v>445</v>
      </c>
      <c r="F34" s="91"/>
      <c r="G34" s="91"/>
      <c r="H34" s="91"/>
      <c r="I34" s="413"/>
      <c r="J34" s="91"/>
      <c r="K34" s="300"/>
    </row>
    <row r="35" spans="1:11" s="93" customFormat="1" ht="44.25" customHeight="1" x14ac:dyDescent="0.3">
      <c r="A35" s="191" t="s">
        <v>208</v>
      </c>
      <c r="B35" s="191" t="s">
        <v>207</v>
      </c>
      <c r="C35" s="191" t="s">
        <v>188</v>
      </c>
      <c r="D35" s="316" t="s">
        <v>206</v>
      </c>
      <c r="E35" s="91"/>
      <c r="F35" s="91"/>
      <c r="G35" s="91"/>
      <c r="H35" s="91"/>
      <c r="I35" s="413">
        <v>-150000</v>
      </c>
      <c r="J35" s="91"/>
      <c r="K35" s="300"/>
    </row>
    <row r="36" spans="1:11" s="93" customFormat="1" ht="19.5" hidden="1" customHeight="1" x14ac:dyDescent="0.2">
      <c r="A36" s="91"/>
      <c r="B36" s="91"/>
      <c r="C36" s="91"/>
      <c r="D36" s="91"/>
      <c r="E36" s="91"/>
      <c r="F36" s="91"/>
      <c r="G36" s="91"/>
      <c r="H36" s="91"/>
      <c r="I36" s="412"/>
      <c r="J36" s="91"/>
      <c r="K36" s="300"/>
    </row>
    <row r="37" spans="1:11" s="34" customFormat="1" ht="45.75" customHeight="1" x14ac:dyDescent="0.3">
      <c r="A37" s="108" t="s">
        <v>162</v>
      </c>
      <c r="B37" s="108"/>
      <c r="C37" s="108"/>
      <c r="D37" s="152" t="s">
        <v>92</v>
      </c>
      <c r="E37" s="153"/>
      <c r="F37" s="153"/>
      <c r="G37" s="153"/>
      <c r="H37" s="153"/>
      <c r="I37" s="154">
        <f>I38</f>
        <v>1573633</v>
      </c>
      <c r="J37" s="154"/>
      <c r="K37" s="155"/>
    </row>
    <row r="38" spans="1:11" s="36" customFormat="1" ht="45" customHeight="1" x14ac:dyDescent="0.3">
      <c r="A38" s="108" t="s">
        <v>161</v>
      </c>
      <c r="B38" s="108"/>
      <c r="C38" s="108"/>
      <c r="D38" s="152" t="s">
        <v>92</v>
      </c>
      <c r="E38" s="153"/>
      <c r="F38" s="153"/>
      <c r="G38" s="153"/>
      <c r="H38" s="153"/>
      <c r="I38" s="154">
        <f>SUM(I39:I41)</f>
        <v>1573633</v>
      </c>
      <c r="J38" s="154"/>
      <c r="K38" s="35"/>
    </row>
    <row r="39" spans="1:11" s="135" customFormat="1" ht="108.75" customHeight="1" x14ac:dyDescent="0.3">
      <c r="A39" s="150" t="s">
        <v>246</v>
      </c>
      <c r="B39" s="191" t="s">
        <v>247</v>
      </c>
      <c r="C39" s="191" t="s">
        <v>188</v>
      </c>
      <c r="D39" s="316" t="s">
        <v>248</v>
      </c>
      <c r="E39" s="166" t="s">
        <v>381</v>
      </c>
      <c r="F39" s="131"/>
      <c r="G39" s="131"/>
      <c r="H39" s="131"/>
      <c r="I39" s="151">
        <v>835318</v>
      </c>
      <c r="J39" s="133"/>
      <c r="K39" s="134"/>
    </row>
    <row r="40" spans="1:11" s="135" customFormat="1" ht="79.5" customHeight="1" x14ac:dyDescent="0.3">
      <c r="A40" s="150" t="s">
        <v>246</v>
      </c>
      <c r="B40" s="191" t="s">
        <v>247</v>
      </c>
      <c r="C40" s="191" t="s">
        <v>188</v>
      </c>
      <c r="D40" s="316" t="s">
        <v>248</v>
      </c>
      <c r="E40" s="166" t="s">
        <v>454</v>
      </c>
      <c r="F40" s="131"/>
      <c r="G40" s="131"/>
      <c r="H40" s="131"/>
      <c r="I40" s="151">
        <v>318315</v>
      </c>
      <c r="J40" s="133"/>
      <c r="K40" s="134"/>
    </row>
    <row r="41" spans="1:11" s="135" customFormat="1" ht="45.75" customHeight="1" x14ac:dyDescent="0.3">
      <c r="A41" s="326" t="s">
        <v>380</v>
      </c>
      <c r="B41" s="328">
        <v>1021</v>
      </c>
      <c r="C41" s="385" t="s">
        <v>47</v>
      </c>
      <c r="D41" s="386" t="s">
        <v>365</v>
      </c>
      <c r="E41" s="415"/>
      <c r="F41" s="415"/>
      <c r="G41" s="415"/>
      <c r="H41" s="415"/>
      <c r="I41" s="151">
        <v>420000</v>
      </c>
      <c r="J41" s="133"/>
      <c r="K41" s="134"/>
    </row>
    <row r="42" spans="1:11" s="135" customFormat="1" ht="33.75" hidden="1" customHeight="1" x14ac:dyDescent="0.3">
      <c r="A42" s="150"/>
      <c r="B42" s="191"/>
      <c r="C42" s="191"/>
      <c r="D42" s="316"/>
      <c r="E42" s="131"/>
      <c r="F42" s="131"/>
      <c r="G42" s="131"/>
      <c r="H42" s="131"/>
      <c r="I42" s="133"/>
      <c r="J42" s="133"/>
      <c r="K42" s="134"/>
    </row>
    <row r="43" spans="1:11" s="135" customFormat="1" ht="33.75" hidden="1" customHeight="1" x14ac:dyDescent="0.3">
      <c r="A43" s="125"/>
      <c r="B43" s="125"/>
      <c r="C43" s="107"/>
      <c r="D43" s="137"/>
      <c r="E43" s="131"/>
      <c r="F43" s="131"/>
      <c r="G43" s="131"/>
      <c r="H43" s="131"/>
      <c r="I43" s="133"/>
      <c r="J43" s="133"/>
      <c r="K43" s="134"/>
    </row>
    <row r="44" spans="1:11" s="135" customFormat="1" ht="33.75" hidden="1" customHeight="1" x14ac:dyDescent="0.3">
      <c r="A44" s="150"/>
      <c r="B44" s="191"/>
      <c r="C44" s="191"/>
      <c r="D44" s="316"/>
      <c r="E44" s="131"/>
      <c r="F44" s="131"/>
      <c r="G44" s="131"/>
      <c r="H44" s="131"/>
      <c r="I44" s="133"/>
      <c r="J44" s="133"/>
      <c r="K44" s="134"/>
    </row>
    <row r="45" spans="1:11" s="36" customFormat="1" ht="46.5" hidden="1" customHeight="1" x14ac:dyDescent="0.3">
      <c r="A45" s="108" t="s">
        <v>158</v>
      </c>
      <c r="B45" s="108"/>
      <c r="C45" s="108"/>
      <c r="D45" s="152" t="s">
        <v>93</v>
      </c>
      <c r="E45" s="153"/>
      <c r="F45" s="153"/>
      <c r="G45" s="153"/>
      <c r="H45" s="153"/>
      <c r="I45" s="154">
        <f>SUM(I46)</f>
        <v>0</v>
      </c>
      <c r="J45" s="154"/>
      <c r="K45" s="35"/>
    </row>
    <row r="46" spans="1:11" s="36" customFormat="1" ht="45.75" hidden="1" customHeight="1" x14ac:dyDescent="0.3">
      <c r="A46" s="108" t="s">
        <v>157</v>
      </c>
      <c r="B46" s="108"/>
      <c r="C46" s="108"/>
      <c r="D46" s="152" t="s">
        <v>93</v>
      </c>
      <c r="E46" s="153"/>
      <c r="F46" s="153"/>
      <c r="G46" s="153"/>
      <c r="H46" s="153"/>
      <c r="I46" s="154">
        <f>SUM(I47)</f>
        <v>0</v>
      </c>
      <c r="J46" s="154"/>
      <c r="K46" s="35"/>
    </row>
    <row r="47" spans="1:11" s="130" customFormat="1" ht="97.5" hidden="1" customHeight="1" x14ac:dyDescent="0.3">
      <c r="A47" s="312" t="s">
        <v>307</v>
      </c>
      <c r="B47" s="312" t="s">
        <v>308</v>
      </c>
      <c r="C47" s="262" t="s">
        <v>234</v>
      </c>
      <c r="D47" s="212" t="s">
        <v>306</v>
      </c>
      <c r="E47" s="136"/>
      <c r="F47" s="131"/>
      <c r="G47" s="131"/>
      <c r="H47" s="131"/>
      <c r="I47" s="133"/>
      <c r="J47" s="132"/>
      <c r="K47" s="129"/>
    </row>
    <row r="48" spans="1:11" s="130" customFormat="1" ht="40.5" hidden="1" customHeight="1" x14ac:dyDescent="0.3">
      <c r="A48" s="121" t="s">
        <v>163</v>
      </c>
      <c r="B48" s="121" t="s">
        <v>97</v>
      </c>
      <c r="C48" s="121" t="s">
        <v>45</v>
      </c>
      <c r="D48" s="124" t="s">
        <v>96</v>
      </c>
      <c r="E48" s="119"/>
      <c r="F48" s="120"/>
      <c r="G48" s="122"/>
      <c r="H48" s="122"/>
      <c r="I48" s="120"/>
      <c r="J48" s="120"/>
      <c r="K48" s="129"/>
    </row>
    <row r="49" spans="1:11" s="130" customFormat="1" ht="64.5" hidden="1" customHeight="1" x14ac:dyDescent="0.3">
      <c r="A49" s="106" t="s">
        <v>164</v>
      </c>
      <c r="B49" s="106" t="s">
        <v>89</v>
      </c>
      <c r="C49" s="107" t="s">
        <v>60</v>
      </c>
      <c r="D49" s="137" t="s">
        <v>20</v>
      </c>
      <c r="E49" s="119"/>
      <c r="F49" s="120"/>
      <c r="G49" s="122"/>
      <c r="H49" s="122"/>
      <c r="I49" s="120"/>
      <c r="J49" s="120"/>
      <c r="K49" s="129"/>
    </row>
    <row r="50" spans="1:11" s="130" customFormat="1" ht="138.75" hidden="1" customHeight="1" x14ac:dyDescent="0.3">
      <c r="A50" s="106"/>
      <c r="B50" s="106"/>
      <c r="C50" s="107"/>
      <c r="D50" s="313" t="s">
        <v>309</v>
      </c>
      <c r="E50" s="119"/>
      <c r="F50" s="120"/>
      <c r="G50" s="122"/>
      <c r="H50" s="122"/>
      <c r="I50" s="314"/>
      <c r="J50" s="120"/>
      <c r="K50" s="129"/>
    </row>
    <row r="51" spans="1:11" s="36" customFormat="1" ht="46.5" customHeight="1" x14ac:dyDescent="0.3">
      <c r="A51" s="108" t="s">
        <v>22</v>
      </c>
      <c r="B51" s="108"/>
      <c r="C51" s="108"/>
      <c r="D51" s="152" t="s">
        <v>201</v>
      </c>
      <c r="E51" s="153"/>
      <c r="F51" s="153"/>
      <c r="G51" s="153"/>
      <c r="H51" s="153"/>
      <c r="I51" s="154">
        <f>SUM(I52)</f>
        <v>127000</v>
      </c>
      <c r="J51" s="154"/>
      <c r="K51" s="35"/>
    </row>
    <row r="52" spans="1:11" s="36" customFormat="1" ht="46.5" customHeight="1" x14ac:dyDescent="0.3">
      <c r="A52" s="108" t="s">
        <v>23</v>
      </c>
      <c r="B52" s="108"/>
      <c r="C52" s="108"/>
      <c r="D52" s="152" t="s">
        <v>201</v>
      </c>
      <c r="E52" s="153"/>
      <c r="F52" s="153"/>
      <c r="G52" s="153"/>
      <c r="H52" s="153"/>
      <c r="I52" s="154">
        <f>SUM(I53:I57)</f>
        <v>127000</v>
      </c>
      <c r="J52" s="154"/>
      <c r="K52" s="35"/>
    </row>
    <row r="53" spans="1:11" s="130" customFormat="1" ht="39" customHeight="1" x14ac:dyDescent="0.3">
      <c r="A53" s="150" t="s">
        <v>457</v>
      </c>
      <c r="B53" s="150" t="s">
        <v>458</v>
      </c>
      <c r="C53" s="150" t="s">
        <v>48</v>
      </c>
      <c r="D53" s="321" t="s">
        <v>456</v>
      </c>
      <c r="E53" s="119"/>
      <c r="F53" s="120"/>
      <c r="G53" s="122"/>
      <c r="H53" s="122"/>
      <c r="I53" s="413">
        <v>127000</v>
      </c>
      <c r="J53" s="120"/>
      <c r="K53" s="129"/>
    </row>
    <row r="54" spans="1:11" s="130" customFormat="1" ht="45.75" hidden="1" customHeight="1" x14ac:dyDescent="0.3">
      <c r="A54" s="106"/>
      <c r="B54" s="106"/>
      <c r="C54" s="107"/>
      <c r="D54" s="172"/>
      <c r="E54" s="119"/>
      <c r="F54" s="120"/>
      <c r="G54" s="122"/>
      <c r="H54" s="122"/>
      <c r="I54" s="171"/>
      <c r="J54" s="120"/>
      <c r="K54" s="129"/>
    </row>
    <row r="55" spans="1:11" s="130" customFormat="1" ht="43.5" hidden="1" customHeight="1" x14ac:dyDescent="0.3">
      <c r="A55" s="123" t="s">
        <v>148</v>
      </c>
      <c r="B55" s="123"/>
      <c r="C55" s="123"/>
      <c r="D55" s="126" t="s">
        <v>94</v>
      </c>
      <c r="E55" s="127"/>
      <c r="F55" s="127"/>
      <c r="G55" s="127"/>
      <c r="H55" s="127"/>
      <c r="I55" s="128">
        <f>SUM(I56)</f>
        <v>0</v>
      </c>
      <c r="J55" s="139"/>
      <c r="K55" s="129"/>
    </row>
    <row r="56" spans="1:11" s="130" customFormat="1" ht="45" hidden="1" customHeight="1" x14ac:dyDescent="0.3">
      <c r="A56" s="123" t="s">
        <v>149</v>
      </c>
      <c r="B56" s="123"/>
      <c r="C56" s="123"/>
      <c r="D56" s="126" t="s">
        <v>94</v>
      </c>
      <c r="E56" s="127"/>
      <c r="F56" s="127"/>
      <c r="G56" s="127"/>
      <c r="H56" s="127"/>
      <c r="I56" s="128">
        <f>SUM(I57)</f>
        <v>0</v>
      </c>
      <c r="J56" s="139"/>
      <c r="K56" s="129"/>
    </row>
    <row r="57" spans="1:11" s="130" customFormat="1" ht="28.5" hidden="1" customHeight="1" x14ac:dyDescent="0.3">
      <c r="A57" s="121" t="s">
        <v>147</v>
      </c>
      <c r="B57" s="121" t="s">
        <v>97</v>
      </c>
      <c r="C57" s="121" t="s">
        <v>45</v>
      </c>
      <c r="D57" s="124"/>
      <c r="E57" s="131"/>
      <c r="F57" s="131"/>
      <c r="G57" s="131"/>
      <c r="H57" s="131"/>
      <c r="I57" s="133"/>
      <c r="J57" s="140"/>
      <c r="K57" s="129"/>
    </row>
    <row r="58" spans="1:11" s="130" customFormat="1" ht="51" customHeight="1" x14ac:dyDescent="0.3">
      <c r="A58" s="458" t="s">
        <v>459</v>
      </c>
      <c r="B58" s="456"/>
      <c r="C58" s="456"/>
      <c r="D58" s="409" t="s">
        <v>461</v>
      </c>
      <c r="E58" s="127"/>
      <c r="F58" s="127"/>
      <c r="G58" s="127"/>
      <c r="H58" s="127"/>
      <c r="I58" s="154">
        <f>SUM(I59)</f>
        <v>94000</v>
      </c>
      <c r="J58" s="139"/>
      <c r="K58" s="129"/>
    </row>
    <row r="59" spans="1:11" s="130" customFormat="1" ht="48" customHeight="1" x14ac:dyDescent="0.3">
      <c r="A59" s="458" t="s">
        <v>460</v>
      </c>
      <c r="B59" s="456"/>
      <c r="C59" s="456"/>
      <c r="D59" s="409" t="s">
        <v>461</v>
      </c>
      <c r="E59" s="127"/>
      <c r="F59" s="127"/>
      <c r="G59" s="127"/>
      <c r="H59" s="127"/>
      <c r="I59" s="154">
        <f>SUM(I60)</f>
        <v>94000</v>
      </c>
      <c r="J59" s="139"/>
      <c r="K59" s="129"/>
    </row>
    <row r="60" spans="1:11" s="130" customFormat="1" ht="45.75" customHeight="1" x14ac:dyDescent="0.3">
      <c r="A60" s="150" t="s">
        <v>466</v>
      </c>
      <c r="B60" s="150" t="s">
        <v>97</v>
      </c>
      <c r="C60" s="191" t="s">
        <v>45</v>
      </c>
      <c r="D60" s="323" t="s">
        <v>377</v>
      </c>
      <c r="E60" s="131"/>
      <c r="F60" s="131"/>
      <c r="G60" s="131"/>
      <c r="H60" s="131"/>
      <c r="I60" s="457">
        <v>94000</v>
      </c>
      <c r="J60" s="140"/>
      <c r="K60" s="129"/>
    </row>
    <row r="61" spans="1:11" s="130" customFormat="1" ht="57" hidden="1" customHeight="1" x14ac:dyDescent="0.3">
      <c r="A61" s="456"/>
      <c r="B61" s="456"/>
      <c r="C61" s="456"/>
      <c r="D61" s="450" t="s">
        <v>462</v>
      </c>
      <c r="E61" s="127"/>
      <c r="F61" s="127"/>
      <c r="G61" s="127"/>
      <c r="H61" s="127"/>
      <c r="I61" s="128">
        <f>SUM(I62)</f>
        <v>0</v>
      </c>
      <c r="J61" s="139"/>
      <c r="K61" s="129"/>
    </row>
    <row r="62" spans="1:11" s="130" customFormat="1" ht="60" hidden="1" customHeight="1" x14ac:dyDescent="0.3">
      <c r="A62" s="456"/>
      <c r="B62" s="456"/>
      <c r="C62" s="456"/>
      <c r="D62" s="450" t="s">
        <v>462</v>
      </c>
      <c r="E62" s="127"/>
      <c r="F62" s="127"/>
      <c r="G62" s="127"/>
      <c r="H62" s="127"/>
      <c r="I62" s="128">
        <f>SUM(I63)</f>
        <v>0</v>
      </c>
      <c r="J62" s="139"/>
      <c r="K62" s="129"/>
    </row>
    <row r="63" spans="1:11" s="130" customFormat="1" ht="28.5" hidden="1" customHeight="1" x14ac:dyDescent="0.3">
      <c r="A63" s="121"/>
      <c r="B63" s="121"/>
      <c r="C63" s="121"/>
      <c r="D63" s="138"/>
      <c r="E63" s="131"/>
      <c r="F63" s="131"/>
      <c r="G63" s="131"/>
      <c r="H63" s="131"/>
      <c r="I63" s="133"/>
      <c r="J63" s="140"/>
      <c r="K63" s="129"/>
    </row>
    <row r="64" spans="1:11" s="130" customFormat="1" ht="58.5" hidden="1" customHeight="1" x14ac:dyDescent="0.3">
      <c r="A64" s="456"/>
      <c r="B64" s="456"/>
      <c r="C64" s="456"/>
      <c r="D64" s="450" t="s">
        <v>463</v>
      </c>
      <c r="E64" s="127"/>
      <c r="F64" s="127"/>
      <c r="G64" s="127"/>
      <c r="H64" s="127"/>
      <c r="I64" s="128">
        <f>SUM(I65)</f>
        <v>0</v>
      </c>
      <c r="J64" s="139"/>
      <c r="K64" s="129"/>
    </row>
    <row r="65" spans="1:11" s="130" customFormat="1" ht="59.25" hidden="1" customHeight="1" x14ac:dyDescent="0.3">
      <c r="A65" s="456"/>
      <c r="B65" s="456"/>
      <c r="C65" s="456"/>
      <c r="D65" s="450" t="s">
        <v>463</v>
      </c>
      <c r="E65" s="127"/>
      <c r="F65" s="127"/>
      <c r="G65" s="127"/>
      <c r="H65" s="127"/>
      <c r="I65" s="128">
        <f>SUM(I66)</f>
        <v>0</v>
      </c>
      <c r="J65" s="139"/>
      <c r="K65" s="129"/>
    </row>
    <row r="66" spans="1:11" s="130" customFormat="1" ht="28.5" hidden="1" customHeight="1" x14ac:dyDescent="0.3">
      <c r="A66" s="121"/>
      <c r="B66" s="121"/>
      <c r="C66" s="121"/>
      <c r="D66" s="138"/>
      <c r="E66" s="131"/>
      <c r="F66" s="131"/>
      <c r="G66" s="131"/>
      <c r="H66" s="131"/>
      <c r="I66" s="133"/>
      <c r="J66" s="140"/>
      <c r="K66" s="129"/>
    </row>
    <row r="67" spans="1:11" s="130" customFormat="1" ht="45.75" hidden="1" customHeight="1" x14ac:dyDescent="0.3">
      <c r="A67" s="456"/>
      <c r="B67" s="456"/>
      <c r="C67" s="456"/>
      <c r="D67" s="450" t="s">
        <v>464</v>
      </c>
      <c r="E67" s="127"/>
      <c r="F67" s="127"/>
      <c r="G67" s="127"/>
      <c r="H67" s="127"/>
      <c r="I67" s="128">
        <f>SUM(I68)</f>
        <v>0</v>
      </c>
      <c r="J67" s="139"/>
      <c r="K67" s="129"/>
    </row>
    <row r="68" spans="1:11" s="130" customFormat="1" ht="43.5" hidden="1" customHeight="1" x14ac:dyDescent="0.3">
      <c r="A68" s="456"/>
      <c r="B68" s="456"/>
      <c r="C68" s="456"/>
      <c r="D68" s="450" t="s">
        <v>464</v>
      </c>
      <c r="E68" s="127"/>
      <c r="F68" s="127"/>
      <c r="G68" s="127"/>
      <c r="H68" s="127"/>
      <c r="I68" s="128">
        <f>SUM(I69)</f>
        <v>0</v>
      </c>
      <c r="J68" s="139"/>
      <c r="K68" s="129"/>
    </row>
    <row r="69" spans="1:11" s="130" customFormat="1" ht="28.5" hidden="1" customHeight="1" x14ac:dyDescent="0.3">
      <c r="A69" s="121"/>
      <c r="B69" s="121"/>
      <c r="C69" s="121"/>
      <c r="D69" s="138"/>
      <c r="E69" s="131"/>
      <c r="F69" s="131"/>
      <c r="G69" s="131"/>
      <c r="H69" s="131"/>
      <c r="I69" s="133"/>
      <c r="J69" s="140"/>
      <c r="K69" s="129"/>
    </row>
    <row r="70" spans="1:11" s="130" customFormat="1" ht="42.75" hidden="1" customHeight="1" x14ac:dyDescent="0.3">
      <c r="A70" s="456"/>
      <c r="B70" s="456"/>
      <c r="C70" s="456"/>
      <c r="D70" s="450" t="s">
        <v>465</v>
      </c>
      <c r="E70" s="127"/>
      <c r="F70" s="127"/>
      <c r="G70" s="127"/>
      <c r="H70" s="127"/>
      <c r="I70" s="128">
        <f>SUM(I71)</f>
        <v>0</v>
      </c>
      <c r="J70" s="139"/>
      <c r="K70" s="129"/>
    </row>
    <row r="71" spans="1:11" s="130" customFormat="1" ht="42.75" hidden="1" customHeight="1" x14ac:dyDescent="0.3">
      <c r="A71" s="456"/>
      <c r="B71" s="456"/>
      <c r="C71" s="456"/>
      <c r="D71" s="450" t="s">
        <v>465</v>
      </c>
      <c r="E71" s="127"/>
      <c r="F71" s="127"/>
      <c r="G71" s="127"/>
      <c r="H71" s="127"/>
      <c r="I71" s="128">
        <f>SUM(I72)</f>
        <v>0</v>
      </c>
      <c r="J71" s="139"/>
      <c r="K71" s="129"/>
    </row>
    <row r="72" spans="1:11" s="130" customFormat="1" ht="42.75" hidden="1" customHeight="1" x14ac:dyDescent="0.3">
      <c r="A72" s="121"/>
      <c r="B72" s="121"/>
      <c r="C72" s="121"/>
      <c r="D72" s="455" t="s">
        <v>377</v>
      </c>
      <c r="E72" s="131"/>
      <c r="F72" s="131"/>
      <c r="G72" s="131"/>
      <c r="H72" s="131"/>
      <c r="I72" s="133"/>
      <c r="J72" s="140"/>
      <c r="K72" s="129"/>
    </row>
    <row r="73" spans="1:11" s="130" customFormat="1" ht="28.5" hidden="1" customHeight="1" x14ac:dyDescent="0.3">
      <c r="A73" s="121"/>
      <c r="B73" s="121"/>
      <c r="C73" s="121"/>
      <c r="D73" s="124"/>
      <c r="E73" s="131"/>
      <c r="F73" s="131"/>
      <c r="G73" s="131"/>
      <c r="H73" s="131"/>
      <c r="I73" s="133"/>
      <c r="J73" s="140"/>
      <c r="K73" s="129"/>
    </row>
    <row r="74" spans="1:11" s="130" customFormat="1" ht="28.5" hidden="1" customHeight="1" x14ac:dyDescent="0.3">
      <c r="A74" s="121"/>
      <c r="B74" s="121"/>
      <c r="C74" s="121"/>
      <c r="D74" s="124"/>
      <c r="E74" s="131"/>
      <c r="F74" s="131"/>
      <c r="G74" s="131"/>
      <c r="H74" s="131"/>
      <c r="I74" s="133"/>
      <c r="J74" s="140"/>
      <c r="K74" s="129"/>
    </row>
    <row r="75" spans="1:11" s="130" customFormat="1" ht="28.5" hidden="1" customHeight="1" x14ac:dyDescent="0.3">
      <c r="A75" s="121"/>
      <c r="B75" s="121"/>
      <c r="C75" s="121"/>
      <c r="D75" s="124"/>
      <c r="E75" s="131"/>
      <c r="F75" s="131"/>
      <c r="G75" s="131"/>
      <c r="H75" s="131"/>
      <c r="I75" s="133"/>
      <c r="J75" s="140"/>
      <c r="K75" s="129"/>
    </row>
    <row r="76" spans="1:11" s="130" customFormat="1" ht="28.5" hidden="1" customHeight="1" x14ac:dyDescent="0.3">
      <c r="A76" s="121"/>
      <c r="B76" s="121"/>
      <c r="C76" s="121"/>
      <c r="D76" s="124"/>
      <c r="E76" s="131"/>
      <c r="F76" s="131"/>
      <c r="G76" s="131"/>
      <c r="H76" s="131"/>
      <c r="I76" s="133"/>
      <c r="J76" s="140"/>
      <c r="K76" s="129"/>
    </row>
    <row r="77" spans="1:11" s="130" customFormat="1" ht="28.5" hidden="1" customHeight="1" x14ac:dyDescent="0.3">
      <c r="A77" s="121"/>
      <c r="B77" s="121"/>
      <c r="C77" s="121"/>
      <c r="D77" s="124"/>
      <c r="E77" s="131"/>
      <c r="F77" s="131"/>
      <c r="G77" s="131"/>
      <c r="H77" s="131"/>
      <c r="I77" s="133"/>
      <c r="J77" s="140"/>
      <c r="K77" s="129"/>
    </row>
    <row r="78" spans="1:11" s="130" customFormat="1" ht="28.5" hidden="1" customHeight="1" x14ac:dyDescent="0.3">
      <c r="A78" s="121"/>
      <c r="B78" s="121"/>
      <c r="C78" s="121"/>
      <c r="D78" s="124"/>
      <c r="E78" s="131"/>
      <c r="F78" s="131"/>
      <c r="G78" s="131"/>
      <c r="H78" s="131"/>
      <c r="I78" s="133"/>
      <c r="J78" s="140"/>
      <c r="K78" s="129"/>
    </row>
    <row r="79" spans="1:11" s="36" customFormat="1" ht="42.75" customHeight="1" x14ac:dyDescent="0.3">
      <c r="A79" s="78"/>
      <c r="B79" s="78"/>
      <c r="C79" s="32"/>
      <c r="D79" s="82" t="s">
        <v>73</v>
      </c>
      <c r="E79" s="33"/>
      <c r="F79" s="77"/>
      <c r="G79" s="33"/>
      <c r="H79" s="33"/>
      <c r="I79" s="81">
        <f>SUM(I14,I25,I38,I46,I52,I56,I59,I62,I65,I68,I71)</f>
        <v>1644633</v>
      </c>
      <c r="J79" s="81"/>
      <c r="K79" s="35"/>
    </row>
    <row r="80" spans="1:11" ht="47.25" customHeight="1" x14ac:dyDescent="0.3">
      <c r="A80" s="24"/>
      <c r="B80" s="24"/>
      <c r="C80" s="24"/>
      <c r="D80" s="22"/>
      <c r="E80" s="22"/>
      <c r="F80" s="22"/>
      <c r="G80" s="22"/>
      <c r="H80" s="22"/>
      <c r="I80" s="22"/>
      <c r="J80" s="22"/>
      <c r="K80" s="22"/>
    </row>
    <row r="81" spans="1:11" ht="40.5" customHeight="1" x14ac:dyDescent="0.3">
      <c r="A81" s="24"/>
      <c r="B81" s="24"/>
      <c r="C81" s="24"/>
      <c r="D81" s="25"/>
      <c r="E81" s="25"/>
      <c r="F81" s="25"/>
      <c r="G81" s="25"/>
      <c r="H81" s="25"/>
      <c r="I81" s="20"/>
      <c r="J81" s="20"/>
      <c r="K81" s="20"/>
    </row>
    <row r="82" spans="1:11" ht="18.75" x14ac:dyDescent="0.3">
      <c r="A82" s="24"/>
      <c r="B82" s="24"/>
      <c r="C82" s="24"/>
      <c r="D82" s="22"/>
      <c r="E82" s="22"/>
      <c r="F82" s="22"/>
      <c r="G82" s="22"/>
      <c r="H82" s="22"/>
      <c r="I82" s="20"/>
      <c r="J82" s="20"/>
      <c r="K82" s="20"/>
    </row>
    <row r="83" spans="1:11" ht="20.25" x14ac:dyDescent="0.3">
      <c r="A83" s="26"/>
      <c r="B83" s="26"/>
      <c r="C83" s="26"/>
      <c r="D83" s="27"/>
      <c r="E83" s="27"/>
      <c r="F83" s="27"/>
      <c r="G83" s="27"/>
      <c r="H83" s="27"/>
      <c r="I83" s="20"/>
      <c r="J83" s="20"/>
      <c r="K83" s="20"/>
    </row>
    <row r="84" spans="1:11" ht="15.75" x14ac:dyDescent="0.25">
      <c r="I84" s="20"/>
      <c r="J84" s="20"/>
      <c r="K84" s="20"/>
    </row>
    <row r="88" spans="1:11" ht="15.75" x14ac:dyDescent="0.2">
      <c r="E88" s="28"/>
      <c r="F88" s="29"/>
      <c r="G88" s="30"/>
      <c r="H88" s="30"/>
    </row>
    <row r="89" spans="1:11" x14ac:dyDescent="0.2">
      <c r="E89" s="28"/>
      <c r="F89" s="31"/>
      <c r="G89" s="30"/>
      <c r="H89" s="30"/>
    </row>
    <row r="90" spans="1:11" x14ac:dyDescent="0.2">
      <c r="E90" s="30"/>
      <c r="F90" s="30"/>
      <c r="G90" s="30"/>
      <c r="H90"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3  </oddHeader>
  </headerFooter>
  <colBreaks count="1" manualBreakCount="1">
    <brk id="10" max="10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92"/>
  <sheetViews>
    <sheetView view="pageBreakPreview" topLeftCell="E63" zoomScaleNormal="112" zoomScaleSheetLayoutView="100" workbookViewId="0">
      <selection activeCell="K63" sqref="K1:K1048576"/>
    </sheetView>
  </sheetViews>
  <sheetFormatPr defaultColWidth="9.140625" defaultRowHeight="12.75" x14ac:dyDescent="0.2"/>
  <cols>
    <col min="1" max="1" width="13.5703125" style="19" customWidth="1"/>
    <col min="2" max="2" width="11.85546875" style="19" customWidth="1"/>
    <col min="3" max="3" width="10.85546875" style="19" customWidth="1"/>
    <col min="4" max="4" width="53.7109375" style="19" customWidth="1"/>
    <col min="5" max="5" width="53" style="19" customWidth="1"/>
    <col min="6" max="6" width="26.42578125" style="350" customWidth="1"/>
    <col min="7" max="7" width="15.5703125" style="174" customWidth="1"/>
    <col min="8" max="8" width="16.28515625" style="175" customWidth="1"/>
    <col min="9" max="9" width="15" style="19" customWidth="1"/>
    <col min="10" max="10" width="14.140625" style="19" customWidth="1"/>
    <col min="11" max="11" width="18.28515625" style="19" hidden="1" customWidth="1"/>
    <col min="12" max="12" width="17.28515625" style="19" customWidth="1"/>
    <col min="13" max="13" width="16" style="19" customWidth="1"/>
    <col min="14" max="16384" width="9.140625" style="19"/>
  </cols>
  <sheetData>
    <row r="4" spans="1:13" ht="57" customHeight="1" x14ac:dyDescent="0.2"/>
    <row r="5" spans="1:13" ht="16.350000000000001" customHeight="1" x14ac:dyDescent="0.3">
      <c r="D5" s="509"/>
      <c r="E5" s="509"/>
      <c r="F5" s="509"/>
      <c r="G5" s="509"/>
      <c r="H5" s="509"/>
      <c r="I5" s="509"/>
    </row>
    <row r="6" spans="1:13" ht="18.75" x14ac:dyDescent="0.3">
      <c r="D6" s="510"/>
      <c r="E6" s="510"/>
      <c r="F6" s="510"/>
      <c r="G6" s="510"/>
      <c r="H6" s="510"/>
      <c r="I6" s="510"/>
      <c r="J6" s="510"/>
    </row>
    <row r="7" spans="1:13" ht="16.899999999999999" customHeight="1" x14ac:dyDescent="0.3">
      <c r="D7" s="334"/>
      <c r="E7" s="334"/>
      <c r="F7" s="351"/>
      <c r="G7" s="333"/>
      <c r="H7" s="334"/>
      <c r="I7" s="334"/>
      <c r="J7" s="334"/>
    </row>
    <row r="8" spans="1:13" ht="27" customHeight="1" x14ac:dyDescent="0.3">
      <c r="A8" s="352" t="s">
        <v>298</v>
      </c>
      <c r="D8" s="334"/>
      <c r="E8" s="334"/>
      <c r="F8" s="351"/>
      <c r="G8" s="333"/>
      <c r="H8" s="334"/>
      <c r="I8" s="334"/>
      <c r="J8" s="334"/>
    </row>
    <row r="9" spans="1:13" ht="17.45" customHeight="1" x14ac:dyDescent="0.3">
      <c r="A9" s="170" t="s">
        <v>279</v>
      </c>
      <c r="D9" s="334"/>
      <c r="E9" s="334"/>
      <c r="F9" s="351"/>
      <c r="G9" s="333"/>
      <c r="H9" s="334"/>
      <c r="I9" s="334"/>
      <c r="J9" s="353" t="s">
        <v>383</v>
      </c>
    </row>
    <row r="10" spans="1:13" ht="9.6" customHeight="1" x14ac:dyDescent="0.3">
      <c r="E10" s="176"/>
      <c r="F10" s="351"/>
      <c r="G10" s="333"/>
      <c r="H10" s="177"/>
    </row>
    <row r="11" spans="1:13" s="178" customFormat="1" ht="27" customHeight="1" x14ac:dyDescent="0.2">
      <c r="A11" s="511" t="s">
        <v>384</v>
      </c>
      <c r="B11" s="511" t="s">
        <v>385</v>
      </c>
      <c r="C11" s="511" t="s">
        <v>231</v>
      </c>
      <c r="D11" s="512" t="s">
        <v>386</v>
      </c>
      <c r="E11" s="513" t="s">
        <v>316</v>
      </c>
      <c r="F11" s="513" t="s">
        <v>317</v>
      </c>
      <c r="G11" s="514" t="s">
        <v>232</v>
      </c>
      <c r="H11" s="515" t="s">
        <v>68</v>
      </c>
      <c r="I11" s="507" t="s">
        <v>69</v>
      </c>
      <c r="J11" s="508"/>
    </row>
    <row r="12" spans="1:13" s="178" customFormat="1" ht="86.25" customHeight="1" x14ac:dyDescent="0.2">
      <c r="A12" s="479"/>
      <c r="B12" s="479"/>
      <c r="C12" s="479"/>
      <c r="D12" s="479"/>
      <c r="E12" s="479"/>
      <c r="F12" s="474"/>
      <c r="G12" s="479"/>
      <c r="H12" s="479"/>
      <c r="I12" s="335" t="s">
        <v>227</v>
      </c>
      <c r="J12" s="179" t="s">
        <v>233</v>
      </c>
    </row>
    <row r="13" spans="1:13" s="356" customFormat="1" ht="15.75" customHeight="1" x14ac:dyDescent="0.2">
      <c r="A13" s="354">
        <v>1</v>
      </c>
      <c r="B13" s="354">
        <v>2</v>
      </c>
      <c r="C13" s="354">
        <v>3</v>
      </c>
      <c r="D13" s="354">
        <v>4</v>
      </c>
      <c r="E13" s="355">
        <v>5</v>
      </c>
      <c r="F13" s="355">
        <v>6</v>
      </c>
      <c r="G13" s="355">
        <v>7</v>
      </c>
      <c r="H13" s="355">
        <v>8</v>
      </c>
      <c r="I13" s="354">
        <v>9</v>
      </c>
      <c r="J13" s="355">
        <v>10</v>
      </c>
    </row>
    <row r="14" spans="1:13" ht="44.25" customHeight="1" x14ac:dyDescent="0.3">
      <c r="A14" s="180" t="s">
        <v>100</v>
      </c>
      <c r="B14" s="180"/>
      <c r="C14" s="180"/>
      <c r="D14" s="181" t="s">
        <v>91</v>
      </c>
      <c r="E14" s="182"/>
      <c r="F14" s="357"/>
      <c r="G14" s="183">
        <f>SUM(G15)</f>
        <v>4286245</v>
      </c>
      <c r="H14" s="183">
        <f t="shared" ref="H14:J14" si="0">SUM(H15)</f>
        <v>4286245</v>
      </c>
      <c r="I14" s="183">
        <f t="shared" si="0"/>
        <v>0</v>
      </c>
      <c r="J14" s="183">
        <f t="shared" si="0"/>
        <v>0</v>
      </c>
      <c r="L14" s="184"/>
      <c r="M14" s="184"/>
    </row>
    <row r="15" spans="1:13" ht="41.25" customHeight="1" x14ac:dyDescent="0.3">
      <c r="A15" s="180" t="s">
        <v>101</v>
      </c>
      <c r="B15" s="180"/>
      <c r="C15" s="180"/>
      <c r="D15" s="181" t="s">
        <v>91</v>
      </c>
      <c r="E15" s="182"/>
      <c r="F15" s="357"/>
      <c r="G15" s="183">
        <f>SUM(G16:G52)</f>
        <v>4286245</v>
      </c>
      <c r="H15" s="183">
        <f t="shared" ref="H15:J15" si="1">SUM(H16:H52)</f>
        <v>4286245</v>
      </c>
      <c r="I15" s="183">
        <f t="shared" si="1"/>
        <v>0</v>
      </c>
      <c r="J15" s="183">
        <f t="shared" si="1"/>
        <v>0</v>
      </c>
      <c r="K15" s="358">
        <f>SUM(H14:I14)</f>
        <v>4286245</v>
      </c>
    </row>
    <row r="16" spans="1:13" s="190" customFormat="1" ht="91.5" hidden="1" customHeight="1" x14ac:dyDescent="0.3">
      <c r="A16" s="121" t="s">
        <v>250</v>
      </c>
      <c r="B16" s="121" t="s">
        <v>55</v>
      </c>
      <c r="C16" s="121" t="s">
        <v>56</v>
      </c>
      <c r="D16" s="124" t="s">
        <v>251</v>
      </c>
      <c r="E16" s="185" t="s">
        <v>387</v>
      </c>
      <c r="F16" s="227" t="s">
        <v>388</v>
      </c>
      <c r="G16" s="187">
        <f t="shared" ref="G16:G52" si="2">SUM(H16:I16)</f>
        <v>0</v>
      </c>
      <c r="H16" s="188"/>
      <c r="I16" s="188"/>
      <c r="J16" s="188"/>
      <c r="K16" s="189"/>
    </row>
    <row r="17" spans="1:11" s="190" customFormat="1" ht="41.25" hidden="1" customHeight="1" x14ac:dyDescent="0.3">
      <c r="A17" s="121" t="s">
        <v>389</v>
      </c>
      <c r="B17" s="121" t="s">
        <v>390</v>
      </c>
      <c r="C17" s="121" t="s">
        <v>391</v>
      </c>
      <c r="D17" s="222" t="s">
        <v>392</v>
      </c>
      <c r="E17" s="186" t="s">
        <v>393</v>
      </c>
      <c r="F17" s="227" t="s">
        <v>394</v>
      </c>
      <c r="G17" s="187">
        <f t="shared" si="2"/>
        <v>0</v>
      </c>
      <c r="H17" s="200"/>
      <c r="I17" s="188"/>
      <c r="J17" s="188"/>
      <c r="K17" s="189"/>
    </row>
    <row r="18" spans="1:11" s="173" customFormat="1" ht="38.25" hidden="1" customHeight="1" x14ac:dyDescent="0.3">
      <c r="A18" s="194" t="s">
        <v>104</v>
      </c>
      <c r="B18" s="194" t="s">
        <v>105</v>
      </c>
      <c r="C18" s="194" t="s">
        <v>79</v>
      </c>
      <c r="D18" s="195" t="s">
        <v>106</v>
      </c>
      <c r="E18" s="186" t="s">
        <v>393</v>
      </c>
      <c r="F18" s="227" t="s">
        <v>394</v>
      </c>
      <c r="G18" s="187">
        <f t="shared" si="2"/>
        <v>0</v>
      </c>
      <c r="H18" s="196"/>
      <c r="I18" s="197"/>
      <c r="J18" s="236"/>
    </row>
    <row r="19" spans="1:11" s="199" customFormat="1" ht="40.5" hidden="1" customHeight="1" x14ac:dyDescent="0.3">
      <c r="A19" s="121" t="s">
        <v>107</v>
      </c>
      <c r="B19" s="121" t="s">
        <v>108</v>
      </c>
      <c r="C19" s="121" t="s">
        <v>79</v>
      </c>
      <c r="D19" s="124" t="s">
        <v>109</v>
      </c>
      <c r="E19" s="186" t="s">
        <v>393</v>
      </c>
      <c r="F19" s="227" t="s">
        <v>394</v>
      </c>
      <c r="G19" s="187">
        <f t="shared" si="2"/>
        <v>0</v>
      </c>
      <c r="H19" s="196"/>
      <c r="I19" s="197"/>
      <c r="J19" s="198"/>
    </row>
    <row r="20" spans="1:11" s="199" customFormat="1" ht="46.5" hidden="1" customHeight="1" x14ac:dyDescent="0.3">
      <c r="A20" s="194" t="s">
        <v>107</v>
      </c>
      <c r="B20" s="194" t="s">
        <v>108</v>
      </c>
      <c r="C20" s="194" t="s">
        <v>79</v>
      </c>
      <c r="D20" s="124" t="s">
        <v>109</v>
      </c>
      <c r="E20" s="186" t="s">
        <v>393</v>
      </c>
      <c r="F20" s="227" t="s">
        <v>394</v>
      </c>
      <c r="G20" s="187">
        <f t="shared" si="2"/>
        <v>0</v>
      </c>
      <c r="H20" s="196"/>
      <c r="I20" s="200"/>
      <c r="J20" s="198"/>
    </row>
    <row r="21" spans="1:11" s="202" customFormat="1" ht="36.75" hidden="1" customHeight="1" x14ac:dyDescent="0.3">
      <c r="A21" s="194" t="s">
        <v>110</v>
      </c>
      <c r="B21" s="194" t="s">
        <v>111</v>
      </c>
      <c r="C21" s="194" t="s">
        <v>79</v>
      </c>
      <c r="D21" s="201" t="s">
        <v>13</v>
      </c>
      <c r="E21" s="186" t="s">
        <v>393</v>
      </c>
      <c r="F21" s="227" t="s">
        <v>394</v>
      </c>
      <c r="G21" s="187">
        <f t="shared" si="2"/>
        <v>0</v>
      </c>
      <c r="H21" s="196"/>
      <c r="I21" s="200"/>
      <c r="J21" s="198"/>
    </row>
    <row r="22" spans="1:11" s="76" customFormat="1" ht="39.75" hidden="1" customHeight="1" x14ac:dyDescent="0.3">
      <c r="A22" s="194" t="s">
        <v>103</v>
      </c>
      <c r="B22" s="194" t="s">
        <v>113</v>
      </c>
      <c r="C22" s="194" t="s">
        <v>79</v>
      </c>
      <c r="D22" s="201" t="s">
        <v>112</v>
      </c>
      <c r="E22" s="186" t="s">
        <v>393</v>
      </c>
      <c r="F22" s="227" t="s">
        <v>394</v>
      </c>
      <c r="G22" s="187">
        <f t="shared" si="2"/>
        <v>0</v>
      </c>
      <c r="H22" s="187"/>
      <c r="I22" s="200"/>
      <c r="J22" s="90"/>
    </row>
    <row r="23" spans="1:11" s="76" customFormat="1" ht="58.5" hidden="1" customHeight="1" x14ac:dyDescent="0.3">
      <c r="A23" s="194" t="s">
        <v>115</v>
      </c>
      <c r="B23" s="194" t="s">
        <v>81</v>
      </c>
      <c r="C23" s="194" t="s">
        <v>52</v>
      </c>
      <c r="D23" s="203" t="s">
        <v>14</v>
      </c>
      <c r="E23" s="185" t="s">
        <v>395</v>
      </c>
      <c r="F23" s="227" t="s">
        <v>396</v>
      </c>
      <c r="G23" s="187">
        <f t="shared" si="2"/>
        <v>0</v>
      </c>
      <c r="H23" s="187"/>
      <c r="I23" s="200"/>
      <c r="J23" s="90"/>
    </row>
    <row r="24" spans="1:11" s="206" customFormat="1" ht="58.5" hidden="1" customHeight="1" x14ac:dyDescent="0.3">
      <c r="A24" s="121" t="s">
        <v>114</v>
      </c>
      <c r="B24" s="121" t="s">
        <v>117</v>
      </c>
      <c r="C24" s="121" t="s">
        <v>52</v>
      </c>
      <c r="D24" s="204" t="s">
        <v>116</v>
      </c>
      <c r="E24" s="185" t="s">
        <v>395</v>
      </c>
      <c r="F24" s="227" t="s">
        <v>396</v>
      </c>
      <c r="G24" s="187">
        <f t="shared" si="2"/>
        <v>0</v>
      </c>
      <c r="H24" s="196"/>
      <c r="I24" s="200"/>
      <c r="J24" s="205"/>
    </row>
    <row r="25" spans="1:11" s="173" customFormat="1" ht="45" hidden="1" customHeight="1" x14ac:dyDescent="0.3">
      <c r="A25" s="207" t="s">
        <v>319</v>
      </c>
      <c r="B25" s="194" t="s">
        <v>320</v>
      </c>
      <c r="C25" s="207" t="s">
        <v>52</v>
      </c>
      <c r="D25" s="201" t="s">
        <v>321</v>
      </c>
      <c r="E25" s="185" t="s">
        <v>318</v>
      </c>
      <c r="F25" s="227" t="s">
        <v>322</v>
      </c>
      <c r="G25" s="187">
        <f t="shared" si="2"/>
        <v>0</v>
      </c>
      <c r="H25" s="208"/>
      <c r="I25" s="209"/>
      <c r="J25" s="90"/>
    </row>
    <row r="26" spans="1:11" s="173" customFormat="1" ht="59.25" hidden="1" customHeight="1" x14ac:dyDescent="0.3">
      <c r="A26" s="194" t="s">
        <v>118</v>
      </c>
      <c r="B26" s="194" t="s">
        <v>119</v>
      </c>
      <c r="C26" s="194" t="s">
        <v>52</v>
      </c>
      <c r="D26" s="210" t="s">
        <v>120</v>
      </c>
      <c r="E26" s="185" t="s">
        <v>395</v>
      </c>
      <c r="F26" s="227" t="s">
        <v>396</v>
      </c>
      <c r="G26" s="187">
        <f t="shared" si="2"/>
        <v>0</v>
      </c>
      <c r="H26" s="196"/>
      <c r="I26" s="200"/>
      <c r="J26" s="211"/>
    </row>
    <row r="27" spans="1:11" s="173" customFormat="1" ht="96" hidden="1" customHeight="1" x14ac:dyDescent="0.3">
      <c r="A27" s="207" t="s">
        <v>123</v>
      </c>
      <c r="B27" s="194" t="s">
        <v>83</v>
      </c>
      <c r="C27" s="207" t="s">
        <v>52</v>
      </c>
      <c r="D27" s="201" t="s">
        <v>15</v>
      </c>
      <c r="E27" s="185" t="s">
        <v>397</v>
      </c>
      <c r="F27" s="227" t="s">
        <v>398</v>
      </c>
      <c r="G27" s="187">
        <f t="shared" si="2"/>
        <v>0</v>
      </c>
      <c r="H27" s="187"/>
      <c r="I27" s="200"/>
      <c r="J27" s="211"/>
    </row>
    <row r="28" spans="1:11" s="173" customFormat="1" ht="44.25" hidden="1" customHeight="1" x14ac:dyDescent="0.3">
      <c r="A28" s="194" t="s">
        <v>124</v>
      </c>
      <c r="B28" s="194" t="s">
        <v>125</v>
      </c>
      <c r="C28" s="194" t="s">
        <v>51</v>
      </c>
      <c r="D28" s="201" t="s">
        <v>126</v>
      </c>
      <c r="E28" s="185"/>
      <c r="F28" s="227"/>
      <c r="G28" s="187">
        <f t="shared" si="2"/>
        <v>0</v>
      </c>
      <c r="H28" s="187"/>
      <c r="I28" s="200"/>
      <c r="J28" s="211"/>
    </row>
    <row r="29" spans="1:11" s="173" customFormat="1" ht="57.75" hidden="1" customHeight="1" x14ac:dyDescent="0.3">
      <c r="A29" s="194" t="s">
        <v>127</v>
      </c>
      <c r="B29" s="194" t="s">
        <v>85</v>
      </c>
      <c r="C29" s="194" t="s">
        <v>50</v>
      </c>
      <c r="D29" s="212" t="s">
        <v>17</v>
      </c>
      <c r="E29" s="186" t="s">
        <v>399</v>
      </c>
      <c r="F29" s="227" t="s">
        <v>400</v>
      </c>
      <c r="G29" s="187">
        <f t="shared" si="2"/>
        <v>0</v>
      </c>
      <c r="H29" s="196"/>
      <c r="I29" s="200"/>
      <c r="J29" s="90"/>
    </row>
    <row r="30" spans="1:11" s="199" customFormat="1" ht="57" hidden="1" customHeight="1" x14ac:dyDescent="0.3">
      <c r="A30" s="194" t="s">
        <v>128</v>
      </c>
      <c r="B30" s="194" t="s">
        <v>86</v>
      </c>
      <c r="C30" s="213" t="s">
        <v>50</v>
      </c>
      <c r="D30" s="212" t="s">
        <v>16</v>
      </c>
      <c r="E30" s="186" t="s">
        <v>399</v>
      </c>
      <c r="F30" s="227" t="s">
        <v>400</v>
      </c>
      <c r="G30" s="187">
        <f t="shared" si="2"/>
        <v>0</v>
      </c>
      <c r="H30" s="187"/>
      <c r="I30" s="200"/>
      <c r="J30" s="198"/>
    </row>
    <row r="31" spans="1:11" s="199" customFormat="1" ht="60" hidden="1" customHeight="1" x14ac:dyDescent="0.3">
      <c r="A31" s="121" t="s">
        <v>252</v>
      </c>
      <c r="B31" s="121" t="s">
        <v>253</v>
      </c>
      <c r="C31" s="214" t="s">
        <v>50</v>
      </c>
      <c r="D31" s="212" t="s">
        <v>254</v>
      </c>
      <c r="E31" s="186" t="s">
        <v>399</v>
      </c>
      <c r="F31" s="227" t="s">
        <v>400</v>
      </c>
      <c r="G31" s="187">
        <f t="shared" si="2"/>
        <v>0</v>
      </c>
      <c r="H31" s="187"/>
      <c r="I31" s="200"/>
      <c r="J31" s="198"/>
    </row>
    <row r="32" spans="1:11" s="199" customFormat="1" ht="80.25" hidden="1" customHeight="1" x14ac:dyDescent="0.3">
      <c r="A32" s="121" t="s">
        <v>236</v>
      </c>
      <c r="B32" s="121" t="s">
        <v>237</v>
      </c>
      <c r="C32" s="214" t="s">
        <v>53</v>
      </c>
      <c r="D32" s="217" t="s">
        <v>235</v>
      </c>
      <c r="E32" s="186" t="s">
        <v>323</v>
      </c>
      <c r="F32" s="227" t="s">
        <v>324</v>
      </c>
      <c r="G32" s="187">
        <f t="shared" si="2"/>
        <v>0</v>
      </c>
      <c r="H32" s="187"/>
      <c r="I32" s="187"/>
      <c r="J32" s="187"/>
    </row>
    <row r="33" spans="1:10" s="199" customFormat="1" ht="80.25" customHeight="1" x14ac:dyDescent="0.3">
      <c r="A33" s="341" t="s">
        <v>255</v>
      </c>
      <c r="B33" s="341" t="s">
        <v>257</v>
      </c>
      <c r="C33" s="341" t="s">
        <v>53</v>
      </c>
      <c r="D33" s="342" t="s">
        <v>259</v>
      </c>
      <c r="E33" s="192" t="s">
        <v>401</v>
      </c>
      <c r="F33" s="359" t="s">
        <v>402</v>
      </c>
      <c r="G33" s="193">
        <f t="shared" si="2"/>
        <v>519077</v>
      </c>
      <c r="H33" s="193">
        <v>519077</v>
      </c>
      <c r="I33" s="187"/>
      <c r="J33" s="187"/>
    </row>
    <row r="34" spans="1:10" s="440" customFormat="1" ht="81.75" customHeight="1" x14ac:dyDescent="0.3">
      <c r="A34" s="341" t="s">
        <v>256</v>
      </c>
      <c r="B34" s="341" t="s">
        <v>258</v>
      </c>
      <c r="C34" s="341" t="s">
        <v>53</v>
      </c>
      <c r="D34" s="342" t="s">
        <v>260</v>
      </c>
      <c r="E34" s="192" t="s">
        <v>401</v>
      </c>
      <c r="F34" s="359" t="s">
        <v>402</v>
      </c>
      <c r="G34" s="193">
        <f t="shared" si="2"/>
        <v>527998</v>
      </c>
      <c r="H34" s="193">
        <v>527998</v>
      </c>
      <c r="I34" s="193"/>
      <c r="J34" s="193"/>
    </row>
    <row r="35" spans="1:10" s="440" customFormat="1" ht="79.5" customHeight="1" x14ac:dyDescent="0.3">
      <c r="A35" s="315" t="s">
        <v>129</v>
      </c>
      <c r="B35" s="315" t="s">
        <v>130</v>
      </c>
      <c r="C35" s="315" t="s">
        <v>53</v>
      </c>
      <c r="D35" s="374" t="s">
        <v>131</v>
      </c>
      <c r="E35" s="192" t="s">
        <v>401</v>
      </c>
      <c r="F35" s="359" t="s">
        <v>402</v>
      </c>
      <c r="G35" s="193">
        <f t="shared" si="2"/>
        <v>2742733</v>
      </c>
      <c r="H35" s="193">
        <v>2742733</v>
      </c>
      <c r="I35" s="416"/>
      <c r="J35" s="416"/>
    </row>
    <row r="36" spans="1:10" s="440" customFormat="1" ht="79.5" customHeight="1" x14ac:dyDescent="0.3">
      <c r="A36" s="315" t="s">
        <v>129</v>
      </c>
      <c r="B36" s="315" t="s">
        <v>130</v>
      </c>
      <c r="C36" s="315" t="s">
        <v>53</v>
      </c>
      <c r="D36" s="374" t="s">
        <v>131</v>
      </c>
      <c r="E36" s="192" t="s">
        <v>403</v>
      </c>
      <c r="F36" s="359" t="s">
        <v>404</v>
      </c>
      <c r="G36" s="193">
        <f t="shared" ref="G36" si="3">SUM(H36:I36)</f>
        <v>496437</v>
      </c>
      <c r="H36" s="193">
        <v>496437</v>
      </c>
      <c r="I36" s="416"/>
      <c r="J36" s="416"/>
    </row>
    <row r="37" spans="1:10" s="440" customFormat="1" ht="94.5" hidden="1" customHeight="1" x14ac:dyDescent="0.3">
      <c r="A37" s="191" t="s">
        <v>261</v>
      </c>
      <c r="B37" s="191" t="s">
        <v>262</v>
      </c>
      <c r="C37" s="191" t="s">
        <v>234</v>
      </c>
      <c r="D37" s="374" t="s">
        <v>263</v>
      </c>
      <c r="E37" s="192" t="s">
        <v>405</v>
      </c>
      <c r="F37" s="359" t="s">
        <v>406</v>
      </c>
      <c r="G37" s="193">
        <f t="shared" si="2"/>
        <v>0</v>
      </c>
      <c r="H37" s="193"/>
      <c r="I37" s="416"/>
      <c r="J37" s="416"/>
    </row>
    <row r="38" spans="1:10" s="417" customFormat="1" ht="75.75" hidden="1" customHeight="1" x14ac:dyDescent="0.3">
      <c r="A38" s="443" t="s">
        <v>288</v>
      </c>
      <c r="B38" s="383" t="s">
        <v>87</v>
      </c>
      <c r="C38" s="383" t="s">
        <v>188</v>
      </c>
      <c r="D38" s="371" t="s">
        <v>187</v>
      </c>
      <c r="E38" s="192" t="s">
        <v>407</v>
      </c>
      <c r="F38" s="359" t="s">
        <v>408</v>
      </c>
      <c r="G38" s="193">
        <f t="shared" si="2"/>
        <v>0</v>
      </c>
      <c r="H38" s="193"/>
      <c r="I38" s="416"/>
      <c r="J38" s="416"/>
    </row>
    <row r="39" spans="1:10" s="417" customFormat="1" ht="45" hidden="1" customHeight="1" x14ac:dyDescent="0.3">
      <c r="A39" s="191" t="s">
        <v>361</v>
      </c>
      <c r="B39" s="191" t="s">
        <v>362</v>
      </c>
      <c r="C39" s="191" t="s">
        <v>188</v>
      </c>
      <c r="D39" s="316" t="s">
        <v>363</v>
      </c>
      <c r="E39" s="192" t="s">
        <v>393</v>
      </c>
      <c r="F39" s="390" t="s">
        <v>394</v>
      </c>
      <c r="G39" s="193">
        <f t="shared" si="2"/>
        <v>0</v>
      </c>
      <c r="H39" s="193"/>
      <c r="I39" s="416"/>
      <c r="J39" s="416"/>
    </row>
    <row r="40" spans="1:10" s="417" customFormat="1" ht="63.75" hidden="1" customHeight="1" x14ac:dyDescent="0.3">
      <c r="A40" s="191" t="s">
        <v>264</v>
      </c>
      <c r="B40" s="191" t="s">
        <v>265</v>
      </c>
      <c r="C40" s="191" t="s">
        <v>278</v>
      </c>
      <c r="D40" s="374" t="s">
        <v>266</v>
      </c>
      <c r="E40" s="192"/>
      <c r="F40" s="359"/>
      <c r="G40" s="193">
        <f t="shared" si="2"/>
        <v>0</v>
      </c>
      <c r="H40" s="193"/>
      <c r="I40" s="416"/>
      <c r="J40" s="416"/>
    </row>
    <row r="41" spans="1:10" s="417" customFormat="1" ht="51.75" hidden="1" customHeight="1" x14ac:dyDescent="0.3">
      <c r="A41" s="191" t="s">
        <v>431</v>
      </c>
      <c r="B41" s="191" t="s">
        <v>207</v>
      </c>
      <c r="C41" s="191" t="s">
        <v>188</v>
      </c>
      <c r="D41" s="316" t="s">
        <v>206</v>
      </c>
      <c r="E41" s="192" t="s">
        <v>413</v>
      </c>
      <c r="F41" s="390" t="s">
        <v>414</v>
      </c>
      <c r="G41" s="193">
        <f t="shared" si="2"/>
        <v>0</v>
      </c>
      <c r="H41" s="193"/>
      <c r="I41" s="416"/>
      <c r="J41" s="416"/>
    </row>
    <row r="42" spans="1:10" ht="63" hidden="1" customHeight="1" x14ac:dyDescent="0.3">
      <c r="A42" s="191" t="s">
        <v>280</v>
      </c>
      <c r="B42" s="191" t="s">
        <v>281</v>
      </c>
      <c r="C42" s="191" t="s">
        <v>57</v>
      </c>
      <c r="D42" s="374" t="s">
        <v>282</v>
      </c>
      <c r="E42" s="419" t="s">
        <v>327</v>
      </c>
      <c r="F42" s="390" t="s">
        <v>417</v>
      </c>
      <c r="G42" s="193">
        <f t="shared" si="2"/>
        <v>0</v>
      </c>
      <c r="H42" s="339"/>
      <c r="I42" s="416"/>
      <c r="J42" s="416"/>
    </row>
    <row r="43" spans="1:10" s="67" customFormat="1" ht="75" hidden="1" customHeight="1" x14ac:dyDescent="0.3">
      <c r="A43" s="191" t="s">
        <v>238</v>
      </c>
      <c r="B43" s="191" t="s">
        <v>190</v>
      </c>
      <c r="C43" s="191" t="s">
        <v>54</v>
      </c>
      <c r="D43" s="316" t="s">
        <v>189</v>
      </c>
      <c r="E43" s="192" t="s">
        <v>401</v>
      </c>
      <c r="F43" s="359" t="s">
        <v>402</v>
      </c>
      <c r="G43" s="193">
        <f t="shared" si="2"/>
        <v>0</v>
      </c>
      <c r="H43" s="339"/>
      <c r="I43" s="416"/>
      <c r="J43" s="420"/>
    </row>
    <row r="44" spans="1:10" s="67" customFormat="1" ht="60.75" hidden="1" customHeight="1" x14ac:dyDescent="0.3">
      <c r="A44" s="315" t="s">
        <v>135</v>
      </c>
      <c r="B44" s="315" t="s">
        <v>136</v>
      </c>
      <c r="C44" s="315" t="s">
        <v>57</v>
      </c>
      <c r="D44" s="418" t="s">
        <v>80</v>
      </c>
      <c r="E44" s="192" t="s">
        <v>325</v>
      </c>
      <c r="F44" s="359" t="s">
        <v>326</v>
      </c>
      <c r="G44" s="193">
        <f t="shared" si="2"/>
        <v>0</v>
      </c>
      <c r="H44" s="193"/>
      <c r="I44" s="416"/>
      <c r="J44" s="420"/>
    </row>
    <row r="45" spans="1:10" s="67" customFormat="1" ht="45.75" hidden="1" customHeight="1" x14ac:dyDescent="0.3">
      <c r="A45" s="191" t="s">
        <v>409</v>
      </c>
      <c r="B45" s="191" t="s">
        <v>410</v>
      </c>
      <c r="C45" s="191" t="s">
        <v>411</v>
      </c>
      <c r="D45" s="316" t="s">
        <v>412</v>
      </c>
      <c r="E45" s="192" t="s">
        <v>413</v>
      </c>
      <c r="F45" s="390" t="s">
        <v>414</v>
      </c>
      <c r="G45" s="193">
        <f t="shared" si="2"/>
        <v>0</v>
      </c>
      <c r="H45" s="193"/>
      <c r="I45" s="416"/>
      <c r="J45" s="416"/>
    </row>
    <row r="46" spans="1:10" ht="59.25" hidden="1" customHeight="1" x14ac:dyDescent="0.3">
      <c r="A46" s="315" t="s">
        <v>138</v>
      </c>
      <c r="B46" s="315" t="s">
        <v>139</v>
      </c>
      <c r="C46" s="315" t="s">
        <v>57</v>
      </c>
      <c r="D46" s="418" t="s">
        <v>137</v>
      </c>
      <c r="E46" s="192"/>
      <c r="F46" s="359"/>
      <c r="G46" s="193">
        <f t="shared" si="2"/>
        <v>0</v>
      </c>
      <c r="H46" s="444"/>
      <c r="I46" s="416"/>
      <c r="J46" s="445"/>
    </row>
    <row r="47" spans="1:10" ht="3.75" hidden="1" customHeight="1" x14ac:dyDescent="0.3">
      <c r="A47" s="315" t="s">
        <v>140</v>
      </c>
      <c r="B47" s="315" t="s">
        <v>141</v>
      </c>
      <c r="C47" s="446" t="s">
        <v>142</v>
      </c>
      <c r="D47" s="447" t="s">
        <v>143</v>
      </c>
      <c r="E47" s="192" t="s">
        <v>328</v>
      </c>
      <c r="F47" s="359" t="s">
        <v>329</v>
      </c>
      <c r="G47" s="193">
        <f t="shared" si="2"/>
        <v>0</v>
      </c>
      <c r="H47" s="339"/>
      <c r="I47" s="416"/>
      <c r="J47" s="445"/>
    </row>
    <row r="48" spans="1:10" ht="60" hidden="1" customHeight="1" x14ac:dyDescent="0.3">
      <c r="A48" s="376" t="s">
        <v>243</v>
      </c>
      <c r="B48" s="191" t="s">
        <v>244</v>
      </c>
      <c r="C48" s="376" t="s">
        <v>65</v>
      </c>
      <c r="D48" s="377" t="s">
        <v>245</v>
      </c>
      <c r="E48" s="192" t="s">
        <v>415</v>
      </c>
      <c r="F48" s="390" t="s">
        <v>416</v>
      </c>
      <c r="G48" s="193">
        <f t="shared" si="2"/>
        <v>0</v>
      </c>
      <c r="H48" s="448"/>
      <c r="I48" s="416"/>
      <c r="J48" s="445"/>
    </row>
    <row r="49" spans="1:11" ht="61.5" hidden="1" customHeight="1" x14ac:dyDescent="0.3">
      <c r="A49" s="315" t="s">
        <v>144</v>
      </c>
      <c r="B49" s="315" t="s">
        <v>145</v>
      </c>
      <c r="C49" s="315" t="s">
        <v>55</v>
      </c>
      <c r="D49" s="418" t="s">
        <v>146</v>
      </c>
      <c r="E49" s="419" t="s">
        <v>397</v>
      </c>
      <c r="F49" s="390" t="s">
        <v>398</v>
      </c>
      <c r="G49" s="193">
        <f t="shared" si="2"/>
        <v>0</v>
      </c>
      <c r="H49" s="339"/>
      <c r="I49" s="416"/>
      <c r="J49" s="445"/>
    </row>
    <row r="50" spans="1:11" ht="57.75" hidden="1" customHeight="1" x14ac:dyDescent="0.3">
      <c r="A50" s="315" t="s">
        <v>144</v>
      </c>
      <c r="B50" s="315" t="s">
        <v>145</v>
      </c>
      <c r="C50" s="315" t="s">
        <v>55</v>
      </c>
      <c r="D50" s="418" t="s">
        <v>146</v>
      </c>
      <c r="E50" s="419" t="s">
        <v>446</v>
      </c>
      <c r="F50" s="390" t="s">
        <v>447</v>
      </c>
      <c r="G50" s="193">
        <f t="shared" si="2"/>
        <v>0</v>
      </c>
      <c r="H50" s="339"/>
      <c r="I50" s="416"/>
      <c r="J50" s="416"/>
    </row>
    <row r="51" spans="1:11" ht="43.5" hidden="1" customHeight="1" x14ac:dyDescent="0.3">
      <c r="A51" s="315" t="s">
        <v>144</v>
      </c>
      <c r="B51" s="315" t="s">
        <v>145</v>
      </c>
      <c r="C51" s="315" t="s">
        <v>55</v>
      </c>
      <c r="D51" s="418" t="s">
        <v>146</v>
      </c>
      <c r="E51" s="419" t="s">
        <v>327</v>
      </c>
      <c r="F51" s="390" t="s">
        <v>417</v>
      </c>
      <c r="G51" s="193">
        <f t="shared" si="2"/>
        <v>0</v>
      </c>
      <c r="H51" s="339"/>
      <c r="I51" s="416"/>
      <c r="J51" s="416"/>
    </row>
    <row r="52" spans="1:11" ht="61.5" hidden="1" customHeight="1" x14ac:dyDescent="0.3">
      <c r="A52" s="191" t="s">
        <v>432</v>
      </c>
      <c r="B52" s="191" t="s">
        <v>433</v>
      </c>
      <c r="C52" s="191" t="s">
        <v>55</v>
      </c>
      <c r="D52" s="192" t="s">
        <v>434</v>
      </c>
      <c r="E52" s="419" t="s">
        <v>327</v>
      </c>
      <c r="F52" s="390" t="s">
        <v>417</v>
      </c>
      <c r="G52" s="193">
        <f t="shared" si="2"/>
        <v>0</v>
      </c>
      <c r="H52" s="339"/>
      <c r="I52" s="416"/>
      <c r="J52" s="416"/>
    </row>
    <row r="53" spans="1:11" s="368" customFormat="1" ht="78.75" customHeight="1" x14ac:dyDescent="0.3">
      <c r="A53" s="180" t="s">
        <v>24</v>
      </c>
      <c r="B53" s="180"/>
      <c r="C53" s="180"/>
      <c r="D53" s="181" t="s">
        <v>95</v>
      </c>
      <c r="E53" s="421"/>
      <c r="F53" s="422"/>
      <c r="G53" s="272">
        <f>SUM(G54)</f>
        <v>-150000</v>
      </c>
      <c r="H53" s="272">
        <f t="shared" ref="H53:J53" si="4">SUM(H54)</f>
        <v>0</v>
      </c>
      <c r="I53" s="272">
        <f t="shared" si="4"/>
        <v>-150000</v>
      </c>
      <c r="J53" s="272">
        <f t="shared" si="4"/>
        <v>-150000</v>
      </c>
    </row>
    <row r="54" spans="1:11" s="368" customFormat="1" ht="76.5" customHeight="1" x14ac:dyDescent="0.3">
      <c r="A54" s="180" t="s">
        <v>25</v>
      </c>
      <c r="B54" s="180"/>
      <c r="C54" s="180"/>
      <c r="D54" s="181" t="s">
        <v>95</v>
      </c>
      <c r="E54" s="421"/>
      <c r="F54" s="422"/>
      <c r="G54" s="272">
        <f>SUM(G55:G64)</f>
        <v>-150000</v>
      </c>
      <c r="H54" s="272">
        <f t="shared" ref="H54:J54" si="5">SUM(H55:H64)</f>
        <v>0</v>
      </c>
      <c r="I54" s="272">
        <f t="shared" si="5"/>
        <v>-150000</v>
      </c>
      <c r="J54" s="272">
        <f t="shared" si="5"/>
        <v>-150000</v>
      </c>
      <c r="K54" s="184">
        <f>SUM(H53:I53)</f>
        <v>-150000</v>
      </c>
    </row>
    <row r="55" spans="1:11" s="425" customFormat="1" ht="110.25" hidden="1" customHeight="1" x14ac:dyDescent="0.3">
      <c r="A55" s="341" t="s">
        <v>284</v>
      </c>
      <c r="B55" s="191" t="s">
        <v>285</v>
      </c>
      <c r="C55" s="191" t="s">
        <v>50</v>
      </c>
      <c r="D55" s="316" t="s">
        <v>286</v>
      </c>
      <c r="E55" s="419" t="s">
        <v>330</v>
      </c>
      <c r="F55" s="359" t="s">
        <v>331</v>
      </c>
      <c r="G55" s="193">
        <f t="shared" ref="G55:G64" si="6">SUM(H55:I55)</f>
        <v>0</v>
      </c>
      <c r="H55" s="423"/>
      <c r="I55" s="339"/>
      <c r="J55" s="339"/>
      <c r="K55" s="424"/>
    </row>
    <row r="56" spans="1:11" s="425" customFormat="1" ht="99.75" hidden="1" customHeight="1" x14ac:dyDescent="0.3">
      <c r="A56" s="341" t="s">
        <v>418</v>
      </c>
      <c r="B56" s="191" t="s">
        <v>270</v>
      </c>
      <c r="C56" s="191" t="s">
        <v>269</v>
      </c>
      <c r="D56" s="382" t="s">
        <v>268</v>
      </c>
      <c r="E56" s="419" t="s">
        <v>330</v>
      </c>
      <c r="F56" s="359" t="s">
        <v>331</v>
      </c>
      <c r="G56" s="193">
        <f t="shared" si="6"/>
        <v>0</v>
      </c>
      <c r="H56" s="423"/>
      <c r="I56" s="339"/>
      <c r="J56" s="339"/>
      <c r="K56" s="424"/>
    </row>
    <row r="57" spans="1:11" ht="96" hidden="1" customHeight="1" x14ac:dyDescent="0.3">
      <c r="A57" s="341" t="s">
        <v>183</v>
      </c>
      <c r="B57" s="341" t="s">
        <v>184</v>
      </c>
      <c r="C57" s="341" t="s">
        <v>234</v>
      </c>
      <c r="D57" s="342" t="s">
        <v>185</v>
      </c>
      <c r="E57" s="419" t="s">
        <v>330</v>
      </c>
      <c r="F57" s="359" t="s">
        <v>331</v>
      </c>
      <c r="G57" s="193">
        <f t="shared" si="6"/>
        <v>0</v>
      </c>
      <c r="H57" s="339"/>
      <c r="I57" s="416"/>
      <c r="J57" s="416"/>
      <c r="K57" s="368"/>
    </row>
    <row r="58" spans="1:11" s="417" customFormat="1" ht="96.75" hidden="1" customHeight="1" x14ac:dyDescent="0.3">
      <c r="A58" s="341" t="s">
        <v>220</v>
      </c>
      <c r="B58" s="341" t="s">
        <v>221</v>
      </c>
      <c r="C58" s="341" t="s">
        <v>53</v>
      </c>
      <c r="D58" s="342" t="s">
        <v>222</v>
      </c>
      <c r="E58" s="419" t="s">
        <v>330</v>
      </c>
      <c r="F58" s="359" t="s">
        <v>331</v>
      </c>
      <c r="G58" s="193">
        <f t="shared" si="6"/>
        <v>0</v>
      </c>
      <c r="H58" s="339"/>
      <c r="I58" s="416"/>
      <c r="J58" s="416"/>
      <c r="K58" s="426"/>
    </row>
    <row r="59" spans="1:11" s="417" customFormat="1" ht="95.25" hidden="1" customHeight="1" x14ac:dyDescent="0.3">
      <c r="A59" s="341" t="s">
        <v>272</v>
      </c>
      <c r="B59" s="341" t="s">
        <v>273</v>
      </c>
      <c r="C59" s="341" t="s">
        <v>53</v>
      </c>
      <c r="D59" s="342" t="s">
        <v>274</v>
      </c>
      <c r="E59" s="419" t="s">
        <v>330</v>
      </c>
      <c r="F59" s="359" t="s">
        <v>331</v>
      </c>
      <c r="G59" s="193">
        <f t="shared" si="6"/>
        <v>0</v>
      </c>
      <c r="H59" s="339"/>
      <c r="I59" s="416"/>
      <c r="J59" s="416"/>
      <c r="K59" s="426"/>
    </row>
    <row r="60" spans="1:11" s="417" customFormat="1" ht="112.5" hidden="1" customHeight="1" x14ac:dyDescent="0.3">
      <c r="A60" s="383" t="s">
        <v>186</v>
      </c>
      <c r="B60" s="383" t="s">
        <v>87</v>
      </c>
      <c r="C60" s="383" t="s">
        <v>188</v>
      </c>
      <c r="D60" s="371" t="s">
        <v>187</v>
      </c>
      <c r="E60" s="419" t="s">
        <v>330</v>
      </c>
      <c r="F60" s="359" t="s">
        <v>331</v>
      </c>
      <c r="G60" s="193">
        <f t="shared" si="6"/>
        <v>0</v>
      </c>
      <c r="H60" s="339"/>
      <c r="I60" s="416"/>
      <c r="J60" s="416"/>
      <c r="K60" s="426"/>
    </row>
    <row r="61" spans="1:11" ht="92.25" hidden="1" customHeight="1" x14ac:dyDescent="0.3">
      <c r="A61" s="383" t="s">
        <v>186</v>
      </c>
      <c r="B61" s="383" t="s">
        <v>87</v>
      </c>
      <c r="C61" s="383" t="s">
        <v>188</v>
      </c>
      <c r="D61" s="371" t="s">
        <v>187</v>
      </c>
      <c r="E61" s="419" t="s">
        <v>332</v>
      </c>
      <c r="F61" s="359" t="s">
        <v>333</v>
      </c>
      <c r="G61" s="193">
        <f t="shared" si="6"/>
        <v>0</v>
      </c>
      <c r="H61" s="339"/>
      <c r="I61" s="416"/>
      <c r="J61" s="416"/>
      <c r="K61" s="368"/>
    </row>
    <row r="62" spans="1:11" ht="110.25" hidden="1" customHeight="1" x14ac:dyDescent="0.3">
      <c r="A62" s="191" t="s">
        <v>301</v>
      </c>
      <c r="B62" s="191" t="s">
        <v>302</v>
      </c>
      <c r="C62" s="191" t="s">
        <v>188</v>
      </c>
      <c r="D62" s="316" t="s">
        <v>419</v>
      </c>
      <c r="E62" s="419" t="s">
        <v>330</v>
      </c>
      <c r="F62" s="359" t="s">
        <v>331</v>
      </c>
      <c r="G62" s="193">
        <f t="shared" si="6"/>
        <v>0</v>
      </c>
      <c r="H62" s="339"/>
      <c r="I62" s="416"/>
      <c r="J62" s="416"/>
      <c r="K62" s="368"/>
    </row>
    <row r="63" spans="1:11" ht="80.25" customHeight="1" x14ac:dyDescent="0.3">
      <c r="A63" s="191" t="s">
        <v>208</v>
      </c>
      <c r="B63" s="191" t="s">
        <v>207</v>
      </c>
      <c r="C63" s="191" t="s">
        <v>188</v>
      </c>
      <c r="D63" s="316" t="s">
        <v>206</v>
      </c>
      <c r="E63" s="419" t="s">
        <v>420</v>
      </c>
      <c r="F63" s="359" t="s">
        <v>421</v>
      </c>
      <c r="G63" s="193">
        <f t="shared" si="6"/>
        <v>-150000</v>
      </c>
      <c r="H63" s="339"/>
      <c r="I63" s="416">
        <v>-150000</v>
      </c>
      <c r="J63" s="416">
        <v>-150000</v>
      </c>
      <c r="K63" s="368"/>
    </row>
    <row r="64" spans="1:11" ht="97.5" hidden="1" customHeight="1" x14ac:dyDescent="0.3">
      <c r="A64" s="383" t="s">
        <v>277</v>
      </c>
      <c r="B64" s="191" t="s">
        <v>145</v>
      </c>
      <c r="C64" s="191" t="s">
        <v>55</v>
      </c>
      <c r="D64" s="449" t="s">
        <v>146</v>
      </c>
      <c r="E64" s="419" t="s">
        <v>330</v>
      </c>
      <c r="F64" s="359" t="s">
        <v>331</v>
      </c>
      <c r="G64" s="193">
        <f t="shared" si="6"/>
        <v>0</v>
      </c>
      <c r="H64" s="416"/>
      <c r="I64" s="416"/>
      <c r="J64" s="416"/>
      <c r="K64" s="368"/>
    </row>
    <row r="65" spans="1:11" s="67" customFormat="1" ht="47.25" customHeight="1" x14ac:dyDescent="0.3">
      <c r="A65" s="108" t="s">
        <v>162</v>
      </c>
      <c r="B65" s="441"/>
      <c r="C65" s="441"/>
      <c r="D65" s="152" t="s">
        <v>92</v>
      </c>
      <c r="E65" s="442"/>
      <c r="F65" s="428"/>
      <c r="G65" s="183">
        <f>SUM(G66)</f>
        <v>225000</v>
      </c>
      <c r="H65" s="183">
        <f t="shared" ref="H65:J65" si="7">SUM(H66)</f>
        <v>225000</v>
      </c>
      <c r="I65" s="183">
        <f t="shared" si="7"/>
        <v>0</v>
      </c>
      <c r="J65" s="183">
        <f t="shared" si="7"/>
        <v>0</v>
      </c>
    </row>
    <row r="66" spans="1:11" s="67" customFormat="1" ht="45.75" customHeight="1" x14ac:dyDescent="0.3">
      <c r="A66" s="108" t="s">
        <v>161</v>
      </c>
      <c r="B66" s="441"/>
      <c r="C66" s="441"/>
      <c r="D66" s="152" t="s">
        <v>92</v>
      </c>
      <c r="E66" s="442"/>
      <c r="F66" s="428"/>
      <c r="G66" s="183">
        <f>SUM(G67:G69)</f>
        <v>225000</v>
      </c>
      <c r="H66" s="183">
        <f t="shared" ref="H66:J66" si="8">SUM(H67:H69)</f>
        <v>225000</v>
      </c>
      <c r="I66" s="183">
        <f t="shared" si="8"/>
        <v>0</v>
      </c>
      <c r="J66" s="183">
        <f t="shared" si="8"/>
        <v>0</v>
      </c>
      <c r="K66" s="228">
        <f>SUM(H66:I66)</f>
        <v>225000</v>
      </c>
    </row>
    <row r="67" spans="1:11" s="76" customFormat="1" ht="45.75" hidden="1" customHeight="1" x14ac:dyDescent="0.3">
      <c r="A67" s="207" t="s">
        <v>380</v>
      </c>
      <c r="B67" s="207" t="s">
        <v>422</v>
      </c>
      <c r="C67" s="223" t="s">
        <v>47</v>
      </c>
      <c r="D67" s="212" t="s">
        <v>423</v>
      </c>
      <c r="E67" s="185" t="s">
        <v>334</v>
      </c>
      <c r="F67" s="225" t="s">
        <v>335</v>
      </c>
      <c r="G67" s="196">
        <f t="shared" ref="G67" si="9">SUM(H67:I67)</f>
        <v>0</v>
      </c>
      <c r="H67" s="196"/>
      <c r="I67" s="188"/>
      <c r="J67" s="224"/>
      <c r="K67" s="90"/>
    </row>
    <row r="68" spans="1:11" s="76" customFormat="1" ht="68.25" customHeight="1" x14ac:dyDescent="0.3">
      <c r="A68" s="150" t="s">
        <v>378</v>
      </c>
      <c r="B68" s="150" t="s">
        <v>379</v>
      </c>
      <c r="C68" s="150" t="s">
        <v>49</v>
      </c>
      <c r="D68" s="381" t="s">
        <v>195</v>
      </c>
      <c r="E68" s="192" t="s">
        <v>399</v>
      </c>
      <c r="F68" s="390" t="s">
        <v>400</v>
      </c>
      <c r="G68" s="193">
        <f>SUM(H68:I68)</f>
        <v>225000</v>
      </c>
      <c r="H68" s="339">
        <v>225000</v>
      </c>
      <c r="I68" s="188"/>
      <c r="J68" s="224"/>
      <c r="K68" s="105"/>
    </row>
    <row r="69" spans="1:11" s="173" customFormat="1" ht="42" hidden="1" customHeight="1" x14ac:dyDescent="0.3">
      <c r="A69" s="194" t="s">
        <v>336</v>
      </c>
      <c r="B69" s="194" t="s">
        <v>134</v>
      </c>
      <c r="C69" s="194" t="s">
        <v>64</v>
      </c>
      <c r="D69" s="226" t="s">
        <v>18</v>
      </c>
      <c r="E69" s="186" t="s">
        <v>337</v>
      </c>
      <c r="F69" s="227"/>
      <c r="G69" s="227"/>
      <c r="H69" s="200"/>
      <c r="I69" s="200"/>
      <c r="J69" s="211"/>
    </row>
    <row r="70" spans="1:11" s="67" customFormat="1" ht="60" hidden="1" customHeight="1" x14ac:dyDescent="0.3">
      <c r="A70" s="108" t="s">
        <v>158</v>
      </c>
      <c r="B70" s="108"/>
      <c r="C70" s="108"/>
      <c r="D70" s="152" t="s">
        <v>93</v>
      </c>
      <c r="E70" s="427"/>
      <c r="F70" s="428"/>
      <c r="G70" s="272">
        <f>SUM(G71)</f>
        <v>0</v>
      </c>
      <c r="H70" s="272">
        <f t="shared" ref="H70:J70" si="10">SUM(H71)</f>
        <v>0</v>
      </c>
      <c r="I70" s="272">
        <f t="shared" si="10"/>
        <v>0</v>
      </c>
      <c r="J70" s="272">
        <f t="shared" si="10"/>
        <v>0</v>
      </c>
    </row>
    <row r="71" spans="1:11" s="67" customFormat="1" ht="57.75" hidden="1" customHeight="1" x14ac:dyDescent="0.3">
      <c r="A71" s="108" t="s">
        <v>157</v>
      </c>
      <c r="B71" s="108"/>
      <c r="C71" s="108"/>
      <c r="D71" s="152" t="s">
        <v>93</v>
      </c>
      <c r="E71" s="427"/>
      <c r="F71" s="428"/>
      <c r="G71" s="183">
        <f>SUM(G73:G79)</f>
        <v>0</v>
      </c>
      <c r="H71" s="183">
        <f>SUM(H73:H79)</f>
        <v>0</v>
      </c>
      <c r="I71" s="183">
        <f>SUM(I73:I79)</f>
        <v>0</v>
      </c>
      <c r="J71" s="183">
        <f>SUM(J73:J79)</f>
        <v>0</v>
      </c>
      <c r="K71" s="228">
        <f>SUM(H71:I71)</f>
        <v>0</v>
      </c>
    </row>
    <row r="72" spans="1:11" s="67" customFormat="1" ht="102" hidden="1" customHeight="1" x14ac:dyDescent="0.3">
      <c r="A72" s="396" t="s">
        <v>338</v>
      </c>
      <c r="B72" s="396" t="s">
        <v>339</v>
      </c>
      <c r="C72" s="167"/>
      <c r="D72" s="381" t="s">
        <v>340</v>
      </c>
      <c r="E72" s="192" t="s">
        <v>341</v>
      </c>
      <c r="F72" s="390"/>
      <c r="G72" s="390"/>
      <c r="H72" s="416"/>
      <c r="I72" s="416"/>
      <c r="J72" s="420"/>
    </row>
    <row r="73" spans="1:11" s="67" customFormat="1" ht="55.5" hidden="1" customHeight="1" x14ac:dyDescent="0.3">
      <c r="A73" s="396" t="s">
        <v>342</v>
      </c>
      <c r="B73" s="396" t="s">
        <v>343</v>
      </c>
      <c r="C73" s="167" t="s">
        <v>21</v>
      </c>
      <c r="D73" s="381" t="s">
        <v>344</v>
      </c>
      <c r="E73" s="192" t="s">
        <v>424</v>
      </c>
      <c r="F73" s="359" t="s">
        <v>425</v>
      </c>
      <c r="G73" s="193">
        <f>SUM(H73:I73)</f>
        <v>0</v>
      </c>
      <c r="H73" s="416"/>
      <c r="I73" s="416"/>
      <c r="J73" s="420"/>
    </row>
    <row r="74" spans="1:11" s="67" customFormat="1" ht="58.5" hidden="1" customHeight="1" x14ac:dyDescent="0.3">
      <c r="A74" s="396" t="s">
        <v>345</v>
      </c>
      <c r="B74" s="429" t="s">
        <v>346</v>
      </c>
      <c r="C74" s="430" t="s">
        <v>58</v>
      </c>
      <c r="D74" s="381" t="s">
        <v>347</v>
      </c>
      <c r="E74" s="192" t="s">
        <v>424</v>
      </c>
      <c r="F74" s="359" t="s">
        <v>425</v>
      </c>
      <c r="G74" s="193">
        <f t="shared" ref="G74:G83" si="11">SUM(H74:I74)</f>
        <v>0</v>
      </c>
      <c r="H74" s="416"/>
      <c r="I74" s="416"/>
      <c r="J74" s="420"/>
    </row>
    <row r="75" spans="1:11" s="432" customFormat="1" ht="61.5" hidden="1" customHeight="1" x14ac:dyDescent="0.3">
      <c r="A75" s="396" t="s">
        <v>348</v>
      </c>
      <c r="B75" s="396" t="s">
        <v>349</v>
      </c>
      <c r="C75" s="167" t="s">
        <v>58</v>
      </c>
      <c r="D75" s="381" t="s">
        <v>350</v>
      </c>
      <c r="E75" s="192" t="s">
        <v>424</v>
      </c>
      <c r="F75" s="359" t="s">
        <v>425</v>
      </c>
      <c r="G75" s="193">
        <f t="shared" si="11"/>
        <v>0</v>
      </c>
      <c r="H75" s="416"/>
      <c r="I75" s="416"/>
      <c r="J75" s="431"/>
    </row>
    <row r="76" spans="1:11" s="432" customFormat="1" ht="52.5" hidden="1" customHeight="1" x14ac:dyDescent="0.3">
      <c r="A76" s="405" t="s">
        <v>351</v>
      </c>
      <c r="B76" s="405" t="s">
        <v>352</v>
      </c>
      <c r="C76" s="150"/>
      <c r="D76" s="406" t="s">
        <v>353</v>
      </c>
      <c r="E76" s="192" t="s">
        <v>424</v>
      </c>
      <c r="F76" s="359" t="s">
        <v>425</v>
      </c>
      <c r="G76" s="193">
        <f t="shared" si="11"/>
        <v>0</v>
      </c>
      <c r="H76" s="416"/>
      <c r="I76" s="416"/>
      <c r="J76" s="431"/>
    </row>
    <row r="77" spans="1:11" s="432" customFormat="1" ht="62.25" hidden="1" customHeight="1" x14ac:dyDescent="0.3">
      <c r="A77" s="405" t="s">
        <v>167</v>
      </c>
      <c r="B77" s="405" t="s">
        <v>168</v>
      </c>
      <c r="C77" s="150" t="s">
        <v>21</v>
      </c>
      <c r="D77" s="406" t="s">
        <v>426</v>
      </c>
      <c r="E77" s="192" t="s">
        <v>424</v>
      </c>
      <c r="F77" s="359" t="s">
        <v>425</v>
      </c>
      <c r="G77" s="193">
        <f t="shared" si="11"/>
        <v>0</v>
      </c>
      <c r="H77" s="416"/>
      <c r="I77" s="416"/>
      <c r="J77" s="431"/>
    </row>
    <row r="78" spans="1:11" s="432" customFormat="1" ht="0.75" hidden="1" customHeight="1" x14ac:dyDescent="0.3">
      <c r="A78" s="433" t="s">
        <v>354</v>
      </c>
      <c r="B78" s="433" t="s">
        <v>355</v>
      </c>
      <c r="C78" s="434"/>
      <c r="D78" s="435" t="s">
        <v>356</v>
      </c>
      <c r="E78" s="192" t="s">
        <v>424</v>
      </c>
      <c r="F78" s="359" t="s">
        <v>425</v>
      </c>
      <c r="G78" s="193">
        <f t="shared" si="11"/>
        <v>0</v>
      </c>
      <c r="H78" s="416"/>
      <c r="I78" s="416"/>
      <c r="J78" s="431"/>
    </row>
    <row r="79" spans="1:11" s="432" customFormat="1" ht="61.5" hidden="1" customHeight="1" x14ac:dyDescent="0.3">
      <c r="A79" s="396" t="s">
        <v>169</v>
      </c>
      <c r="B79" s="396" t="s">
        <v>125</v>
      </c>
      <c r="C79" s="150" t="s">
        <v>51</v>
      </c>
      <c r="D79" s="406" t="s">
        <v>126</v>
      </c>
      <c r="E79" s="192" t="s">
        <v>424</v>
      </c>
      <c r="F79" s="359" t="s">
        <v>425</v>
      </c>
      <c r="G79" s="193">
        <f t="shared" si="11"/>
        <v>0</v>
      </c>
      <c r="H79" s="416"/>
      <c r="I79" s="416"/>
      <c r="J79" s="431"/>
    </row>
    <row r="80" spans="1:11" s="67" customFormat="1" ht="50.25" hidden="1" customHeight="1" x14ac:dyDescent="0.3">
      <c r="A80" s="108" t="s">
        <v>22</v>
      </c>
      <c r="B80" s="108"/>
      <c r="C80" s="108"/>
      <c r="D80" s="409" t="s">
        <v>201</v>
      </c>
      <c r="E80" s="436"/>
      <c r="F80" s="437"/>
      <c r="G80" s="272">
        <f>SUM(G81)</f>
        <v>0</v>
      </c>
      <c r="H80" s="272">
        <f t="shared" ref="H80:J80" si="12">SUM(H81)</f>
        <v>0</v>
      </c>
      <c r="I80" s="272">
        <f t="shared" si="12"/>
        <v>0</v>
      </c>
      <c r="J80" s="272">
        <f t="shared" si="12"/>
        <v>0</v>
      </c>
    </row>
    <row r="81" spans="1:11" s="67" customFormat="1" ht="51" hidden="1" customHeight="1" x14ac:dyDescent="0.3">
      <c r="A81" s="108" t="s">
        <v>23</v>
      </c>
      <c r="B81" s="108"/>
      <c r="C81" s="108"/>
      <c r="D81" s="409" t="s">
        <v>201</v>
      </c>
      <c r="E81" s="436"/>
      <c r="F81" s="437"/>
      <c r="G81" s="272">
        <f>SUM(G82:G83)</f>
        <v>0</v>
      </c>
      <c r="H81" s="272">
        <f t="shared" ref="H81:J81" si="13">SUM(H82:H83)</f>
        <v>0</v>
      </c>
      <c r="I81" s="272">
        <f t="shared" si="13"/>
        <v>0</v>
      </c>
      <c r="J81" s="272">
        <f t="shared" si="13"/>
        <v>0</v>
      </c>
      <c r="K81" s="228">
        <f>SUM(H81:I81)</f>
        <v>0</v>
      </c>
    </row>
    <row r="82" spans="1:11" s="67" customFormat="1" ht="45.75" hidden="1" customHeight="1" x14ac:dyDescent="0.3">
      <c r="A82" s="383" t="s">
        <v>436</v>
      </c>
      <c r="B82" s="383" t="s">
        <v>437</v>
      </c>
      <c r="C82" s="383" t="s">
        <v>57</v>
      </c>
      <c r="D82" s="408" t="s">
        <v>435</v>
      </c>
      <c r="E82" s="192" t="s">
        <v>427</v>
      </c>
      <c r="F82" s="359" t="s">
        <v>428</v>
      </c>
      <c r="G82" s="193">
        <f t="shared" si="11"/>
        <v>0</v>
      </c>
      <c r="H82" s="416"/>
      <c r="I82" s="416"/>
      <c r="J82" s="438"/>
    </row>
    <row r="83" spans="1:11" s="76" customFormat="1" ht="44.25" hidden="1" customHeight="1" x14ac:dyDescent="0.3">
      <c r="A83" s="221" t="s">
        <v>180</v>
      </c>
      <c r="B83" s="221" t="s">
        <v>181</v>
      </c>
      <c r="C83" s="221" t="s">
        <v>63</v>
      </c>
      <c r="D83" s="230" t="s">
        <v>179</v>
      </c>
      <c r="E83" s="186" t="s">
        <v>427</v>
      </c>
      <c r="F83" s="225" t="s">
        <v>428</v>
      </c>
      <c r="G83" s="187">
        <f t="shared" si="11"/>
        <v>0</v>
      </c>
      <c r="H83" s="200"/>
      <c r="I83" s="200"/>
      <c r="J83" s="229"/>
    </row>
    <row r="84" spans="1:11" s="364" customFormat="1" ht="42.75" customHeight="1" x14ac:dyDescent="0.3">
      <c r="A84" s="360" t="s">
        <v>429</v>
      </c>
      <c r="B84" s="360" t="s">
        <v>429</v>
      </c>
      <c r="C84" s="361" t="s">
        <v>429</v>
      </c>
      <c r="D84" s="362" t="s">
        <v>226</v>
      </c>
      <c r="E84" s="362" t="s">
        <v>429</v>
      </c>
      <c r="F84" s="362" t="s">
        <v>429</v>
      </c>
      <c r="G84" s="363">
        <f>SUM(G15,G54,G66,G71,G81)</f>
        <v>4361245</v>
      </c>
      <c r="H84" s="363">
        <f>SUM(H15,H54,H66,H71,H81)</f>
        <v>4511245</v>
      </c>
      <c r="I84" s="363">
        <f>SUM(I15,I54,I66,I71,I81)</f>
        <v>-150000</v>
      </c>
      <c r="J84" s="363">
        <f>SUM(J15,J54,J66,J71,J81)</f>
        <v>-150000</v>
      </c>
      <c r="K84" s="367">
        <f>SUM(H84:I84)</f>
        <v>4361245</v>
      </c>
    </row>
    <row r="85" spans="1:11" ht="28.9" customHeight="1" x14ac:dyDescent="0.3">
      <c r="A85" s="231"/>
      <c r="B85" s="231"/>
      <c r="C85" s="231"/>
      <c r="D85" s="231"/>
      <c r="E85" s="231"/>
      <c r="F85" s="365"/>
      <c r="G85" s="232"/>
      <c r="H85" s="233"/>
      <c r="I85" s="233"/>
    </row>
    <row r="86" spans="1:11" ht="101.25" customHeight="1" x14ac:dyDescent="0.3">
      <c r="A86" s="231"/>
      <c r="B86" s="231"/>
      <c r="C86" s="231"/>
      <c r="D86" s="231"/>
      <c r="E86" s="231"/>
      <c r="F86" s="365"/>
      <c r="G86" s="232"/>
      <c r="H86" s="233"/>
      <c r="I86" s="233"/>
    </row>
    <row r="87" spans="1:11" ht="18.75" x14ac:dyDescent="0.3">
      <c r="A87" s="231"/>
      <c r="B87" s="231"/>
      <c r="C87" s="231"/>
      <c r="D87" s="234"/>
      <c r="E87" s="234"/>
      <c r="F87" s="366"/>
      <c r="G87" s="235"/>
      <c r="I87" s="233"/>
    </row>
    <row r="88" spans="1:11" ht="18.75" x14ac:dyDescent="0.3">
      <c r="A88" s="231"/>
      <c r="B88" s="231"/>
      <c r="C88" s="231"/>
      <c r="D88" s="231"/>
      <c r="E88" s="231"/>
      <c r="F88" s="365"/>
      <c r="G88" s="232"/>
      <c r="H88" s="233"/>
      <c r="I88" s="233"/>
    </row>
    <row r="89" spans="1:11" ht="18.75" x14ac:dyDescent="0.3">
      <c r="A89" s="231"/>
      <c r="B89" s="231"/>
      <c r="C89" s="231"/>
      <c r="D89" s="231"/>
      <c r="E89" s="231"/>
      <c r="F89" s="365"/>
      <c r="G89" s="232"/>
      <c r="H89" s="233"/>
      <c r="I89" s="233"/>
    </row>
    <row r="90" spans="1:11" x14ac:dyDescent="0.2">
      <c r="A90" s="234"/>
      <c r="B90" s="234"/>
      <c r="C90" s="234"/>
      <c r="D90" s="234"/>
      <c r="E90" s="234"/>
      <c r="F90" s="366"/>
      <c r="G90" s="235"/>
    </row>
    <row r="91" spans="1:11" ht="18" x14ac:dyDescent="0.25">
      <c r="A91" s="234"/>
      <c r="B91" s="234"/>
      <c r="C91" s="234"/>
      <c r="D91" s="234"/>
      <c r="E91" s="234"/>
      <c r="F91" s="366"/>
      <c r="G91" s="235"/>
      <c r="H91" s="228"/>
      <c r="I91" s="228"/>
    </row>
    <row r="92" spans="1:11" x14ac:dyDescent="0.2">
      <c r="A92" s="234"/>
      <c r="B92" s="234"/>
      <c r="C92" s="234"/>
      <c r="D92" s="234"/>
      <c r="E92" s="234"/>
      <c r="F92" s="366"/>
      <c r="G92" s="235"/>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0" orientation="landscape" r:id="rId1"/>
  <headerFooter differentFirst="1" alignWithMargins="0">
    <oddHeader xml:space="preserve">&amp;C&amp;P&amp;Rпродовження додатку 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дод1</vt:lpstr>
      <vt:lpstr>дод2</vt:lpstr>
      <vt:lpstr>дод3</vt:lpstr>
      <vt:lpstr>дод4</vt:lpstr>
      <vt:lpstr>дод2!Заголовки_для_печати</vt:lpstr>
      <vt:lpstr>дод3!Заголовки_для_печати</vt:lpstr>
      <vt:lpstr>дод4!Заголовки_для_печати</vt:lpstr>
      <vt:lpstr>дод1!Область_печати</vt:lpstr>
      <vt:lpstr>дод2!Область_печати</vt:lpstr>
      <vt:lpstr>дод3!Область_печати</vt:lpstr>
      <vt:lpstr>дод4!Область_печати</vt:lpstr>
    </vt:vector>
  </TitlesOfParts>
  <Company>Відділ доходів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Пользователь Windows</cp:lastModifiedBy>
  <cp:lastPrinted>2021-04-26T09:31:46Z</cp:lastPrinted>
  <dcterms:created xsi:type="dcterms:W3CDTF">2004-12-22T07:46:33Z</dcterms:created>
  <dcterms:modified xsi:type="dcterms:W3CDTF">2021-04-26T11:54:49Z</dcterms:modified>
</cp:coreProperties>
</file>