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Z:\Проекти РАДА\"/>
    </mc:Choice>
  </mc:AlternateContent>
  <bookViews>
    <workbookView xWindow="0" yWindow="0" windowWidth="28800" windowHeight="12300" tabRatio="601" activeTab="1"/>
  </bookViews>
  <sheets>
    <sheet name="дод1" sheetId="47" r:id="rId1"/>
    <sheet name="дод2" sheetId="50" r:id="rId2"/>
    <sheet name="дод3" sheetId="49" r:id="rId3"/>
    <sheet name="дод4" sheetId="46" r:id="rId4"/>
    <sheet name="дод5" sheetId="51" r:id="rId5"/>
    <sheet name="дод6" sheetId="52" r:id="rId6"/>
  </sheets>
  <externalReferences>
    <externalReference r:id="rId7"/>
  </externalReferences>
  <definedNames>
    <definedName name="_xlnm.Print_Titles" localSheetId="2">дод3!$8:$12</definedName>
    <definedName name="_xlnm.Print_Titles" localSheetId="4">дод5!$11:$12</definedName>
    <definedName name="_xlnm.Print_Titles" localSheetId="5">дод6!$11:$13</definedName>
    <definedName name="_xlnm.Print_Area" localSheetId="0">дод1!$A$1:$F$110</definedName>
    <definedName name="_xlnm.Print_Area" localSheetId="1">дод2!$A$1:$F$39</definedName>
    <definedName name="_xlnm.Print_Area" localSheetId="2">дод3!$A$1:$R$147</definedName>
    <definedName name="_xlnm.Print_Area" localSheetId="3">дод4!$A$1:$D$67</definedName>
    <definedName name="_xlnm.Print_Area" localSheetId="4">дод5!$A$1:$J$85</definedName>
    <definedName name="_xlnm.Print_Area" localSheetId="5">дод6!$A$1:$J$86</definedName>
  </definedNames>
  <calcPr calcId="162913"/>
</workbook>
</file>

<file path=xl/calcChain.xml><?xml version="1.0" encoding="utf-8"?>
<calcChain xmlns="http://schemas.openxmlformats.org/spreadsheetml/2006/main">
  <c r="I38" i="51" l="1"/>
  <c r="O80" i="49" l="1"/>
  <c r="K80" i="49"/>
  <c r="D31" i="46" l="1"/>
  <c r="D32" i="46" l="1"/>
  <c r="F14" i="49" l="1"/>
  <c r="E133" i="49" l="1"/>
  <c r="D88" i="47" l="1"/>
  <c r="D87" i="47" s="1"/>
  <c r="D109" i="47" s="1"/>
  <c r="D89" i="47"/>
  <c r="J136" i="49" l="1"/>
  <c r="E136" i="49"/>
  <c r="G83" i="52" l="1"/>
  <c r="G82" i="52"/>
  <c r="J81" i="52"/>
  <c r="J80" i="52" s="1"/>
  <c r="I81" i="52"/>
  <c r="I80" i="52" s="1"/>
  <c r="H81" i="52"/>
  <c r="G79" i="52"/>
  <c r="G78" i="52"/>
  <c r="G77" i="52"/>
  <c r="G76" i="52"/>
  <c r="G75" i="52"/>
  <c r="G74" i="52"/>
  <c r="G73" i="52"/>
  <c r="J71" i="52"/>
  <c r="J70" i="52" s="1"/>
  <c r="I71" i="52"/>
  <c r="I70" i="52" s="1"/>
  <c r="H71" i="52"/>
  <c r="H70" i="52" s="1"/>
  <c r="G68" i="52"/>
  <c r="G67" i="52"/>
  <c r="J66" i="52"/>
  <c r="J65" i="52" s="1"/>
  <c r="I66" i="52"/>
  <c r="H66" i="52"/>
  <c r="H65" i="52" s="1"/>
  <c r="G64" i="52"/>
  <c r="G63" i="52"/>
  <c r="G62" i="52"/>
  <c r="G61" i="52"/>
  <c r="G60" i="52"/>
  <c r="G59" i="52"/>
  <c r="G58" i="52"/>
  <c r="G57" i="52"/>
  <c r="G56" i="52"/>
  <c r="G55" i="52"/>
  <c r="J54" i="52"/>
  <c r="J53" i="52" s="1"/>
  <c r="I54" i="52"/>
  <c r="I53" i="52" s="1"/>
  <c r="H54" i="52"/>
  <c r="H53" i="52" s="1"/>
  <c r="G52" i="52"/>
  <c r="G51" i="52"/>
  <c r="G50" i="52"/>
  <c r="G49" i="52"/>
  <c r="G48" i="52"/>
  <c r="G47" i="52"/>
  <c r="G46" i="52"/>
  <c r="G45" i="52"/>
  <c r="G44" i="52"/>
  <c r="G43" i="52"/>
  <c r="G42" i="52"/>
  <c r="G41" i="52"/>
  <c r="G40" i="52"/>
  <c r="G39" i="52"/>
  <c r="G38" i="52"/>
  <c r="G37" i="52"/>
  <c r="G36" i="52"/>
  <c r="G35" i="52"/>
  <c r="G34" i="52"/>
  <c r="G33" i="52"/>
  <c r="G32" i="52"/>
  <c r="G31" i="52"/>
  <c r="G30" i="52"/>
  <c r="G29" i="52"/>
  <c r="G28" i="52"/>
  <c r="G27" i="52"/>
  <c r="G26" i="52"/>
  <c r="G25" i="52"/>
  <c r="G24" i="52"/>
  <c r="G23" i="52"/>
  <c r="G22" i="52"/>
  <c r="G21" i="52"/>
  <c r="G20" i="52"/>
  <c r="G19" i="52"/>
  <c r="G18" i="52"/>
  <c r="G17" i="52"/>
  <c r="G16" i="52"/>
  <c r="J15" i="52"/>
  <c r="J14" i="52" s="1"/>
  <c r="I15" i="52"/>
  <c r="I14" i="52" s="1"/>
  <c r="H15" i="52"/>
  <c r="H14" i="52" s="1"/>
  <c r="K15" i="52" s="1"/>
  <c r="I75" i="51"/>
  <c r="I74" i="51" s="1"/>
  <c r="I72" i="51"/>
  <c r="I71" i="51" s="1"/>
  <c r="I69" i="51"/>
  <c r="I68" i="51" s="1"/>
  <c r="I63" i="51"/>
  <c r="I62" i="51" s="1"/>
  <c r="I60" i="51"/>
  <c r="I59" i="51" s="1"/>
  <c r="I57" i="51"/>
  <c r="I56" i="51" s="1"/>
  <c r="I53" i="51" s="1"/>
  <c r="I52" i="51" s="1"/>
  <c r="I47" i="51"/>
  <c r="I46" i="51" s="1"/>
  <c r="I37" i="51"/>
  <c r="I25" i="51"/>
  <c r="I24" i="51" s="1"/>
  <c r="K14" i="51"/>
  <c r="I14" i="51"/>
  <c r="C34" i="50"/>
  <c r="C33" i="50"/>
  <c r="F32" i="50"/>
  <c r="F31" i="50" s="1"/>
  <c r="E32" i="50"/>
  <c r="E31" i="50" s="1"/>
  <c r="D32" i="50"/>
  <c r="C30" i="50"/>
  <c r="D29" i="50"/>
  <c r="C29" i="50" s="1"/>
  <c r="F28" i="50"/>
  <c r="E28" i="50"/>
  <c r="C27" i="50"/>
  <c r="D26" i="50"/>
  <c r="C26" i="50" s="1"/>
  <c r="F25" i="50"/>
  <c r="E25" i="50"/>
  <c r="C21" i="50"/>
  <c r="C20" i="50"/>
  <c r="F19" i="50"/>
  <c r="F18" i="50" s="1"/>
  <c r="E19" i="50"/>
  <c r="E18" i="50" s="1"/>
  <c r="D19" i="50"/>
  <c r="C17" i="50"/>
  <c r="C16" i="50"/>
  <c r="F15" i="50"/>
  <c r="F14" i="50" s="1"/>
  <c r="E15" i="50"/>
  <c r="E14" i="50" s="1"/>
  <c r="D15" i="50"/>
  <c r="D14" i="50" s="1"/>
  <c r="E24" i="50" l="1"/>
  <c r="D25" i="50"/>
  <c r="D24" i="50" s="1"/>
  <c r="I13" i="51"/>
  <c r="I83" i="51"/>
  <c r="C32" i="50"/>
  <c r="D31" i="50"/>
  <c r="D35" i="50" s="1"/>
  <c r="C19" i="50"/>
  <c r="C25" i="50"/>
  <c r="G66" i="52"/>
  <c r="G65" i="52" s="1"/>
  <c r="G71" i="52"/>
  <c r="G70" i="52" s="1"/>
  <c r="F22" i="50"/>
  <c r="E22" i="50"/>
  <c r="D18" i="50"/>
  <c r="C18" i="50" s="1"/>
  <c r="D28" i="50"/>
  <c r="C28" i="50" s="1"/>
  <c r="F24" i="50"/>
  <c r="K71" i="52"/>
  <c r="K81" i="52"/>
  <c r="K66" i="52"/>
  <c r="F35" i="50"/>
  <c r="C31" i="50"/>
  <c r="C15" i="50"/>
  <c r="G81" i="52"/>
  <c r="G80" i="52" s="1"/>
  <c r="H80" i="52"/>
  <c r="I65" i="52"/>
  <c r="K54" i="52"/>
  <c r="I84" i="52"/>
  <c r="G54" i="52"/>
  <c r="G53" i="52" s="1"/>
  <c r="G15" i="52"/>
  <c r="J84" i="52"/>
  <c r="H84" i="52"/>
  <c r="K84" i="52" s="1"/>
  <c r="E35" i="50"/>
  <c r="C14" i="50"/>
  <c r="C24" i="50" l="1"/>
  <c r="C35" i="50" s="1"/>
  <c r="C22" i="50"/>
  <c r="D22" i="50"/>
  <c r="G84" i="52"/>
  <c r="G14" i="52"/>
  <c r="P138" i="49"/>
  <c r="Q138" i="49"/>
  <c r="F138" i="49"/>
  <c r="G138" i="49"/>
  <c r="H138" i="49"/>
  <c r="I138" i="49"/>
  <c r="K138" i="49"/>
  <c r="L138" i="49"/>
  <c r="M138" i="49"/>
  <c r="N138" i="49"/>
  <c r="O138" i="49"/>
  <c r="G80" i="49"/>
  <c r="F80" i="49"/>
  <c r="E91" i="49" l="1"/>
  <c r="R91" i="49" s="1"/>
  <c r="G14" i="49" l="1"/>
  <c r="B23" i="46" l="1"/>
  <c r="B24" i="46"/>
  <c r="C104" i="47"/>
  <c r="E139" i="49" l="1"/>
  <c r="E138" i="49" s="1"/>
  <c r="J139" i="49"/>
  <c r="R139" i="49" l="1"/>
  <c r="R138" i="49" s="1"/>
  <c r="J138" i="49"/>
  <c r="R161" i="49"/>
  <c r="R160" i="49"/>
  <c r="J159" i="49"/>
  <c r="E159" i="49"/>
  <c r="R159" i="49" s="1"/>
  <c r="R158" i="49"/>
  <c r="K157" i="49"/>
  <c r="K156" i="49"/>
  <c r="I156" i="49"/>
  <c r="H156" i="49"/>
  <c r="G156" i="49"/>
  <c r="F156" i="49"/>
  <c r="J143" i="49"/>
  <c r="J142" i="49" s="1"/>
  <c r="J141" i="49" s="1"/>
  <c r="E143" i="49"/>
  <c r="Q142" i="49"/>
  <c r="Q141" i="49" s="1"/>
  <c r="P142" i="49"/>
  <c r="P141" i="49" s="1"/>
  <c r="O142" i="49"/>
  <c r="O141" i="49" s="1"/>
  <c r="N142" i="49"/>
  <c r="N141" i="49" s="1"/>
  <c r="M142" i="49"/>
  <c r="M141" i="49" s="1"/>
  <c r="L142" i="49"/>
  <c r="L141" i="49" s="1"/>
  <c r="K142" i="49"/>
  <c r="K141" i="49" s="1"/>
  <c r="I142" i="49"/>
  <c r="I141" i="49" s="1"/>
  <c r="H142" i="49"/>
  <c r="H141" i="49" s="1"/>
  <c r="G142" i="49"/>
  <c r="G141" i="49" s="1"/>
  <c r="F142" i="49"/>
  <c r="F141" i="49" s="1"/>
  <c r="R140" i="49"/>
  <c r="P137" i="49"/>
  <c r="O137" i="49"/>
  <c r="N137" i="49"/>
  <c r="M137" i="49"/>
  <c r="L137" i="49"/>
  <c r="K137" i="49"/>
  <c r="J137" i="49"/>
  <c r="I137" i="49"/>
  <c r="H137" i="49"/>
  <c r="G137" i="49"/>
  <c r="F137" i="49"/>
  <c r="Q137" i="49"/>
  <c r="E137" i="49"/>
  <c r="R136" i="49"/>
  <c r="Q135" i="49"/>
  <c r="Q134" i="49" s="1"/>
  <c r="P135" i="49"/>
  <c r="O135" i="49"/>
  <c r="O134" i="49" s="1"/>
  <c r="N135" i="49"/>
  <c r="N134" i="49" s="1"/>
  <c r="M135" i="49"/>
  <c r="M134" i="49" s="1"/>
  <c r="L135" i="49"/>
  <c r="L134" i="49" s="1"/>
  <c r="K135" i="49"/>
  <c r="K134" i="49" s="1"/>
  <c r="J135" i="49"/>
  <c r="J134" i="49" s="1"/>
  <c r="I135" i="49"/>
  <c r="I134" i="49" s="1"/>
  <c r="H135" i="49"/>
  <c r="H134" i="49" s="1"/>
  <c r="G135" i="49"/>
  <c r="G134" i="49" s="1"/>
  <c r="F135" i="49"/>
  <c r="F134" i="49" s="1"/>
  <c r="E135" i="49"/>
  <c r="E134" i="49" s="1"/>
  <c r="P134" i="49"/>
  <c r="R133" i="49"/>
  <c r="Q132" i="49"/>
  <c r="Q131" i="49" s="1"/>
  <c r="P132" i="49"/>
  <c r="O132" i="49"/>
  <c r="N132" i="49"/>
  <c r="M132" i="49"/>
  <c r="M131" i="49" s="1"/>
  <c r="L132" i="49"/>
  <c r="L131" i="49" s="1"/>
  <c r="K132" i="49"/>
  <c r="K131" i="49" s="1"/>
  <c r="J132" i="49"/>
  <c r="I132" i="49"/>
  <c r="I131" i="49" s="1"/>
  <c r="H132" i="49"/>
  <c r="H131" i="49" s="1"/>
  <c r="G132" i="49"/>
  <c r="G131" i="49" s="1"/>
  <c r="F132" i="49"/>
  <c r="F131" i="49" s="1"/>
  <c r="E132" i="49"/>
  <c r="P131" i="49"/>
  <c r="O131" i="49"/>
  <c r="N131" i="49"/>
  <c r="J130" i="49"/>
  <c r="J129" i="49" s="1"/>
  <c r="J128" i="49" s="1"/>
  <c r="E130" i="49"/>
  <c r="E129" i="49" s="1"/>
  <c r="Q129" i="49"/>
  <c r="Q128" i="49" s="1"/>
  <c r="P129" i="49"/>
  <c r="P128" i="49" s="1"/>
  <c r="O129" i="49"/>
  <c r="O128" i="49" s="1"/>
  <c r="N129" i="49"/>
  <c r="N128" i="49" s="1"/>
  <c r="M129" i="49"/>
  <c r="M128" i="49" s="1"/>
  <c r="L129" i="49"/>
  <c r="L128" i="49" s="1"/>
  <c r="K129" i="49"/>
  <c r="K128" i="49" s="1"/>
  <c r="I129" i="49"/>
  <c r="I128" i="49" s="1"/>
  <c r="H129" i="49"/>
  <c r="H128" i="49" s="1"/>
  <c r="G129" i="49"/>
  <c r="G128" i="49" s="1"/>
  <c r="F129" i="49"/>
  <c r="F128" i="49" s="1"/>
  <c r="J127" i="49"/>
  <c r="E127" i="49"/>
  <c r="J126" i="49"/>
  <c r="R126" i="49" s="1"/>
  <c r="J125" i="49"/>
  <c r="E125" i="49"/>
  <c r="J124" i="49"/>
  <c r="R124" i="49" s="1"/>
  <c r="J123" i="49"/>
  <c r="E123" i="49"/>
  <c r="Q122" i="49"/>
  <c r="Q121" i="49" s="1"/>
  <c r="P122" i="49"/>
  <c r="P121" i="49" s="1"/>
  <c r="O122" i="49"/>
  <c r="O121" i="49" s="1"/>
  <c r="N122" i="49"/>
  <c r="N121" i="49" s="1"/>
  <c r="M122" i="49"/>
  <c r="M121" i="49" s="1"/>
  <c r="L122" i="49"/>
  <c r="L121" i="49" s="1"/>
  <c r="K122" i="49"/>
  <c r="K121" i="49" s="1"/>
  <c r="I122" i="49"/>
  <c r="I121" i="49" s="1"/>
  <c r="H122" i="49"/>
  <c r="H121" i="49" s="1"/>
  <c r="G122" i="49"/>
  <c r="G121" i="49" s="1"/>
  <c r="F122" i="49"/>
  <c r="F121" i="49" s="1"/>
  <c r="J120" i="49"/>
  <c r="E120" i="49"/>
  <c r="J119" i="49"/>
  <c r="E119" i="49"/>
  <c r="J118" i="49"/>
  <c r="E118" i="49"/>
  <c r="J117" i="49"/>
  <c r="E117" i="49"/>
  <c r="J116" i="49"/>
  <c r="E116" i="49"/>
  <c r="J115" i="49"/>
  <c r="E115" i="49"/>
  <c r="J114" i="49"/>
  <c r="E114" i="49"/>
  <c r="J113" i="49"/>
  <c r="E113" i="49"/>
  <c r="Q112" i="49"/>
  <c r="Q111" i="49" s="1"/>
  <c r="P112" i="49"/>
  <c r="P111" i="49" s="1"/>
  <c r="O112" i="49"/>
  <c r="O111" i="49" s="1"/>
  <c r="N112" i="49"/>
  <c r="M112" i="49"/>
  <c r="M111" i="49" s="1"/>
  <c r="L112" i="49"/>
  <c r="L111" i="49" s="1"/>
  <c r="K112" i="49"/>
  <c r="K111" i="49" s="1"/>
  <c r="I112" i="49"/>
  <c r="I111" i="49" s="1"/>
  <c r="H112" i="49"/>
  <c r="H111" i="49" s="1"/>
  <c r="G112" i="49"/>
  <c r="G111" i="49" s="1"/>
  <c r="F112" i="49"/>
  <c r="F111" i="49" s="1"/>
  <c r="N111" i="49"/>
  <c r="J110" i="49"/>
  <c r="E110" i="49"/>
  <c r="J109" i="49"/>
  <c r="E109" i="49"/>
  <c r="J108" i="49"/>
  <c r="E108" i="49"/>
  <c r="J107" i="49"/>
  <c r="E107" i="49"/>
  <c r="Q106" i="49"/>
  <c r="J106" i="49"/>
  <c r="J105" i="49" s="1"/>
  <c r="J100" i="49" s="1"/>
  <c r="J99" i="49" s="1"/>
  <c r="E106" i="49"/>
  <c r="E105" i="49"/>
  <c r="J104" i="49"/>
  <c r="E104" i="49"/>
  <c r="J103" i="49"/>
  <c r="E103" i="49"/>
  <c r="J102" i="49"/>
  <c r="E102" i="49"/>
  <c r="J101" i="49"/>
  <c r="E101" i="49"/>
  <c r="Q100" i="49"/>
  <c r="Q99" i="49" s="1"/>
  <c r="P100" i="49"/>
  <c r="P99" i="49" s="1"/>
  <c r="O100" i="49"/>
  <c r="O99" i="49" s="1"/>
  <c r="N100" i="49"/>
  <c r="N99" i="49" s="1"/>
  <c r="M100" i="49"/>
  <c r="M99" i="49" s="1"/>
  <c r="L100" i="49"/>
  <c r="L99" i="49" s="1"/>
  <c r="K100" i="49"/>
  <c r="K99" i="49" s="1"/>
  <c r="I100" i="49"/>
  <c r="I99" i="49" s="1"/>
  <c r="H100" i="49"/>
  <c r="H99" i="49" s="1"/>
  <c r="G100" i="49"/>
  <c r="F100" i="49"/>
  <c r="F99" i="49" s="1"/>
  <c r="J98" i="49"/>
  <c r="E98" i="49"/>
  <c r="J97" i="49"/>
  <c r="E97" i="49"/>
  <c r="Q96" i="49"/>
  <c r="J96" i="49"/>
  <c r="I96" i="49"/>
  <c r="J95" i="49"/>
  <c r="E95" i="49"/>
  <c r="J94" i="49"/>
  <c r="E94" i="49"/>
  <c r="J93" i="49"/>
  <c r="E93" i="49"/>
  <c r="J92" i="49"/>
  <c r="E92" i="49"/>
  <c r="J90" i="49"/>
  <c r="E90" i="49"/>
  <c r="J89" i="49"/>
  <c r="E89" i="49"/>
  <c r="J88" i="49"/>
  <c r="E88" i="49"/>
  <c r="J87" i="49"/>
  <c r="E87" i="49"/>
  <c r="J86" i="49"/>
  <c r="E86" i="49"/>
  <c r="J85" i="49"/>
  <c r="E85" i="49"/>
  <c r="J84" i="49"/>
  <c r="E84" i="49"/>
  <c r="E83" i="49"/>
  <c r="R83" i="49" s="1"/>
  <c r="J82" i="49"/>
  <c r="E82" i="49"/>
  <c r="J81" i="49"/>
  <c r="E81" i="49"/>
  <c r="Q80" i="49"/>
  <c r="Q79" i="49" s="1"/>
  <c r="P80" i="49"/>
  <c r="P79" i="49" s="1"/>
  <c r="O79" i="49"/>
  <c r="N80" i="49"/>
  <c r="N79" i="49" s="1"/>
  <c r="M80" i="49"/>
  <c r="M79" i="49" s="1"/>
  <c r="L80" i="49"/>
  <c r="L79" i="49" s="1"/>
  <c r="K79" i="49"/>
  <c r="I80" i="49"/>
  <c r="I79" i="49" s="1"/>
  <c r="H80" i="49"/>
  <c r="H79" i="49" s="1"/>
  <c r="G79" i="49"/>
  <c r="F79" i="49"/>
  <c r="J78" i="49"/>
  <c r="E78" i="49"/>
  <c r="J77" i="49"/>
  <c r="E77" i="49"/>
  <c r="J76" i="49"/>
  <c r="E76" i="49"/>
  <c r="J75" i="49"/>
  <c r="E75" i="49"/>
  <c r="E74" i="49"/>
  <c r="R74" i="49" s="1"/>
  <c r="E73" i="49"/>
  <c r="R73" i="49" s="1"/>
  <c r="J72" i="49"/>
  <c r="E72" i="49"/>
  <c r="J71" i="49"/>
  <c r="E71" i="49"/>
  <c r="J70" i="49"/>
  <c r="E70" i="49"/>
  <c r="J69" i="49"/>
  <c r="E69" i="49"/>
  <c r="J68" i="49"/>
  <c r="E68" i="49"/>
  <c r="J67" i="49"/>
  <c r="E67" i="49"/>
  <c r="J66" i="49"/>
  <c r="E66" i="49"/>
  <c r="J65" i="49"/>
  <c r="E65" i="49"/>
  <c r="J64" i="49"/>
  <c r="E64" i="49"/>
  <c r="J63" i="49"/>
  <c r="E63" i="49"/>
  <c r="Q62" i="49"/>
  <c r="Q61" i="49" s="1"/>
  <c r="P62" i="49"/>
  <c r="P61" i="49" s="1"/>
  <c r="O62" i="49"/>
  <c r="O61" i="49" s="1"/>
  <c r="N62" i="49"/>
  <c r="N61" i="49" s="1"/>
  <c r="M62" i="49"/>
  <c r="L62" i="49"/>
  <c r="L61" i="49" s="1"/>
  <c r="K62" i="49"/>
  <c r="K61" i="49" s="1"/>
  <c r="I62" i="49"/>
  <c r="I61" i="49" s="1"/>
  <c r="H62" i="49"/>
  <c r="H61" i="49" s="1"/>
  <c r="G62" i="49"/>
  <c r="G61" i="49" s="1"/>
  <c r="F62" i="49"/>
  <c r="F61" i="49" s="1"/>
  <c r="M61" i="49"/>
  <c r="J60" i="49"/>
  <c r="E60" i="49"/>
  <c r="J59" i="49"/>
  <c r="E59" i="49"/>
  <c r="J58" i="49"/>
  <c r="E58" i="49"/>
  <c r="J57" i="49"/>
  <c r="E57" i="49"/>
  <c r="J56" i="49"/>
  <c r="E56" i="49"/>
  <c r="J55" i="49"/>
  <c r="E55" i="49"/>
  <c r="J54" i="49"/>
  <c r="E54" i="49"/>
  <c r="J53" i="49"/>
  <c r="E53" i="49"/>
  <c r="J52" i="49"/>
  <c r="E52" i="49"/>
  <c r="J51" i="49"/>
  <c r="E51" i="49"/>
  <c r="J50" i="49"/>
  <c r="E50" i="49"/>
  <c r="J49" i="49"/>
  <c r="E49" i="49"/>
  <c r="J48" i="49"/>
  <c r="E48" i="49"/>
  <c r="J47" i="49"/>
  <c r="E47" i="49"/>
  <c r="J46" i="49"/>
  <c r="E46" i="49"/>
  <c r="J45" i="49"/>
  <c r="E45" i="49"/>
  <c r="J44" i="49"/>
  <c r="E44" i="49"/>
  <c r="J43" i="49"/>
  <c r="E43" i="49"/>
  <c r="J42" i="49"/>
  <c r="E42" i="49"/>
  <c r="J41" i="49"/>
  <c r="E41" i="49"/>
  <c r="J40" i="49"/>
  <c r="E40" i="49"/>
  <c r="J39" i="49"/>
  <c r="E39" i="49"/>
  <c r="J38" i="49"/>
  <c r="E38" i="49"/>
  <c r="J37" i="49"/>
  <c r="E37" i="49"/>
  <c r="J36" i="49"/>
  <c r="E36" i="49"/>
  <c r="J35" i="49"/>
  <c r="E35" i="49"/>
  <c r="J34" i="49"/>
  <c r="E34" i="49"/>
  <c r="J33" i="49"/>
  <c r="E33" i="49"/>
  <c r="J32" i="49"/>
  <c r="E32" i="49"/>
  <c r="J31" i="49"/>
  <c r="E31" i="49"/>
  <c r="J30" i="49"/>
  <c r="E30" i="49"/>
  <c r="J29" i="49"/>
  <c r="E29" i="49"/>
  <c r="J28" i="49"/>
  <c r="E28" i="49"/>
  <c r="J27" i="49"/>
  <c r="E27" i="49"/>
  <c r="J26" i="49"/>
  <c r="E26" i="49"/>
  <c r="J25" i="49"/>
  <c r="E25" i="49"/>
  <c r="J24" i="49"/>
  <c r="E24" i="49"/>
  <c r="J23" i="49"/>
  <c r="E23" i="49"/>
  <c r="J22" i="49"/>
  <c r="E22" i="49"/>
  <c r="J21" i="49"/>
  <c r="E21" i="49"/>
  <c r="J20" i="49"/>
  <c r="E20" i="49"/>
  <c r="J19" i="49"/>
  <c r="E19" i="49"/>
  <c r="J18" i="49"/>
  <c r="E18" i="49"/>
  <c r="J17" i="49"/>
  <c r="E17" i="49"/>
  <c r="J16" i="49"/>
  <c r="E16" i="49"/>
  <c r="J15" i="49"/>
  <c r="E15" i="49"/>
  <c r="Q14" i="49"/>
  <c r="P14" i="49"/>
  <c r="O14" i="49"/>
  <c r="O13" i="49" s="1"/>
  <c r="N14" i="49"/>
  <c r="N13" i="49" s="1"/>
  <c r="M14" i="49"/>
  <c r="M13" i="49" s="1"/>
  <c r="L14" i="49"/>
  <c r="K14" i="49"/>
  <c r="K13" i="49" s="1"/>
  <c r="I14" i="49"/>
  <c r="I13" i="49" s="1"/>
  <c r="H14" i="49"/>
  <c r="H13" i="49" s="1"/>
  <c r="G13" i="49"/>
  <c r="F13" i="49"/>
  <c r="R65" i="49" l="1"/>
  <c r="R67" i="49"/>
  <c r="R69" i="49"/>
  <c r="R71" i="49"/>
  <c r="R76" i="49"/>
  <c r="R78" i="49"/>
  <c r="J80" i="49"/>
  <c r="J79" i="49" s="1"/>
  <c r="R42" i="49"/>
  <c r="R46" i="49"/>
  <c r="R48" i="49"/>
  <c r="R58" i="49"/>
  <c r="K164" i="49"/>
  <c r="R104" i="49"/>
  <c r="E80" i="49"/>
  <c r="E79" i="49" s="1"/>
  <c r="R116" i="49"/>
  <c r="R120" i="49"/>
  <c r="R81" i="49"/>
  <c r="R113" i="49"/>
  <c r="R117" i="49"/>
  <c r="T138" i="49"/>
  <c r="E14" i="49"/>
  <c r="R41" i="49"/>
  <c r="R57" i="49"/>
  <c r="R90" i="49"/>
  <c r="R95" i="49"/>
  <c r="J62" i="49"/>
  <c r="J61" i="49" s="1"/>
  <c r="R64" i="49"/>
  <c r="R66" i="49"/>
  <c r="R16" i="49"/>
  <c r="R137" i="49"/>
  <c r="R19" i="49"/>
  <c r="R27" i="49"/>
  <c r="R29" i="49"/>
  <c r="R35" i="49"/>
  <c r="R45" i="49"/>
  <c r="R47" i="49"/>
  <c r="R49" i="49"/>
  <c r="R51" i="49"/>
  <c r="R53" i="49"/>
  <c r="R55" i="49"/>
  <c r="R68" i="49"/>
  <c r="R72" i="49"/>
  <c r="R75" i="49"/>
  <c r="R77" i="49"/>
  <c r="R82" i="49"/>
  <c r="R97" i="49"/>
  <c r="R106" i="49"/>
  <c r="R125" i="49"/>
  <c r="R127" i="49"/>
  <c r="R60" i="49"/>
  <c r="R88" i="49"/>
  <c r="R93" i="49"/>
  <c r="R107" i="49"/>
  <c r="R109" i="49"/>
  <c r="R115" i="49"/>
  <c r="R52" i="49"/>
  <c r="R56" i="49"/>
  <c r="R44" i="49"/>
  <c r="R34" i="49"/>
  <c r="R43" i="49"/>
  <c r="R50" i="49"/>
  <c r="R59" i="49"/>
  <c r="R85" i="49"/>
  <c r="R89" i="49"/>
  <c r="R94" i="49"/>
  <c r="R110" i="49"/>
  <c r="R87" i="49"/>
  <c r="R86" i="49"/>
  <c r="R17" i="49"/>
  <c r="R28" i="49"/>
  <c r="R32" i="49"/>
  <c r="R18" i="49"/>
  <c r="R25" i="49"/>
  <c r="J14" i="49"/>
  <c r="J13" i="49" s="1"/>
  <c r="R15" i="49"/>
  <c r="J156" i="49"/>
  <c r="R24" i="49"/>
  <c r="R26" i="49"/>
  <c r="R31" i="49"/>
  <c r="R33" i="49"/>
  <c r="R36" i="49"/>
  <c r="R21" i="49"/>
  <c r="R23" i="49"/>
  <c r="R30" i="49"/>
  <c r="R37" i="49"/>
  <c r="R39" i="49"/>
  <c r="R98" i="49"/>
  <c r="E96" i="49"/>
  <c r="R96" i="49" s="1"/>
  <c r="R108" i="49"/>
  <c r="R103" i="49"/>
  <c r="E122" i="49"/>
  <c r="E121" i="49" s="1"/>
  <c r="J112" i="49"/>
  <c r="J111" i="49" s="1"/>
  <c r="R132" i="49"/>
  <c r="L144" i="49"/>
  <c r="P144" i="49"/>
  <c r="R134" i="49"/>
  <c r="T129" i="49"/>
  <c r="J131" i="49"/>
  <c r="T137" i="49"/>
  <c r="O144" i="49"/>
  <c r="R130" i="49"/>
  <c r="G144" i="49"/>
  <c r="H144" i="49"/>
  <c r="R84" i="49"/>
  <c r="R40" i="49"/>
  <c r="R123" i="49"/>
  <c r="J122" i="49"/>
  <c r="M144" i="49"/>
  <c r="R63" i="49"/>
  <c r="R101" i="49"/>
  <c r="E100" i="49"/>
  <c r="R129" i="49"/>
  <c r="K144" i="49"/>
  <c r="P13" i="49"/>
  <c r="R135" i="49"/>
  <c r="I144" i="49"/>
  <c r="Q144" i="49"/>
  <c r="E62" i="49"/>
  <c r="R114" i="49"/>
  <c r="E112" i="49"/>
  <c r="T134" i="49"/>
  <c r="R143" i="49"/>
  <c r="E142" i="49"/>
  <c r="R142" i="49" s="1"/>
  <c r="E157" i="49"/>
  <c r="R119" i="49"/>
  <c r="E128" i="49"/>
  <c r="T128" i="49" s="1"/>
  <c r="F144" i="49"/>
  <c r="N144" i="49"/>
  <c r="E156" i="49"/>
  <c r="L13" i="49"/>
  <c r="Q13" i="49"/>
  <c r="R20" i="49"/>
  <c r="R22" i="49"/>
  <c r="R38" i="49"/>
  <c r="R54" i="49"/>
  <c r="J157" i="49"/>
  <c r="R70" i="49"/>
  <c r="R92" i="49"/>
  <c r="G99" i="49"/>
  <c r="R102" i="49"/>
  <c r="R105" i="49"/>
  <c r="R118" i="49"/>
  <c r="E162" i="49"/>
  <c r="R162" i="49" s="1"/>
  <c r="T132" i="49"/>
  <c r="E131" i="49"/>
  <c r="T135" i="49"/>
  <c r="C95" i="47"/>
  <c r="R80" i="49" l="1"/>
  <c r="R79" i="49" s="1"/>
  <c r="R14" i="49"/>
  <c r="R13" i="49" s="1"/>
  <c r="R131" i="49"/>
  <c r="T122" i="49"/>
  <c r="J164" i="49"/>
  <c r="T131" i="49"/>
  <c r="T79" i="49"/>
  <c r="R112" i="49"/>
  <c r="R111" i="49" s="1"/>
  <c r="T62" i="49"/>
  <c r="E61" i="49"/>
  <c r="R100" i="49"/>
  <c r="E99" i="49"/>
  <c r="T100" i="49"/>
  <c r="J121" i="49"/>
  <c r="R121" i="49" s="1"/>
  <c r="R122" i="49"/>
  <c r="R157" i="49"/>
  <c r="R128" i="49"/>
  <c r="J144" i="49"/>
  <c r="R156" i="49"/>
  <c r="E164" i="49"/>
  <c r="R62" i="49"/>
  <c r="E141" i="49"/>
  <c r="T142" i="49"/>
  <c r="E111" i="49"/>
  <c r="T111" i="49" s="1"/>
  <c r="T112" i="49"/>
  <c r="E144" i="49"/>
  <c r="T14" i="49"/>
  <c r="E13" i="49"/>
  <c r="T13" i="49" s="1"/>
  <c r="T80" i="49"/>
  <c r="C108" i="47"/>
  <c r="C107" i="47"/>
  <c r="C106" i="47"/>
  <c r="C105" i="47"/>
  <c r="C103" i="47"/>
  <c r="C102" i="47"/>
  <c r="C101" i="47"/>
  <c r="C100" i="47"/>
  <c r="C99" i="47"/>
  <c r="C98" i="47"/>
  <c r="C97" i="47"/>
  <c r="C96" i="47"/>
  <c r="C94" i="47"/>
  <c r="C93" i="47"/>
  <c r="C92" i="47"/>
  <c r="C91" i="47"/>
  <c r="C90" i="47"/>
  <c r="C89" i="47"/>
  <c r="C85" i="47"/>
  <c r="C84" i="47"/>
  <c r="F83" i="47"/>
  <c r="E83" i="47" s="1"/>
  <c r="C83" i="47" s="1"/>
  <c r="C80" i="47"/>
  <c r="C78" i="47"/>
  <c r="E77" i="47"/>
  <c r="C77" i="47" s="1"/>
  <c r="E76" i="47"/>
  <c r="C76" i="47" s="1"/>
  <c r="E75" i="47"/>
  <c r="C75" i="47" s="1"/>
  <c r="C74" i="47"/>
  <c r="D73" i="47"/>
  <c r="C73" i="47"/>
  <c r="D72" i="47"/>
  <c r="C72" i="47"/>
  <c r="C71" i="47"/>
  <c r="C70" i="47"/>
  <c r="D69" i="47"/>
  <c r="C69" i="47"/>
  <c r="C68" i="47"/>
  <c r="D67" i="47"/>
  <c r="C67" i="47" s="1"/>
  <c r="C66" i="47"/>
  <c r="C65" i="47"/>
  <c r="C64" i="47"/>
  <c r="D63" i="47"/>
  <c r="C63" i="47" s="1"/>
  <c r="C61" i="47"/>
  <c r="C60" i="47"/>
  <c r="D59" i="47"/>
  <c r="C59" i="47" s="1"/>
  <c r="C58" i="47"/>
  <c r="C57" i="47"/>
  <c r="D56" i="47"/>
  <c r="C56" i="47" s="1"/>
  <c r="C55" i="47" s="1"/>
  <c r="C53" i="47"/>
  <c r="C52" i="47"/>
  <c r="C51" i="47"/>
  <c r="E50" i="47"/>
  <c r="C50" i="47" s="1"/>
  <c r="C48" i="47"/>
  <c r="C47" i="47"/>
  <c r="C46" i="47"/>
  <c r="D45" i="47"/>
  <c r="C45" i="47" s="1"/>
  <c r="C44" i="47"/>
  <c r="C43" i="47"/>
  <c r="D42" i="47"/>
  <c r="C42" i="47" s="1"/>
  <c r="C41" i="47"/>
  <c r="C40" i="47"/>
  <c r="C39" i="47"/>
  <c r="C38" i="47"/>
  <c r="C37" i="47"/>
  <c r="C36" i="47"/>
  <c r="C35" i="47"/>
  <c r="C34" i="47"/>
  <c r="C33" i="47"/>
  <c r="D32" i="47"/>
  <c r="C32" i="47" s="1"/>
  <c r="C30" i="47"/>
  <c r="C29" i="47"/>
  <c r="C28" i="47" s="1"/>
  <c r="C27" i="47"/>
  <c r="C26" i="47" s="1"/>
  <c r="D25" i="47"/>
  <c r="C25" i="47" s="1"/>
  <c r="C24" i="47"/>
  <c r="C23" i="47"/>
  <c r="D22" i="47"/>
  <c r="C22" i="47" s="1"/>
  <c r="C20" i="47"/>
  <c r="D19" i="47"/>
  <c r="C19" i="47" s="1"/>
  <c r="C18" i="47"/>
  <c r="C17" i="47"/>
  <c r="C16" i="47"/>
  <c r="C15" i="47"/>
  <c r="D14" i="47"/>
  <c r="C14" i="47" s="1"/>
  <c r="E49" i="47" l="1"/>
  <c r="C88" i="47"/>
  <c r="C87" i="47" s="1"/>
  <c r="C109" i="47" s="1"/>
  <c r="D13" i="47"/>
  <c r="C13" i="47" s="1"/>
  <c r="D21" i="47"/>
  <c r="C21" i="47" s="1"/>
  <c r="D55" i="47"/>
  <c r="R164" i="49"/>
  <c r="R144" i="49"/>
  <c r="T144" i="49"/>
  <c r="V144" i="49"/>
  <c r="U144" i="49"/>
  <c r="T141" i="49"/>
  <c r="R141" i="49"/>
  <c r="R61" i="49"/>
  <c r="T61" i="49"/>
  <c r="R99" i="49"/>
  <c r="T99" i="49"/>
  <c r="T121" i="49"/>
  <c r="D31" i="47"/>
  <c r="E54" i="47"/>
  <c r="D62" i="47"/>
  <c r="F82" i="47"/>
  <c r="C49" i="47" l="1"/>
  <c r="E12" i="47"/>
  <c r="C62" i="47"/>
  <c r="D54" i="47"/>
  <c r="C54" i="47" s="1"/>
  <c r="C31" i="47"/>
  <c r="D12" i="47"/>
  <c r="F86" i="47"/>
  <c r="F109" i="47" s="1"/>
  <c r="E82" i="47"/>
  <c r="C82" i="47" s="1"/>
  <c r="D63" i="46"/>
  <c r="D62" i="46"/>
  <c r="C12" i="47" l="1"/>
  <c r="C86" i="47" s="1"/>
  <c r="D86" i="47"/>
  <c r="E86" i="47"/>
  <c r="E109" i="47" s="1"/>
  <c r="F61" i="46" l="1"/>
</calcChain>
</file>

<file path=xl/comments1.xml><?xml version="1.0" encoding="utf-8"?>
<comments xmlns="http://schemas.openxmlformats.org/spreadsheetml/2006/main">
  <authors>
    <author>ALeh</author>
  </authors>
  <commentList>
    <comment ref="A8" authorId="0" shapeId="0">
      <text>
        <r>
          <rPr>
            <b/>
            <sz val="8"/>
            <color indexed="81"/>
            <rFont val="Tahoma"/>
            <family val="2"/>
            <charset val="204"/>
          </rPr>
          <t>ALeh:</t>
        </r>
        <r>
          <rPr>
            <sz val="8"/>
            <color indexed="81"/>
            <rFont val="Tahoma"/>
            <family val="2"/>
            <charset val="204"/>
          </rPr>
          <t xml:space="preserve">
</t>
        </r>
      </text>
    </comment>
  </commentList>
</comments>
</file>

<file path=xl/sharedStrings.xml><?xml version="1.0" encoding="utf-8"?>
<sst xmlns="http://schemas.openxmlformats.org/spreadsheetml/2006/main" count="1235" uniqueCount="617">
  <si>
    <t>/гривень/</t>
  </si>
  <si>
    <t>Загальний фонд</t>
  </si>
  <si>
    <t>Спеціальний фонд</t>
  </si>
  <si>
    <t>0219770</t>
  </si>
  <si>
    <t>Інші субвенції з місцевого бюджету</t>
  </si>
  <si>
    <t>Усього</t>
  </si>
  <si>
    <t>(код бюджету)</t>
  </si>
  <si>
    <t>17532000000</t>
  </si>
  <si>
    <t>Обласний бюджет Рівненської області</t>
  </si>
  <si>
    <t>х</t>
  </si>
  <si>
    <t>Зміни до міжбюджетних трансфертів на  2021 рік</t>
  </si>
  <si>
    <t>1. Показники міжбюджетних трансфертів з інших бюджетів</t>
  </si>
  <si>
    <t>(грн)</t>
  </si>
  <si>
    <t>Код Класифікації    доходу бюджету/             Код бюджету</t>
  </si>
  <si>
    <t xml:space="preserve">                          I. Трансферти до загального фонду бюджету</t>
  </si>
  <si>
    <t xml:space="preserve">                          II. Трансферти до спеціального фонду бюджету</t>
  </si>
  <si>
    <t>загальний фонд</t>
  </si>
  <si>
    <t>спеціальний фонд</t>
  </si>
  <si>
    <t>2. Показники міжбюджетних трансфертів іншим бюджетам</t>
  </si>
  <si>
    <t>Код  Програмної класифікації   видатків та кредитування місцевого бюджету/             Код бюджету</t>
  </si>
  <si>
    <t>Код  Типової програмної класифікації   видатків та кредитування місцевого бюджету</t>
  </si>
  <si>
    <t>Найменування трансферту/                                                                            Найменування бюджету - отримувача міжбюджетного трансферту</t>
  </si>
  <si>
    <t xml:space="preserve">                              I. Трансферти із загального фонду бюджету</t>
  </si>
  <si>
    <t xml:space="preserve">                              II. Трансферти із спеціального фонду бюджету</t>
  </si>
  <si>
    <t>Секретар міської ради                                                           Геннадій ДЕРЕВ'ЯНЧУК</t>
  </si>
  <si>
    <t>Найменування трансферту/                                                                                          Найменування бюджету - надавача міжбюджетного трансферту</t>
  </si>
  <si>
    <t>0219800</t>
  </si>
  <si>
    <t>Субвенція з місцевого бюджету державному бюджету на виконання програм соціально-економічного розвитку регіонів</t>
  </si>
  <si>
    <t>Державний бюджет України</t>
  </si>
  <si>
    <t xml:space="preserve">                          </t>
  </si>
  <si>
    <t>Зміни до доходів бюджету</t>
  </si>
  <si>
    <t xml:space="preserve"> Вараської міської територіальної громади на 2021 рік</t>
  </si>
  <si>
    <t>Код</t>
  </si>
  <si>
    <t>Найменування                                                                            згідно з  класифікацією доходів бюджету</t>
  </si>
  <si>
    <t>в т.ч.                           бюджет розвитку</t>
  </si>
  <si>
    <t>3</t>
  </si>
  <si>
    <t xml:space="preserve">Податкові надходження </t>
  </si>
  <si>
    <t>Податки на доходи, податки на прибуток, податки на збільшення  ринкової вартості</t>
  </si>
  <si>
    <t>Податок та збір на доходи фізичних осіб</t>
  </si>
  <si>
    <t xml:space="preserve">Податок на доходи фізичних осіб, що сплачується податковими агентами, із доходів платника податку у вигляді заробітної плати             </t>
  </si>
  <si>
    <t xml:space="preserve">Податок на доходи фізичних осіб з грошового забезпечення, грошових винагород та інших виплат, одержаних  військовослужбовцями та особами рядового і начальницького складу, що сплачується податковими агентами               </t>
  </si>
  <si>
    <t>Податок на доходи фізичних осіб, що сплачується податковими агентами, із доходів платника податку інших ніж заробітна плата</t>
  </si>
  <si>
    <t xml:space="preserve">Податок на доходи фізичних осіб, що сплачується фізичними особами за результатами річного декларування </t>
  </si>
  <si>
    <t>Податок на прибуток пiдприємств</t>
  </si>
  <si>
    <t>Податок на прибуток пiдприємств та фiнансових установ комунальної власностi</t>
  </si>
  <si>
    <t>Рентна плата та плата за використання інших природних ресурсів </t>
  </si>
  <si>
    <t xml:space="preserve"> 
Рентна плата за спеціальне використання лісових ресурсів </t>
  </si>
  <si>
    <t>Рентна плата за спеціальне використання лісових ресурсів в частині деревини, заготовленої в порядку рубок головного користування </t>
  </si>
  <si>
    <t>Рентна плата за спеціальне використання лісових ресурсів (крім рентної плати за спеціальне використання лісових ресурсів в частині деревини, заготовленої в порядку рубок головного користування) </t>
  </si>
  <si>
    <t>Внутрішні податки на товари та послуги</t>
  </si>
  <si>
    <t>Акцизний податок з вироблених в Україні підакцизних товарів (продукції)</t>
  </si>
  <si>
    <t>Пальне</t>
  </si>
  <si>
    <t>Акцизний податок з ввезених на митну територію України підакцизних товарів (продукції)</t>
  </si>
  <si>
    <t>Акцизний податок з реалізації суб'єктами господарювання роздрібної торгівлі підакцизних товарів</t>
  </si>
  <si>
    <t xml:space="preserve">Місцеві податки </t>
  </si>
  <si>
    <t>Податок  на майно</t>
  </si>
  <si>
    <t xml:space="preserve">Податок на нерухоме майно, відмінне від земельної  ділянки, сплачений юридичними особами, які є власниками об'єктів житлової нерухомості                     </t>
  </si>
  <si>
    <t xml:space="preserve">Податок на нерухоме майно, відмінне від земельної  ділянки, сплачений фізичними особами,  які є власниками об'єктів житлової нерухомості                       </t>
  </si>
  <si>
    <t xml:space="preserve">Податок на нерухоме майно, відмінне від земельної  ділянки, сплачений фізичними особами, які є власниками об'єктів нежитлової нерухомості                     </t>
  </si>
  <si>
    <t xml:space="preserve">Податок на нерухоме майно, відмінне від земельної  ділянки, сплачений юридичними особами, які є власниками об'єктів нежитлової нерухомості                     </t>
  </si>
  <si>
    <t>Земельний податок з юридичних осіб</t>
  </si>
  <si>
    <t>Орендна плата з юридичних осіб</t>
  </si>
  <si>
    <t>Земельний податок з фізичних осіб</t>
  </si>
  <si>
    <t>Орендна плата з фізичних осіб</t>
  </si>
  <si>
    <t>Транспортний податок з фізичних осіб</t>
  </si>
  <si>
    <r>
      <t>Туристичний збір</t>
    </r>
    <r>
      <rPr>
        <sz val="20"/>
        <rFont val="Times New Roman"/>
        <family val="1"/>
        <charset val="204"/>
      </rPr>
      <t> </t>
    </r>
  </si>
  <si>
    <t>Туристичний збір, сплачений юридичними особами</t>
  </si>
  <si>
    <t>18030200 </t>
  </si>
  <si>
    <t>Туристичний збір, сплачений фізичними особами </t>
  </si>
  <si>
    <t xml:space="preserve">Єдиний податок </t>
  </si>
  <si>
    <t xml:space="preserve">Єдиний податок з юридичних осіб                        </t>
  </si>
  <si>
    <t xml:space="preserve">Єдиний податок з фізичних осіб                         </t>
  </si>
  <si>
    <t>Єдиний податок з сiльськогосподарських товаровиробникiв, у яких частка сiльськогосподарського товаровиробництва за попереднiй податковий (звiтний) рiк дорiвнює або перевищує 75 вiдсоткiв»</t>
  </si>
  <si>
    <t xml:space="preserve">Інші податки та збори                                  </t>
  </si>
  <si>
    <t xml:space="preserve">Екологічний податок                                    </t>
  </si>
  <si>
    <t>Надходження від викидів забруднюючих речовин в атмосферне повітря стаціонарними джерелами забруднення</t>
  </si>
  <si>
    <t xml:space="preserve">Надходження від скидів забруднюючих речовин безпосередньо у водні об'єкти                          </t>
  </si>
  <si>
    <t>Надходження від розміщення відходів у спеціально відведених для цього місцях чи на об'єктах, крім  розміщення окремих видів відходів як вторинної сировини</t>
  </si>
  <si>
    <t>Неподаткові надходження</t>
  </si>
  <si>
    <t>Доходи від власності та підприємницької діяльності</t>
  </si>
  <si>
    <t>Частина чистого прибутку (доходу) державних або комунальних унітарних підприємств та їх об'єднань, що вилучається до відповідного бюджету,  та дивіденди (дохід), нараховані на акції (частки) господарських товариств, у статутних капіталах яких є державна або комунальна власність</t>
  </si>
  <si>
    <t xml:space="preserve">Частина чистого прибутку (доходу) комунальних унітарних підприємств та їх об'єднань, що вилучається до відповідного місцевого бюджету </t>
  </si>
  <si>
    <t>Плата за розміщення тимчасово вільних коштів місцевих бюджетів</t>
  </si>
  <si>
    <t>Інші надходження</t>
  </si>
  <si>
    <t>Адміністративні штрафи  та інші санкції</t>
  </si>
  <si>
    <t>Адміністративні штрафи та штрафні санкції за порушення законодавства у сфері виробництва та обігу алкогольних напоїв та тютюнових виробів </t>
  </si>
  <si>
    <t>Адміністративні збори та платежі,  доходи від некомерційної  господарської діяльності</t>
  </si>
  <si>
    <t>Плата за надання адміністративних послуг</t>
  </si>
  <si>
    <t>Адмiнiстративний збiр за проведення державної реєстрацiї юридичних осiб, фiзичних осiб — пiдприємцiв та громадських формувань</t>
  </si>
  <si>
    <t>Плата за надання інших адміністративних послуг</t>
  </si>
  <si>
    <t>Адмiнiстративний збiр за державну реєстрацiю речових прав на нерухоме майно та їх обтяжень</t>
  </si>
  <si>
    <t xml:space="preserve">Надходження від орендної плати за користування цілісним майновим комплексом та іншим державним майном          </t>
  </si>
  <si>
    <t xml:space="preserve">Надходження від орендної плати за користування цілісним майновим комплексом та іншим майном, що перебуває в комунальній власності                                  </t>
  </si>
  <si>
    <t>Державне мито</t>
  </si>
  <si>
    <t>Державне мито, що сплачується за місцем розгляду та оформлення документів, у тому числі за оформлення документів на спадщину і дарування</t>
  </si>
  <si>
    <t>Державне мито, пов'язане з видачею та оформленням закордонних паспортів (посвідок) та паспортів громадян України</t>
  </si>
  <si>
    <t xml:space="preserve">Інші неподаткові надходження </t>
  </si>
  <si>
    <t xml:space="preserve">Інші надходження </t>
  </si>
  <si>
    <t>Надходження коштів пайової участі у розвитку інфраструктури населеного пункту</t>
  </si>
  <si>
    <t>Власні надходження бюджетних установ</t>
  </si>
  <si>
    <t>Надходження від плати за послуги, що надаються бюджетними установами згідно із законодавством</t>
  </si>
  <si>
    <t>Плата за послуги, що надаються бюджетними установами згідно з їх основною діяльністю</t>
  </si>
  <si>
    <t>Надходження бюджетних установ вiд додаткової (господарської) дiяльностi</t>
  </si>
  <si>
    <t>Плата за оренду майна бюджетних установ</t>
  </si>
  <si>
    <t>Надходження бюджетних установ вiд реалiзацiї в установленому порядку майна (крiм нерухомого майна)</t>
  </si>
  <si>
    <t>Доходи вiд операцiй з капiталом</t>
  </si>
  <si>
    <t>Кошти вiд продажу землi i нематерiальних активiв</t>
  </si>
  <si>
    <t>Кошти вiд продажу землi</t>
  </si>
  <si>
    <t>Кошти вiд продажу земельних дiлянок несiльськогосподарського призначення, що перебувають у державнiй або комунальнiй власностi, та земельних дiлянок, якi знаходяться на територiї Автономної Республiки Крим</t>
  </si>
  <si>
    <t>Усього доходів (без урахування міжбюджетних трансфертів)</t>
  </si>
  <si>
    <t>Офіційні трансферти</t>
  </si>
  <si>
    <t>Від органів державного управління</t>
  </si>
  <si>
    <t>Субвенції з державного бюджету місцевим бюджетам</t>
  </si>
  <si>
    <t>Освітня субвенція з державного бюджету місцевим бюджетам</t>
  </si>
  <si>
    <t>Субвенція з державного бюджету місцевим бюджетам на фінансування заходів соціально-економічної компенсації ризику населення, яке проживає на території зони спостереження</t>
  </si>
  <si>
    <t>Дотації з місцевих бюджетів іншим місцевим бюджетам</t>
  </si>
  <si>
    <t>Дотація з місцевого бюджету на здійснення переданих з державного бюджету видатків з утримання закладів освіти та охорони здоров'я за рахунок відповідної додаткової дотації з державного бюджету</t>
  </si>
  <si>
    <t>Субвенції з місцевих бюджетів іншим місцевим бюджетам</t>
  </si>
  <si>
    <t>Субвенція з місцевого бюджету на фінансування заходів соціально-економічної компенсації ризику населення, яке проживає на території зони спостереження, за рахунок відповідної субвенції з державного бюджету</t>
  </si>
  <si>
    <t>Субвенція з місцевого бюджету на здійснення переданих видатків у сфері освіти за рахунок коштів освітньої субвенції</t>
  </si>
  <si>
    <t>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t>
  </si>
  <si>
    <t>Субвенція з місцевого бюджету на забезпечення якісної, сучасної та доступної загальної середньої освіти "Нова українська школа" за рахунок відповідної субвенції з державного бюджету</t>
  </si>
  <si>
    <t>Субвенція з місцевого бюджету на здійснення переданих видатків у сфері охорони здоров'я за рахунок коштів медичної субвенції</t>
  </si>
  <si>
    <t>Субвенція з місцевого бюджету за рахунок залишку коштів субвенції на надання державної підтримки особам з особливими освітніми потребами, що утворився на початок бюджетного періоду</t>
  </si>
  <si>
    <t>Субвенція з місцевого бюджету на здійснення доплат медичним та іншим працівникам закладів охорони здоров'я за рахунок відповідної субвенції з державного бюджету</t>
  </si>
  <si>
    <t>Субвенція з місцевого бюджету на відшкодування вартості лікарських засобів для лікування окремих захворювань за рахунок відповідної субвенції з державного бюджету</t>
  </si>
  <si>
    <t>Субвенція з місцевого бюджету на покращення соціального захисту окремих категорій педагогічних працівників закладів загальної середньої освіти за рахунок відповідної субвенції з державного бюджету</t>
  </si>
  <si>
    <t>Субвенція з місцевого бюджету на проектні, будівельно-ремонтні роботи, придбання житла та приміщень для розвитку сімейних та інших форм виховання, наближених до сімейних, та забезпечення житлом дітей-сиріт, дітей, позбавлених батьківського піклування, осіб з їх числа за рахунок відповідної субвенції з державного бюджету</t>
  </si>
  <si>
    <t>Субвенція з місцевого бюджету на проведення виборів депутатів місцевих рад та сільських, селищних, міських голів, за рахунок відповідної субвенції з державного бюджету</t>
  </si>
  <si>
    <t>Субвенція з місцевого бюджету на здійснення підтримки окремих закладів та заходів у системі охорони здоров'я за рахунок відповідної субвенції з державного бюджету</t>
  </si>
  <si>
    <t>Разом доходів</t>
  </si>
  <si>
    <t>Секретар міської ради                                           Геннадій ДЕРЕВ'ЯНЧУК</t>
  </si>
  <si>
    <r>
      <rPr>
        <b/>
        <sz val="15"/>
        <rFont val="Times New Roman"/>
        <family val="1"/>
        <charset val="204"/>
      </rPr>
      <t>УСЬОГО</t>
    </r>
    <r>
      <rPr>
        <sz val="15"/>
        <rFont val="Times New Roman"/>
        <family val="1"/>
        <charset val="204"/>
      </rPr>
      <t xml:space="preserve"> за розділами I, II, у тому числі:</t>
    </r>
  </si>
  <si>
    <t xml:space="preserve">                                                                   Додаток 4</t>
  </si>
  <si>
    <t xml:space="preserve">                                                                   до рішення Вараської міської ради</t>
  </si>
  <si>
    <t xml:space="preserve">                                                         (код бюджету)</t>
  </si>
  <si>
    <r>
      <rPr>
        <b/>
        <sz val="14"/>
        <rFont val="Times New Roman"/>
        <family val="1"/>
        <charset val="204"/>
      </rPr>
      <t>УСЬОГО</t>
    </r>
    <r>
      <rPr>
        <sz val="14"/>
        <rFont val="Times New Roman"/>
        <family val="1"/>
        <charset val="204"/>
      </rPr>
      <t xml:space="preserve"> за розділами I, II, у тому числі:</t>
    </r>
  </si>
  <si>
    <t xml:space="preserve">                                                                    _________ 2021 року № ____
</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</si>
  <si>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</si>
  <si>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</si>
  <si>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</si>
  <si>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Найменування головного розпорядника коштів місцевого бюджету/відповідального виконавця, найменування бюджетної програми згідно з Типовою  програмною класифікацією видатків та кредитування місцевого бюджету</t>
  </si>
  <si>
    <t>0200000</t>
  </si>
  <si>
    <t>Виконавчий комітет Вараської міської ради</t>
  </si>
  <si>
    <t>0210000</t>
  </si>
  <si>
    <t>0443</t>
  </si>
  <si>
    <t>0217370</t>
  </si>
  <si>
    <t>7370</t>
  </si>
  <si>
    <t>0490</t>
  </si>
  <si>
    <t>Реалізація інших заходів щодо соціально-економічного розвитку територій</t>
  </si>
  <si>
    <t>0212010</t>
  </si>
  <si>
    <t>2010</t>
  </si>
  <si>
    <t>0731</t>
  </si>
  <si>
    <t>Багатопрофільна стаціонарна медична допомога населенню</t>
  </si>
  <si>
    <t>0217350</t>
  </si>
  <si>
    <t>7350</t>
  </si>
  <si>
    <t>Розроблення схем планування та забудови територій (містобудівної документації)</t>
  </si>
  <si>
    <t>9770</t>
  </si>
  <si>
    <t>0180</t>
  </si>
  <si>
    <t xml:space="preserve">Інші субвенції з місцевого бюджету </t>
  </si>
  <si>
    <t>9800</t>
  </si>
  <si>
    <t>1500000</t>
  </si>
  <si>
    <t>Управління містобудування, архітектури та капітального будівництва виконавчого комітету Вараської міської ради</t>
  </si>
  <si>
    <t>1510000</t>
  </si>
  <si>
    <t>1515045</t>
  </si>
  <si>
    <t>5045</t>
  </si>
  <si>
    <t>0810</t>
  </si>
  <si>
    <t>Будівництво мультифункціональних майданчиків для занять ігровими видами спорту</t>
  </si>
  <si>
    <t>1517310</t>
  </si>
  <si>
    <t>7310</t>
  </si>
  <si>
    <t>Будівництво об'єктів житлово-комунального господарства</t>
  </si>
  <si>
    <t>1517330</t>
  </si>
  <si>
    <t>7330</t>
  </si>
  <si>
    <t>Будівництво  інших об'єктів комунальної власності</t>
  </si>
  <si>
    <t>1517350</t>
  </si>
  <si>
    <t>0600000</t>
  </si>
  <si>
    <t>Управління  освіти виконавчого комітету Вараської міської ради</t>
  </si>
  <si>
    <t>0610000</t>
  </si>
  <si>
    <t>0617321</t>
  </si>
  <si>
    <t>7321</t>
  </si>
  <si>
    <t>Будівництво освітніх установ та закладів</t>
  </si>
  <si>
    <t>0611021</t>
  </si>
  <si>
    <t>0921</t>
  </si>
  <si>
    <t>Надання загальної середньої освіти закладами загальної середньої освіти</t>
  </si>
  <si>
    <t>0800000</t>
  </si>
  <si>
    <t>Управління праці та соціального захисту населення виконавчого комітету Вараської міської ради</t>
  </si>
  <si>
    <t>0810000</t>
  </si>
  <si>
    <t>0816083</t>
  </si>
  <si>
    <t>6083</t>
  </si>
  <si>
    <t>0610</t>
  </si>
  <si>
    <t>Проектні, будівельно-ремонтні роботи, придбання житла та приміщень для розвитку сімейних та інших форм виховання, наближених до сімейних, та забезпечення житлом дітей-сиріт, дітей, позбавлених батьківського піклування, осіб з їх числа</t>
  </si>
  <si>
    <t>0810160</t>
  </si>
  <si>
    <t>0160</t>
  </si>
  <si>
    <t>0111</t>
  </si>
  <si>
    <t>0813104</t>
  </si>
  <si>
    <t>Забезпечення соціальними послугами за місцем проживання громадян, які не здатні до самообслуговування у зв'язку з похилим віком, хворобою, інвалідністю</t>
  </si>
  <si>
    <t xml:space="preserve">в т.ч. за рахунок субвенції з  місцевого бюджету  на проектні, будівельно-ремонтні роботи, придбання житла та приміщень для розвитку сімейних та інших форм виховання, наближених до сімейних, та забезпечення житлом дітей-сиріт, дітей, позбавлених батьківського піклування, осіб з їх числа за рахунок відповідної субвенції з державного бюджету </t>
  </si>
  <si>
    <t>1000000</t>
  </si>
  <si>
    <t>Відділ  культури та туризму  виконавчого комітету Вараської міської ради</t>
  </si>
  <si>
    <t>1010000</t>
  </si>
  <si>
    <t>1017324</t>
  </si>
  <si>
    <t>7324</t>
  </si>
  <si>
    <t>Будівництво установ та закладів культури</t>
  </si>
  <si>
    <t>1011080</t>
  </si>
  <si>
    <t>1080</t>
  </si>
  <si>
    <t>0960</t>
  </si>
  <si>
    <t>Надання спеціальної освіти мистецькими школами</t>
  </si>
  <si>
    <t>3700000</t>
  </si>
  <si>
    <t>Фінансове управління виконавчого комітету Вараської міської ради</t>
  </si>
  <si>
    <t>3710000</t>
  </si>
  <si>
    <t>1600000</t>
  </si>
  <si>
    <t>Відділ  архітектури та містобудування виконавчого комітету Вараської міської ради</t>
  </si>
  <si>
    <t>1610000</t>
  </si>
  <si>
    <t>1610160</t>
  </si>
  <si>
    <t>Керівництво і управління у відповідній сфері у містах (місті Києві), селищах, селах, територіальних громадах</t>
  </si>
  <si>
    <t>Департамент житлово-комунального господарства, майна та будівництва  виконавчого комітету Вараської міської ради</t>
  </si>
  <si>
    <t>Відділ  Державного архітектурно-будівельного контролю  виконавчого комітету Вараської міської ради</t>
  </si>
  <si>
    <t>Департамент культури, туризму, молоді та спорту  виконавчого комітету Вараської міської ради</t>
  </si>
  <si>
    <t>Департамент соціального захисту та гідності  виконавчого комітету Вараської міської ради</t>
  </si>
  <si>
    <t>РАЗОМ</t>
  </si>
  <si>
    <t>видатки споживання</t>
  </si>
  <si>
    <t>з них</t>
  </si>
  <si>
    <t xml:space="preserve">видатки розвитку </t>
  </si>
  <si>
    <t>у тому числі бюджет розвитку</t>
  </si>
  <si>
    <t xml:space="preserve"> оплата праці </t>
  </si>
  <si>
    <t xml:space="preserve"> комунальні послуги та енергоносії </t>
  </si>
  <si>
    <t xml:space="preserve"> оплата праці               </t>
  </si>
  <si>
    <t xml:space="preserve">комунальні послуги та енергоносії </t>
  </si>
  <si>
    <t>бюджет розвитку</t>
  </si>
  <si>
    <t>капітальні видатки за рахунок коштів, що передаються із загального фонду до бюджету розвитку (спеціального фонду)</t>
  </si>
  <si>
    <t>2</t>
  </si>
  <si>
    <t>0210150</t>
  </si>
  <si>
    <t>0150</t>
  </si>
  <si>
    <t>Організаційне, інформаційно-аналітичне та матеріально-технічне забезпечення діяльності обласної ради, районної ради, районної у місті ради (у разі її створення), міської, селищної, сільської рад</t>
  </si>
  <si>
    <t>0210160</t>
  </si>
  <si>
    <t>0210180</t>
  </si>
  <si>
    <t>0133</t>
  </si>
  <si>
    <t>Інша діяльність у сфері державного управління</t>
  </si>
  <si>
    <t>0210191</t>
  </si>
  <si>
    <t>0191</t>
  </si>
  <si>
    <t>Проведення місцевих виборів</t>
  </si>
  <si>
    <t>в т.ч. за рахунок субвенції з місцевого бюджету на проведення виборів депутатів місцевих рад та сільських, селищних, міських голів, за рахунок відповідної субвенції з державного бюджету</t>
  </si>
  <si>
    <t>0212111</t>
  </si>
  <si>
    <t>2111</t>
  </si>
  <si>
    <t>0726</t>
  </si>
  <si>
    <t>Первинна медична допомога населенню, що надається центрами первинної медичної (медико-санітарної) допомоги</t>
  </si>
  <si>
    <t>в т.ч. за рахунок субвенції з місцевого бюджету на здійснення доплат медичним та іншим працівникам закладів охорони здоров'я за рахунок відповідної субвенції з державного бюджету</t>
  </si>
  <si>
    <t>0212142</t>
  </si>
  <si>
    <t>2142</t>
  </si>
  <si>
    <t>0763</t>
  </si>
  <si>
    <t>Програми і централізовані заходи боротьби з туберкульозом</t>
  </si>
  <si>
    <t>0212144</t>
  </si>
  <si>
    <t>2144</t>
  </si>
  <si>
    <t>Централізовані заходи з лікування хворих на цукровий та нецукровий діабет</t>
  </si>
  <si>
    <t xml:space="preserve">в т.ч. за рахунок субвенції з місцевого бюджету на здійснення підтримки окремих закладів та заходів у системі охорони здоров'я за рахунок відповідної субвенції з державного бюджету </t>
  </si>
  <si>
    <t>0212145</t>
  </si>
  <si>
    <t>2145</t>
  </si>
  <si>
    <t>Централізовані заходи з лікування онкологічних хворих</t>
  </si>
  <si>
    <t>0212152</t>
  </si>
  <si>
    <t>2152</t>
  </si>
  <si>
    <t>Інші програми та заходи у сфері охорони здоров’я</t>
  </si>
  <si>
    <t>в т.ч. за рахунок субвенції з місцевого бюджету</t>
  </si>
  <si>
    <t>0213112</t>
  </si>
  <si>
    <t>3112</t>
  </si>
  <si>
    <t>1040</t>
  </si>
  <si>
    <t>Заходи державної політики з питань дітей та їх соціального захисту</t>
  </si>
  <si>
    <t>0213121</t>
  </si>
  <si>
    <t>3121</t>
  </si>
  <si>
    <t>Утримання та забезпечення діяльності центрів соціальних служб для сім’ї, дітей та молоді</t>
  </si>
  <si>
    <t>0213132</t>
  </si>
  <si>
    <t>3132</t>
  </si>
  <si>
    <t>Утримання клубів для підлітків за місцем проживання</t>
  </si>
  <si>
    <t>0213133</t>
  </si>
  <si>
    <t>3133</t>
  </si>
  <si>
    <t>Інші заходи та заклади молодіжної політики</t>
  </si>
  <si>
    <t>0213140</t>
  </si>
  <si>
    <t>3140</t>
  </si>
  <si>
    <t>Оздоровлення та відпочинок дітей (крім заходів з оздоровлення дітей, що здійснюються за рахунок коштів на оздоровлення громадян, які постраждали внаслідок Чорнобильської катастрофи)</t>
  </si>
  <si>
    <t>0213242</t>
  </si>
  <si>
    <t>3242</t>
  </si>
  <si>
    <t>1090</t>
  </si>
  <si>
    <t>Інші заходи у сфері соціального захисту і соціального забезпечення</t>
  </si>
  <si>
    <t>0215011</t>
  </si>
  <si>
    <t>5011</t>
  </si>
  <si>
    <t>Проведення навчально-тренувальних зборів і змагань з олімпійських видів спорту</t>
  </si>
  <si>
    <t>0215012</t>
  </si>
  <si>
    <t>5012</t>
  </si>
  <si>
    <t>Проведення навчально-тренувальних зборів і змагань з неолімпійських видів спорту</t>
  </si>
  <si>
    <t>0215062</t>
  </si>
  <si>
    <t>5062</t>
  </si>
  <si>
    <t>Підтримка спорту вищих досягнень та організацій, які здійснюють фізкультурно-спортивну діяльність в регіоні</t>
  </si>
  <si>
    <t>0216011</t>
  </si>
  <si>
    <t>6011</t>
  </si>
  <si>
    <t>Експлуатація та технічне обслуговування житлового фонду</t>
  </si>
  <si>
    <t>0216012</t>
  </si>
  <si>
    <t>6012</t>
  </si>
  <si>
    <t>0620</t>
  </si>
  <si>
    <t>Забезпечення діяльності з виробництва, транспортування, постачання теплової енергії</t>
  </si>
  <si>
    <t>0216013</t>
  </si>
  <si>
    <t>6013</t>
  </si>
  <si>
    <t>Забезпечення діяльності водопровідно-каналізаційного господарства</t>
  </si>
  <si>
    <t>0216014</t>
  </si>
  <si>
    <t>6014</t>
  </si>
  <si>
    <t>Забезпечення збору та вивезення сміття і відходів</t>
  </si>
  <si>
    <t>0216020</t>
  </si>
  <si>
    <t>6020</t>
  </si>
  <si>
    <t>Забезпечення функціонування підприємств, установ та організацій, що виробляють, виконують та/або надають житлово-комунальні послуги</t>
  </si>
  <si>
    <t>0216030</t>
  </si>
  <si>
    <t>6030</t>
  </si>
  <si>
    <t>Організація благоустрою населених пунктів</t>
  </si>
  <si>
    <t>0216082</t>
  </si>
  <si>
    <t>6082</t>
  </si>
  <si>
    <t>Придбання житла для окремих категорій населення відповідно до законодавства</t>
  </si>
  <si>
    <t>0217130</t>
  </si>
  <si>
    <t>7130</t>
  </si>
  <si>
    <t>0421</t>
  </si>
  <si>
    <t>Здійснення заходів із землеустрою</t>
  </si>
  <si>
    <t>0217310</t>
  </si>
  <si>
    <t>0217461</t>
  </si>
  <si>
    <t>7461</t>
  </si>
  <si>
    <t>0456</t>
  </si>
  <si>
    <t>Утримання та розвиток автомобільних доріг та дорожньої інфраструктури за рахунок коштів місцевого бюджету</t>
  </si>
  <si>
    <t>0217530</t>
  </si>
  <si>
    <t>7530</t>
  </si>
  <si>
    <t>0460</t>
  </si>
  <si>
    <t>Інші заходи у сфері зв'язку, телекомунікації та інформатики</t>
  </si>
  <si>
    <t>0217610</t>
  </si>
  <si>
    <t>7610</t>
  </si>
  <si>
    <t>0411</t>
  </si>
  <si>
    <t>Сприяння розвитку малого та середнього підприємництва</t>
  </si>
  <si>
    <t>0217640</t>
  </si>
  <si>
    <t>7640</t>
  </si>
  <si>
    <t>0470</t>
  </si>
  <si>
    <t>Заходи з енергозбереження</t>
  </si>
  <si>
    <t>0217670</t>
  </si>
  <si>
    <t>7670</t>
  </si>
  <si>
    <t>Внески до статутного капіталу суб’єктів господарювання</t>
  </si>
  <si>
    <t>0217680</t>
  </si>
  <si>
    <t>7680</t>
  </si>
  <si>
    <t>Членські внески до асоціацій органів місцевого самоврядування</t>
  </si>
  <si>
    <t>0218110</t>
  </si>
  <si>
    <t>8110</t>
  </si>
  <si>
    <t>0320</t>
  </si>
  <si>
    <t>Заходи із запобігання та ліквідації надзвичайних ситуацій та наслідків стихійного лиха</t>
  </si>
  <si>
    <t>в т. ч.: за рахунок субвенції з державного бюджету місцевим бюджетам на фінансування заходів соціально-економічної компенсації ризику населення, яке проживає на території зони спостереження</t>
  </si>
  <si>
    <t xml:space="preserve"> субвенції з місцевого бюджету на фінансування заходів соціально-економічної компенсації ризику населення, яке проживає на території зони спостереження, за рахунок відповідної субвенції з державного бюджету</t>
  </si>
  <si>
    <t>0218340</t>
  </si>
  <si>
    <t>8340</t>
  </si>
  <si>
    <t>0540</t>
  </si>
  <si>
    <t>Природоохоронні заходи за рахунок цільових фондів</t>
  </si>
  <si>
    <t>1510160</t>
  </si>
  <si>
    <t>1511010</t>
  </si>
  <si>
    <t>1010</t>
  </si>
  <si>
    <t>0910</t>
  </si>
  <si>
    <t>Надання дошкільної освіти</t>
  </si>
  <si>
    <t>1516011</t>
  </si>
  <si>
    <t>1516015</t>
  </si>
  <si>
    <t>6015</t>
  </si>
  <si>
    <t xml:space="preserve">Забезпечення надійної та безперебійної експлуатації ліфтів </t>
  </si>
  <si>
    <t>1516016</t>
  </si>
  <si>
    <t>6016</t>
  </si>
  <si>
    <t>Впровадження засобів обліку витрат та регулювання споживання води та теплової енергії</t>
  </si>
  <si>
    <t>1516030</t>
  </si>
  <si>
    <t>1517321</t>
  </si>
  <si>
    <t>1517461</t>
  </si>
  <si>
    <t>1519770</t>
  </si>
  <si>
    <t>0610160</t>
  </si>
  <si>
    <t>0611010</t>
  </si>
  <si>
    <t>0611020</t>
  </si>
  <si>
    <t>Надання загальної середньої освіти за рахунок коштів місцевого бюджету</t>
  </si>
  <si>
    <t>0611070</t>
  </si>
  <si>
    <t>1070</t>
  </si>
  <si>
    <t>Надання позашкільної освіти закладами позашкільної освіти, заходи із позашкільної роботи з дітьми</t>
  </si>
  <si>
    <t>0611141</t>
  </si>
  <si>
    <t>1141</t>
  </si>
  <si>
    <t>0990</t>
  </si>
  <si>
    <t>Забезпечення діяльності інших закладів у сфері освіти</t>
  </si>
  <si>
    <t>0611142</t>
  </si>
  <si>
    <t>1142</t>
  </si>
  <si>
    <t>Інші програми та заходи у сфері освіти</t>
  </si>
  <si>
    <t>0611151</t>
  </si>
  <si>
    <t>1151</t>
  </si>
  <si>
    <t>Забезпечення діяльності інклюзивно-ресурсних центрів за рахунок коштів місцевого бюджету</t>
  </si>
  <si>
    <t>0611152</t>
  </si>
  <si>
    <t>1152</t>
  </si>
  <si>
    <t>Забезпечення діяльності інклюзивно-ресурсних центрів за рахунок освітньої субвенції</t>
  </si>
  <si>
    <t>0611200</t>
  </si>
  <si>
    <t>1200</t>
  </si>
  <si>
    <t>Надання освіти за рахунок субвенції з державного бюджету місцевим бюджетам на надання державної підтримки особам з особливими освітніми потребами</t>
  </si>
  <si>
    <t>0813050</t>
  </si>
  <si>
    <t>Пільгове медичне обслуговування осіб, які постраждали внаслідок Чорнобильської катастрофи</t>
  </si>
  <si>
    <t>0813105</t>
  </si>
  <si>
    <t>Надання реабілітаційних послуг особам з інвалідністю та дітям з інвалідністю</t>
  </si>
  <si>
    <t>0813160</t>
  </si>
  <si>
    <t>3160</t>
  </si>
  <si>
    <t>Надання соціальних гарантій фізичним особам, які надають соціальні послуги громадянам похилого віку, особам з інвалідністю, дітям з інвалідністю, хворим, які не здатні до самообслуговування і потребують сторонньої допомоги</t>
  </si>
  <si>
    <t>0813192</t>
  </si>
  <si>
    <t>3192</t>
  </si>
  <si>
    <t>1030</t>
  </si>
  <si>
    <t>Надання фінансової підтримки громадським організаціям ветеранів і осіб з інвалідністю,  діяльність яких має соціальну спрямованість</t>
  </si>
  <si>
    <t>0813242</t>
  </si>
  <si>
    <t>0815045</t>
  </si>
  <si>
    <t>1010160</t>
  </si>
  <si>
    <t>1014030</t>
  </si>
  <si>
    <t>4030</t>
  </si>
  <si>
    <t>0824</t>
  </si>
  <si>
    <t>Забезпечення діяльності бібліотек</t>
  </si>
  <si>
    <t>1014060</t>
  </si>
  <si>
    <t>4060</t>
  </si>
  <si>
    <t>0828</t>
  </si>
  <si>
    <t>Забезпечення діяльності палаців i будинків культури, клубів, центрів дозвілля та iнших клубних закладів</t>
  </si>
  <si>
    <t>1014081</t>
  </si>
  <si>
    <t>4081</t>
  </si>
  <si>
    <t>0829</t>
  </si>
  <si>
    <t xml:space="preserve">Забезпечення діяльності інших закладів в галузі культури і мистецтва </t>
  </si>
  <si>
    <t>1014082</t>
  </si>
  <si>
    <t>4082</t>
  </si>
  <si>
    <t xml:space="preserve">Інші заходи в галузі культури і мистецтва </t>
  </si>
  <si>
    <t>1017650</t>
  </si>
  <si>
    <t>7650</t>
  </si>
  <si>
    <t>Проведення експертної грошової оцінки земельної ділянки чи права на неї</t>
  </si>
  <si>
    <t>3710160</t>
  </si>
  <si>
    <t>3718500</t>
  </si>
  <si>
    <t>8500</t>
  </si>
  <si>
    <t>Нерозподілені трансферти з державного бюджету</t>
  </si>
  <si>
    <t>3718600</t>
  </si>
  <si>
    <t>8600</t>
  </si>
  <si>
    <t>0170</t>
  </si>
  <si>
    <t>Обслуговування місцевого боргу</t>
  </si>
  <si>
    <t>3718700</t>
  </si>
  <si>
    <t>8700</t>
  </si>
  <si>
    <t>Резервний фонд</t>
  </si>
  <si>
    <t>3719110</t>
  </si>
  <si>
    <t>9110</t>
  </si>
  <si>
    <t>Реверсна дотація</t>
  </si>
  <si>
    <t>ВСЬОГО ВИДАТКІВ</t>
  </si>
  <si>
    <t>програми</t>
  </si>
  <si>
    <t>харчування</t>
  </si>
  <si>
    <t>парк</t>
  </si>
  <si>
    <t>заходи</t>
  </si>
  <si>
    <t>3410160</t>
  </si>
  <si>
    <t>0611210</t>
  </si>
  <si>
    <t>1210</t>
  </si>
  <si>
    <t>Надання освіти за рахунок залишку коштів за субвенцією з державного бюджету місцевим бюджетам на надання державної підтримки особам з особливими освітніми потребами</t>
  </si>
  <si>
    <t>0611061</t>
  </si>
  <si>
    <t>Надання загальної середньої освіти за рахунок залишку коштів за освітньою субвенцією (крім залишку коштів, що мають цільове призначення, виділених відповідно до рішень Кабінету Міністрів України у попередньому бюджетному періоді, а також коштів, необхідних для забезпечення безпечного навчального процесу у закладах загальної середньої освіти)</t>
  </si>
  <si>
    <t>0611060</t>
  </si>
  <si>
    <t>1110160</t>
  </si>
  <si>
    <t>в т.ч.: за рахунок інших субвенцій з місцевого бюджету</t>
  </si>
  <si>
    <t>1100000</t>
  </si>
  <si>
    <t>1110000</t>
  </si>
  <si>
    <t>3400000</t>
  </si>
  <si>
    <t>3410000</t>
  </si>
  <si>
    <t>Зміни до фінансування  бюджету Вараської                                                                                міської територіальної громади на 2021 рік</t>
  </si>
  <si>
    <t xml:space="preserve">Код </t>
  </si>
  <si>
    <t>Найменування згідно з Класифікацією фінансування бюджету</t>
  </si>
  <si>
    <t>УСЬОГО</t>
  </si>
  <si>
    <t>усього</t>
  </si>
  <si>
    <t>Фінансування  за типом кредитора</t>
  </si>
  <si>
    <t>200000</t>
  </si>
  <si>
    <t>Внутрішнє фінансування</t>
  </si>
  <si>
    <t>Фінансування за рахунок зміни залишків коштів бюджетів</t>
  </si>
  <si>
    <t>На початок періоду</t>
  </si>
  <si>
    <t>208400</t>
  </si>
  <si>
    <t xml:space="preserve">Кошти, що передаються із загального фонду бюджету до бюджету розвитку (спеціального фонду)
</t>
  </si>
  <si>
    <t>300000</t>
  </si>
  <si>
    <t>Зовнішнє фінансування</t>
  </si>
  <si>
    <t>Позики, надані міжнародними фінансовими організаціями</t>
  </si>
  <si>
    <t xml:space="preserve">Одержано позик </t>
  </si>
  <si>
    <t>301200</t>
  </si>
  <si>
    <t>Погашено позик</t>
  </si>
  <si>
    <t>Загальне фінансування</t>
  </si>
  <si>
    <t>Фінансування  за типом боргового зобов'язання</t>
  </si>
  <si>
    <r>
      <t>400000</t>
    </r>
    <r>
      <rPr>
        <sz val="12"/>
        <rFont val="Times New Roman"/>
        <family val="1"/>
        <charset val="204"/>
      </rPr>
      <t> </t>
    </r>
  </si>
  <si>
    <r>
      <t>Фінансування за борговими операціями</t>
    </r>
    <r>
      <rPr>
        <sz val="12"/>
        <rFont val="Times New Roman"/>
        <family val="1"/>
        <charset val="204"/>
      </rPr>
      <t> </t>
    </r>
  </si>
  <si>
    <r>
      <t>401000</t>
    </r>
    <r>
      <rPr>
        <sz val="12"/>
        <rFont val="Times New Roman"/>
        <family val="1"/>
        <charset val="204"/>
      </rPr>
      <t> </t>
    </r>
  </si>
  <si>
    <r>
      <t>Запозичення</t>
    </r>
    <r>
      <rPr>
        <sz val="12"/>
        <rFont val="Times New Roman"/>
        <family val="1"/>
        <charset val="204"/>
      </rPr>
      <t> </t>
    </r>
  </si>
  <si>
    <r>
      <t>401200</t>
    </r>
    <r>
      <rPr>
        <sz val="12"/>
        <rFont val="Times New Roman"/>
        <family val="1"/>
        <charset val="204"/>
      </rPr>
      <t> </t>
    </r>
  </si>
  <si>
    <r>
      <t>Зовнішні запозичення</t>
    </r>
    <r>
      <rPr>
        <sz val="12"/>
        <rFont val="Times New Roman"/>
        <family val="1"/>
        <charset val="204"/>
      </rPr>
      <t> </t>
    </r>
  </si>
  <si>
    <t>401202 </t>
  </si>
  <si>
    <t>Середньострокові зобов'язання </t>
  </si>
  <si>
    <t>402000</t>
  </si>
  <si>
    <t>Погашення</t>
  </si>
  <si>
    <t>402200</t>
  </si>
  <si>
    <t>Зовнішні зобов'язання</t>
  </si>
  <si>
    <t>402202</t>
  </si>
  <si>
    <t>600000</t>
  </si>
  <si>
    <t>Фінансування за активними операціями</t>
  </si>
  <si>
    <r>
      <t>602000</t>
    </r>
    <r>
      <rPr>
        <sz val="12"/>
        <color indexed="8"/>
        <rFont val="Times New Roman"/>
        <family val="1"/>
        <charset val="204"/>
      </rPr>
      <t> </t>
    </r>
  </si>
  <si>
    <r>
      <t>Зміни обсягів бюджетних коштів</t>
    </r>
    <r>
      <rPr>
        <sz val="12"/>
        <color indexed="8"/>
        <rFont val="Times New Roman"/>
        <family val="1"/>
        <charset val="204"/>
      </rPr>
      <t> </t>
    </r>
  </si>
  <si>
    <t>602100 </t>
  </si>
  <si>
    <t>На початок періоду </t>
  </si>
  <si>
    <t>602400</t>
  </si>
  <si>
    <t>Кошти, що передаються із загального фонду бюджету до бюджету розвитку (спеціального фонду)</t>
  </si>
  <si>
    <r>
      <t xml:space="preserve">    </t>
    </r>
    <r>
      <rPr>
        <sz val="16"/>
        <color indexed="8"/>
        <rFont val="Times New Roman"/>
        <family val="1"/>
        <charset val="204"/>
      </rPr>
      <t xml:space="preserve"> </t>
    </r>
    <r>
      <rPr>
        <sz val="20"/>
        <color indexed="8"/>
        <rFont val="Times New Roman"/>
        <family val="1"/>
        <charset val="204"/>
      </rPr>
      <t>Секретар міської ради                                     Геннадій ДЕРЕВ'ЯНЧУК</t>
    </r>
  </si>
  <si>
    <t>Найменування об'єкта будівництва / вид будівельних робіт, у тому числі проектні роботи</t>
  </si>
  <si>
    <t>Загальна тривалість будівництва (рік початку і завершення)</t>
  </si>
  <si>
    <t>Загальна вартість будівництва, гривень</t>
  </si>
  <si>
    <t>Рівень виконання робіт на початок бюджетного періоду, %</t>
  </si>
  <si>
    <t>Обсяг видатків бюджету розвитку,які спрямовуються на будівництво об'єкта у бюджетному періоді, гривень</t>
  </si>
  <si>
    <t>Рівень готовності об'єкта на кінець бюджетного періоду, %</t>
  </si>
  <si>
    <t>у т.ч. на погашення заборгованості що утворилася на початок року</t>
  </si>
  <si>
    <t>0217322</t>
  </si>
  <si>
    <t>7322</t>
  </si>
  <si>
    <t>Будівництво медичних установ та закладів</t>
  </si>
  <si>
    <t xml:space="preserve">Реконструкція кисневого корпусу та центрального кисневого пункту пологового будинку під централізовану систему забезпечення киснем (з влаштуванням резервної системи подачі кисню та генератором кисню) комунального  некомерційного підприємства Вараської міської ради "Вараська багатопрофільна лікарня" за адоесою: вул.Енергетиків, 23, м.Вараш, Рівненська область </t>
  </si>
  <si>
    <t>Будівництво системи відеоспостереження Вараської міської територіальної громади Рівненської області (виготовлення проектно-кошторисної документації)</t>
  </si>
  <si>
    <t>Нове будівництво мультифункціонального спортивного майданчика для занять ігровими видами спорту за адресою вул. Меслибницька, Північний мікрорайон, буд. 9, м. Вараш, Рівненська обл.</t>
  </si>
  <si>
    <t>Капітальний ремонт пасажирських ліфтів житлових будинків м. Вараш</t>
  </si>
  <si>
    <t>Капітальний ремонт (модернізація) пасажирських ліфтів житлових будинків м. Вараш</t>
  </si>
  <si>
    <t>Реконструкція водопровідної мережі від ВК-184 до ВК-35 по мікрорайону Перемоги  в місті Вараш, Рівненської області</t>
  </si>
  <si>
    <t>Капітальний ремонт напірного каналізаційного колектора (від КК-1 до кута № 7а) в м. Вараш Рівненської області</t>
  </si>
  <si>
    <t>Реконструкція теплової мережі від ТК-1-4 до житлових будинків № 7а, № 7б та № 25/2 по м-ну Будівельників, м. Вараш, Рівненської області</t>
  </si>
  <si>
    <t>Реконструкція розподільчої теплової мережі системи теплопостачання від теплової камери ТК 9-8 до споживачів за адресою: м-ну Будівельників, м. Вараш, Рівненської області</t>
  </si>
  <si>
    <t>Капітальний ремонт зовнішнього освітлення пр. Т.Г. Шевченка, м. Вараш, Рівненської області</t>
  </si>
  <si>
    <t>Капітальний ремонт нежитлового приміщення за адресою м-н Перемоги, 21 м.Вараш, Рівненської області</t>
  </si>
  <si>
    <t>Керівництво і управління у відповідній сфері у містах (місті Києві), селищах, селах, об’єднаних територіальних громадах</t>
  </si>
  <si>
    <t>3104</t>
  </si>
  <si>
    <t>1020</t>
  </si>
  <si>
    <t>Всього</t>
  </si>
  <si>
    <t xml:space="preserve">(грн)   </t>
  </si>
  <si>
    <t>Код Програмної класифікації видатків та кредитування місцевих бюджетів</t>
  </si>
  <si>
    <t>Код Типової програмної класифікації видатків та кредитування місцевих бюджетів</t>
  </si>
  <si>
    <t>Найменування головного розпорядника коштів місцевого бюджету/відповідального виконавця, найменування бюджетної програми згідно з Типовою  програмною класифікацією видатків та кредитування місцевих бюджетів</t>
  </si>
  <si>
    <t xml:space="preserve">Найменування місцевої /регіональної програми </t>
  </si>
  <si>
    <t>Дата та номер документа, яким затверджено місцеву регіональну програму</t>
  </si>
  <si>
    <t>Міська програма з відзначення до державних, професійних та місцевих  свят, ювілейних дат, заохочення за заслуги перед Вараською міською територіальною громадою на 2021-2025 роки</t>
  </si>
  <si>
    <t>Рішення міської ради від 15.12.2020 №35</t>
  </si>
  <si>
    <t>Комплексна програма "Здоров'я" на 2021 рік</t>
  </si>
  <si>
    <t>Рішення міської ради від 15.12.2020 №60</t>
  </si>
  <si>
    <t xml:space="preserve">Комплексна програма підтримки сім'ї, дітей та молоді Вараської міської територіальної громади на 2021-2025 роки </t>
  </si>
  <si>
    <t>Рішення міської ради від 15.12.2020 №29</t>
  </si>
  <si>
    <t>0213123</t>
  </si>
  <si>
    <t>3123</t>
  </si>
  <si>
    <t>Заходи державної політики з питань сім'ї</t>
  </si>
  <si>
    <t>Комплексна програма підтримки сім'ї, дітей та молоді міста на 2018-2020 роки</t>
  </si>
  <si>
    <t>Рішення міської ради від 23.01.2018 №1000</t>
  </si>
  <si>
    <t>Програма оздоровлення та відпочинку дітей Вараської міської територіальної громади на 2021-2025 роки</t>
  </si>
  <si>
    <t>Рішення міської ради від 15.12.2020 №30</t>
  </si>
  <si>
    <t>Програма розвитку фізичної культури і спорту Вараської міської територіальної громади на 2021-2025 роки</t>
  </si>
  <si>
    <t>Рішення міської ради від 15.12.2020 №33</t>
  </si>
  <si>
    <t>Програма цільової фінансової підтримки Кузнецовського міського комунального підприємства на період 2017 - 2027 роки</t>
  </si>
  <si>
    <t>Рішення міської ради від  29.09.2017 №856</t>
  </si>
  <si>
    <t>Комплексна програма благоустрою та розвитку комунального господарства Вараської міської територіальної громади на 2021-2023 роки</t>
  </si>
  <si>
    <t>Рішення міської ради від 15.12.2020  №41</t>
  </si>
  <si>
    <t>Програма охорони тваринного світу та регулювання чисельності безпритульних тварин у Вараській міській територіальній громаді на 2021-2025 роки</t>
  </si>
  <si>
    <t>Рішення міської ради від 15.12.2020  №36</t>
  </si>
  <si>
    <t>Програма забезпечення житлом учасників антитерористичної операції, операції об'єднаних сил, членів сімей загиблих (померлих) учасників АТО/ООС на 2021-2025 роки</t>
  </si>
  <si>
    <t>Рішення міської ради від 15.12.2020  №38</t>
  </si>
  <si>
    <t>Програма співфінансування ремонтів багатоквартирних житлових будинків у Вараській міській територіальній громаді на 2021-2025 роки</t>
  </si>
  <si>
    <t>Рішення міської ради від 27.11.2020  №22</t>
  </si>
  <si>
    <t>Комплексна програма "Розумна громада" на 2021-2024 роки</t>
  </si>
  <si>
    <t>Рішення міської ради від 15.12.2020 №61</t>
  </si>
  <si>
    <t>Міська програма "Безпечне місто" на 2019-2023 роки</t>
  </si>
  <si>
    <t>Рішення міської ради від 03.04.2019 №1381</t>
  </si>
  <si>
    <t>Програма поводження з відходами м.Вараш на 2016-2020 роки</t>
  </si>
  <si>
    <t>Рішення міської ради від 15.10.2015  №2196</t>
  </si>
  <si>
    <t>Комплексна програма розвитку цивільного захисту міста Вараш на 2016-2020 роки</t>
  </si>
  <si>
    <t>Рішення міської ради від 15.10.2015  №2199</t>
  </si>
  <si>
    <t>Програма реалізації природоохоронних заходів Вараської міської територіальної громади на 2021-2023 роки</t>
  </si>
  <si>
    <t>Рішення міської ради від 15.12.2020 №40</t>
  </si>
  <si>
    <t xml:space="preserve">Комплексна програма  розвитку цивільного захисту Вараської міської територіальної громади на 2021-2025 роки </t>
  </si>
  <si>
    <t>Рішення міської ради від 15.12.2020 №31</t>
  </si>
  <si>
    <t>Програма розвитку і реалізації питань нового будівництва, реконструкції, модернізації та капітального ремонту об'єктів житлового фонду та інфраструктури Вараської міської територіальної громади на 2020-2022 роки</t>
  </si>
  <si>
    <t>Рішення міської ради від 14.11.2019 №1561</t>
  </si>
  <si>
    <t>1512111</t>
  </si>
  <si>
    <t>Програма з реконструкції мереж водопостачання та водовідведення з підвищенням енергоефективності Вараської міської територіальної громади на 2020-2023 роки</t>
  </si>
  <si>
    <t>Рішення міської ради від 29.11.2019 №1614</t>
  </si>
  <si>
    <t>Будівництво інших об'єктів комунальної власності</t>
  </si>
  <si>
    <t>Програма  розвитку та реалізації питань містобудування на території Вараської міської територіальної громади на 2021-2023 роки</t>
  </si>
  <si>
    <t>Рішення міської ради від 15.12.2020 №34</t>
  </si>
  <si>
    <t>1021</t>
  </si>
  <si>
    <t xml:space="preserve">Надання загальної середньої освіти закладами загальної середньої освіти </t>
  </si>
  <si>
    <t>Міська програма "Харчування учнів закладів загальної середньої освіти Вараської міської територіальної громади на 2020-2022 роки"</t>
  </si>
  <si>
    <t>Рішення міської ради від 30.10.2019 №1547</t>
  </si>
  <si>
    <t>0617640</t>
  </si>
  <si>
    <t>Програма з енергозбереження м.Вараш на 2016-2020 роки</t>
  </si>
  <si>
    <t>0813030</t>
  </si>
  <si>
    <t>3030</t>
  </si>
  <si>
    <t>Надання пільг з оплати послуг зв’язку, інших передбачених законодавством пільг окремим категоріям громадян та компенсації за пільговий проїзд окремих категорій громадян</t>
  </si>
  <si>
    <t>Програма соціальної допомоги в місті Вараш на 2018-2020 рік</t>
  </si>
  <si>
    <t>0813031</t>
  </si>
  <si>
    <t>3031</t>
  </si>
  <si>
    <t>Надання інших пільг окремим категоріям громадян відповідно до законодавства</t>
  </si>
  <si>
    <t xml:space="preserve">Програма соціальної допомоги та підтримки мешканців Вараської міської територіальної громади на 2021-2023 роки </t>
  </si>
  <si>
    <t>Рішення міської ради від 15.12.2020 №37</t>
  </si>
  <si>
    <t>0813032</t>
  </si>
  <si>
    <t>3032</t>
  </si>
  <si>
    <t>Надання пільг окремим категоріям громадян з оплати послуг зв'язку</t>
  </si>
  <si>
    <t>0813033</t>
  </si>
  <si>
    <t>3033</t>
  </si>
  <si>
    <t>Компенсаційні виплати на пільговий проїзд автомобільним транспортом окремим категоріям громадян</t>
  </si>
  <si>
    <t>0813190</t>
  </si>
  <si>
    <t>3190</t>
  </si>
  <si>
    <t>Соціальний захист ветеранів війни та праці</t>
  </si>
  <si>
    <t>Надання фінансової підтримки громадським об'єднанням ветеранів і осіб з інвалідністю,  діяльність яких має соціальну спрямованість</t>
  </si>
  <si>
    <t>0813240</t>
  </si>
  <si>
    <t>3240</t>
  </si>
  <si>
    <t>Інші заклади та заходи</t>
  </si>
  <si>
    <t>Програма розвитку культури та туризму на 2021-2025 роки</t>
  </si>
  <si>
    <t>Рішення міської ради від 15.12.2020 №39</t>
  </si>
  <si>
    <t>Х</t>
  </si>
  <si>
    <t>Експертиза проектної документації "Капітальний ремонт покрівлі Вараського ліцею №3 по мікрорайону Перемоги, 8 в м.Вараш, Рівненської області"</t>
  </si>
  <si>
    <t>Проекні роботи "Реконструкція Вараського ліцею №1 в м. Вараш. Коригування." (Заміна покрівлі одноповерхової частини, добудова сходової клітки, благоустрій, влаштування пандусу, заміна тамбуру входу, зовнішнє опорядження блоку №3)</t>
  </si>
  <si>
    <t xml:space="preserve">Проектні роботи "Будівництво Сопачівського ліцею Вараської міської ради на 600 місць за адресою: с.Сопачів, вул. І.Гозуватого, 10 Володимирецького району Рівненської області" </t>
  </si>
  <si>
    <t>1700000</t>
  </si>
  <si>
    <t>1710000</t>
  </si>
  <si>
    <t>1710160</t>
  </si>
  <si>
    <t>Субвенція з державного бюджету місцевим бюджетам на здійснення заходів щодо соціально-економічного розвитку окремих територій</t>
  </si>
  <si>
    <t>1200000</t>
  </si>
  <si>
    <t>1210000</t>
  </si>
  <si>
    <t>1210160</t>
  </si>
  <si>
    <t>0617363</t>
  </si>
  <si>
    <t>7363</t>
  </si>
  <si>
    <t>Виконання інвестиційних проектів в рамках здійснення заходів щодо соціально-економічного розвитку окремих територій</t>
  </si>
  <si>
    <t>в т.ч. за рахунок субвенції з державного бюджету місцевим бюджетам на здійснення заходів щодо соціально-економічного розвитку окремих територій</t>
  </si>
  <si>
    <t>Капітальний ремонт будівлі (заміна вікон та зовнішніх дверей) загальноосвітньої школи I—III ступенів с. Заболоття Вараської міської ради Рівненської області за адресою вул. Соборна 8а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</si>
</sst>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47" x14ac:knownFonts="1">
    <font>
      <sz val="10"/>
      <name val="Arial Cyr"/>
      <charset val="204"/>
    </font>
    <font>
      <sz val="10"/>
      <name val="Arial Cyr"/>
      <charset val="204"/>
    </font>
    <font>
      <sz val="10"/>
      <name val="Times New Roman"/>
      <family val="1"/>
      <charset val="204"/>
    </font>
    <font>
      <sz val="10"/>
      <name val="Helv"/>
      <charset val="204"/>
    </font>
    <font>
      <sz val="11"/>
      <name val="Times New Roman"/>
      <family val="1"/>
      <charset val="204"/>
    </font>
    <font>
      <sz val="14"/>
      <name val="Times New Roman"/>
      <family val="1"/>
      <charset val="204"/>
    </font>
    <font>
      <sz val="18"/>
      <color indexed="8"/>
      <name val="Times New Roman"/>
      <family val="1"/>
      <charset val="204"/>
    </font>
    <font>
      <b/>
      <sz val="16"/>
      <color indexed="8"/>
      <name val="Times New Roman"/>
      <family val="1"/>
      <charset val="204"/>
    </font>
    <font>
      <sz val="18"/>
      <name val="Arial Cyr"/>
      <charset val="204"/>
    </font>
    <font>
      <sz val="12"/>
      <name val="Times New Roman"/>
      <family val="1"/>
      <charset val="204"/>
    </font>
    <font>
      <b/>
      <sz val="12"/>
      <name val="Arial Cyr"/>
      <charset val="204"/>
    </font>
    <font>
      <sz val="20"/>
      <color indexed="8"/>
      <name val="Times New Roman"/>
      <family val="1"/>
      <charset val="204"/>
    </font>
    <font>
      <b/>
      <sz val="16"/>
      <name val="Times New Roman"/>
      <family val="1"/>
      <charset val="204"/>
    </font>
    <font>
      <sz val="16"/>
      <color indexed="8"/>
      <name val="Times New Roman"/>
      <family val="1"/>
      <charset val="204"/>
    </font>
    <font>
      <b/>
      <sz val="20"/>
      <name val="Times New Roman"/>
      <family val="1"/>
      <charset val="204"/>
    </font>
    <font>
      <sz val="16"/>
      <name val="Times New Roman"/>
      <family val="1"/>
      <charset val="204"/>
    </font>
    <font>
      <sz val="10"/>
      <color rgb="FFFF0000"/>
      <name val="Arial Cyr"/>
      <charset val="204"/>
    </font>
    <font>
      <sz val="14"/>
      <color rgb="FFFF0000"/>
      <name val="Times New Roman"/>
      <family val="1"/>
      <charset val="204"/>
    </font>
    <font>
      <i/>
      <sz val="14"/>
      <color rgb="FFFF0000"/>
      <name val="Times New Roman"/>
      <family val="1"/>
      <charset val="204"/>
    </font>
    <font>
      <sz val="10"/>
      <name val="Times New Roman"/>
      <family val="1"/>
      <charset val="204"/>
    </font>
    <font>
      <sz val="10"/>
      <name val="Courier New"/>
      <family val="3"/>
      <charset val="204"/>
    </font>
    <font>
      <sz val="14"/>
      <color rgb="FFFF0000"/>
      <name val="Times New Roman Cyr"/>
      <family val="1"/>
      <charset val="204"/>
    </font>
    <font>
      <sz val="10"/>
      <color rgb="FFFF0000"/>
      <name val="Times New Roman"/>
      <family val="1"/>
      <charset val="204"/>
    </font>
    <font>
      <sz val="13"/>
      <name val="Arial Cyr"/>
      <charset val="204"/>
    </font>
    <font>
      <sz val="13"/>
      <name val="Times New Roman"/>
      <family val="1"/>
      <charset val="204"/>
    </font>
    <font>
      <i/>
      <sz val="14"/>
      <name val="Times New Roman"/>
      <family val="1"/>
      <charset val="204"/>
    </font>
    <font>
      <sz val="15"/>
      <name val="Arial Cyr"/>
      <charset val="204"/>
    </font>
    <font>
      <sz val="15"/>
      <name val="Times New Roman"/>
      <family val="1"/>
      <charset val="204"/>
    </font>
    <font>
      <b/>
      <sz val="14"/>
      <name val="Times New Roman"/>
      <family val="1"/>
      <charset val="204"/>
    </font>
    <font>
      <i/>
      <sz val="14"/>
      <name val="Arial Cyr"/>
      <charset val="204"/>
    </font>
    <font>
      <b/>
      <u/>
      <sz val="14"/>
      <name val="Times New Roman"/>
      <family val="1"/>
      <charset val="204"/>
    </font>
    <font>
      <u/>
      <sz val="14"/>
      <name val="Arial Cyr"/>
      <charset val="204"/>
    </font>
    <font>
      <b/>
      <sz val="15"/>
      <name val="Times New Roman"/>
      <family val="1"/>
      <charset val="204"/>
    </font>
    <font>
      <sz val="13.5"/>
      <name val="Times New Roman"/>
      <family val="1"/>
      <charset val="204"/>
    </font>
    <font>
      <sz val="13.5"/>
      <name val="Arial Cyr"/>
      <charset val="204"/>
    </font>
    <font>
      <sz val="13"/>
      <color rgb="FFFF0000"/>
      <name val="Times New Roman"/>
      <family val="1"/>
      <charset val="204"/>
    </font>
    <font>
      <i/>
      <sz val="13"/>
      <color rgb="FFFF0000"/>
      <name val="Times New Roman"/>
      <family val="1"/>
      <charset val="204"/>
    </font>
    <font>
      <sz val="18"/>
      <name val="Times New Roman"/>
      <family val="1"/>
      <charset val="204"/>
    </font>
    <font>
      <sz val="20"/>
      <name val="Times New Roman"/>
      <family val="1"/>
      <charset val="204"/>
    </font>
    <font>
      <sz val="22"/>
      <name val="Times New Roman"/>
      <family val="1"/>
      <charset val="204"/>
    </font>
    <font>
      <u/>
      <sz val="18"/>
      <name val="Times New Roman"/>
      <family val="1"/>
      <charset val="204"/>
    </font>
    <font>
      <b/>
      <sz val="26"/>
      <name val="Times New Roman"/>
      <family val="1"/>
      <charset val="204"/>
    </font>
    <font>
      <b/>
      <sz val="26"/>
      <color indexed="8"/>
      <name val="Times New Roman"/>
      <family val="1"/>
      <charset val="204"/>
    </font>
    <font>
      <b/>
      <sz val="28"/>
      <color indexed="8"/>
      <name val="Times New Roman"/>
      <family val="1"/>
      <charset val="204"/>
    </font>
    <font>
      <b/>
      <sz val="21"/>
      <name val="Times New Roman"/>
      <family val="1"/>
      <charset val="204"/>
    </font>
    <font>
      <b/>
      <sz val="22"/>
      <name val="Times New Roman"/>
      <family val="1"/>
      <charset val="204"/>
    </font>
    <font>
      <sz val="10"/>
      <color indexed="8"/>
      <name val="Times New Roman"/>
      <family val="1"/>
      <charset val="204"/>
    </font>
    <font>
      <b/>
      <sz val="20"/>
      <color indexed="8"/>
      <name val="Times New Roman"/>
      <family val="1"/>
      <charset val="204"/>
    </font>
    <font>
      <b/>
      <sz val="22"/>
      <color theme="0"/>
      <name val="Times New Roman"/>
      <family val="1"/>
      <charset val="204"/>
    </font>
    <font>
      <b/>
      <sz val="20"/>
      <color rgb="FF000000"/>
      <name val="Times New Roman"/>
      <family val="1"/>
      <charset val="204"/>
    </font>
    <font>
      <sz val="20"/>
      <color rgb="FF000000"/>
      <name val="Times New Roman"/>
      <family val="1"/>
      <charset val="204"/>
    </font>
    <font>
      <b/>
      <sz val="10"/>
      <color rgb="FFC00000"/>
      <name val="Helv"/>
      <charset val="204"/>
    </font>
    <font>
      <sz val="19"/>
      <name val="Times New Roman"/>
      <family val="1"/>
      <charset val="204"/>
    </font>
    <font>
      <sz val="19"/>
      <color indexed="8"/>
      <name val="Times New Roman"/>
      <family val="1"/>
      <charset val="204"/>
    </font>
    <font>
      <b/>
      <sz val="8"/>
      <color indexed="8"/>
      <name val="Times New Roman"/>
      <family val="1"/>
      <charset val="204"/>
    </font>
    <font>
      <b/>
      <sz val="22"/>
      <color indexed="8"/>
      <name val="Times New Roman"/>
      <family val="1"/>
      <charset val="204"/>
    </font>
    <font>
      <sz val="16"/>
      <name val="Arial Cyr"/>
      <charset val="204"/>
    </font>
    <font>
      <sz val="28"/>
      <color indexed="8"/>
      <name val="Times New Roman"/>
      <family val="1"/>
      <charset val="204"/>
    </font>
    <font>
      <b/>
      <sz val="18"/>
      <color indexed="8"/>
      <name val="Times New Roman"/>
      <family val="1"/>
      <charset val="204"/>
    </font>
    <font>
      <sz val="21"/>
      <name val="Times New Roman"/>
      <family val="1"/>
      <charset val="204"/>
    </font>
    <font>
      <sz val="21"/>
      <color rgb="FF000000"/>
      <name val="Times New Roman"/>
      <family val="1"/>
      <charset val="204"/>
    </font>
    <font>
      <b/>
      <sz val="17"/>
      <name val="Times New Roman"/>
      <family val="1"/>
      <charset val="204"/>
    </font>
    <font>
      <u/>
      <sz val="12"/>
      <name val="Times New Roman"/>
      <family val="1"/>
      <charset val="204"/>
    </font>
    <font>
      <sz val="14"/>
      <name val="Times New Roman"/>
      <family val="1"/>
    </font>
    <font>
      <sz val="11"/>
      <name val="Times New Roman"/>
      <family val="1"/>
    </font>
    <font>
      <i/>
      <sz val="10"/>
      <name val="Times New Roman"/>
      <family val="1"/>
      <charset val="204"/>
    </font>
    <font>
      <i/>
      <sz val="10"/>
      <name val="Times New Roman"/>
      <family val="1"/>
    </font>
    <font>
      <b/>
      <sz val="14"/>
      <name val="Times New Roman Cyr"/>
      <family val="1"/>
      <charset val="204"/>
    </font>
    <font>
      <u/>
      <sz val="10"/>
      <color indexed="12"/>
      <name val="Arial Cyr"/>
      <charset val="204"/>
    </font>
    <font>
      <sz val="10"/>
      <name val="Times New Roman"/>
      <family val="1"/>
    </font>
    <font>
      <sz val="14"/>
      <name val="Times New Roman Cyr"/>
      <family val="1"/>
      <charset val="204"/>
    </font>
    <font>
      <sz val="14"/>
      <color rgb="FFFF0000"/>
      <name val="Times New Roman"/>
      <family val="1"/>
    </font>
    <font>
      <i/>
      <sz val="14"/>
      <color rgb="FFFF0000"/>
      <name val="Times New Roman Cyr"/>
      <charset val="204"/>
    </font>
    <font>
      <sz val="14"/>
      <name val="Times New Roman CYR"/>
      <charset val="204"/>
    </font>
    <font>
      <b/>
      <sz val="14"/>
      <color rgb="FFFF0000"/>
      <name val="Times New Roman Cyr"/>
      <family val="1"/>
      <charset val="204"/>
    </font>
    <font>
      <sz val="14"/>
      <color rgb="FFFF0000"/>
      <name val="Times New Roman CYR"/>
      <charset val="204"/>
    </font>
    <font>
      <b/>
      <sz val="14"/>
      <color rgb="FFFF0000"/>
      <name val="Times New Roman Cyr"/>
      <charset val="204"/>
    </font>
    <font>
      <i/>
      <sz val="14"/>
      <color rgb="FFFF0000"/>
      <name val="Times New Roman"/>
      <family val="1"/>
    </font>
    <font>
      <b/>
      <sz val="14"/>
      <name val="Times New Roman CYR"/>
      <charset val="204"/>
    </font>
    <font>
      <sz val="14"/>
      <color rgb="FF333333"/>
      <name val="Times New Roman"/>
      <family val="1"/>
      <charset val="204"/>
    </font>
    <font>
      <b/>
      <sz val="12"/>
      <name val="Times New Roman CYR"/>
      <family val="1"/>
      <charset val="204"/>
    </font>
    <font>
      <sz val="12"/>
      <name val="Times New Roman Cyr"/>
      <family val="1"/>
      <charset val="204"/>
    </font>
    <font>
      <b/>
      <sz val="10"/>
      <name val="Times New Roman"/>
      <family val="1"/>
    </font>
    <font>
      <b/>
      <sz val="10"/>
      <name val="Times New Roman"/>
      <family val="1"/>
      <charset val="204"/>
    </font>
    <font>
      <b/>
      <sz val="12"/>
      <name val="Times New Roman"/>
      <family val="1"/>
    </font>
    <font>
      <sz val="12"/>
      <name val="Arial Cyr"/>
      <charset val="204"/>
    </font>
    <font>
      <i/>
      <sz val="10"/>
      <name val="Times New Roman CYR"/>
      <charset val="204"/>
    </font>
    <font>
      <b/>
      <sz val="12"/>
      <color rgb="FFFF0000"/>
      <name val="Times New Roman CYR"/>
      <family val="1"/>
      <charset val="204"/>
    </font>
    <font>
      <b/>
      <sz val="14"/>
      <color rgb="FFFF0000"/>
      <name val="Times New Roman"/>
      <family val="1"/>
    </font>
    <font>
      <i/>
      <sz val="12"/>
      <color rgb="FFFF0000"/>
      <name val="Times New Roman"/>
      <family val="1"/>
      <charset val="204"/>
    </font>
    <font>
      <b/>
      <i/>
      <sz val="14"/>
      <color rgb="FFFF0000"/>
      <name val="Times New Roman"/>
      <family val="1"/>
    </font>
    <font>
      <b/>
      <i/>
      <sz val="12"/>
      <color rgb="FFFF0000"/>
      <name val="Times New Roman CYR"/>
      <family val="1"/>
      <charset val="204"/>
    </font>
    <font>
      <i/>
      <sz val="14"/>
      <color rgb="FFFF0000"/>
      <name val="Times New Roman Cyr"/>
      <family val="1"/>
      <charset val="204"/>
    </font>
    <font>
      <i/>
      <sz val="12"/>
      <color rgb="FFFF0000"/>
      <name val="Times New Roman"/>
      <family val="1"/>
    </font>
    <font>
      <i/>
      <sz val="12"/>
      <color rgb="FFFF0000"/>
      <name val="Times New Roman Cyr"/>
      <family val="1"/>
      <charset val="204"/>
    </font>
    <font>
      <sz val="12"/>
      <color rgb="FFFF0000"/>
      <name val="Times New Roman Cyr"/>
      <family val="1"/>
      <charset val="204"/>
    </font>
    <font>
      <i/>
      <sz val="10"/>
      <color rgb="FFFF0000"/>
      <name val="Arial Cyr"/>
      <charset val="204"/>
    </font>
    <font>
      <i/>
      <sz val="14"/>
      <color rgb="FFFF0000"/>
      <name val="Arial Cyr"/>
      <charset val="204"/>
    </font>
    <font>
      <i/>
      <sz val="14"/>
      <name val="Times New Roman CYR"/>
      <charset val="204"/>
    </font>
    <font>
      <b/>
      <sz val="14"/>
      <name val="Times New Roman"/>
      <family val="1"/>
    </font>
    <font>
      <i/>
      <sz val="14"/>
      <name val="Times New Roman"/>
      <family val="1"/>
    </font>
    <font>
      <b/>
      <i/>
      <sz val="14"/>
      <name val="Times New Roman"/>
      <family val="1"/>
    </font>
    <font>
      <i/>
      <sz val="10"/>
      <name val="Arial Cyr"/>
      <charset val="204"/>
    </font>
    <font>
      <i/>
      <sz val="14"/>
      <name val="Times New Roman Cyr"/>
      <family val="1"/>
      <charset val="204"/>
    </font>
    <font>
      <i/>
      <sz val="12"/>
      <name val="Times New Roman"/>
      <family val="1"/>
      <charset val="204"/>
    </font>
    <font>
      <i/>
      <sz val="12"/>
      <name val="Times New Roman Cyr"/>
      <family val="1"/>
      <charset val="204"/>
    </font>
    <font>
      <b/>
      <sz val="14"/>
      <color rgb="FFFF0000"/>
      <name val="Times New Roman"/>
      <family val="1"/>
      <charset val="204"/>
    </font>
    <font>
      <i/>
      <sz val="11"/>
      <name val="Times New Roman"/>
      <family val="1"/>
      <charset val="204"/>
    </font>
    <font>
      <sz val="10"/>
      <name val="Arial"/>
      <family val="2"/>
      <charset val="204"/>
    </font>
    <font>
      <b/>
      <sz val="18"/>
      <name val="Times New Roman"/>
      <family val="1"/>
      <charset val="204"/>
    </font>
    <font>
      <b/>
      <sz val="12"/>
      <name val="Times New Roman"/>
      <family val="1"/>
      <charset val="204"/>
    </font>
    <font>
      <b/>
      <sz val="13"/>
      <name val="Times New Roman"/>
      <family val="1"/>
      <charset val="204"/>
    </font>
    <font>
      <i/>
      <sz val="10"/>
      <name val="Arial"/>
      <family val="2"/>
      <charset val="204"/>
    </font>
    <font>
      <b/>
      <sz val="12"/>
      <color indexed="8"/>
      <name val="Times New Roman"/>
      <family val="1"/>
      <charset val="204"/>
    </font>
    <font>
      <sz val="12"/>
      <name val="Arial"/>
      <family val="2"/>
      <charset val="204"/>
    </font>
    <font>
      <sz val="12"/>
      <color indexed="8"/>
      <name val="Times New Roman"/>
      <family val="1"/>
      <charset val="204"/>
    </font>
    <font>
      <b/>
      <sz val="10"/>
      <name val="Arial"/>
      <family val="2"/>
      <charset val="204"/>
    </font>
    <font>
      <b/>
      <sz val="14"/>
      <color indexed="8"/>
      <name val="Arial"/>
      <family val="2"/>
      <charset val="204"/>
    </font>
    <font>
      <b/>
      <sz val="12"/>
      <name val="Arial"/>
      <family val="2"/>
      <charset val="204"/>
    </font>
    <font>
      <b/>
      <sz val="16"/>
      <name val="Arial Cyr"/>
      <charset val="204"/>
    </font>
    <font>
      <b/>
      <sz val="8"/>
      <color indexed="81"/>
      <name val="Tahoma"/>
      <family val="2"/>
      <charset val="204"/>
    </font>
    <font>
      <sz val="8"/>
      <color indexed="81"/>
      <name val="Tahoma"/>
      <family val="2"/>
      <charset val="204"/>
    </font>
    <font>
      <sz val="12"/>
      <name val="Times New Roman"/>
      <family val="1"/>
    </font>
    <font>
      <sz val="12"/>
      <name val="Arial Cyr"/>
      <family val="2"/>
      <charset val="204"/>
    </font>
    <font>
      <i/>
      <sz val="12"/>
      <name val="Arial Cyr"/>
      <family val="2"/>
      <charset val="204"/>
    </font>
    <font>
      <sz val="14"/>
      <name val="Arial Cyr"/>
      <family val="2"/>
      <charset val="204"/>
    </font>
    <font>
      <sz val="13"/>
      <name val="Times New Roman"/>
      <family val="1"/>
    </font>
    <font>
      <sz val="14"/>
      <color rgb="FFFF0000"/>
      <name val="Arial Cyr"/>
      <family val="2"/>
      <charset val="204"/>
    </font>
    <font>
      <b/>
      <sz val="16"/>
      <name val="Times New Roman CYR"/>
      <family val="1"/>
      <charset val="204"/>
    </font>
    <font>
      <sz val="16"/>
      <name val="Arial Cyr"/>
      <family val="2"/>
      <charset val="204"/>
    </font>
    <font>
      <b/>
      <sz val="10"/>
      <name val="Times New Roman Cyr"/>
      <family val="1"/>
      <charset val="204"/>
    </font>
    <font>
      <sz val="10"/>
      <color rgb="FFFF0000"/>
      <name val="Helv"/>
      <charset val="204"/>
    </font>
    <font>
      <b/>
      <sz val="10"/>
      <name val="Arial Cyr"/>
      <charset val="204"/>
    </font>
    <font>
      <b/>
      <sz val="10"/>
      <name val="Helv"/>
      <charset val="204"/>
    </font>
    <font>
      <sz val="7"/>
      <name val="Times New Roman"/>
      <family val="1"/>
      <charset val="204"/>
    </font>
    <font>
      <b/>
      <sz val="14"/>
      <color indexed="10"/>
      <name val="Times New Roman"/>
      <family val="1"/>
      <charset val="204"/>
    </font>
    <font>
      <sz val="12"/>
      <color rgb="FFFF0000"/>
      <name val="Arial Cyr"/>
      <charset val="204"/>
    </font>
    <font>
      <sz val="13"/>
      <color rgb="FFFF0000"/>
      <name val="Arial Cyr"/>
      <charset val="204"/>
    </font>
    <font>
      <sz val="12"/>
      <color rgb="FFFF0000"/>
      <name val="Helv"/>
      <charset val="204"/>
    </font>
    <font>
      <i/>
      <sz val="10"/>
      <color rgb="FFFF0000"/>
      <name val="Helv"/>
      <charset val="204"/>
    </font>
    <font>
      <sz val="12"/>
      <name val="Helv"/>
      <charset val="204"/>
    </font>
    <font>
      <i/>
      <sz val="12"/>
      <name val="Helv"/>
      <charset val="204"/>
    </font>
    <font>
      <b/>
      <sz val="14"/>
      <name val="Arial Cyr"/>
      <charset val="204"/>
    </font>
    <font>
      <sz val="14"/>
      <color indexed="10"/>
      <name val="Times New Roman"/>
      <family val="1"/>
    </font>
    <font>
      <sz val="10"/>
      <color indexed="10"/>
      <name val="Arial Cyr"/>
      <charset val="204"/>
    </font>
    <font>
      <b/>
      <i/>
      <sz val="14"/>
      <color rgb="FFFF0000"/>
      <name val="Times New Roman Cyr"/>
      <family val="1"/>
      <charset val="204"/>
    </font>
    <font>
      <i/>
      <sz val="14"/>
      <color rgb="FFFF0000"/>
      <name val="Arial Cyr"/>
      <family val="2"/>
      <charset val="204"/>
    </font>
  </fonts>
  <fills count="8">
    <fill>
      <patternFill patternType="none"/>
    </fill>
    <fill>
      <patternFill patternType="gray125"/>
    </fill>
    <fill>
      <patternFill patternType="solid">
        <fgColor theme="2"/>
        <bgColor indexed="64"/>
      </patternFill>
    </fill>
    <fill>
      <patternFill patternType="solid">
        <fgColor indexed="22"/>
        <bgColor indexed="64"/>
      </patternFill>
    </fill>
    <fill>
      <patternFill patternType="solid">
        <fgColor indexed="9"/>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style="thin">
        <color indexed="64"/>
      </bottom>
      <diagonal/>
    </border>
    <border>
      <left/>
      <right style="hair">
        <color auto="1"/>
      </right>
      <top/>
      <bottom style="hair">
        <color auto="1"/>
      </bottom>
      <diagonal/>
    </border>
    <border>
      <left style="thin">
        <color indexed="64"/>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auto="1"/>
      </left>
      <right style="thin">
        <color indexed="64"/>
      </right>
      <top/>
      <bottom style="hair">
        <color auto="1"/>
      </bottom>
      <diagonal/>
    </border>
    <border>
      <left style="thin">
        <color indexed="64"/>
      </left>
      <right style="dashed">
        <color indexed="64"/>
      </right>
      <top style="hair">
        <color indexed="64"/>
      </top>
      <bottom style="dashed">
        <color indexed="64"/>
      </bottom>
      <diagonal/>
    </border>
    <border>
      <left style="dashed">
        <color indexed="64"/>
      </left>
      <right style="dashed">
        <color indexed="64"/>
      </right>
      <top style="hair">
        <color indexed="64"/>
      </top>
      <bottom style="dashed">
        <color indexed="64"/>
      </bottom>
      <diagonal/>
    </border>
    <border>
      <left style="dashed">
        <color indexed="64"/>
      </left>
      <right style="thin">
        <color indexed="64"/>
      </right>
      <top style="hair">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thin">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thin">
        <color indexed="64"/>
      </right>
      <top style="dashed">
        <color indexed="64"/>
      </top>
      <bottom style="thin">
        <color indexed="64"/>
      </bottom>
      <diagonal/>
    </border>
    <border>
      <left style="hair">
        <color auto="1"/>
      </left>
      <right style="hair">
        <color auto="1"/>
      </right>
      <top/>
      <bottom/>
      <diagonal/>
    </border>
    <border>
      <left style="dashed">
        <color auto="1"/>
      </left>
      <right style="hair">
        <color auto="1"/>
      </right>
      <top style="dashed">
        <color auto="1"/>
      </top>
      <bottom style="dashed">
        <color auto="1"/>
      </bottom>
      <diagonal/>
    </border>
    <border>
      <left style="hair">
        <color auto="1"/>
      </left>
      <right style="dashed">
        <color auto="1"/>
      </right>
      <top style="dashed">
        <color auto="1"/>
      </top>
      <bottom style="dashed">
        <color auto="1"/>
      </bottom>
      <diagonal/>
    </border>
    <border>
      <left style="dashed">
        <color indexed="64"/>
      </left>
      <right/>
      <top style="dashed">
        <color indexed="64"/>
      </top>
      <bottom style="dashed">
        <color indexed="64"/>
      </bottom>
      <diagonal/>
    </border>
    <border>
      <left/>
      <right style="dashed">
        <color indexed="64"/>
      </right>
      <top style="dashed">
        <color indexed="64"/>
      </top>
      <bottom style="dashed">
        <color indexed="64"/>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style="thin">
        <color indexed="64"/>
      </left>
      <right/>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31">
    <xf numFmtId="0" fontId="0" fillId="0" borderId="0"/>
    <xf numFmtId="0" fontId="19" fillId="0" borderId="0"/>
    <xf numFmtId="0" fontId="1"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1" fillId="0" borderId="0"/>
    <xf numFmtId="0" fontId="20" fillId="0" borderId="0"/>
    <xf numFmtId="0" fontId="1" fillId="0" borderId="0"/>
    <xf numFmtId="0" fontId="1" fillId="0" borderId="0"/>
    <xf numFmtId="0" fontId="20" fillId="0" borderId="0"/>
    <xf numFmtId="0" fontId="20" fillId="0" borderId="0"/>
    <xf numFmtId="0" fontId="20" fillId="0" borderId="0"/>
    <xf numFmtId="0" fontId="20" fillId="0" borderId="0"/>
    <xf numFmtId="0" fontId="20" fillId="0" borderId="0"/>
    <xf numFmtId="0" fontId="3" fillId="0" borderId="0"/>
    <xf numFmtId="0" fontId="2" fillId="0" borderId="0"/>
    <xf numFmtId="0" fontId="2" fillId="0" borderId="0"/>
    <xf numFmtId="0" fontId="68" fillId="0" borderId="0" applyNumberFormat="0" applyFill="0" applyBorder="0" applyAlignment="0" applyProtection="0">
      <alignment vertical="top"/>
      <protection locked="0"/>
    </xf>
    <xf numFmtId="0" fontId="2" fillId="0" borderId="0"/>
    <xf numFmtId="0" fontId="2" fillId="0" borderId="0"/>
    <xf numFmtId="0" fontId="2" fillId="0" borderId="0"/>
    <xf numFmtId="0" fontId="81" fillId="0" borderId="0"/>
    <xf numFmtId="0" fontId="1" fillId="0" borderId="0"/>
  </cellStyleXfs>
  <cellXfs count="750">
    <xf numFmtId="0" fontId="0" fillId="0" borderId="0" xfId="0"/>
    <xf numFmtId="0" fontId="3" fillId="0" borderId="0" xfId="0" applyFont="1"/>
    <xf numFmtId="0" fontId="8" fillId="0" borderId="0" xfId="0" applyFont="1"/>
    <xf numFmtId="0" fontId="0" fillId="0" borderId="0" xfId="0" applyFont="1"/>
    <xf numFmtId="3" fontId="10" fillId="0" borderId="0" xfId="0" applyNumberFormat="1" applyFont="1"/>
    <xf numFmtId="0" fontId="5" fillId="0" borderId="0" xfId="0" applyFont="1"/>
    <xf numFmtId="0" fontId="2" fillId="0" borderId="0" xfId="0" applyFont="1" applyAlignment="1">
      <alignment horizontal="left"/>
    </xf>
    <xf numFmtId="0" fontId="0" fillId="0" borderId="0" xfId="0" applyAlignment="1">
      <alignment horizontal="center"/>
    </xf>
    <xf numFmtId="0" fontId="2" fillId="0" borderId="0" xfId="0" applyFont="1"/>
    <xf numFmtId="0" fontId="15" fillId="0" borderId="0" xfId="0" applyFont="1" applyBorder="1" applyAlignment="1">
      <alignment horizontal="center"/>
    </xf>
    <xf numFmtId="0" fontId="5" fillId="0" borderId="0" xfId="0" applyFont="1" applyBorder="1"/>
    <xf numFmtId="0" fontId="2" fillId="0" borderId="0" xfId="0" applyFont="1" applyBorder="1"/>
    <xf numFmtId="49" fontId="6" fillId="0" borderId="0" xfId="0" applyNumberFormat="1" applyFont="1" applyBorder="1" applyAlignment="1" applyProtection="1">
      <protection locked="0"/>
    </xf>
    <xf numFmtId="0" fontId="37" fillId="0" borderId="0" xfId="0" applyFont="1"/>
    <xf numFmtId="0" fontId="38" fillId="0" borderId="0" xfId="0" applyFont="1"/>
    <xf numFmtId="0" fontId="38" fillId="0" borderId="0" xfId="0" applyFont="1" applyAlignment="1"/>
    <xf numFmtId="0" fontId="39" fillId="0" borderId="0" xfId="0" applyFont="1" applyAlignment="1"/>
    <xf numFmtId="49" fontId="43" fillId="0" borderId="0" xfId="0" applyNumberFormat="1" applyFont="1" applyBorder="1" applyAlignment="1" applyProtection="1">
      <alignment horizontal="center" vertical="top"/>
      <protection locked="0"/>
    </xf>
    <xf numFmtId="49" fontId="13" fillId="0" borderId="0" xfId="0" applyNumberFormat="1" applyFont="1" applyBorder="1" applyAlignment="1" applyProtection="1">
      <alignment horizontal="center"/>
      <protection locked="0"/>
    </xf>
    <xf numFmtId="3" fontId="3" fillId="0" borderId="0" xfId="0" applyNumberFormat="1" applyFont="1"/>
    <xf numFmtId="3" fontId="51" fillId="0" borderId="0" xfId="0" applyNumberFormat="1" applyFont="1"/>
    <xf numFmtId="0" fontId="51" fillId="0" borderId="0" xfId="0" applyFont="1"/>
    <xf numFmtId="3" fontId="45" fillId="0" borderId="11" xfId="0" applyNumberFormat="1" applyFont="1" applyBorder="1" applyAlignment="1">
      <alignment wrapText="1"/>
    </xf>
    <xf numFmtId="3" fontId="45" fillId="0" borderId="11" xfId="0" applyNumberFormat="1" applyFont="1" applyBorder="1" applyAlignment="1">
      <alignment horizontal="right" wrapText="1"/>
    </xf>
    <xf numFmtId="3" fontId="39" fillId="0" borderId="11" xfId="0" applyNumberFormat="1" applyFont="1" applyBorder="1" applyAlignment="1">
      <alignment horizontal="center" wrapText="1"/>
    </xf>
    <xf numFmtId="3" fontId="39" fillId="0" borderId="12" xfId="0" applyNumberFormat="1" applyFont="1" applyBorder="1" applyAlignment="1">
      <alignment horizontal="center" wrapText="1"/>
    </xf>
    <xf numFmtId="3" fontId="39" fillId="0" borderId="11" xfId="0" applyNumberFormat="1" applyFont="1" applyBorder="1" applyAlignment="1">
      <alignment horizontal="right" wrapText="1"/>
    </xf>
    <xf numFmtId="0" fontId="7" fillId="0" borderId="13" xfId="0" applyFont="1" applyBorder="1" applyAlignment="1">
      <alignment horizontal="left" wrapText="1"/>
    </xf>
    <xf numFmtId="49" fontId="47" fillId="0" borderId="11" xfId="0" applyNumberFormat="1" applyFont="1" applyBorder="1" applyAlignment="1" applyProtection="1">
      <alignment horizontal="left" wrapText="1"/>
      <protection locked="0"/>
    </xf>
    <xf numFmtId="3" fontId="45" fillId="0" borderId="12" xfId="0" applyNumberFormat="1" applyFont="1" applyBorder="1" applyAlignment="1">
      <alignment horizontal="right" wrapText="1"/>
    </xf>
    <xf numFmtId="0" fontId="13" fillId="0" borderId="13" xfId="0" applyFont="1" applyBorder="1" applyAlignment="1">
      <alignment horizontal="left" wrapText="1"/>
    </xf>
    <xf numFmtId="0" fontId="38" fillId="0" borderId="11" xfId="0" applyFont="1" applyBorder="1" applyAlignment="1">
      <alignment horizontal="left"/>
    </xf>
    <xf numFmtId="3" fontId="39" fillId="0" borderId="12" xfId="0" applyNumberFormat="1" applyFont="1" applyBorder="1" applyAlignment="1">
      <alignment horizontal="right" wrapText="1"/>
    </xf>
    <xf numFmtId="0" fontId="38" fillId="0" borderId="11" xfId="0" applyFont="1" applyBorder="1" applyAlignment="1">
      <alignment horizontal="left" wrapText="1"/>
    </xf>
    <xf numFmtId="0" fontId="14" fillId="0" borderId="11" xfId="0" applyFont="1" applyBorder="1" applyAlignment="1">
      <alignment horizontal="left"/>
    </xf>
    <xf numFmtId="3" fontId="39" fillId="0" borderId="11" xfId="0" applyNumberFormat="1" applyFont="1" applyBorder="1" applyAlignment="1">
      <alignment wrapText="1"/>
    </xf>
    <xf numFmtId="49" fontId="38" fillId="0" borderId="11" xfId="0" applyNumberFormat="1" applyFont="1" applyBorder="1" applyAlignment="1">
      <alignment horizontal="left" wrapText="1"/>
    </xf>
    <xf numFmtId="3" fontId="45" fillId="0" borderId="11" xfId="0" applyNumberFormat="1" applyFont="1" applyBorder="1" applyAlignment="1" applyProtection="1">
      <alignment horizontal="right" wrapText="1"/>
      <protection locked="0"/>
    </xf>
    <xf numFmtId="3" fontId="48" fillId="0" borderId="11" xfId="0" applyNumberFormat="1" applyFont="1" applyBorder="1" applyAlignment="1">
      <alignment horizontal="right" wrapText="1"/>
    </xf>
    <xf numFmtId="0" fontId="50" fillId="0" borderId="0" xfId="0" applyFont="1"/>
    <xf numFmtId="49" fontId="11" fillId="0" borderId="11" xfId="0" applyNumberFormat="1" applyFont="1" applyBorder="1" applyAlignment="1" applyProtection="1">
      <alignment horizontal="left" wrapText="1"/>
      <protection locked="0"/>
    </xf>
    <xf numFmtId="0" fontId="3" fillId="0" borderId="0" xfId="0" applyFont="1" applyAlignment="1">
      <alignment wrapText="1"/>
    </xf>
    <xf numFmtId="3" fontId="45" fillId="0" borderId="12" xfId="0" applyNumberFormat="1" applyFont="1" applyBorder="1" applyAlignment="1">
      <alignment horizontal="center" wrapText="1"/>
    </xf>
    <xf numFmtId="3" fontId="45" fillId="0" borderId="11" xfId="0" applyNumberFormat="1" applyFont="1" applyBorder="1" applyAlignment="1">
      <alignment horizontal="center" wrapText="1"/>
    </xf>
    <xf numFmtId="0" fontId="38" fillId="0" borderId="11" xfId="0" applyFont="1" applyBorder="1" applyAlignment="1">
      <alignment wrapText="1"/>
    </xf>
    <xf numFmtId="0" fontId="39" fillId="0" borderId="11" xfId="0" applyFont="1" applyBorder="1" applyAlignment="1">
      <alignment horizontal="center" wrapText="1"/>
    </xf>
    <xf numFmtId="3" fontId="39" fillId="0" borderId="11" xfId="0" applyNumberFormat="1" applyFont="1" applyFill="1" applyBorder="1" applyAlignment="1">
      <alignment horizontal="right" wrapText="1"/>
    </xf>
    <xf numFmtId="3" fontId="39" fillId="0" borderId="12" xfId="0" applyNumberFormat="1" applyFont="1" applyFill="1" applyBorder="1" applyAlignment="1">
      <alignment horizontal="center" wrapText="1"/>
    </xf>
    <xf numFmtId="0" fontId="39" fillId="0" borderId="11" xfId="0" applyFont="1" applyBorder="1" applyAlignment="1">
      <alignment horizontal="right" wrapText="1"/>
    </xf>
    <xf numFmtId="0" fontId="12" fillId="0" borderId="13" xfId="0" applyFont="1" applyBorder="1" applyAlignment="1">
      <alignment horizontal="left" wrapText="1"/>
    </xf>
    <xf numFmtId="0" fontId="44" fillId="0" borderId="11" xfId="0" applyFont="1" applyBorder="1"/>
    <xf numFmtId="0" fontId="14" fillId="0" borderId="11" xfId="0" applyFont="1" applyBorder="1" applyAlignment="1">
      <alignment wrapText="1"/>
    </xf>
    <xf numFmtId="0" fontId="45" fillId="0" borderId="11" xfId="0" applyFont="1" applyBorder="1" applyAlignment="1">
      <alignment horizontal="right" wrapText="1"/>
    </xf>
    <xf numFmtId="0" fontId="15" fillId="0" borderId="13" xfId="0" applyFont="1" applyBorder="1" applyAlignment="1">
      <alignment horizontal="left" wrapText="1"/>
    </xf>
    <xf numFmtId="3" fontId="48" fillId="0" borderId="12" xfId="0" applyNumberFormat="1" applyFont="1" applyBorder="1" applyAlignment="1">
      <alignment horizontal="right" wrapText="1"/>
    </xf>
    <xf numFmtId="3" fontId="54" fillId="0" borderId="0" xfId="0" applyNumberFormat="1" applyFont="1" applyBorder="1" applyAlignment="1">
      <alignment horizontal="justify" wrapText="1"/>
    </xf>
    <xf numFmtId="0" fontId="37" fillId="0" borderId="0" xfId="0" applyFont="1" applyBorder="1" applyAlignment="1">
      <alignment horizontal="center"/>
    </xf>
    <xf numFmtId="0" fontId="37" fillId="0" borderId="0" xfId="0" applyNumberFormat="1" applyFont="1" applyBorder="1" applyAlignment="1" applyProtection="1">
      <alignment horizontal="left" vertical="center" wrapText="1"/>
    </xf>
    <xf numFmtId="164" fontId="6" fillId="0" borderId="0" xfId="0" applyNumberFormat="1" applyFont="1" applyBorder="1" applyAlignment="1">
      <alignment horizontal="right" wrapText="1"/>
    </xf>
    <xf numFmtId="0" fontId="6" fillId="0" borderId="0" xfId="0" applyFont="1" applyFill="1" applyBorder="1" applyAlignment="1">
      <alignment horizontal="center" vertical="top" wrapText="1"/>
    </xf>
    <xf numFmtId="49" fontId="58" fillId="0" borderId="0" xfId="0" applyNumberFormat="1" applyFont="1" applyFill="1" applyBorder="1" applyAlignment="1" applyProtection="1">
      <alignment wrapText="1"/>
      <protection locked="0"/>
    </xf>
    <xf numFmtId="164" fontId="58" fillId="0" borderId="0" xfId="0" applyNumberFormat="1" applyFont="1" applyFill="1" applyBorder="1" applyAlignment="1">
      <alignment horizontal="right" wrapText="1"/>
    </xf>
    <xf numFmtId="0" fontId="6" fillId="0" borderId="0" xfId="0" applyFont="1" applyBorder="1" applyAlignment="1" applyProtection="1">
      <alignment horizontal="center" vertical="top" wrapText="1"/>
    </xf>
    <xf numFmtId="0" fontId="6" fillId="0" borderId="0" xfId="0" applyFont="1" applyBorder="1" applyAlignment="1" applyProtection="1">
      <alignment vertical="top" wrapText="1"/>
    </xf>
    <xf numFmtId="0" fontId="4" fillId="0" borderId="1" xfId="0" applyFont="1" applyBorder="1" applyAlignment="1">
      <alignment horizontal="center" vertical="center"/>
    </xf>
    <xf numFmtId="0" fontId="24" fillId="0" borderId="15" xfId="0" applyFont="1" applyBorder="1" applyAlignment="1">
      <alignment horizontal="right"/>
    </xf>
    <xf numFmtId="0" fontId="27" fillId="0" borderId="16" xfId="0" applyFont="1" applyBorder="1" applyAlignment="1">
      <alignment horizontal="left"/>
    </xf>
    <xf numFmtId="0" fontId="26" fillId="0" borderId="16" xfId="0" applyFont="1" applyBorder="1" applyAlignment="1">
      <alignment horizontal="left"/>
    </xf>
    <xf numFmtId="0" fontId="24" fillId="0" borderId="18" xfId="0" applyFont="1" applyBorder="1" applyAlignment="1">
      <alignment horizontal="right"/>
    </xf>
    <xf numFmtId="0" fontId="2" fillId="0" borderId="18" xfId="0" applyFont="1" applyBorder="1"/>
    <xf numFmtId="0" fontId="15" fillId="0" borderId="18" xfId="0" applyFont="1" applyBorder="1" applyAlignment="1">
      <alignment horizontal="center"/>
    </xf>
    <xf numFmtId="0" fontId="15" fillId="0" borderId="21" xfId="0" applyFont="1" applyBorder="1" applyAlignment="1">
      <alignment horizontal="center"/>
    </xf>
    <xf numFmtId="49" fontId="17" fillId="0" borderId="15" xfId="0" applyNumberFormat="1" applyFont="1" applyBorder="1" applyAlignment="1">
      <alignment horizontal="right"/>
    </xf>
    <xf numFmtId="0" fontId="17" fillId="0" borderId="16" xfId="0" applyFont="1" applyBorder="1" applyAlignment="1">
      <alignment horizontal="center"/>
    </xf>
    <xf numFmtId="0" fontId="17" fillId="0" borderId="16" xfId="0" applyFont="1" applyBorder="1" applyAlignment="1">
      <alignment horizontal="left"/>
    </xf>
    <xf numFmtId="3" fontId="17" fillId="0" borderId="17" xfId="0" applyNumberFormat="1" applyFont="1" applyBorder="1" applyAlignment="1">
      <alignment horizontal="center" vertical="center"/>
    </xf>
    <xf numFmtId="0" fontId="35" fillId="0" borderId="18" xfId="0" applyFont="1" applyBorder="1" applyAlignment="1">
      <alignment horizontal="right"/>
    </xf>
    <xf numFmtId="0" fontId="16" fillId="0" borderId="19" xfId="0" applyFont="1" applyBorder="1"/>
    <xf numFmtId="0" fontId="17" fillId="0" borderId="19" xfId="0" applyFont="1" applyBorder="1" applyAlignment="1"/>
    <xf numFmtId="3" fontId="17" fillId="0" borderId="20" xfId="0" applyNumberFormat="1" applyFont="1" applyBorder="1" applyAlignment="1">
      <alignment horizontal="center" vertical="center"/>
    </xf>
    <xf numFmtId="3" fontId="18" fillId="0" borderId="20" xfId="0" applyNumberFormat="1" applyFont="1" applyBorder="1" applyAlignment="1">
      <alignment horizontal="center"/>
    </xf>
    <xf numFmtId="0" fontId="35" fillId="0" borderId="18" xfId="0" applyFont="1" applyBorder="1" applyAlignment="1">
      <alignment horizontal="center"/>
    </xf>
    <xf numFmtId="0" fontId="17" fillId="0" borderId="19" xfId="0" applyFont="1" applyBorder="1" applyAlignment="1">
      <alignment horizontal="center"/>
    </xf>
    <xf numFmtId="3" fontId="17" fillId="0" borderId="20" xfId="0" applyNumberFormat="1" applyFont="1" applyBorder="1" applyAlignment="1">
      <alignment horizontal="center"/>
    </xf>
    <xf numFmtId="49" fontId="17" fillId="0" borderId="18" xfId="0" applyNumberFormat="1" applyFont="1" applyBorder="1"/>
    <xf numFmtId="0" fontId="17" fillId="0" borderId="19" xfId="0" applyFont="1" applyBorder="1"/>
    <xf numFmtId="0" fontId="36" fillId="0" borderId="19" xfId="0" applyFont="1" applyBorder="1" applyAlignment="1">
      <alignment wrapText="1"/>
    </xf>
    <xf numFmtId="49" fontId="35" fillId="0" borderId="18" xfId="0" applyNumberFormat="1" applyFont="1" applyBorder="1" applyAlignment="1">
      <alignment horizontal="center"/>
    </xf>
    <xf numFmtId="49" fontId="21" fillId="0" borderId="19" xfId="0" applyNumberFormat="1" applyFont="1" applyFill="1" applyBorder="1" applyAlignment="1" applyProtection="1">
      <alignment horizontal="left" wrapText="1"/>
      <protection locked="0"/>
    </xf>
    <xf numFmtId="0" fontId="36" fillId="0" borderId="19" xfId="0" applyFont="1" applyBorder="1" applyAlignment="1"/>
    <xf numFmtId="3" fontId="36" fillId="0" borderId="20" xfId="0" applyNumberFormat="1" applyFont="1" applyBorder="1" applyAlignment="1">
      <alignment horizontal="center"/>
    </xf>
    <xf numFmtId="0" fontId="22" fillId="0" borderId="20" xfId="0" applyFont="1" applyBorder="1"/>
    <xf numFmtId="49" fontId="5" fillId="0" borderId="18" xfId="0" applyNumberFormat="1" applyFont="1" applyBorder="1" applyAlignment="1">
      <alignment horizontal="right"/>
    </xf>
    <xf numFmtId="0" fontId="5" fillId="0" borderId="19" xfId="0" applyFont="1" applyBorder="1" applyAlignment="1">
      <alignment horizontal="center"/>
    </xf>
    <xf numFmtId="0" fontId="5" fillId="0" borderId="19" xfId="0" applyFont="1" applyBorder="1" applyAlignment="1">
      <alignment horizontal="left"/>
    </xf>
    <xf numFmtId="3" fontId="5" fillId="0" borderId="25" xfId="0" applyNumberFormat="1" applyFont="1" applyBorder="1" applyAlignment="1">
      <alignment horizontal="center" vertical="center"/>
    </xf>
    <xf numFmtId="0" fontId="0" fillId="0" borderId="19" xfId="0" applyFont="1" applyBorder="1"/>
    <xf numFmtId="0" fontId="5" fillId="0" borderId="19" xfId="0" applyFont="1" applyBorder="1" applyAlignment="1"/>
    <xf numFmtId="3" fontId="25" fillId="0" borderId="25" xfId="0" applyNumberFormat="1" applyFont="1" applyBorder="1" applyAlignment="1">
      <alignment horizontal="center"/>
    </xf>
    <xf numFmtId="3" fontId="5" fillId="0" borderId="25" xfId="0" applyNumberFormat="1" applyFont="1" applyBorder="1" applyAlignment="1">
      <alignment horizontal="center"/>
    </xf>
    <xf numFmtId="3" fontId="25" fillId="0" borderId="20" xfId="0" applyNumberFormat="1" applyFont="1" applyBorder="1" applyAlignment="1">
      <alignment horizontal="center"/>
    </xf>
    <xf numFmtId="49" fontId="5" fillId="0" borderId="18" xfId="0" applyNumberFormat="1" applyFont="1" applyBorder="1" applyAlignment="1">
      <alignment horizontal="center"/>
    </xf>
    <xf numFmtId="0" fontId="5" fillId="0" borderId="19" xfId="0" applyFont="1" applyBorder="1" applyAlignment="1">
      <alignment horizontal="left" wrapText="1"/>
    </xf>
    <xf numFmtId="3" fontId="5" fillId="0" borderId="20" xfId="0" applyNumberFormat="1" applyFont="1" applyBorder="1" applyAlignment="1">
      <alignment horizontal="center"/>
    </xf>
    <xf numFmtId="49" fontId="24" fillId="0" borderId="26" xfId="0" applyNumberFormat="1" applyFont="1" applyBorder="1" applyAlignment="1">
      <alignment horizontal="center"/>
    </xf>
    <xf numFmtId="0" fontId="5" fillId="0" borderId="19" xfId="23" applyFont="1" applyFill="1" applyBorder="1" applyAlignment="1">
      <alignment horizontal="left" vertical="center" wrapText="1"/>
    </xf>
    <xf numFmtId="0" fontId="15" fillId="0" borderId="19" xfId="0" applyFont="1" applyBorder="1" applyAlignment="1">
      <alignment horizontal="center"/>
    </xf>
    <xf numFmtId="3" fontId="28" fillId="0" borderId="20" xfId="0" applyNumberFormat="1" applyFont="1" applyBorder="1" applyAlignment="1">
      <alignment horizontal="center"/>
    </xf>
    <xf numFmtId="0" fontId="5" fillId="0" borderId="19" xfId="0" applyFont="1" applyBorder="1"/>
    <xf numFmtId="0" fontId="15" fillId="0" borderId="22" xfId="0" applyFont="1" applyBorder="1" applyAlignment="1">
      <alignment horizontal="center"/>
    </xf>
    <xf numFmtId="0" fontId="5" fillId="0" borderId="22" xfId="0" applyFont="1" applyBorder="1"/>
    <xf numFmtId="3" fontId="5" fillId="0" borderId="23" xfId="0" applyNumberFormat="1" applyFont="1" applyBorder="1" applyAlignment="1">
      <alignment horizontal="center"/>
    </xf>
    <xf numFmtId="3" fontId="32" fillId="0" borderId="20" xfId="0" applyNumberFormat="1" applyFont="1" applyBorder="1" applyAlignment="1">
      <alignment horizontal="right"/>
    </xf>
    <xf numFmtId="3" fontId="27" fillId="0" borderId="20" xfId="0" applyNumberFormat="1" applyFont="1" applyBorder="1" applyAlignment="1">
      <alignment horizontal="right"/>
    </xf>
    <xf numFmtId="3" fontId="2" fillId="0" borderId="20" xfId="0" applyNumberFormat="1" applyFont="1" applyBorder="1"/>
    <xf numFmtId="0" fontId="5" fillId="0" borderId="0" xfId="0" applyFont="1" applyAlignment="1">
      <alignment wrapText="1"/>
    </xf>
    <xf numFmtId="49" fontId="67" fillId="2" borderId="1" xfId="0" applyNumberFormat="1" applyFont="1" applyFill="1" applyBorder="1" applyAlignment="1">
      <alignment horizontal="center" wrapText="1"/>
    </xf>
    <xf numFmtId="49" fontId="67" fillId="2" borderId="1" xfId="25" applyNumberFormat="1" applyFont="1" applyFill="1" applyBorder="1" applyAlignment="1" applyProtection="1">
      <alignment horizontal="left" wrapText="1"/>
      <protection locked="0"/>
    </xf>
    <xf numFmtId="49" fontId="5" fillId="0" borderId="1" xfId="0" applyNumberFormat="1" applyFont="1" applyFill="1" applyBorder="1" applyAlignment="1">
      <alignment horizontal="center" wrapText="1"/>
    </xf>
    <xf numFmtId="49" fontId="70" fillId="0" borderId="1" xfId="0" applyNumberFormat="1" applyFont="1" applyFill="1" applyBorder="1" applyAlignment="1">
      <alignment horizontal="center" wrapText="1"/>
    </xf>
    <xf numFmtId="49" fontId="5" fillId="0" borderId="1" xfId="0" applyNumberFormat="1" applyFont="1" applyBorder="1" applyAlignment="1">
      <alignment horizontal="left" wrapText="1"/>
    </xf>
    <xf numFmtId="49" fontId="5" fillId="0" borderId="4" xfId="0" applyNumberFormat="1" applyFont="1" applyBorder="1" applyAlignment="1">
      <alignment horizontal="left" wrapText="1"/>
    </xf>
    <xf numFmtId="49" fontId="63" fillId="4" borderId="1" xfId="0" applyNumberFormat="1" applyFont="1" applyFill="1" applyBorder="1" applyAlignment="1">
      <alignment horizontal="center" wrapText="1"/>
    </xf>
    <xf numFmtId="49" fontId="63" fillId="4" borderId="1" xfId="0" applyNumberFormat="1" applyFont="1" applyFill="1" applyBorder="1" applyAlignment="1">
      <alignment horizontal="left" wrapText="1"/>
    </xf>
    <xf numFmtId="49" fontId="21" fillId="0" borderId="1" xfId="0" applyNumberFormat="1" applyFont="1" applyFill="1" applyBorder="1" applyAlignment="1">
      <alignment horizontal="center" wrapText="1"/>
    </xf>
    <xf numFmtId="49" fontId="17" fillId="0" borderId="4" xfId="0" applyNumberFormat="1" applyFont="1" applyBorder="1" applyAlignment="1">
      <alignment horizontal="left" wrapText="1"/>
    </xf>
    <xf numFmtId="49" fontId="63" fillId="0" borderId="1" xfId="26" applyNumberFormat="1" applyFont="1" applyFill="1" applyBorder="1" applyAlignment="1">
      <alignment horizontal="center" wrapText="1"/>
    </xf>
    <xf numFmtId="49" fontId="5" fillId="0" borderId="0" xfId="0" applyNumberFormat="1" applyFont="1" applyAlignment="1">
      <alignment horizontal="left" wrapText="1"/>
    </xf>
    <xf numFmtId="49" fontId="63" fillId="0" borderId="1" xfId="0" applyNumberFormat="1" applyFont="1" applyFill="1" applyBorder="1" applyAlignment="1">
      <alignment horizontal="center" wrapText="1"/>
    </xf>
    <xf numFmtId="49" fontId="63" fillId="0" borderId="1" xfId="0" applyNumberFormat="1" applyFont="1" applyFill="1" applyBorder="1" applyAlignment="1">
      <alignment horizontal="left" wrapText="1"/>
    </xf>
    <xf numFmtId="49" fontId="71" fillId="0" borderId="1" xfId="26" applyNumberFormat="1" applyFont="1" applyFill="1" applyBorder="1" applyAlignment="1">
      <alignment horizontal="center" wrapText="1"/>
    </xf>
    <xf numFmtId="49" fontId="71" fillId="0" borderId="1" xfId="26" applyNumberFormat="1" applyFont="1" applyFill="1" applyBorder="1" applyAlignment="1">
      <alignment horizontal="left" wrapText="1"/>
    </xf>
    <xf numFmtId="49" fontId="67" fillId="2" borderId="1" xfId="0" applyNumberFormat="1" applyFont="1" applyFill="1" applyBorder="1" applyAlignment="1" applyProtection="1">
      <alignment horizontal="left" wrapText="1"/>
      <protection locked="0"/>
    </xf>
    <xf numFmtId="49" fontId="70" fillId="0" borderId="1" xfId="0" applyNumberFormat="1" applyFont="1" applyBorder="1" applyAlignment="1">
      <alignment horizontal="center" wrapText="1"/>
    </xf>
    <xf numFmtId="49" fontId="73" fillId="0" borderId="8" xfId="0" applyNumberFormat="1" applyFont="1" applyBorder="1" applyAlignment="1">
      <alignment horizontal="center" wrapText="1"/>
    </xf>
    <xf numFmtId="0" fontId="5" fillId="5" borderId="1" xfId="0" applyFont="1" applyFill="1" applyBorder="1" applyAlignment="1">
      <alignment horizontal="center" wrapText="1"/>
    </xf>
    <xf numFmtId="49" fontId="73" fillId="0" borderId="29" xfId="0" applyNumberFormat="1" applyFont="1" applyBorder="1" applyAlignment="1">
      <alignment horizontal="center" wrapText="1"/>
    </xf>
    <xf numFmtId="0" fontId="5" fillId="5" borderId="3" xfId="0" applyFont="1" applyFill="1" applyBorder="1" applyAlignment="1">
      <alignment horizontal="left" wrapText="1"/>
    </xf>
    <xf numFmtId="49" fontId="21" fillId="0" borderId="1" xfId="0" applyNumberFormat="1" applyFont="1" applyBorder="1" applyAlignment="1">
      <alignment horizontal="center" wrapText="1"/>
    </xf>
    <xf numFmtId="49" fontId="17" fillId="0" borderId="1" xfId="0" applyNumberFormat="1" applyFont="1" applyBorder="1" applyAlignment="1">
      <alignment horizontal="left" wrapText="1"/>
    </xf>
    <xf numFmtId="49" fontId="73" fillId="0" borderId="1" xfId="0" applyNumberFormat="1" applyFont="1" applyBorder="1" applyAlignment="1">
      <alignment horizontal="left" wrapText="1"/>
    </xf>
    <xf numFmtId="49" fontId="63" fillId="0" borderId="1" xfId="0" applyNumberFormat="1" applyFont="1" applyBorder="1" applyAlignment="1" applyProtection="1">
      <alignment horizontal="left" wrapText="1"/>
      <protection locked="0"/>
    </xf>
    <xf numFmtId="49" fontId="74" fillId="2" borderId="1" xfId="0" applyNumberFormat="1" applyFont="1" applyFill="1" applyBorder="1" applyAlignment="1">
      <alignment horizontal="center" wrapText="1"/>
    </xf>
    <xf numFmtId="49" fontId="74" fillId="2" borderId="1" xfId="0" applyNumberFormat="1" applyFont="1" applyFill="1" applyBorder="1" applyAlignment="1" applyProtection="1">
      <alignment horizontal="left" wrapText="1"/>
      <protection locked="0"/>
    </xf>
    <xf numFmtId="3" fontId="77" fillId="0" borderId="1" xfId="0" applyNumberFormat="1" applyFont="1" applyBorder="1" applyAlignment="1">
      <alignment horizontal="center" wrapText="1"/>
    </xf>
    <xf numFmtId="49" fontId="78" fillId="2" borderId="1" xfId="0" applyNumberFormat="1" applyFont="1" applyFill="1" applyBorder="1" applyAlignment="1" applyProtection="1">
      <alignment horizontal="left" wrapText="1"/>
      <protection locked="0"/>
    </xf>
    <xf numFmtId="49" fontId="76" fillId="2" borderId="1" xfId="0" applyNumberFormat="1" applyFont="1" applyFill="1" applyBorder="1" applyAlignment="1" applyProtection="1">
      <alignment horizontal="left" wrapText="1"/>
      <protection locked="0"/>
    </xf>
    <xf numFmtId="49" fontId="71" fillId="0" borderId="1" xfId="0" applyNumberFormat="1" applyFont="1" applyBorder="1" applyAlignment="1" applyProtection="1">
      <alignment horizontal="left" wrapText="1"/>
      <protection locked="0"/>
    </xf>
    <xf numFmtId="0" fontId="79" fillId="0" borderId="0" xfId="0" applyFont="1" applyAlignment="1">
      <alignment wrapText="1"/>
    </xf>
    <xf numFmtId="49" fontId="2" fillId="0" borderId="0" xfId="0" applyNumberFormat="1" applyFont="1" applyBorder="1"/>
    <xf numFmtId="49" fontId="0" fillId="0" borderId="0" xfId="0" applyNumberFormat="1" applyBorder="1" applyAlignment="1" applyProtection="1">
      <alignment vertical="top"/>
      <protection locked="0"/>
    </xf>
    <xf numFmtId="0" fontId="69" fillId="0" borderId="0" xfId="0" applyFont="1"/>
    <xf numFmtId="0" fontId="82" fillId="0" borderId="0" xfId="0" applyFont="1"/>
    <xf numFmtId="0" fontId="83" fillId="0" borderId="0" xfId="0" applyFont="1"/>
    <xf numFmtId="49" fontId="0" fillId="0" borderId="0" xfId="0" applyNumberFormat="1" applyAlignment="1" applyProtection="1">
      <alignment vertical="top"/>
      <protection locked="0"/>
    </xf>
    <xf numFmtId="49" fontId="0" fillId="0" borderId="0" xfId="0" applyNumberFormat="1" applyBorder="1" applyAlignment="1" applyProtection="1">
      <alignment horizontal="center" vertical="top"/>
      <protection locked="0"/>
    </xf>
    <xf numFmtId="0" fontId="69" fillId="0" borderId="0" xfId="0" applyFont="1" applyBorder="1" applyAlignment="1">
      <alignment horizontal="center"/>
    </xf>
    <xf numFmtId="0" fontId="82" fillId="0" borderId="0" xfId="0" applyFont="1" applyBorder="1" applyAlignment="1">
      <alignment horizontal="center"/>
    </xf>
    <xf numFmtId="0" fontId="0" fillId="0" borderId="0" xfId="0" applyBorder="1" applyAlignment="1">
      <alignment horizontal="center"/>
    </xf>
    <xf numFmtId="0" fontId="83" fillId="0" borderId="0" xfId="0" applyFont="1" applyBorder="1" applyAlignment="1">
      <alignment horizontal="center"/>
    </xf>
    <xf numFmtId="0" fontId="0" fillId="0" borderId="0" xfId="0" applyBorder="1"/>
    <xf numFmtId="0" fontId="64" fillId="0" borderId="0" xfId="0" applyFont="1" applyBorder="1" applyAlignment="1">
      <alignment horizontal="center"/>
    </xf>
    <xf numFmtId="0" fontId="82" fillId="0" borderId="1" xfId="0" applyFont="1" applyBorder="1" applyAlignment="1">
      <alignment horizontal="center" vertical="center"/>
    </xf>
    <xf numFmtId="0" fontId="2" fillId="0" borderId="1" xfId="0" applyFont="1" applyFill="1" applyBorder="1" applyAlignment="1">
      <alignment horizontal="center" vertical="center" wrapText="1"/>
    </xf>
    <xf numFmtId="49" fontId="86" fillId="0" borderId="1" xfId="0" applyNumberFormat="1" applyFont="1" applyBorder="1" applyAlignment="1">
      <alignment horizontal="center" vertical="center" wrapText="1"/>
    </xf>
    <xf numFmtId="0" fontId="66" fillId="0" borderId="1" xfId="0" applyFont="1" applyBorder="1" applyAlignment="1">
      <alignment horizontal="center" vertical="center" wrapText="1"/>
    </xf>
    <xf numFmtId="0" fontId="65" fillId="0" borderId="1" xfId="0" applyFont="1" applyBorder="1" applyAlignment="1">
      <alignment horizontal="center" vertical="center" wrapText="1"/>
    </xf>
    <xf numFmtId="0" fontId="0" fillId="0" borderId="0" xfId="0" applyFont="1" applyBorder="1"/>
    <xf numFmtId="3" fontId="78" fillId="2" borderId="1" xfId="0" applyNumberFormat="1" applyFont="1" applyFill="1" applyBorder="1" applyAlignment="1">
      <alignment horizontal="center" wrapText="1"/>
    </xf>
    <xf numFmtId="3" fontId="67" fillId="2" borderId="1" xfId="0" applyNumberFormat="1" applyFont="1" applyFill="1" applyBorder="1" applyAlignment="1">
      <alignment horizontal="center" wrapText="1"/>
    </xf>
    <xf numFmtId="3" fontId="80" fillId="0" borderId="0" xfId="0" applyNumberFormat="1" applyFont="1" applyFill="1"/>
    <xf numFmtId="0" fontId="80" fillId="0" borderId="0" xfId="0" applyFont="1"/>
    <xf numFmtId="49" fontId="21" fillId="0" borderId="1" xfId="0" applyNumberFormat="1" applyFont="1" applyFill="1" applyBorder="1" applyAlignment="1">
      <alignment horizontal="center" vertical="center" wrapText="1"/>
    </xf>
    <xf numFmtId="3" fontId="17" fillId="0" borderId="2" xfId="0" applyNumberFormat="1" applyFont="1" applyFill="1" applyBorder="1" applyAlignment="1">
      <alignment horizontal="center" wrapText="1"/>
    </xf>
    <xf numFmtId="3" fontId="75" fillId="0" borderId="1" xfId="0" applyNumberFormat="1" applyFont="1" applyFill="1" applyBorder="1" applyAlignment="1">
      <alignment horizontal="center" wrapText="1"/>
    </xf>
    <xf numFmtId="3" fontId="71" fillId="0" borderId="1" xfId="0" applyNumberFormat="1" applyFont="1" applyBorder="1" applyAlignment="1">
      <alignment horizontal="center" wrapText="1"/>
    </xf>
    <xf numFmtId="3" fontId="21" fillId="0" borderId="1" xfId="0" applyNumberFormat="1" applyFont="1" applyFill="1" applyBorder="1" applyAlignment="1">
      <alignment horizontal="center" wrapText="1"/>
    </xf>
    <xf numFmtId="0" fontId="87" fillId="0" borderId="0" xfId="0" applyFont="1"/>
    <xf numFmtId="0" fontId="87" fillId="0" borderId="0" xfId="0" applyFont="1" applyFill="1"/>
    <xf numFmtId="3" fontId="17" fillId="0" borderId="1" xfId="0" applyNumberFormat="1" applyFont="1" applyFill="1" applyBorder="1" applyAlignment="1">
      <alignment horizontal="center" wrapText="1"/>
    </xf>
    <xf numFmtId="3" fontId="71" fillId="0" borderId="1" xfId="0" applyNumberFormat="1" applyFont="1" applyFill="1" applyBorder="1" applyAlignment="1">
      <alignment horizontal="center" wrapText="1"/>
    </xf>
    <xf numFmtId="4" fontId="71" fillId="0" borderId="1" xfId="0" applyNumberFormat="1" applyFont="1" applyBorder="1" applyAlignment="1">
      <alignment horizontal="center" wrapText="1"/>
    </xf>
    <xf numFmtId="49" fontId="71" fillId="0" borderId="1" xfId="0" applyNumberFormat="1" applyFont="1" applyFill="1" applyBorder="1" applyAlignment="1">
      <alignment horizontal="center" wrapText="1"/>
    </xf>
    <xf numFmtId="49" fontId="71" fillId="0" borderId="1" xfId="27" applyNumberFormat="1" applyFont="1" applyFill="1" applyBorder="1" applyAlignment="1">
      <alignment horizontal="left" wrapText="1"/>
    </xf>
    <xf numFmtId="3" fontId="71" fillId="0" borderId="1" xfId="0" applyNumberFormat="1" applyFont="1" applyFill="1" applyBorder="1" applyAlignment="1" applyProtection="1">
      <alignment horizontal="center"/>
      <protection locked="0"/>
    </xf>
    <xf numFmtId="3" fontId="88" fillId="0" borderId="1" xfId="0" applyNumberFormat="1" applyFont="1" applyFill="1" applyBorder="1" applyAlignment="1">
      <alignment horizontal="center" wrapText="1"/>
    </xf>
    <xf numFmtId="49" fontId="77" fillId="0" borderId="1" xfId="0" applyNumberFormat="1" applyFont="1" applyFill="1" applyBorder="1" applyAlignment="1">
      <alignment horizontal="center" wrapText="1"/>
    </xf>
    <xf numFmtId="49" fontId="89" fillId="0" borderId="1" xfId="27" applyNumberFormat="1" applyFont="1" applyFill="1" applyBorder="1" applyAlignment="1">
      <alignment horizontal="left" wrapText="1"/>
    </xf>
    <xf numFmtId="3" fontId="77" fillId="0" borderId="1" xfId="0" applyNumberFormat="1" applyFont="1" applyFill="1" applyBorder="1" applyAlignment="1">
      <alignment horizontal="center" wrapText="1"/>
    </xf>
    <xf numFmtId="3" fontId="77" fillId="0" borderId="1" xfId="0" applyNumberFormat="1" applyFont="1" applyFill="1" applyBorder="1" applyAlignment="1" applyProtection="1">
      <alignment horizontal="center"/>
      <protection locked="0"/>
    </xf>
    <xf numFmtId="3" fontId="90" fillId="0" borderId="1" xfId="0" applyNumberFormat="1" applyFont="1" applyFill="1" applyBorder="1" applyAlignment="1">
      <alignment horizontal="center" wrapText="1"/>
    </xf>
    <xf numFmtId="0" fontId="91" fillId="0" borderId="0" xfId="0" applyFont="1"/>
    <xf numFmtId="0" fontId="91" fillId="0" borderId="0" xfId="0" applyFont="1" applyFill="1"/>
    <xf numFmtId="3" fontId="5" fillId="0" borderId="1" xfId="0" applyNumberFormat="1" applyFont="1" applyFill="1" applyBorder="1" applyAlignment="1">
      <alignment horizontal="center" wrapText="1"/>
    </xf>
    <xf numFmtId="3" fontId="73" fillId="0" borderId="1" xfId="0" applyNumberFormat="1" applyFont="1" applyFill="1" applyBorder="1" applyAlignment="1">
      <alignment horizontal="center" wrapText="1"/>
    </xf>
    <xf numFmtId="3" fontId="63" fillId="0" borderId="1" xfId="0" applyNumberFormat="1" applyFont="1" applyFill="1" applyBorder="1" applyAlignment="1">
      <alignment horizontal="center" wrapText="1"/>
    </xf>
    <xf numFmtId="3" fontId="70" fillId="0" borderId="1" xfId="0" applyNumberFormat="1" applyFont="1" applyFill="1" applyBorder="1" applyAlignment="1">
      <alignment horizontal="center" wrapText="1"/>
    </xf>
    <xf numFmtId="3" fontId="63" fillId="0" borderId="1" xfId="0" applyNumberFormat="1" applyFont="1" applyBorder="1" applyAlignment="1">
      <alignment horizontal="center" wrapText="1"/>
    </xf>
    <xf numFmtId="0" fontId="80" fillId="0" borderId="0" xfId="0" applyFont="1" applyFill="1"/>
    <xf numFmtId="49" fontId="92" fillId="0" borderId="1" xfId="0" applyNumberFormat="1" applyFont="1" applyFill="1" applyBorder="1" applyAlignment="1">
      <alignment horizontal="center" wrapText="1"/>
    </xf>
    <xf numFmtId="49" fontId="93" fillId="0" borderId="1" xfId="0" applyNumberFormat="1" applyFont="1" applyFill="1" applyBorder="1" applyAlignment="1">
      <alignment horizontal="left" wrapText="1"/>
    </xf>
    <xf numFmtId="3" fontId="18" fillId="0" borderId="1" xfId="0" applyNumberFormat="1" applyFont="1" applyFill="1" applyBorder="1" applyAlignment="1">
      <alignment horizontal="center" wrapText="1"/>
    </xf>
    <xf numFmtId="3" fontId="72" fillId="0" borderId="1" xfId="0" applyNumberFormat="1" applyFont="1" applyFill="1" applyBorder="1" applyAlignment="1">
      <alignment horizontal="center" wrapText="1"/>
    </xf>
    <xf numFmtId="3" fontId="92" fillId="0" borderId="1" xfId="0" applyNumberFormat="1" applyFont="1" applyFill="1" applyBorder="1" applyAlignment="1">
      <alignment horizontal="center" wrapText="1"/>
    </xf>
    <xf numFmtId="0" fontId="94" fillId="0" borderId="0" xfId="0" applyFont="1"/>
    <xf numFmtId="0" fontId="94" fillId="0" borderId="0" xfId="0" applyFont="1" applyFill="1"/>
    <xf numFmtId="49" fontId="17" fillId="0" borderId="0" xfId="0" applyNumberFormat="1" applyFont="1" applyAlignment="1">
      <alignment horizontal="left" wrapText="1"/>
    </xf>
    <xf numFmtId="0" fontId="95" fillId="0" borderId="0" xfId="0" applyFont="1" applyAlignment="1">
      <alignment horizontal="center"/>
    </xf>
    <xf numFmtId="0" fontId="95" fillId="0" borderId="0" xfId="0" applyFont="1" applyFill="1" applyAlignment="1">
      <alignment horizontal="center"/>
    </xf>
    <xf numFmtId="3" fontId="18" fillId="0" borderId="1" xfId="0" applyNumberFormat="1" applyFont="1" applyBorder="1" applyAlignment="1">
      <alignment horizontal="center" wrapText="1"/>
    </xf>
    <xf numFmtId="0" fontId="94" fillId="0" borderId="0" xfId="0" applyFont="1" applyFill="1" applyAlignment="1">
      <alignment horizontal="center"/>
    </xf>
    <xf numFmtId="49" fontId="71" fillId="0" borderId="1" xfId="0" applyNumberFormat="1" applyFont="1" applyFill="1" applyBorder="1" applyAlignment="1">
      <alignment horizontal="left" wrapText="1"/>
    </xf>
    <xf numFmtId="0" fontId="81" fillId="0" borderId="0" xfId="0" applyFont="1"/>
    <xf numFmtId="0" fontId="81" fillId="0" borderId="0" xfId="0" applyFont="1" applyFill="1"/>
    <xf numFmtId="49" fontId="77" fillId="0" borderId="1" xfId="0" applyNumberFormat="1" applyFont="1" applyFill="1" applyBorder="1" applyAlignment="1">
      <alignment horizontal="left" wrapText="1"/>
    </xf>
    <xf numFmtId="0" fontId="94" fillId="0" borderId="0" xfId="0" applyFont="1" applyAlignment="1">
      <alignment horizontal="center"/>
    </xf>
    <xf numFmtId="0" fontId="17" fillId="0" borderId="0" xfId="0" applyFont="1" applyAlignment="1">
      <alignment horizontal="left" wrapText="1"/>
    </xf>
    <xf numFmtId="3" fontId="17" fillId="0" borderId="1" xfId="0" applyNumberFormat="1" applyFont="1" applyBorder="1" applyAlignment="1">
      <alignment horizontal="center" wrapText="1"/>
    </xf>
    <xf numFmtId="0" fontId="16" fillId="0" borderId="0" xfId="0" applyFont="1" applyFill="1" applyBorder="1"/>
    <xf numFmtId="49" fontId="21" fillId="0" borderId="1" xfId="0" applyNumberFormat="1" applyFont="1" applyFill="1" applyBorder="1" applyAlignment="1" applyProtection="1">
      <alignment horizontal="left" wrapText="1"/>
      <protection locked="0"/>
    </xf>
    <xf numFmtId="0" fontId="95" fillId="0" borderId="0" xfId="0" applyFont="1"/>
    <xf numFmtId="0" fontId="95" fillId="0" borderId="0" xfId="0" applyFont="1" applyFill="1"/>
    <xf numFmtId="0" fontId="95" fillId="0" borderId="0" xfId="0" applyFont="1" applyAlignment="1">
      <alignment horizontal="left"/>
    </xf>
    <xf numFmtId="0" fontId="95" fillId="0" borderId="0" xfId="0" applyFont="1" applyFill="1" applyAlignment="1">
      <alignment horizontal="left"/>
    </xf>
    <xf numFmtId="49" fontId="75" fillId="0" borderId="1" xfId="0" applyNumberFormat="1" applyFont="1" applyFill="1" applyBorder="1" applyAlignment="1">
      <alignment horizontal="center" wrapText="1"/>
    </xf>
    <xf numFmtId="3" fontId="17" fillId="0" borderId="1" xfId="0" applyNumberFormat="1" applyFont="1" applyFill="1" applyBorder="1" applyAlignment="1" applyProtection="1">
      <alignment horizontal="center" wrapText="1"/>
      <protection locked="0"/>
    </xf>
    <xf numFmtId="49" fontId="63" fillId="0" borderId="1" xfId="26" applyNumberFormat="1" applyFont="1" applyFill="1" applyBorder="1" applyAlignment="1">
      <alignment horizontal="left" wrapText="1"/>
    </xf>
    <xf numFmtId="3" fontId="5" fillId="0" borderId="2" xfId="0" applyNumberFormat="1" applyFont="1" applyFill="1" applyBorder="1" applyAlignment="1">
      <alignment horizontal="center" wrapText="1"/>
    </xf>
    <xf numFmtId="3" fontId="5" fillId="0" borderId="1" xfId="0" applyNumberFormat="1" applyFont="1" applyBorder="1" applyAlignment="1">
      <alignment horizontal="center" wrapText="1"/>
    </xf>
    <xf numFmtId="3" fontId="5" fillId="0" borderId="1" xfId="0" applyNumberFormat="1" applyFont="1" applyFill="1" applyBorder="1" applyAlignment="1" applyProtection="1">
      <alignment horizontal="center" wrapText="1"/>
      <protection locked="0"/>
    </xf>
    <xf numFmtId="49" fontId="70" fillId="0" borderId="8" xfId="0" applyNumberFormat="1" applyFont="1" applyFill="1" applyBorder="1" applyAlignment="1">
      <alignment horizontal="center" wrapText="1"/>
    </xf>
    <xf numFmtId="0" fontId="5" fillId="0" borderId="4" xfId="0" applyFont="1" applyBorder="1" applyAlignment="1">
      <alignment horizontal="left" wrapText="1"/>
    </xf>
    <xf numFmtId="3" fontId="63" fillId="0" borderId="1" xfId="0" applyNumberFormat="1" applyFont="1" applyFill="1" applyBorder="1" applyAlignment="1" applyProtection="1">
      <alignment horizontal="center"/>
      <protection locked="0"/>
    </xf>
    <xf numFmtId="3" fontId="5" fillId="0" borderId="1" xfId="0" applyNumberFormat="1" applyFont="1" applyFill="1" applyBorder="1" applyAlignment="1" applyProtection="1">
      <alignment horizontal="center"/>
      <protection locked="0"/>
    </xf>
    <xf numFmtId="3" fontId="5" fillId="0" borderId="0" xfId="0" applyNumberFormat="1" applyFont="1" applyAlignment="1">
      <alignment wrapText="1"/>
    </xf>
    <xf numFmtId="49" fontId="71" fillId="4" borderId="1" xfId="0" applyNumberFormat="1" applyFont="1" applyFill="1" applyBorder="1" applyAlignment="1">
      <alignment horizontal="center" wrapText="1"/>
    </xf>
    <xf numFmtId="49" fontId="71" fillId="4" borderId="1" xfId="0" applyNumberFormat="1" applyFont="1" applyFill="1" applyBorder="1" applyAlignment="1">
      <alignment horizontal="left" wrapText="1"/>
    </xf>
    <xf numFmtId="3" fontId="17" fillId="0" borderId="1" xfId="0" applyNumberFormat="1" applyFont="1" applyFill="1" applyBorder="1" applyAlignment="1" applyProtection="1">
      <alignment horizontal="center"/>
      <protection locked="0"/>
    </xf>
    <xf numFmtId="0" fontId="16" fillId="0" borderId="0" xfId="0" applyFont="1"/>
    <xf numFmtId="49" fontId="89" fillId="4" borderId="1" xfId="0" applyNumberFormat="1" applyFont="1" applyFill="1" applyBorder="1" applyAlignment="1">
      <alignment horizontal="left" wrapText="1"/>
    </xf>
    <xf numFmtId="4" fontId="67" fillId="2" borderId="1" xfId="0" applyNumberFormat="1" applyFont="1" applyFill="1" applyBorder="1" applyAlignment="1">
      <alignment horizontal="center" wrapText="1"/>
    </xf>
    <xf numFmtId="3" fontId="28" fillId="2" borderId="1" xfId="0" applyNumberFormat="1" applyFont="1" applyFill="1" applyBorder="1" applyAlignment="1">
      <alignment horizontal="center" wrapText="1"/>
    </xf>
    <xf numFmtId="49" fontId="70" fillId="0" borderId="8" xfId="0" applyNumberFormat="1" applyFont="1" applyBorder="1" applyAlignment="1">
      <alignment horizontal="center" wrapText="1"/>
    </xf>
    <xf numFmtId="0" fontId="5" fillId="0" borderId="1" xfId="0" applyFont="1" applyBorder="1" applyAlignment="1">
      <alignment horizontal="left" wrapText="1"/>
    </xf>
    <xf numFmtId="3" fontId="5" fillId="0" borderId="1" xfId="0" applyNumberFormat="1" applyFont="1" applyFill="1" applyBorder="1" applyAlignment="1">
      <alignment horizontal="center"/>
    </xf>
    <xf numFmtId="49" fontId="77" fillId="0" borderId="1" xfId="0" applyNumberFormat="1" applyFont="1" applyBorder="1" applyAlignment="1" applyProtection="1">
      <alignment horizontal="left" wrapText="1"/>
      <protection locked="0"/>
    </xf>
    <xf numFmtId="3" fontId="18" fillId="0" borderId="1" xfId="0" applyNumberFormat="1" applyFont="1" applyFill="1" applyBorder="1" applyAlignment="1" applyProtection="1">
      <alignment horizontal="center"/>
      <protection locked="0"/>
    </xf>
    <xf numFmtId="3" fontId="18" fillId="0" borderId="1" xfId="0" applyNumberFormat="1" applyFont="1" applyFill="1" applyBorder="1" applyAlignment="1">
      <alignment horizontal="center"/>
    </xf>
    <xf numFmtId="0" fontId="96" fillId="0" borderId="0" xfId="0" applyFont="1"/>
    <xf numFmtId="49" fontId="71" fillId="0" borderId="1" xfId="0" applyNumberFormat="1" applyFont="1" applyFill="1" applyBorder="1" applyAlignment="1">
      <alignment horizontal="center" vertical="center" wrapText="1"/>
    </xf>
    <xf numFmtId="49" fontId="67" fillId="2" borderId="1" xfId="0" applyNumberFormat="1" applyFont="1" applyFill="1" applyBorder="1" applyAlignment="1">
      <alignment horizontal="center" vertical="center" wrapText="1"/>
    </xf>
    <xf numFmtId="4" fontId="80" fillId="0" borderId="0" xfId="0" applyNumberFormat="1" applyFont="1" applyFill="1"/>
    <xf numFmtId="3" fontId="5" fillId="0" borderId="2" xfId="0" applyNumberFormat="1" applyFont="1" applyBorder="1" applyAlignment="1">
      <alignment horizontal="center" wrapText="1"/>
    </xf>
    <xf numFmtId="0" fontId="29" fillId="0" borderId="1" xfId="0" applyFont="1" applyBorder="1"/>
    <xf numFmtId="0" fontId="5" fillId="5" borderId="1" xfId="0" applyFont="1" applyFill="1" applyBorder="1" applyAlignment="1">
      <alignment horizontal="left" wrapText="1"/>
    </xf>
    <xf numFmtId="0" fontId="97" fillId="0" borderId="0" xfId="0" applyFont="1"/>
    <xf numFmtId="0" fontId="29" fillId="0" borderId="1" xfId="0" applyFont="1" applyBorder="1" applyAlignment="1"/>
    <xf numFmtId="0" fontId="25" fillId="5" borderId="1" xfId="0" applyFont="1" applyFill="1" applyBorder="1" applyAlignment="1">
      <alignment horizontal="center" wrapText="1"/>
    </xf>
    <xf numFmtId="49" fontId="98" fillId="0" borderId="1" xfId="0" applyNumberFormat="1" applyFont="1" applyBorder="1" applyAlignment="1">
      <alignment horizontal="center" wrapText="1"/>
    </xf>
    <xf numFmtId="0" fontId="25" fillId="5" borderId="1" xfId="0" applyFont="1" applyFill="1" applyBorder="1" applyAlignment="1">
      <alignment horizontal="left" wrapText="1"/>
    </xf>
    <xf numFmtId="3" fontId="99" fillId="0" borderId="1" xfId="0" applyNumberFormat="1" applyFont="1" applyBorder="1" applyAlignment="1">
      <alignment horizontal="center" wrapText="1"/>
    </xf>
    <xf numFmtId="3" fontId="28" fillId="0" borderId="1" xfId="0" applyNumberFormat="1" applyFont="1" applyBorder="1" applyAlignment="1">
      <alignment horizontal="center" wrapText="1"/>
    </xf>
    <xf numFmtId="3" fontId="100" fillId="0" borderId="1" xfId="0" applyNumberFormat="1" applyFont="1" applyBorder="1" applyAlignment="1">
      <alignment horizontal="center" wrapText="1"/>
    </xf>
    <xf numFmtId="3" fontId="101" fillId="0" borderId="1" xfId="0" applyNumberFormat="1" applyFont="1" applyBorder="1" applyAlignment="1">
      <alignment horizontal="center" wrapText="1"/>
    </xf>
    <xf numFmtId="0" fontId="102" fillId="0" borderId="0" xfId="0" applyFont="1"/>
    <xf numFmtId="3" fontId="99" fillId="2" borderId="1" xfId="0" applyNumberFormat="1" applyFont="1" applyFill="1" applyBorder="1" applyAlignment="1">
      <alignment horizontal="center" wrapText="1"/>
    </xf>
    <xf numFmtId="0" fontId="80" fillId="0" borderId="0" xfId="0" applyFont="1" applyBorder="1"/>
    <xf numFmtId="0" fontId="81" fillId="0" borderId="0" xfId="0" applyFont="1" applyBorder="1"/>
    <xf numFmtId="0" fontId="5" fillId="0" borderId="1" xfId="0" applyFont="1" applyBorder="1" applyAlignment="1">
      <alignment horizontal="center" wrapText="1"/>
    </xf>
    <xf numFmtId="3" fontId="5" fillId="0" borderId="3" xfId="0" applyNumberFormat="1" applyFont="1" applyBorder="1" applyAlignment="1">
      <alignment horizontal="center" wrapText="1"/>
    </xf>
    <xf numFmtId="3" fontId="70" fillId="0" borderId="3" xfId="0" applyNumberFormat="1" applyFont="1" applyFill="1" applyBorder="1" applyAlignment="1">
      <alignment horizontal="center" wrapText="1"/>
    </xf>
    <xf numFmtId="3" fontId="63" fillId="0" borderId="3" xfId="0" applyNumberFormat="1" applyFont="1" applyBorder="1" applyAlignment="1">
      <alignment horizontal="center" wrapText="1"/>
    </xf>
    <xf numFmtId="0" fontId="5" fillId="0" borderId="8" xfId="0" applyFont="1" applyBorder="1" applyAlignment="1">
      <alignment horizontal="center" wrapText="1"/>
    </xf>
    <xf numFmtId="3" fontId="70" fillId="0" borderId="31" xfId="0" applyNumberFormat="1" applyFont="1" applyFill="1" applyBorder="1" applyAlignment="1">
      <alignment horizontal="center" wrapText="1"/>
    </xf>
    <xf numFmtId="49" fontId="5" fillId="0" borderId="1" xfId="0" applyNumberFormat="1" applyFont="1" applyBorder="1" applyAlignment="1">
      <alignment horizontal="center"/>
    </xf>
    <xf numFmtId="3" fontId="73" fillId="0" borderId="4" xfId="0" applyNumberFormat="1" applyFont="1" applyFill="1" applyBorder="1" applyAlignment="1">
      <alignment horizontal="center" wrapText="1"/>
    </xf>
    <xf numFmtId="3" fontId="70" fillId="0" borderId="4" xfId="0" applyNumberFormat="1" applyFont="1" applyFill="1" applyBorder="1" applyAlignment="1">
      <alignment horizontal="center" wrapText="1"/>
    </xf>
    <xf numFmtId="49" fontId="25" fillId="0" borderId="1" xfId="0" applyNumberFormat="1" applyFont="1" applyBorder="1" applyAlignment="1">
      <alignment horizontal="center"/>
    </xf>
    <xf numFmtId="49" fontId="103" fillId="0" borderId="1" xfId="0" applyNumberFormat="1" applyFont="1" applyBorder="1" applyAlignment="1">
      <alignment horizontal="center" wrapText="1"/>
    </xf>
    <xf numFmtId="0" fontId="104" fillId="0" borderId="1" xfId="0" applyFont="1" applyBorder="1" applyAlignment="1">
      <alignment horizontal="left" wrapText="1"/>
    </xf>
    <xf numFmtId="3" fontId="25" fillId="0" borderId="2" xfId="0" applyNumberFormat="1" applyFont="1" applyBorder="1" applyAlignment="1">
      <alignment horizontal="center" wrapText="1"/>
    </xf>
    <xf numFmtId="3" fontId="25" fillId="0" borderId="1" xfId="0" applyNumberFormat="1" applyFont="1" applyBorder="1" applyAlignment="1">
      <alignment horizontal="center" wrapText="1"/>
    </xf>
    <xf numFmtId="0" fontId="105" fillId="0" borderId="0" xfId="0" applyFont="1"/>
    <xf numFmtId="0" fontId="105" fillId="0" borderId="0" xfId="0" applyFont="1" applyBorder="1"/>
    <xf numFmtId="49" fontId="63" fillId="0" borderId="1" xfId="0" applyNumberFormat="1" applyFont="1" applyBorder="1" applyAlignment="1">
      <alignment horizontal="center"/>
    </xf>
    <xf numFmtId="49" fontId="63" fillId="0" borderId="1" xfId="0" applyNumberFormat="1" applyFont="1" applyBorder="1" applyAlignment="1">
      <alignment horizontal="left" wrapText="1"/>
    </xf>
    <xf numFmtId="3" fontId="63" fillId="0" borderId="1" xfId="0" applyNumberFormat="1" applyFont="1" applyFill="1" applyBorder="1" applyAlignment="1" applyProtection="1">
      <alignment horizontal="center" wrapText="1"/>
      <protection locked="0"/>
    </xf>
    <xf numFmtId="3" fontId="17" fillId="0" borderId="3" xfId="0" applyNumberFormat="1" applyFont="1" applyBorder="1" applyAlignment="1">
      <alignment horizontal="center" wrapText="1"/>
    </xf>
    <xf numFmtId="3" fontId="21" fillId="0" borderId="3" xfId="0" applyNumberFormat="1" applyFont="1" applyFill="1" applyBorder="1" applyAlignment="1">
      <alignment horizontal="center" wrapText="1"/>
    </xf>
    <xf numFmtId="3" fontId="71" fillId="0" borderId="3" xfId="0" applyNumberFormat="1" applyFont="1" applyBorder="1" applyAlignment="1">
      <alignment horizontal="center" wrapText="1"/>
    </xf>
    <xf numFmtId="0" fontId="80" fillId="0" borderId="0" xfId="0" applyFont="1" applyBorder="1" applyAlignment="1"/>
    <xf numFmtId="0" fontId="80" fillId="0" borderId="32" xfId="0" applyFont="1" applyBorder="1"/>
    <xf numFmtId="0" fontId="80" fillId="0" borderId="3" xfId="0" applyFont="1" applyBorder="1"/>
    <xf numFmtId="0" fontId="80" fillId="0" borderId="1" xfId="0" applyFont="1" applyBorder="1"/>
    <xf numFmtId="49" fontId="70" fillId="0" borderId="1" xfId="0" applyNumberFormat="1" applyFont="1" applyFill="1" applyBorder="1" applyAlignment="1">
      <alignment horizontal="center" vertical="center" wrapText="1"/>
    </xf>
    <xf numFmtId="49" fontId="70" fillId="0" borderId="1" xfId="0" applyNumberFormat="1" applyFont="1" applyBorder="1" applyAlignment="1">
      <alignment horizontal="center" vertical="center" wrapText="1"/>
    </xf>
    <xf numFmtId="49" fontId="73" fillId="0" borderId="1" xfId="0" applyNumberFormat="1" applyFont="1" applyFill="1" applyBorder="1" applyAlignment="1">
      <alignment horizontal="left" wrapText="1"/>
    </xf>
    <xf numFmtId="49" fontId="74" fillId="2" borderId="1" xfId="0" applyNumberFormat="1" applyFont="1" applyFill="1" applyBorder="1" applyAlignment="1">
      <alignment horizontal="center" vertical="center" wrapText="1"/>
    </xf>
    <xf numFmtId="4" fontId="106" fillId="2" borderId="1" xfId="0" applyNumberFormat="1" applyFont="1" applyFill="1" applyBorder="1" applyAlignment="1">
      <alignment horizontal="center" wrapText="1"/>
    </xf>
    <xf numFmtId="3" fontId="88" fillId="2" borderId="1" xfId="0" applyNumberFormat="1" applyFont="1" applyFill="1" applyBorder="1" applyAlignment="1">
      <alignment horizontal="center" wrapText="1"/>
    </xf>
    <xf numFmtId="3" fontId="87" fillId="0" borderId="0" xfId="0" applyNumberFormat="1" applyFont="1" applyFill="1"/>
    <xf numFmtId="3" fontId="71" fillId="0" borderId="3" xfId="0" applyNumberFormat="1" applyFont="1" applyFill="1" applyBorder="1" applyAlignment="1">
      <alignment horizontal="center" wrapText="1"/>
    </xf>
    <xf numFmtId="49" fontId="21" fillId="0" borderId="4" xfId="0" applyNumberFormat="1" applyFont="1" applyBorder="1" applyAlignment="1">
      <alignment horizontal="center" wrapText="1"/>
    </xf>
    <xf numFmtId="49" fontId="21" fillId="0" borderId="4" xfId="0" applyNumberFormat="1" applyFont="1" applyBorder="1" applyAlignment="1">
      <alignment horizontal="center" vertical="center" wrapText="1"/>
    </xf>
    <xf numFmtId="3" fontId="88" fillId="0" borderId="1" xfId="0" applyNumberFormat="1" applyFont="1" applyBorder="1" applyAlignment="1">
      <alignment horizontal="center" wrapText="1"/>
    </xf>
    <xf numFmtId="0" fontId="16" fillId="0" borderId="0" xfId="0" applyFont="1" applyBorder="1"/>
    <xf numFmtId="0" fontId="16" fillId="0" borderId="1" xfId="0" applyFont="1" applyBorder="1"/>
    <xf numFmtId="49" fontId="21" fillId="0" borderId="1" xfId="0" applyNumberFormat="1" applyFont="1" applyBorder="1" applyAlignment="1">
      <alignment horizontal="center" vertical="center" wrapText="1"/>
    </xf>
    <xf numFmtId="49" fontId="70" fillId="3" borderId="1" xfId="0" applyNumberFormat="1" applyFont="1" applyFill="1" applyBorder="1" applyAlignment="1" applyProtection="1">
      <alignment horizontal="center" wrapText="1"/>
      <protection locked="0"/>
    </xf>
    <xf numFmtId="49" fontId="67" fillId="3" borderId="1" xfId="25" applyNumberFormat="1" applyFont="1" applyFill="1" applyBorder="1" applyAlignment="1" applyProtection="1">
      <alignment horizontal="left" wrapText="1"/>
      <protection locked="0"/>
    </xf>
    <xf numFmtId="3" fontId="78" fillId="3" borderId="1" xfId="0" applyNumberFormat="1" applyFont="1" applyFill="1" applyBorder="1" applyAlignment="1">
      <alignment horizontal="center" wrapText="1"/>
    </xf>
    <xf numFmtId="3" fontId="80" fillId="0" borderId="0" xfId="0" applyNumberFormat="1" applyFont="1"/>
    <xf numFmtId="49" fontId="2" fillId="0" borderId="0" xfId="0" applyNumberFormat="1" applyFont="1" applyAlignment="1">
      <alignment horizontal="center" vertical="center"/>
    </xf>
    <xf numFmtId="49" fontId="0" fillId="0" borderId="0" xfId="0" applyNumberFormat="1" applyAlignment="1" applyProtection="1">
      <alignment vertical="top" wrapText="1"/>
      <protection locked="0"/>
    </xf>
    <xf numFmtId="0" fontId="69" fillId="0" borderId="0" xfId="0" applyFont="1" applyAlignment="1">
      <alignment horizontal="left" vertical="center"/>
    </xf>
    <xf numFmtId="0" fontId="82" fillId="0" borderId="0" xfId="0" applyFont="1" applyAlignment="1">
      <alignment horizontal="left" vertical="center"/>
    </xf>
    <xf numFmtId="0" fontId="0" fillId="0" borderId="0" xfId="0" applyAlignment="1">
      <alignment horizontal="left" vertical="center"/>
    </xf>
    <xf numFmtId="0" fontId="83" fillId="0" borderId="0" xfId="0" applyFont="1" applyAlignment="1">
      <alignment horizontal="left" vertical="center"/>
    </xf>
    <xf numFmtId="49" fontId="69" fillId="0" borderId="0" xfId="0" applyNumberFormat="1" applyFont="1" applyAlignment="1">
      <alignment horizontal="center" vertical="center"/>
    </xf>
    <xf numFmtId="3" fontId="2" fillId="0" borderId="0" xfId="0" applyNumberFormat="1" applyFont="1"/>
    <xf numFmtId="3" fontId="69" fillId="0" borderId="0" xfId="0" applyNumberFormat="1" applyFont="1"/>
    <xf numFmtId="3" fontId="82" fillId="0" borderId="0" xfId="0" applyNumberFormat="1" applyFont="1"/>
    <xf numFmtId="3" fontId="0" fillId="0" borderId="0" xfId="0" applyNumberFormat="1"/>
    <xf numFmtId="3" fontId="83" fillId="0" borderId="0" xfId="0" applyNumberFormat="1" applyFont="1"/>
    <xf numFmtId="49" fontId="22" fillId="0" borderId="0" xfId="0" applyNumberFormat="1" applyFont="1" applyAlignment="1">
      <alignment horizontal="center" vertical="center"/>
    </xf>
    <xf numFmtId="49" fontId="16" fillId="0" borderId="0" xfId="0" applyNumberFormat="1" applyFont="1" applyAlignment="1" applyProtection="1">
      <alignment vertical="top"/>
      <protection locked="0"/>
    </xf>
    <xf numFmtId="3" fontId="69" fillId="0" borderId="33" xfId="0" applyNumberFormat="1" applyFont="1" applyBorder="1"/>
    <xf numFmtId="0" fontId="82" fillId="0" borderId="33" xfId="0" applyFont="1" applyBorder="1"/>
    <xf numFmtId="0" fontId="0" fillId="0" borderId="33" xfId="0" applyBorder="1"/>
    <xf numFmtId="3" fontId="82" fillId="0" borderId="33" xfId="0" applyNumberFormat="1" applyFont="1" applyBorder="1"/>
    <xf numFmtId="49" fontId="2" fillId="0" borderId="0" xfId="0" applyNumberFormat="1" applyFont="1"/>
    <xf numFmtId="3" fontId="67" fillId="0" borderId="1" xfId="0" applyNumberFormat="1" applyFont="1" applyFill="1" applyBorder="1" applyAlignment="1">
      <alignment horizontal="center" wrapText="1"/>
    </xf>
    <xf numFmtId="4" fontId="5" fillId="0" borderId="1" xfId="0" applyNumberFormat="1" applyFont="1" applyBorder="1" applyAlignment="1">
      <alignment horizontal="center" wrapText="1"/>
    </xf>
    <xf numFmtId="4" fontId="28" fillId="2" borderId="1" xfId="0" applyNumberFormat="1" applyFont="1" applyFill="1" applyBorder="1" applyAlignment="1">
      <alignment horizontal="center" wrapText="1"/>
    </xf>
    <xf numFmtId="49" fontId="73" fillId="0" borderId="1" xfId="0" applyNumberFormat="1" applyFont="1" applyBorder="1" applyAlignment="1">
      <alignment horizontal="center" wrapText="1"/>
    </xf>
    <xf numFmtId="0" fontId="27" fillId="0" borderId="27" xfId="0" applyFont="1" applyBorder="1" applyAlignment="1"/>
    <xf numFmtId="0" fontId="5" fillId="0" borderId="0" xfId="0" applyFont="1" applyAlignment="1">
      <alignment wrapText="1"/>
    </xf>
    <xf numFmtId="0" fontId="27" fillId="0" borderId="28" xfId="0" applyFont="1" applyBorder="1" applyAlignment="1"/>
    <xf numFmtId="0" fontId="5" fillId="0" borderId="0" xfId="0" applyFont="1" applyAlignment="1">
      <alignment wrapText="1"/>
    </xf>
    <xf numFmtId="49" fontId="70" fillId="0" borderId="1" xfId="0" applyNumberFormat="1" applyFont="1" applyFill="1" applyBorder="1" applyAlignment="1" applyProtection="1">
      <alignment horizontal="left" wrapText="1"/>
      <protection locked="0"/>
    </xf>
    <xf numFmtId="49" fontId="5" fillId="0" borderId="1" xfId="0" applyNumberFormat="1" applyFont="1" applyFill="1" applyBorder="1" applyAlignment="1">
      <alignment horizontal="left" wrapText="1"/>
    </xf>
    <xf numFmtId="49" fontId="73" fillId="0" borderId="1" xfId="0" applyNumberFormat="1" applyFont="1" applyFill="1" applyBorder="1" applyAlignment="1">
      <alignment horizontal="center" wrapText="1"/>
    </xf>
    <xf numFmtId="49" fontId="5" fillId="0" borderId="3" xfId="0" applyNumberFormat="1" applyFont="1" applyFill="1" applyBorder="1" applyAlignment="1">
      <alignment horizontal="left" wrapText="1"/>
    </xf>
    <xf numFmtId="49" fontId="63" fillId="0" borderId="8" xfId="0" applyNumberFormat="1" applyFont="1" applyFill="1" applyBorder="1" applyAlignment="1">
      <alignment horizontal="center" wrapText="1"/>
    </xf>
    <xf numFmtId="3" fontId="25" fillId="0" borderId="1" xfId="0" applyNumberFormat="1" applyFont="1" applyFill="1" applyBorder="1" applyAlignment="1">
      <alignment horizontal="center" wrapText="1"/>
    </xf>
    <xf numFmtId="4" fontId="25" fillId="0" borderId="1" xfId="0" applyNumberFormat="1" applyFont="1" applyBorder="1" applyAlignment="1">
      <alignment horizontal="center" wrapText="1"/>
    </xf>
    <xf numFmtId="4" fontId="25" fillId="0" borderId="2" xfId="0" applyNumberFormat="1" applyFont="1" applyBorder="1" applyAlignment="1">
      <alignment horizontal="center" wrapText="1"/>
    </xf>
    <xf numFmtId="0" fontId="29" fillId="0" borderId="0" xfId="0" applyFont="1"/>
    <xf numFmtId="4" fontId="5" fillId="0" borderId="2" xfId="0" applyNumberFormat="1" applyFont="1" applyBorder="1" applyAlignment="1">
      <alignment horizontal="center" wrapText="1"/>
    </xf>
    <xf numFmtId="49" fontId="70" fillId="0" borderId="4" xfId="0" applyNumberFormat="1" applyFont="1" applyBorder="1" applyAlignment="1">
      <alignment horizontal="center" wrapText="1"/>
    </xf>
    <xf numFmtId="49" fontId="100" fillId="0" borderId="1" xfId="0" applyNumberFormat="1" applyFont="1" applyBorder="1" applyAlignment="1" applyProtection="1">
      <alignment horizontal="left" wrapText="1"/>
      <protection locked="0"/>
    </xf>
    <xf numFmtId="49" fontId="103" fillId="0" borderId="8" xfId="0" applyNumberFormat="1" applyFont="1" applyBorder="1" applyAlignment="1">
      <alignment horizontal="center" wrapText="1"/>
    </xf>
    <xf numFmtId="0" fontId="25" fillId="0" borderId="1" xfId="0" applyFont="1" applyBorder="1" applyAlignment="1">
      <alignment horizontal="left" wrapText="1"/>
    </xf>
    <xf numFmtId="4" fontId="100" fillId="0" borderId="1" xfId="0" applyNumberFormat="1" applyFont="1" applyBorder="1" applyAlignment="1">
      <alignment horizontal="center" wrapText="1"/>
    </xf>
    <xf numFmtId="49" fontId="70" fillId="2" borderId="1" xfId="0" applyNumberFormat="1" applyFont="1" applyFill="1" applyBorder="1" applyAlignment="1">
      <alignment horizontal="center" vertical="center" wrapText="1"/>
    </xf>
    <xf numFmtId="3" fontId="63" fillId="2" borderId="1" xfId="0" applyNumberFormat="1" applyFont="1" applyFill="1" applyBorder="1" applyAlignment="1">
      <alignment horizontal="center" wrapText="1"/>
    </xf>
    <xf numFmtId="4" fontId="78" fillId="3" borderId="1" xfId="0" applyNumberFormat="1" applyFont="1" applyFill="1" applyBorder="1" applyAlignment="1">
      <alignment horizontal="center" wrapText="1"/>
    </xf>
    <xf numFmtId="1" fontId="2" fillId="0" borderId="0" xfId="28" applyNumberFormat="1" applyFont="1" applyFill="1" applyBorder="1" applyAlignment="1">
      <alignment vertical="top" wrapText="1"/>
    </xf>
    <xf numFmtId="49" fontId="2" fillId="0" borderId="0" xfId="28" applyNumberFormat="1" applyFont="1" applyFill="1" applyBorder="1" applyAlignment="1">
      <alignment vertical="top" wrapText="1"/>
    </xf>
    <xf numFmtId="0" fontId="107" fillId="0" borderId="0" xfId="28" applyFont="1" applyAlignment="1"/>
    <xf numFmtId="0" fontId="108" fillId="0" borderId="0" xfId="28" applyFont="1" applyFill="1" applyBorder="1"/>
    <xf numFmtId="0" fontId="5" fillId="0" borderId="0" xfId="28" applyFont="1" applyAlignment="1">
      <alignment horizontal="right"/>
    </xf>
    <xf numFmtId="49" fontId="9" fillId="0" borderId="33" xfId="28" applyNumberFormat="1" applyFont="1" applyFill="1" applyBorder="1" applyAlignment="1">
      <alignment horizontal="right" wrapText="1"/>
    </xf>
    <xf numFmtId="1" fontId="2" fillId="0" borderId="0" xfId="28" applyNumberFormat="1" applyFont="1" applyFill="1" applyBorder="1" applyAlignment="1">
      <alignment horizontal="right" vertical="top" wrapText="1"/>
    </xf>
    <xf numFmtId="0" fontId="83" fillId="0" borderId="0" xfId="28" applyFont="1" applyFill="1" applyBorder="1"/>
    <xf numFmtId="0" fontId="4" fillId="0" borderId="0" xfId="28" applyFont="1" applyFill="1" applyBorder="1" applyAlignment="1">
      <alignment horizontal="center"/>
    </xf>
    <xf numFmtId="0" fontId="111" fillId="0" borderId="1" xfId="28" applyFont="1" applyFill="1" applyBorder="1" applyAlignment="1">
      <alignment horizontal="center" vertical="center"/>
    </xf>
    <xf numFmtId="0" fontId="111" fillId="0" borderId="1" xfId="28" applyFont="1" applyFill="1" applyBorder="1" applyAlignment="1">
      <alignment horizontal="center" vertical="center" wrapText="1"/>
    </xf>
    <xf numFmtId="49" fontId="65" fillId="0" borderId="1" xfId="28" applyNumberFormat="1" applyFont="1" applyFill="1" applyBorder="1" applyAlignment="1">
      <alignment horizontal="center" vertical="top" wrapText="1"/>
    </xf>
    <xf numFmtId="0" fontId="65" fillId="0" borderId="1" xfId="28" applyFont="1" applyFill="1" applyBorder="1" applyAlignment="1">
      <alignment horizontal="center" vertical="center" wrapText="1"/>
    </xf>
    <xf numFmtId="0" fontId="112" fillId="0" borderId="0" xfId="28" applyFont="1" applyFill="1" applyBorder="1"/>
    <xf numFmtId="0" fontId="108" fillId="4" borderId="0" xfId="28" applyFont="1" applyFill="1" applyBorder="1"/>
    <xf numFmtId="49" fontId="113" fillId="0" borderId="1" xfId="28" applyNumberFormat="1" applyFont="1" applyFill="1" applyBorder="1" applyAlignment="1">
      <alignment horizontal="center" wrapText="1"/>
    </xf>
    <xf numFmtId="49" fontId="113" fillId="0" borderId="1" xfId="28" applyNumberFormat="1" applyFont="1" applyFill="1" applyBorder="1" applyAlignment="1">
      <alignment wrapText="1"/>
    </xf>
    <xf numFmtId="3" fontId="110" fillId="0" borderId="1" xfId="28" applyNumberFormat="1" applyFont="1" applyFill="1" applyBorder="1" applyAlignment="1">
      <alignment horizontal="center" wrapText="1"/>
    </xf>
    <xf numFmtId="0" fontId="114" fillId="4" borderId="0" xfId="28" applyFont="1" applyFill="1" applyBorder="1"/>
    <xf numFmtId="0" fontId="114" fillId="0" borderId="0" xfId="28" applyFont="1" applyFill="1" applyBorder="1"/>
    <xf numFmtId="49" fontId="115" fillId="0" borderId="1" xfId="28" applyNumberFormat="1" applyFont="1" applyFill="1" applyBorder="1" applyAlignment="1">
      <alignment horizontal="center" wrapText="1"/>
    </xf>
    <xf numFmtId="49" fontId="115" fillId="0" borderId="1" xfId="28" applyNumberFormat="1" applyFont="1" applyFill="1" applyBorder="1" applyAlignment="1">
      <alignment horizontal="left" wrapText="1"/>
    </xf>
    <xf numFmtId="2" fontId="114" fillId="0" borderId="0" xfId="28" applyNumberFormat="1" applyFont="1" applyFill="1" applyBorder="1"/>
    <xf numFmtId="49" fontId="115" fillId="0" borderId="1" xfId="28" applyNumberFormat="1" applyFont="1" applyFill="1" applyBorder="1" applyAlignment="1">
      <alignment horizontal="left" vertical="top" wrapText="1"/>
    </xf>
    <xf numFmtId="3" fontId="9" fillId="0" borderId="1" xfId="28" applyNumberFormat="1" applyFont="1" applyFill="1" applyBorder="1" applyAlignment="1">
      <alignment horizontal="center"/>
    </xf>
    <xf numFmtId="0" fontId="116" fillId="4" borderId="0" xfId="28" applyFont="1" applyFill="1" applyBorder="1"/>
    <xf numFmtId="0" fontId="116" fillId="0" borderId="0" xfId="28" applyFont="1" applyFill="1" applyBorder="1"/>
    <xf numFmtId="4" fontId="110" fillId="0" borderId="1" xfId="28" applyNumberFormat="1" applyFont="1" applyFill="1" applyBorder="1" applyAlignment="1">
      <alignment horizontal="center" wrapText="1"/>
    </xf>
    <xf numFmtId="4" fontId="9" fillId="0" borderId="1" xfId="28" applyNumberFormat="1" applyFont="1" applyFill="1" applyBorder="1" applyAlignment="1">
      <alignment horizontal="center" wrapText="1"/>
    </xf>
    <xf numFmtId="4" fontId="115" fillId="0" borderId="1" xfId="28" applyNumberFormat="1" applyFont="1" applyFill="1" applyBorder="1" applyAlignment="1">
      <alignment horizontal="center" wrapText="1"/>
    </xf>
    <xf numFmtId="4" fontId="9" fillId="0" borderId="1" xfId="28" applyNumberFormat="1" applyFont="1" applyFill="1" applyBorder="1" applyAlignment="1">
      <alignment horizontal="center"/>
    </xf>
    <xf numFmtId="49" fontId="115" fillId="0" borderId="1" xfId="28" applyNumberFormat="1" applyFont="1" applyFill="1" applyBorder="1" applyAlignment="1">
      <alignment wrapText="1"/>
    </xf>
    <xf numFmtId="4" fontId="110" fillId="0" borderId="1" xfId="28" applyNumberFormat="1" applyFont="1" applyFill="1" applyBorder="1" applyAlignment="1">
      <alignment horizontal="center"/>
    </xf>
    <xf numFmtId="49" fontId="115" fillId="0" borderId="1" xfId="28" applyNumberFormat="1" applyFont="1" applyFill="1" applyBorder="1" applyAlignment="1">
      <alignment vertical="center" wrapText="1"/>
    </xf>
    <xf numFmtId="3" fontId="110" fillId="0" borderId="1" xfId="28" applyNumberFormat="1" applyFont="1" applyFill="1" applyBorder="1" applyAlignment="1">
      <alignment horizontal="left" wrapText="1"/>
    </xf>
    <xf numFmtId="49" fontId="108" fillId="0" borderId="0" xfId="28" applyNumberFormat="1" applyFont="1" applyFill="1" applyBorder="1" applyAlignment="1">
      <alignment vertical="top" wrapText="1"/>
    </xf>
    <xf numFmtId="0" fontId="118" fillId="0" borderId="0" xfId="28" applyFont="1" applyFill="1" applyBorder="1"/>
    <xf numFmtId="0" fontId="114" fillId="0" borderId="0" xfId="29" applyFont="1" applyFill="1" applyBorder="1" applyAlignment="1" applyProtection="1">
      <alignment vertical="center" wrapText="1"/>
    </xf>
    <xf numFmtId="164" fontId="116" fillId="0" borderId="0" xfId="28" applyNumberFormat="1" applyFont="1" applyFill="1" applyBorder="1"/>
    <xf numFmtId="3" fontId="116" fillId="0" borderId="0" xfId="28" applyNumberFormat="1" applyFont="1" applyFill="1" applyBorder="1"/>
    <xf numFmtId="1" fontId="108" fillId="0" borderId="0" xfId="28" applyNumberFormat="1" applyFont="1" applyFill="1" applyBorder="1" applyAlignment="1">
      <alignment vertical="top" wrapText="1"/>
    </xf>
    <xf numFmtId="0" fontId="122" fillId="0" borderId="0" xfId="30" applyFont="1"/>
    <xf numFmtId="0" fontId="123" fillId="0" borderId="0" xfId="30" applyFont="1"/>
    <xf numFmtId="49" fontId="62" fillId="0" borderId="0" xfId="28" applyNumberFormat="1" applyFont="1" applyFill="1" applyBorder="1" applyAlignment="1">
      <alignment horizontal="right" wrapText="1"/>
    </xf>
    <xf numFmtId="0" fontId="63" fillId="0" borderId="0" xfId="30" applyFont="1"/>
    <xf numFmtId="0" fontId="122" fillId="0" borderId="1" xfId="30" applyFont="1" applyBorder="1" applyAlignment="1">
      <alignment horizontal="center" vertical="center" wrapText="1"/>
    </xf>
    <xf numFmtId="0" fontId="64" fillId="0" borderId="34" xfId="30" applyFont="1" applyBorder="1" applyAlignment="1">
      <alignment horizontal="center" vertical="center" wrapText="1"/>
    </xf>
    <xf numFmtId="0" fontId="123" fillId="0" borderId="0" xfId="30" applyFont="1" applyAlignment="1">
      <alignment horizontal="center" vertical="center" wrapText="1"/>
    </xf>
    <xf numFmtId="0" fontId="65" fillId="0" borderId="1" xfId="30" applyFont="1" applyBorder="1" applyAlignment="1">
      <alignment horizontal="center" vertical="center" wrapText="1"/>
    </xf>
    <xf numFmtId="0" fontId="66" fillId="0" borderId="35" xfId="30" applyFont="1" applyBorder="1" applyAlignment="1">
      <alignment horizontal="center" vertical="center" wrapText="1"/>
    </xf>
    <xf numFmtId="0" fontId="124" fillId="0" borderId="0" xfId="30" applyFont="1" applyAlignment="1">
      <alignment horizontal="center" vertical="center" wrapText="1"/>
    </xf>
    <xf numFmtId="0" fontId="63" fillId="2" borderId="1" xfId="30" applyFont="1" applyFill="1" applyBorder="1" applyAlignment="1">
      <alignment horizontal="center" wrapText="1"/>
    </xf>
    <xf numFmtId="3" fontId="28" fillId="2" borderId="1" xfId="30" applyNumberFormat="1" applyFont="1" applyFill="1" applyBorder="1" applyAlignment="1">
      <alignment horizontal="center" wrapText="1"/>
    </xf>
    <xf numFmtId="0" fontId="69" fillId="0" borderId="35" xfId="30" applyFont="1" applyBorder="1" applyAlignment="1">
      <alignment horizontal="center" vertical="center" wrapText="1"/>
    </xf>
    <xf numFmtId="3" fontId="63" fillId="3" borderId="35" xfId="30" applyNumberFormat="1" applyFont="1" applyFill="1" applyBorder="1" applyAlignment="1">
      <alignment horizontal="center" vertical="center" wrapText="1"/>
    </xf>
    <xf numFmtId="0" fontId="125" fillId="0" borderId="0" xfId="30" applyFont="1" applyAlignment="1">
      <alignment horizontal="center" vertical="center" wrapText="1"/>
    </xf>
    <xf numFmtId="0" fontId="126" fillId="0" borderId="1" xfId="30" applyFont="1" applyFill="1" applyBorder="1" applyAlignment="1">
      <alignment wrapText="1"/>
    </xf>
    <xf numFmtId="3" fontId="63" fillId="0" borderId="1" xfId="30" applyNumberFormat="1" applyFont="1" applyBorder="1" applyAlignment="1">
      <alignment horizontal="center" wrapText="1"/>
    </xf>
    <xf numFmtId="0" fontId="126" fillId="0" borderId="1" xfId="30" applyFont="1" applyBorder="1" applyAlignment="1">
      <alignment wrapText="1"/>
    </xf>
    <xf numFmtId="3" fontId="71" fillId="0" borderId="1" xfId="30" applyNumberFormat="1" applyFont="1" applyBorder="1" applyAlignment="1">
      <alignment horizontal="center" wrapText="1"/>
    </xf>
    <xf numFmtId="3" fontId="71" fillId="3" borderId="35" xfId="30" applyNumberFormat="1" applyFont="1" applyFill="1" applyBorder="1" applyAlignment="1">
      <alignment horizontal="center" vertical="center" wrapText="1"/>
    </xf>
    <xf numFmtId="0" fontId="127" fillId="0" borderId="0" xfId="30" applyFont="1" applyAlignment="1">
      <alignment horizontal="center" vertical="center" wrapText="1"/>
    </xf>
    <xf numFmtId="0" fontId="63" fillId="0" borderId="1" xfId="30" applyFont="1" applyBorder="1" applyAlignment="1">
      <alignment wrapText="1"/>
    </xf>
    <xf numFmtId="4" fontId="63" fillId="0" borderId="1" xfId="30" applyNumberFormat="1" applyFont="1" applyBorder="1" applyAlignment="1">
      <alignment horizontal="center" wrapText="1"/>
    </xf>
    <xf numFmtId="3" fontId="72" fillId="0" borderId="1" xfId="30" applyNumberFormat="1" applyFont="1" applyFill="1" applyBorder="1" applyAlignment="1">
      <alignment horizontal="center" wrapText="1"/>
    </xf>
    <xf numFmtId="3" fontId="21" fillId="0" borderId="1" xfId="30" applyNumberFormat="1" applyFont="1" applyFill="1" applyBorder="1" applyAlignment="1">
      <alignment horizontal="center" wrapText="1"/>
    </xf>
    <xf numFmtId="0" fontId="71" fillId="0" borderId="1" xfId="30" applyFont="1" applyFill="1" applyBorder="1" applyAlignment="1">
      <alignment wrapText="1"/>
    </xf>
    <xf numFmtId="0" fontId="71" fillId="0" borderId="1" xfId="30" applyFont="1" applyBorder="1" applyAlignment="1">
      <alignment wrapText="1"/>
    </xf>
    <xf numFmtId="4" fontId="71" fillId="0" borderId="1" xfId="30" applyNumberFormat="1" applyFont="1" applyBorder="1" applyAlignment="1">
      <alignment horizontal="center" wrapText="1"/>
    </xf>
    <xf numFmtId="0" fontId="125" fillId="2" borderId="1" xfId="30" applyFont="1" applyFill="1" applyBorder="1" applyAlignment="1">
      <alignment horizontal="center" vertical="center" wrapText="1"/>
    </xf>
    <xf numFmtId="3" fontId="5" fillId="0" borderId="1" xfId="30" applyNumberFormat="1" applyFont="1" applyBorder="1" applyAlignment="1">
      <alignment horizontal="center" wrapText="1"/>
    </xf>
    <xf numFmtId="0" fontId="66" fillId="0" borderId="36" xfId="30" applyFont="1" applyBorder="1" applyAlignment="1">
      <alignment horizontal="center" vertical="center" wrapText="1"/>
    </xf>
    <xf numFmtId="0" fontId="63" fillId="0" borderId="1" xfId="30" applyFont="1" applyFill="1" applyBorder="1" applyAlignment="1">
      <alignment horizontal="left" wrapText="1"/>
    </xf>
    <xf numFmtId="3" fontId="65" fillId="0" borderId="1" xfId="30" applyNumberFormat="1" applyFont="1" applyBorder="1" applyAlignment="1">
      <alignment horizontal="center" vertical="center" wrapText="1"/>
    </xf>
    <xf numFmtId="49" fontId="67" fillId="2" borderId="1" xfId="30" applyNumberFormat="1" applyFont="1" applyFill="1" applyBorder="1" applyAlignment="1" applyProtection="1">
      <alignment horizontal="center" wrapText="1"/>
      <protection locked="0"/>
    </xf>
    <xf numFmtId="3" fontId="67" fillId="2" borderId="1" xfId="30" applyNumberFormat="1" applyFont="1" applyFill="1" applyBorder="1" applyAlignment="1" applyProtection="1">
      <alignment horizontal="center" wrapText="1"/>
      <protection locked="0"/>
    </xf>
    <xf numFmtId="3" fontId="63" fillId="3" borderId="36" xfId="30" applyNumberFormat="1" applyFont="1" applyFill="1" applyBorder="1" applyAlignment="1">
      <alignment horizontal="center" vertical="center" wrapText="1"/>
    </xf>
    <xf numFmtId="3" fontId="63" fillId="0" borderId="36" xfId="30" applyNumberFormat="1" applyFont="1" applyBorder="1" applyAlignment="1">
      <alignment wrapText="1"/>
    </xf>
    <xf numFmtId="0" fontId="125" fillId="0" borderId="0" xfId="30" applyFont="1" applyAlignment="1">
      <alignment wrapText="1"/>
    </xf>
    <xf numFmtId="49" fontId="73" fillId="0" borderId="1" xfId="30" applyNumberFormat="1" applyFont="1" applyFill="1" applyBorder="1" applyAlignment="1" applyProtection="1">
      <alignment wrapText="1"/>
      <protection locked="0"/>
    </xf>
    <xf numFmtId="49" fontId="74" fillId="0" borderId="1" xfId="30" applyNumberFormat="1" applyFont="1" applyFill="1" applyBorder="1" applyAlignment="1" applyProtection="1">
      <alignment horizontal="center" wrapText="1"/>
      <protection locked="0"/>
    </xf>
    <xf numFmtId="3" fontId="73" fillId="0" borderId="1" xfId="30" applyNumberFormat="1" applyFont="1" applyFill="1" applyBorder="1" applyAlignment="1" applyProtection="1">
      <alignment horizontal="center" wrapText="1"/>
      <protection locked="0"/>
    </xf>
    <xf numFmtId="3" fontId="75" fillId="0" borderId="1" xfId="30" applyNumberFormat="1" applyFont="1" applyFill="1" applyBorder="1" applyAlignment="1" applyProtection="1">
      <alignment horizontal="center" wrapText="1"/>
      <protection locked="0"/>
    </xf>
    <xf numFmtId="3" fontId="71" fillId="0" borderId="36" xfId="30" applyNumberFormat="1" applyFont="1" applyFill="1" applyBorder="1" applyAlignment="1">
      <alignment wrapText="1"/>
    </xf>
    <xf numFmtId="0" fontId="127" fillId="0" borderId="0" xfId="30" applyFont="1" applyFill="1" applyAlignment="1">
      <alignment wrapText="1"/>
    </xf>
    <xf numFmtId="49" fontId="76" fillId="0" borderId="1" xfId="30" applyNumberFormat="1" applyFont="1" applyFill="1" applyBorder="1" applyAlignment="1" applyProtection="1">
      <alignment horizontal="center" wrapText="1"/>
      <protection locked="0"/>
    </xf>
    <xf numFmtId="49" fontId="21" fillId="0" borderId="8" xfId="0" applyNumberFormat="1" applyFont="1" applyBorder="1" applyAlignment="1">
      <alignment horizontal="center" wrapText="1"/>
    </xf>
    <xf numFmtId="0" fontId="17" fillId="0" borderId="1" xfId="0" applyFont="1" applyBorder="1" applyAlignment="1">
      <alignment horizontal="left" vertical="center" wrapText="1"/>
    </xf>
    <xf numFmtId="49" fontId="17" fillId="0" borderId="1" xfId="0" applyNumberFormat="1" applyFont="1" applyBorder="1" applyAlignment="1">
      <alignment horizontal="center" vertical="center"/>
    </xf>
    <xf numFmtId="49" fontId="21" fillId="0" borderId="8" xfId="0" applyNumberFormat="1" applyFont="1" applyBorder="1" applyAlignment="1">
      <alignment horizontal="center" vertical="center" wrapText="1"/>
    </xf>
    <xf numFmtId="0" fontId="17" fillId="0" borderId="1" xfId="0" applyFont="1" applyBorder="1" applyAlignment="1">
      <alignment horizontal="left" wrapText="1"/>
    </xf>
    <xf numFmtId="49" fontId="75" fillId="0" borderId="1" xfId="30" applyNumberFormat="1" applyFont="1" applyFill="1" applyBorder="1" applyAlignment="1" applyProtection="1">
      <alignment horizontal="center" wrapText="1"/>
      <protection locked="0"/>
    </xf>
    <xf numFmtId="3" fontId="74" fillId="0" borderId="1" xfId="30" applyNumberFormat="1" applyFont="1" applyFill="1" applyBorder="1" applyAlignment="1" applyProtection="1">
      <alignment horizontal="center" wrapText="1"/>
      <protection locked="0"/>
    </xf>
    <xf numFmtId="3" fontId="71" fillId="0" borderId="36" xfId="30" applyNumberFormat="1" applyFont="1" applyBorder="1" applyAlignment="1">
      <alignment wrapText="1"/>
    </xf>
    <xf numFmtId="0" fontId="127" fillId="0" borderId="0" xfId="30" applyFont="1" applyAlignment="1">
      <alignment wrapText="1"/>
    </xf>
    <xf numFmtId="49" fontId="17" fillId="0" borderId="1" xfId="0" applyNumberFormat="1" applyFont="1" applyBorder="1" applyAlignment="1">
      <alignment horizontal="center"/>
    </xf>
    <xf numFmtId="0" fontId="18" fillId="0" borderId="1" xfId="0" applyFont="1" applyBorder="1" applyAlignment="1">
      <alignment horizontal="left" vertical="center" wrapText="1"/>
    </xf>
    <xf numFmtId="3" fontId="18" fillId="0" borderId="1" xfId="30" applyNumberFormat="1" applyFont="1" applyBorder="1" applyAlignment="1">
      <alignment horizontal="center" wrapText="1"/>
    </xf>
    <xf numFmtId="49" fontId="74" fillId="2" borderId="1" xfId="30" applyNumberFormat="1" applyFont="1" applyFill="1" applyBorder="1" applyAlignment="1" applyProtection="1">
      <alignment horizontal="center" wrapText="1"/>
      <protection locked="0"/>
    </xf>
    <xf numFmtId="3" fontId="74" fillId="2" borderId="1" xfId="30" applyNumberFormat="1" applyFont="1" applyFill="1" applyBorder="1" applyAlignment="1" applyProtection="1">
      <alignment horizontal="center" wrapText="1"/>
      <protection locked="0"/>
    </xf>
    <xf numFmtId="3" fontId="77" fillId="2" borderId="1" xfId="0" applyNumberFormat="1" applyFont="1" applyFill="1" applyBorder="1" applyAlignment="1">
      <alignment horizontal="center" wrapText="1"/>
    </xf>
    <xf numFmtId="49" fontId="78" fillId="2" borderId="1" xfId="0" applyNumberFormat="1" applyFont="1" applyFill="1" applyBorder="1" applyAlignment="1">
      <alignment horizontal="center" wrapText="1"/>
    </xf>
    <xf numFmtId="49" fontId="21" fillId="2" borderId="1" xfId="0" applyNumberFormat="1" applyFont="1" applyFill="1" applyBorder="1" applyAlignment="1">
      <alignment horizontal="center" wrapText="1"/>
    </xf>
    <xf numFmtId="3" fontId="70" fillId="0" borderId="1" xfId="30" applyNumberFormat="1" applyFont="1" applyFill="1" applyBorder="1" applyAlignment="1" applyProtection="1">
      <alignment horizontal="center" wrapText="1"/>
      <protection locked="0"/>
    </xf>
    <xf numFmtId="49" fontId="67" fillId="3" borderId="1" xfId="30" applyNumberFormat="1" applyFont="1" applyFill="1" applyBorder="1" applyAlignment="1">
      <alignment horizontal="center" vertical="top" wrapText="1"/>
    </xf>
    <xf numFmtId="49" fontId="67" fillId="3" borderId="1" xfId="30" applyNumberFormat="1" applyFont="1" applyFill="1" applyBorder="1" applyAlignment="1">
      <alignment horizontal="center" wrapText="1"/>
    </xf>
    <xf numFmtId="49" fontId="128" fillId="3" borderId="1" xfId="30" applyNumberFormat="1" applyFont="1" applyFill="1" applyBorder="1" applyAlignment="1" applyProtection="1">
      <alignment horizontal="center" wrapText="1"/>
      <protection locked="0"/>
    </xf>
    <xf numFmtId="49" fontId="67" fillId="3" borderId="1" xfId="30" applyNumberFormat="1" applyFont="1" applyFill="1" applyBorder="1" applyAlignment="1" applyProtection="1">
      <alignment horizontal="center" wrapText="1"/>
      <protection locked="0"/>
    </xf>
    <xf numFmtId="1" fontId="67" fillId="3" borderId="1" xfId="30" applyNumberFormat="1" applyFont="1" applyFill="1" applyBorder="1" applyAlignment="1" applyProtection="1">
      <alignment horizontal="center" wrapText="1"/>
      <protection locked="0"/>
    </xf>
    <xf numFmtId="3" fontId="128" fillId="3" borderId="1" xfId="30" applyNumberFormat="1" applyFont="1" applyFill="1" applyBorder="1" applyAlignment="1" applyProtection="1">
      <alignment horizontal="center" wrapText="1"/>
      <protection locked="0"/>
    </xf>
    <xf numFmtId="49" fontId="63" fillId="0" borderId="0" xfId="30" applyNumberFormat="1" applyFont="1"/>
    <xf numFmtId="0" fontId="125" fillId="0" borderId="0" xfId="30" applyFont="1"/>
    <xf numFmtId="49" fontId="123" fillId="0" borderId="0" xfId="30" applyNumberFormat="1" applyFont="1"/>
    <xf numFmtId="0" fontId="129" fillId="0" borderId="0" xfId="30" applyFont="1"/>
    <xf numFmtId="49" fontId="130" fillId="0" borderId="0" xfId="30" applyNumberFormat="1" applyFont="1" applyFill="1" applyBorder="1" applyAlignment="1">
      <alignment horizontal="center" vertical="center" wrapText="1"/>
    </xf>
    <xf numFmtId="49" fontId="80" fillId="0" borderId="0" xfId="30" applyNumberFormat="1" applyFont="1" applyFill="1" applyBorder="1" applyAlignment="1" applyProtection="1">
      <alignment vertical="top" wrapText="1"/>
      <protection locked="0"/>
    </xf>
    <xf numFmtId="0" fontId="123" fillId="0" borderId="0" xfId="30" applyFont="1" applyBorder="1"/>
    <xf numFmtId="49" fontId="130" fillId="0" borderId="0" xfId="30" applyNumberFormat="1" applyFont="1" applyFill="1" applyBorder="1" applyAlignment="1" applyProtection="1">
      <alignment vertical="top" wrapText="1"/>
      <protection locked="0"/>
    </xf>
    <xf numFmtId="0" fontId="131" fillId="0" borderId="0" xfId="0" applyFont="1" applyAlignment="1">
      <alignment horizontal="center"/>
    </xf>
    <xf numFmtId="0" fontId="3" fillId="0" borderId="0" xfId="0" applyFont="1" applyAlignment="1">
      <alignment horizontal="center"/>
    </xf>
    <xf numFmtId="0" fontId="1" fillId="0" borderId="0" xfId="0" applyFont="1"/>
    <xf numFmtId="0" fontId="99" fillId="0" borderId="0" xfId="0" applyFont="1" applyAlignment="1">
      <alignment horizontal="left"/>
    </xf>
    <xf numFmtId="0" fontId="88" fillId="0" borderId="0" xfId="0" applyFont="1" applyAlignment="1">
      <alignment horizontal="center"/>
    </xf>
    <xf numFmtId="0" fontId="99" fillId="0" borderId="0" xfId="0" applyFont="1" applyAlignment="1">
      <alignment horizontal="center"/>
    </xf>
    <xf numFmtId="49" fontId="9" fillId="0" borderId="33" xfId="24" applyNumberFormat="1" applyFont="1" applyFill="1" applyBorder="1" applyAlignment="1">
      <alignment horizontal="center" wrapText="1"/>
    </xf>
    <xf numFmtId="1" fontId="2" fillId="0" borderId="0" xfId="24" applyNumberFormat="1" applyFont="1" applyFill="1" applyBorder="1" applyAlignment="1">
      <alignment horizontal="center" vertical="top" wrapText="1"/>
    </xf>
    <xf numFmtId="0" fontId="0" fillId="0" borderId="0" xfId="0" applyFont="1" applyAlignment="1">
      <alignment horizontal="left"/>
    </xf>
    <xf numFmtId="0" fontId="99" fillId="0" borderId="0" xfId="0" applyFont="1"/>
    <xf numFmtId="0" fontId="132" fillId="0" borderId="0" xfId="0" applyFont="1"/>
    <xf numFmtId="0" fontId="133" fillId="0" borderId="0" xfId="0" applyFont="1"/>
    <xf numFmtId="0" fontId="110" fillId="0" borderId="3" xfId="0" applyFont="1" applyBorder="1" applyAlignment="1">
      <alignment horizontal="center" vertical="center" wrapText="1"/>
    </xf>
    <xf numFmtId="0" fontId="110" fillId="0" borderId="1" xfId="0" applyFont="1" applyBorder="1" applyAlignment="1">
      <alignment horizontal="center" vertical="center" wrapText="1"/>
    </xf>
    <xf numFmtId="0" fontId="2" fillId="0" borderId="1" xfId="0" applyFont="1" applyBorder="1" applyAlignment="1">
      <alignment horizontal="center" wrapText="1"/>
    </xf>
    <xf numFmtId="0" fontId="2" fillId="0" borderId="1" xfId="0" applyFont="1" applyBorder="1" applyAlignment="1">
      <alignment horizontal="center"/>
    </xf>
    <xf numFmtId="0" fontId="134" fillId="0" borderId="0" xfId="0" applyFont="1"/>
    <xf numFmtId="49" fontId="28" fillId="2" borderId="1" xfId="0" applyNumberFormat="1" applyFont="1" applyFill="1" applyBorder="1" applyAlignment="1">
      <alignment horizontal="center" wrapText="1"/>
    </xf>
    <xf numFmtId="49" fontId="28" fillId="2" borderId="1" xfId="25" applyNumberFormat="1" applyFont="1" applyFill="1" applyBorder="1" applyAlignment="1" applyProtection="1">
      <alignment horizontal="left" wrapText="1"/>
      <protection locked="0"/>
    </xf>
    <xf numFmtId="0" fontId="135" fillId="2" borderId="1" xfId="0" applyFont="1" applyFill="1" applyBorder="1" applyAlignment="1"/>
    <xf numFmtId="0" fontId="106" fillId="2" borderId="1" xfId="0" applyFont="1" applyFill="1" applyBorder="1" applyAlignment="1">
      <alignment horizontal="center"/>
    </xf>
    <xf numFmtId="3" fontId="28" fillId="2" borderId="1" xfId="0" applyNumberFormat="1" applyFont="1" applyFill="1" applyBorder="1" applyAlignment="1">
      <alignment horizontal="center"/>
    </xf>
    <xf numFmtId="3" fontId="28" fillId="0" borderId="0" xfId="0" applyNumberFormat="1" applyFont="1"/>
    <xf numFmtId="0" fontId="17" fillId="0" borderId="1" xfId="0" applyFont="1" applyFill="1" applyBorder="1" applyAlignment="1">
      <alignment wrapText="1"/>
    </xf>
    <xf numFmtId="0" fontId="17" fillId="0" borderId="1" xfId="0" applyFont="1" applyBorder="1" applyAlignment="1">
      <alignment horizontal="center" wrapText="1"/>
    </xf>
    <xf numFmtId="3" fontId="17" fillId="0" borderId="1" xfId="0" applyNumberFormat="1" applyFont="1" applyFill="1" applyBorder="1" applyAlignment="1">
      <alignment horizontal="center"/>
    </xf>
    <xf numFmtId="3" fontId="136" fillId="0" borderId="0" xfId="0" applyNumberFormat="1" applyFont="1" applyFill="1"/>
    <xf numFmtId="0" fontId="131" fillId="0" borderId="0" xfId="0" applyFont="1" applyFill="1"/>
    <xf numFmtId="0" fontId="17" fillId="0" borderId="1" xfId="0" applyFont="1" applyBorder="1" applyAlignment="1">
      <alignment wrapText="1"/>
    </xf>
    <xf numFmtId="3" fontId="17" fillId="0" borderId="1" xfId="0" applyNumberFormat="1" applyFont="1" applyBorder="1" applyAlignment="1">
      <alignment horizontal="center"/>
    </xf>
    <xf numFmtId="49" fontId="17" fillId="0" borderId="1" xfId="0" applyNumberFormat="1" applyFont="1" applyFill="1" applyBorder="1" applyAlignment="1">
      <alignment horizontal="center" wrapText="1"/>
    </xf>
    <xf numFmtId="3" fontId="106" fillId="0" borderId="1" xfId="0" applyNumberFormat="1" applyFont="1" applyBorder="1" applyAlignment="1">
      <alignment horizontal="center"/>
    </xf>
    <xf numFmtId="0" fontId="137" fillId="0" borderId="1" xfId="0" applyFont="1" applyBorder="1"/>
    <xf numFmtId="0" fontId="131" fillId="0" borderId="0" xfId="0" applyFont="1"/>
    <xf numFmtId="0" fontId="136" fillId="0" borderId="1" xfId="0" applyFont="1" applyBorder="1"/>
    <xf numFmtId="0" fontId="138" fillId="0" borderId="0" xfId="0" applyFont="1"/>
    <xf numFmtId="49" fontId="17" fillId="0" borderId="1" xfId="0" applyNumberFormat="1" applyFont="1" applyFill="1" applyBorder="1" applyAlignment="1">
      <alignment horizontal="left" wrapText="1"/>
    </xf>
    <xf numFmtId="0" fontId="136" fillId="0" borderId="0" xfId="0" applyFont="1"/>
    <xf numFmtId="0" fontId="139" fillId="0" borderId="1" xfId="0" applyFont="1" applyBorder="1"/>
    <xf numFmtId="0" fontId="139" fillId="0" borderId="0" xfId="0" applyFont="1"/>
    <xf numFmtId="49" fontId="17" fillId="0" borderId="1" xfId="0" applyNumberFormat="1" applyFont="1" applyBorder="1" applyAlignment="1">
      <alignment horizontal="center" wrapText="1"/>
    </xf>
    <xf numFmtId="3" fontId="18" fillId="0" borderId="1" xfId="0" applyNumberFormat="1" applyFont="1" applyBorder="1" applyAlignment="1">
      <alignment horizontal="center"/>
    </xf>
    <xf numFmtId="0" fontId="131" fillId="0" borderId="1" xfId="0" applyFont="1" applyBorder="1"/>
    <xf numFmtId="49" fontId="21" fillId="0" borderId="8" xfId="0" applyNumberFormat="1" applyFont="1" applyFill="1" applyBorder="1" applyAlignment="1">
      <alignment horizontal="center" wrapText="1"/>
    </xf>
    <xf numFmtId="0" fontId="17" fillId="0" borderId="4" xfId="0" applyFont="1" applyBorder="1" applyAlignment="1">
      <alignment horizontal="left" wrapText="1"/>
    </xf>
    <xf numFmtId="0" fontId="5" fillId="0" borderId="1" xfId="0" applyFont="1" applyBorder="1" applyAlignment="1">
      <alignment wrapText="1"/>
    </xf>
    <xf numFmtId="0" fontId="5" fillId="0" borderId="1" xfId="0" applyFont="1" applyFill="1" applyBorder="1" applyAlignment="1">
      <alignment horizontal="center" wrapText="1"/>
    </xf>
    <xf numFmtId="0" fontId="140" fillId="0" borderId="0" xfId="0" applyFont="1"/>
    <xf numFmtId="3" fontId="5" fillId="0" borderId="1" xfId="0" applyNumberFormat="1" applyFont="1" applyBorder="1" applyAlignment="1">
      <alignment horizontal="center"/>
    </xf>
    <xf numFmtId="0" fontId="141" fillId="0" borderId="0" xfId="0" applyFont="1"/>
    <xf numFmtId="0" fontId="5" fillId="0" borderId="1" xfId="0" applyFont="1" applyFill="1" applyBorder="1" applyAlignment="1">
      <alignment wrapText="1"/>
    </xf>
    <xf numFmtId="0" fontId="0" fillId="0" borderId="1" xfId="0" applyFont="1" applyBorder="1"/>
    <xf numFmtId="49" fontId="5" fillId="0" borderId="1" xfId="0" applyNumberFormat="1" applyFont="1" applyFill="1" applyBorder="1" applyAlignment="1" applyProtection="1">
      <alignment horizontal="left" wrapText="1"/>
      <protection locked="0"/>
    </xf>
    <xf numFmtId="0" fontId="5" fillId="0" borderId="4" xfId="0" applyFont="1" applyBorder="1" applyAlignment="1">
      <alignment horizontal="center"/>
    </xf>
    <xf numFmtId="0" fontId="3" fillId="0" borderId="1" xfId="0" applyFont="1" applyBorder="1"/>
    <xf numFmtId="49" fontId="5" fillId="4" borderId="1" xfId="0" applyNumberFormat="1" applyFont="1" applyFill="1" applyBorder="1" applyAlignment="1">
      <alignment horizontal="center" wrapText="1"/>
    </xf>
    <xf numFmtId="49" fontId="5" fillId="4" borderId="1" xfId="0" applyNumberFormat="1" applyFont="1" applyFill="1" applyBorder="1" applyAlignment="1">
      <alignment horizontal="left" wrapText="1"/>
    </xf>
    <xf numFmtId="0" fontId="5" fillId="0" borderId="1" xfId="0" applyFont="1" applyBorder="1"/>
    <xf numFmtId="0" fontId="5" fillId="2" borderId="1" xfId="0" applyFont="1" applyFill="1" applyBorder="1" applyAlignment="1">
      <alignment wrapText="1"/>
    </xf>
    <xf numFmtId="0" fontId="5" fillId="2" borderId="1" xfId="0" applyFont="1" applyFill="1" applyBorder="1" applyAlignment="1">
      <alignment horizontal="center" wrapText="1"/>
    </xf>
    <xf numFmtId="3" fontId="28" fillId="0" borderId="1" xfId="0" applyNumberFormat="1" applyFont="1" applyFill="1" applyBorder="1" applyAlignment="1">
      <alignment horizontal="center" wrapText="1"/>
    </xf>
    <xf numFmtId="3" fontId="10" fillId="0" borderId="0" xfId="0" applyNumberFormat="1" applyFont="1" applyFill="1"/>
    <xf numFmtId="0" fontId="5" fillId="0" borderId="0" xfId="0" applyFont="1" applyFill="1"/>
    <xf numFmtId="0" fontId="104" fillId="0" borderId="0" xfId="0" applyFont="1"/>
    <xf numFmtId="49" fontId="28" fillId="2" borderId="1" xfId="0" applyNumberFormat="1" applyFont="1" applyFill="1" applyBorder="1" applyAlignment="1">
      <alignment horizontal="center"/>
    </xf>
    <xf numFmtId="0" fontId="28" fillId="2" borderId="1" xfId="0" applyFont="1" applyFill="1" applyBorder="1" applyAlignment="1">
      <alignment horizontal="justify" wrapText="1"/>
    </xf>
    <xf numFmtId="0" fontId="28" fillId="2" borderId="1" xfId="0" applyFont="1" applyFill="1" applyBorder="1" applyAlignment="1">
      <alignment horizontal="center" wrapText="1"/>
    </xf>
    <xf numFmtId="3" fontId="142" fillId="0" borderId="0" xfId="0" applyNumberFormat="1" applyFont="1"/>
    <xf numFmtId="49" fontId="17" fillId="0" borderId="8" xfId="0" applyNumberFormat="1" applyFont="1" applyBorder="1" applyAlignment="1">
      <alignment horizontal="center" wrapText="1"/>
    </xf>
    <xf numFmtId="0" fontId="17" fillId="0" borderId="1" xfId="0" applyFont="1" applyFill="1" applyBorder="1" applyAlignment="1">
      <alignment horizontal="center" wrapText="1"/>
    </xf>
    <xf numFmtId="3" fontId="106" fillId="0" borderId="1" xfId="0" applyNumberFormat="1" applyFont="1" applyFill="1" applyBorder="1" applyAlignment="1">
      <alignment horizontal="center"/>
    </xf>
    <xf numFmtId="0" fontId="17" fillId="0" borderId="1" xfId="0" applyFont="1" applyBorder="1" applyAlignment="1"/>
    <xf numFmtId="0" fontId="28" fillId="2" borderId="1" xfId="0" applyFont="1" applyFill="1" applyBorder="1" applyAlignment="1">
      <alignment wrapText="1"/>
    </xf>
    <xf numFmtId="49" fontId="70" fillId="0" borderId="4" xfId="0" applyNumberFormat="1" applyFont="1" applyFill="1" applyBorder="1" applyAlignment="1">
      <alignment horizontal="center" wrapText="1"/>
    </xf>
    <xf numFmtId="49" fontId="70" fillId="0" borderId="37" xfId="0" applyNumberFormat="1" applyFont="1" applyFill="1" applyBorder="1" applyAlignment="1">
      <alignment horizontal="center" wrapText="1"/>
    </xf>
    <xf numFmtId="0" fontId="85" fillId="0" borderId="1" xfId="0" applyFont="1" applyBorder="1" applyAlignment="1">
      <alignment horizontal="center"/>
    </xf>
    <xf numFmtId="0" fontId="85" fillId="0" borderId="0" xfId="0" applyFont="1" applyAlignment="1">
      <alignment horizontal="center"/>
    </xf>
    <xf numFmtId="49" fontId="63" fillId="0" borderId="3" xfId="0" applyNumberFormat="1" applyFont="1" applyBorder="1" applyAlignment="1">
      <alignment horizontal="center"/>
    </xf>
    <xf numFmtId="49" fontId="70" fillId="0" borderId="3" xfId="0" applyNumberFormat="1" applyFont="1" applyBorder="1" applyAlignment="1">
      <alignment horizontal="center" wrapText="1"/>
    </xf>
    <xf numFmtId="49" fontId="63" fillId="0" borderId="3" xfId="0" applyNumberFormat="1" applyFont="1" applyBorder="1" applyAlignment="1">
      <alignment horizontal="left" wrapText="1"/>
    </xf>
    <xf numFmtId="0" fontId="28" fillId="2" borderId="1" xfId="0" applyFont="1" applyFill="1" applyBorder="1" applyAlignment="1"/>
    <xf numFmtId="0" fontId="28" fillId="2" borderId="1" xfId="0" applyFont="1" applyFill="1" applyBorder="1" applyAlignment="1">
      <alignment horizontal="center"/>
    </xf>
    <xf numFmtId="0" fontId="5" fillId="0" borderId="1" xfId="0" applyFont="1" applyBorder="1" applyAlignment="1">
      <alignment horizontal="center"/>
    </xf>
    <xf numFmtId="49" fontId="28" fillId="6" borderId="1" xfId="0" applyNumberFormat="1" applyFont="1" applyFill="1" applyBorder="1" applyAlignment="1">
      <alignment horizontal="center" vertical="center"/>
    </xf>
    <xf numFmtId="49" fontId="28" fillId="6" borderId="1" xfId="0" applyNumberFormat="1" applyFont="1" applyFill="1" applyBorder="1" applyAlignment="1">
      <alignment horizontal="center"/>
    </xf>
    <xf numFmtId="0" fontId="28" fillId="6" borderId="1" xfId="0" applyFont="1" applyFill="1" applyBorder="1" applyAlignment="1">
      <alignment horizontal="center" wrapText="1"/>
    </xf>
    <xf numFmtId="3" fontId="28" fillId="6" borderId="1" xfId="0" applyNumberFormat="1" applyFont="1" applyFill="1" applyBorder="1" applyAlignment="1">
      <alignment horizontal="center"/>
    </xf>
    <xf numFmtId="3" fontId="142" fillId="0" borderId="0" xfId="0" applyNumberFormat="1" applyFont="1" applyAlignment="1"/>
    <xf numFmtId="0" fontId="132" fillId="0" borderId="0" xfId="0" applyFont="1" applyAlignment="1">
      <alignment horizontal="center" vertical="center"/>
    </xf>
    <xf numFmtId="0" fontId="143" fillId="0" borderId="0" xfId="0" applyFont="1"/>
    <xf numFmtId="0" fontId="71" fillId="0" borderId="0" xfId="0" applyFont="1" applyAlignment="1">
      <alignment horizontal="center"/>
    </xf>
    <xf numFmtId="0" fontId="143" fillId="0" borderId="0" xfId="0" applyFont="1" applyAlignment="1">
      <alignment horizontal="center"/>
    </xf>
    <xf numFmtId="0" fontId="63" fillId="0" borderId="0" xfId="0" applyFont="1"/>
    <xf numFmtId="0" fontId="144" fillId="0" borderId="0" xfId="0" applyFont="1"/>
    <xf numFmtId="0" fontId="16" fillId="0" borderId="0" xfId="0" applyFont="1" applyAlignment="1">
      <alignment horizontal="center"/>
    </xf>
    <xf numFmtId="0" fontId="144" fillId="0" borderId="0" xfId="0" applyFont="1" applyAlignment="1">
      <alignment horizontal="center"/>
    </xf>
    <xf numFmtId="49" fontId="5" fillId="0" borderId="1" xfId="0" applyNumberFormat="1" applyFont="1" applyBorder="1" applyAlignment="1">
      <alignment horizontal="center" wrapText="1"/>
    </xf>
    <xf numFmtId="49" fontId="5" fillId="0" borderId="8" xfId="0" applyNumberFormat="1" applyFont="1" applyFill="1" applyBorder="1" applyAlignment="1">
      <alignment horizontal="center" wrapText="1"/>
    </xf>
    <xf numFmtId="0" fontId="85" fillId="0" borderId="1" xfId="0" applyFont="1" applyBorder="1"/>
    <xf numFmtId="49" fontId="70" fillId="7" borderId="1" xfId="0" applyNumberFormat="1" applyFont="1" applyFill="1" applyBorder="1" applyAlignment="1">
      <alignment horizontal="center" wrapText="1"/>
    </xf>
    <xf numFmtId="49" fontId="5" fillId="7" borderId="1" xfId="0" applyNumberFormat="1" applyFont="1" applyFill="1" applyBorder="1" applyAlignment="1">
      <alignment horizontal="left" wrapText="1"/>
    </xf>
    <xf numFmtId="49" fontId="73" fillId="7" borderId="1" xfId="30" applyNumberFormat="1" applyFont="1" applyFill="1" applyBorder="1" applyAlignment="1" applyProtection="1">
      <alignment wrapText="1"/>
      <protection locked="0"/>
    </xf>
    <xf numFmtId="49" fontId="74" fillId="7" borderId="1" xfId="30" applyNumberFormat="1" applyFont="1" applyFill="1" applyBorder="1" applyAlignment="1" applyProtection="1">
      <alignment horizontal="center" wrapText="1"/>
      <protection locked="0"/>
    </xf>
    <xf numFmtId="3" fontId="73" fillId="7" borderId="1" xfId="30" applyNumberFormat="1" applyFont="1" applyFill="1" applyBorder="1" applyAlignment="1" applyProtection="1">
      <alignment horizontal="center" wrapText="1"/>
      <protection locked="0"/>
    </xf>
    <xf numFmtId="3" fontId="75" fillId="7" borderId="1" xfId="30" applyNumberFormat="1" applyFont="1" applyFill="1" applyBorder="1" applyAlignment="1" applyProtection="1">
      <alignment horizontal="center" wrapText="1"/>
      <protection locked="0"/>
    </xf>
    <xf numFmtId="3" fontId="71" fillId="7" borderId="36" xfId="30" applyNumberFormat="1" applyFont="1" applyFill="1" applyBorder="1" applyAlignment="1">
      <alignment wrapText="1"/>
    </xf>
    <xf numFmtId="0" fontId="127" fillId="7" borderId="0" xfId="30" applyFont="1" applyFill="1" applyAlignment="1">
      <alignment wrapText="1"/>
    </xf>
    <xf numFmtId="49" fontId="70" fillId="2" borderId="1" xfId="0" applyNumberFormat="1" applyFont="1" applyFill="1" applyBorder="1" applyAlignment="1">
      <alignment horizontal="center" wrapText="1"/>
    </xf>
    <xf numFmtId="3" fontId="100" fillId="2" borderId="1" xfId="0" applyNumberFormat="1" applyFont="1" applyFill="1" applyBorder="1" applyAlignment="1">
      <alignment horizontal="center" wrapText="1"/>
    </xf>
    <xf numFmtId="0" fontId="5" fillId="0" borderId="0" xfId="0" applyFont="1" applyAlignment="1">
      <alignment wrapText="1"/>
    </xf>
    <xf numFmtId="0" fontId="45" fillId="0" borderId="11" xfId="0" applyFont="1" applyBorder="1" applyAlignment="1">
      <alignment horizontal="center" vertical="center" wrapText="1"/>
    </xf>
    <xf numFmtId="0" fontId="61" fillId="0" borderId="12" xfId="0" applyFont="1" applyBorder="1" applyAlignment="1">
      <alignment horizontal="center" vertical="center" wrapText="1"/>
    </xf>
    <xf numFmtId="0" fontId="46" fillId="0" borderId="13" xfId="0" applyFont="1" applyBorder="1" applyAlignment="1">
      <alignment horizontal="center" vertical="center" wrapText="1"/>
    </xf>
    <xf numFmtId="49" fontId="46" fillId="0" borderId="11" xfId="0" applyNumberFormat="1" applyFont="1" applyBorder="1" applyAlignment="1" applyProtection="1">
      <alignment horizontal="center" vertical="center" wrapText="1"/>
      <protection locked="0"/>
    </xf>
    <xf numFmtId="0" fontId="46" fillId="0" borderId="11" xfId="0" applyFont="1" applyBorder="1" applyAlignment="1">
      <alignment horizontal="center" vertical="center" wrapText="1"/>
    </xf>
    <xf numFmtId="0" fontId="46" fillId="0" borderId="12" xfId="0" applyFont="1" applyBorder="1" applyAlignment="1">
      <alignment horizontal="center" vertical="center" wrapText="1"/>
    </xf>
    <xf numFmtId="3" fontId="45" fillId="0" borderId="11" xfId="0" applyNumberFormat="1" applyFont="1" applyBorder="1" applyAlignment="1" applyProtection="1">
      <alignment wrapText="1"/>
      <protection locked="0"/>
    </xf>
    <xf numFmtId="4" fontId="39" fillId="0" borderId="11" xfId="0" applyNumberFormat="1" applyFont="1" applyBorder="1" applyAlignment="1">
      <alignment horizontal="center" wrapText="1"/>
    </xf>
    <xf numFmtId="4" fontId="39" fillId="0" borderId="12" xfId="0" applyNumberFormat="1" applyFont="1" applyBorder="1" applyAlignment="1">
      <alignment horizontal="center" wrapText="1"/>
    </xf>
    <xf numFmtId="0" fontId="14" fillId="0" borderId="11" xfId="0" applyFont="1" applyBorder="1"/>
    <xf numFmtId="0" fontId="49" fillId="0" borderId="11" xfId="0" applyFont="1" applyBorder="1" applyAlignment="1">
      <alignment wrapText="1"/>
    </xf>
    <xf numFmtId="0" fontId="14" fillId="0" borderId="11" xfId="0" applyFont="1" applyBorder="1" applyAlignment="1">
      <alignment horizontal="left" wrapText="1"/>
    </xf>
    <xf numFmtId="0" fontId="50" fillId="0" borderId="11" xfId="0" applyFont="1" applyBorder="1" applyAlignment="1">
      <alignment wrapText="1"/>
    </xf>
    <xf numFmtId="0" fontId="14" fillId="0" borderId="11" xfId="0" applyFont="1" applyFill="1" applyBorder="1" applyAlignment="1" applyProtection="1">
      <alignment horizontal="left" wrapText="1"/>
    </xf>
    <xf numFmtId="0" fontId="38" fillId="0" borderId="11" xfId="0" applyNumberFormat="1" applyFont="1" applyBorder="1" applyAlignment="1">
      <alignment horizontal="left" wrapText="1"/>
    </xf>
    <xf numFmtId="0" fontId="52" fillId="0" borderId="11" xfId="0" applyNumberFormat="1" applyFont="1" applyBorder="1" applyAlignment="1">
      <alignment horizontal="left" wrapText="1"/>
    </xf>
    <xf numFmtId="49" fontId="53" fillId="0" borderId="11" xfId="0" applyNumberFormat="1" applyFont="1" applyBorder="1" applyAlignment="1" applyProtection="1">
      <alignment horizontal="left" wrapText="1"/>
      <protection locked="0"/>
    </xf>
    <xf numFmtId="0" fontId="38" fillId="0" borderId="11" xfId="0" applyFont="1" applyBorder="1"/>
    <xf numFmtId="49" fontId="55" fillId="0" borderId="11" xfId="0" applyNumberFormat="1" applyFont="1" applyBorder="1" applyAlignment="1" applyProtection="1">
      <alignment horizontal="left" wrapText="1"/>
      <protection locked="0"/>
    </xf>
    <xf numFmtId="3" fontId="39" fillId="0" borderId="12" xfId="0" applyNumberFormat="1" applyFont="1" applyBorder="1" applyAlignment="1">
      <alignment wrapText="1"/>
    </xf>
    <xf numFmtId="3" fontId="45" fillId="0" borderId="11" xfId="0" applyNumberFormat="1" applyFont="1" applyBorder="1" applyAlignment="1">
      <alignment horizontal="right" vertical="center" wrapText="1"/>
    </xf>
    <xf numFmtId="3" fontId="39" fillId="0" borderId="12" xfId="0" applyNumberFormat="1" applyFont="1" applyBorder="1" applyAlignment="1">
      <alignment horizontal="center" vertical="center" wrapText="1"/>
    </xf>
    <xf numFmtId="0" fontId="15" fillId="0" borderId="13" xfId="0" applyFont="1" applyBorder="1" applyAlignment="1">
      <alignment horizontal="left"/>
    </xf>
    <xf numFmtId="0" fontId="50" fillId="0" borderId="11" xfId="0" applyFont="1" applyBorder="1" applyAlignment="1">
      <alignment horizontal="left" vertical="center" wrapText="1"/>
    </xf>
    <xf numFmtId="0" fontId="12" fillId="0" borderId="13" xfId="0" applyFont="1" applyBorder="1" applyAlignment="1">
      <alignment horizontal="left"/>
    </xf>
    <xf numFmtId="0" fontId="49" fillId="0" borderId="11" xfId="0" applyFont="1" applyBorder="1" applyAlignment="1">
      <alignment horizontal="left" wrapText="1"/>
    </xf>
    <xf numFmtId="0" fontId="44" fillId="0" borderId="11" xfId="0" applyFont="1" applyBorder="1" applyAlignment="1">
      <alignment horizontal="left" wrapText="1"/>
    </xf>
    <xf numFmtId="0" fontId="39" fillId="0" borderId="12" xfId="0" applyFont="1" applyBorder="1" applyAlignment="1">
      <alignment horizontal="center" wrapText="1"/>
    </xf>
    <xf numFmtId="0" fontId="59" fillId="0" borderId="11" xfId="0" applyFont="1" applyBorder="1" applyAlignment="1">
      <alignment horizontal="left" wrapText="1"/>
    </xf>
    <xf numFmtId="4" fontId="39" fillId="0" borderId="11" xfId="0" applyNumberFormat="1" applyFont="1" applyBorder="1" applyAlignment="1">
      <alignment horizontal="right" wrapText="1"/>
    </xf>
    <xf numFmtId="0" fontId="60" fillId="0" borderId="11" xfId="0" applyFont="1" applyBorder="1" applyAlignment="1">
      <alignment wrapText="1"/>
    </xf>
    <xf numFmtId="0" fontId="50" fillId="0" borderId="11" xfId="0" applyFont="1" applyBorder="1" applyAlignment="1">
      <alignment horizontal="left" wrapText="1"/>
    </xf>
    <xf numFmtId="0" fontId="56" fillId="0" borderId="38" xfId="0" applyFont="1" applyBorder="1" applyAlignment="1">
      <alignment horizontal="left"/>
    </xf>
    <xf numFmtId="0" fontId="55" fillId="0" borderId="39" xfId="0" applyFont="1" applyBorder="1" applyAlignment="1">
      <alignment horizontal="left" wrapText="1"/>
    </xf>
    <xf numFmtId="3" fontId="45" fillId="0" borderId="39" xfId="0" applyNumberFormat="1" applyFont="1" applyBorder="1" applyAlignment="1">
      <alignment horizontal="right" wrapText="1"/>
    </xf>
    <xf numFmtId="3" fontId="45" fillId="0" borderId="40" xfId="0" applyNumberFormat="1" applyFont="1" applyBorder="1" applyAlignment="1">
      <alignment horizontal="right" wrapText="1"/>
    </xf>
    <xf numFmtId="3" fontId="27" fillId="0" borderId="17" xfId="0" applyNumberFormat="1" applyFont="1" applyBorder="1" applyAlignment="1">
      <alignment horizontal="right"/>
    </xf>
    <xf numFmtId="49" fontId="100" fillId="0" borderId="1" xfId="0" applyNumberFormat="1" applyFont="1" applyFill="1" applyBorder="1" applyAlignment="1">
      <alignment horizontal="center" wrapText="1"/>
    </xf>
    <xf numFmtId="49" fontId="98" fillId="0" borderId="1" xfId="0" applyNumberFormat="1" applyFont="1" applyBorder="1" applyAlignment="1">
      <alignment horizontal="left" wrapText="1"/>
    </xf>
    <xf numFmtId="49" fontId="73" fillId="0" borderId="1" xfId="30" applyNumberFormat="1" applyFont="1" applyFill="1" applyBorder="1" applyAlignment="1" applyProtection="1">
      <alignment horizontal="left" wrapText="1"/>
      <protection locked="0"/>
    </xf>
    <xf numFmtId="49" fontId="25" fillId="4" borderId="1" xfId="0" applyNumberFormat="1" applyFont="1" applyFill="1" applyBorder="1" applyAlignment="1">
      <alignment horizontal="center" wrapText="1"/>
    </xf>
    <xf numFmtId="49" fontId="145" fillId="0" borderId="1" xfId="30" applyNumberFormat="1" applyFont="1" applyFill="1" applyBorder="1" applyAlignment="1" applyProtection="1">
      <alignment horizontal="center" wrapText="1"/>
      <protection locked="0"/>
    </xf>
    <xf numFmtId="3" fontId="77" fillId="0" borderId="36" xfId="30" applyNumberFormat="1" applyFont="1" applyBorder="1" applyAlignment="1">
      <alignment wrapText="1"/>
    </xf>
    <xf numFmtId="0" fontId="146" fillId="0" borderId="0" xfId="30" applyFont="1" applyAlignment="1">
      <alignment wrapText="1"/>
    </xf>
    <xf numFmtId="3" fontId="98" fillId="0" borderId="1" xfId="30" applyNumberFormat="1" applyFont="1" applyFill="1" applyBorder="1" applyAlignment="1" applyProtection="1">
      <alignment horizontal="center" wrapText="1"/>
      <protection locked="0"/>
    </xf>
    <xf numFmtId="49" fontId="57" fillId="0" borderId="0" xfId="0" applyNumberFormat="1" applyFont="1" applyBorder="1" applyAlignment="1" applyProtection="1">
      <alignment horizontal="left"/>
      <protection locked="0"/>
    </xf>
    <xf numFmtId="49" fontId="42" fillId="0" borderId="0" xfId="0" applyNumberFormat="1" applyFont="1" applyBorder="1" applyAlignment="1" applyProtection="1">
      <alignment horizontal="center" vertical="top"/>
      <protection locked="0"/>
    </xf>
    <xf numFmtId="49" fontId="44" fillId="0" borderId="5" xfId="0" applyNumberFormat="1" applyFont="1" applyBorder="1" applyAlignment="1">
      <alignment horizontal="center" vertical="center"/>
    </xf>
    <xf numFmtId="49" fontId="44" fillId="0" borderId="13" xfId="0" applyNumberFormat="1" applyFont="1" applyBorder="1" applyAlignment="1">
      <alignment horizontal="center" vertical="center"/>
    </xf>
    <xf numFmtId="49" fontId="44" fillId="0" borderId="6" xfId="0" applyNumberFormat="1" applyFont="1" applyBorder="1" applyAlignment="1">
      <alignment horizontal="center" vertical="center" wrapText="1"/>
    </xf>
    <xf numFmtId="49" fontId="44" fillId="0" borderId="11" xfId="0" applyNumberFormat="1" applyFont="1" applyBorder="1" applyAlignment="1">
      <alignment horizontal="center" vertical="center" wrapText="1"/>
    </xf>
    <xf numFmtId="49" fontId="44" fillId="0" borderId="7" xfId="0" applyNumberFormat="1" applyFont="1" applyBorder="1" applyAlignment="1">
      <alignment horizontal="center" vertical="center" wrapText="1"/>
    </xf>
    <xf numFmtId="0" fontId="41" fillId="0" borderId="0" xfId="0" applyFont="1" applyAlignment="1">
      <alignment horizontal="center"/>
    </xf>
    <xf numFmtId="0" fontId="39" fillId="0" borderId="0" xfId="0" applyFont="1" applyAlignment="1"/>
    <xf numFmtId="49" fontId="40" fillId="0" borderId="0" xfId="24" applyNumberFormat="1" applyFont="1" applyFill="1" applyBorder="1" applyAlignment="1">
      <alignment horizontal="left" vertical="top" wrapText="1"/>
    </xf>
    <xf numFmtId="49" fontId="37" fillId="0" borderId="0" xfId="24" applyNumberFormat="1" applyFont="1" applyFill="1" applyBorder="1" applyAlignment="1">
      <alignment horizontal="left" vertical="top" wrapText="1"/>
    </xf>
    <xf numFmtId="1" fontId="15" fillId="0" borderId="0" xfId="24" applyNumberFormat="1" applyFont="1" applyFill="1" applyBorder="1" applyAlignment="1">
      <alignment horizontal="left" vertical="top" wrapText="1"/>
    </xf>
    <xf numFmtId="49" fontId="113" fillId="0" borderId="8" xfId="28" applyNumberFormat="1" applyFont="1" applyFill="1" applyBorder="1" applyAlignment="1">
      <alignment horizontal="center" wrapText="1"/>
    </xf>
    <xf numFmtId="0" fontId="0" fillId="0" borderId="30" xfId="0" applyBorder="1" applyAlignment="1">
      <alignment wrapText="1"/>
    </xf>
    <xf numFmtId="0" fontId="0" fillId="0" borderId="2" xfId="0" applyBorder="1" applyAlignment="1">
      <alignment wrapText="1"/>
    </xf>
    <xf numFmtId="49" fontId="117" fillId="0" borderId="0" xfId="28" applyNumberFormat="1" applyFont="1" applyFill="1" applyBorder="1" applyAlignment="1" applyProtection="1">
      <alignment horizontal="left" vertical="top" wrapText="1"/>
      <protection locked="0"/>
    </xf>
    <xf numFmtId="49" fontId="7" fillId="0" borderId="0" xfId="28" applyNumberFormat="1" applyFont="1" applyFill="1" applyBorder="1" applyAlignment="1" applyProtection="1">
      <alignment horizontal="left" wrapText="1"/>
      <protection locked="0"/>
    </xf>
    <xf numFmtId="0" fontId="119" fillId="0" borderId="0" xfId="0" applyFont="1" applyAlignment="1"/>
    <xf numFmtId="0" fontId="5" fillId="0" borderId="0" xfId="28" applyFont="1" applyAlignment="1"/>
    <xf numFmtId="0" fontId="5" fillId="0" borderId="0" xfId="28" applyFont="1" applyAlignment="1">
      <alignment horizontal="right"/>
    </xf>
    <xf numFmtId="1" fontId="109" fillId="0" borderId="0" xfId="28" applyNumberFormat="1" applyFont="1" applyFill="1" applyBorder="1" applyAlignment="1">
      <alignment horizontal="center" vertical="top" wrapText="1"/>
    </xf>
    <xf numFmtId="0" fontId="110" fillId="0" borderId="1" xfId="28" applyFont="1" applyFill="1" applyBorder="1" applyAlignment="1">
      <alignment horizontal="center" vertical="center" wrapText="1"/>
    </xf>
    <xf numFmtId="49" fontId="111" fillId="0" borderId="1" xfId="28" applyNumberFormat="1" applyFont="1" applyFill="1" applyBorder="1" applyAlignment="1">
      <alignment horizontal="center" vertical="center" wrapText="1"/>
    </xf>
    <xf numFmtId="0" fontId="111" fillId="0" borderId="1" xfId="28" applyFont="1" applyFill="1" applyBorder="1" applyAlignment="1">
      <alignment horizontal="center" vertical="center"/>
    </xf>
    <xf numFmtId="0" fontId="111" fillId="0" borderId="1" xfId="28" applyFont="1" applyFill="1" applyBorder="1" applyAlignment="1">
      <alignment horizontal="center" vertical="center" wrapText="1"/>
    </xf>
    <xf numFmtId="0" fontId="83" fillId="0" borderId="1" xfId="0" applyFont="1" applyBorder="1" applyAlignment="1">
      <alignment horizontal="center" vertical="center" wrapText="1"/>
    </xf>
    <xf numFmtId="0" fontId="0" fillId="0" borderId="1" xfId="0" applyFont="1" applyBorder="1" applyAlignment="1">
      <alignment horizontal="center" vertical="center"/>
    </xf>
    <xf numFmtId="0" fontId="83" fillId="0" borderId="3" xfId="0" applyFont="1" applyBorder="1" applyAlignment="1">
      <alignment horizontal="center" vertical="center" wrapText="1"/>
    </xf>
    <xf numFmtId="0" fontId="0" fillId="0" borderId="31" xfId="0" applyFont="1" applyBorder="1" applyAlignment="1">
      <alignment horizontal="center" wrapText="1"/>
    </xf>
    <xf numFmtId="0" fontId="0" fillId="0" borderId="4" xfId="0" applyFont="1" applyBorder="1" applyAlignment="1">
      <alignment horizontal="center" wrapText="1"/>
    </xf>
    <xf numFmtId="0" fontId="82" fillId="0" borderId="3" xfId="0" applyFont="1" applyBorder="1" applyAlignment="1">
      <alignment horizontal="center" vertical="center" wrapText="1"/>
    </xf>
    <xf numFmtId="0" fontId="82" fillId="0" borderId="4" xfId="0" applyFont="1" applyBorder="1" applyAlignment="1">
      <alignment horizontal="center" vertical="center" wrapText="1"/>
    </xf>
    <xf numFmtId="49" fontId="82" fillId="0" borderId="3" xfId="0" applyNumberFormat="1" applyFont="1" applyBorder="1" applyAlignment="1">
      <alignment horizontal="center" vertical="center" wrapText="1"/>
    </xf>
    <xf numFmtId="0" fontId="0" fillId="0" borderId="31" xfId="0" applyBorder="1" applyAlignment="1">
      <alignment horizontal="center" vertical="center" wrapText="1"/>
    </xf>
    <xf numFmtId="0" fontId="0" fillId="0" borderId="4" xfId="0" applyBorder="1" applyAlignment="1">
      <alignment horizontal="center" vertical="center" wrapText="1"/>
    </xf>
    <xf numFmtId="49" fontId="62" fillId="0" borderId="0" xfId="28" applyNumberFormat="1" applyFont="1" applyFill="1" applyBorder="1" applyAlignment="1">
      <alignment horizontal="left" wrapText="1"/>
    </xf>
    <xf numFmtId="0" fontId="0" fillId="0" borderId="0" xfId="0" applyAlignment="1"/>
    <xf numFmtId="1" fontId="2" fillId="0" borderId="0" xfId="28" applyNumberFormat="1" applyFont="1" applyFill="1" applyBorder="1" applyAlignment="1">
      <alignment horizontal="left" vertical="top" wrapText="1"/>
    </xf>
    <xf numFmtId="0" fontId="84" fillId="0" borderId="8" xfId="0" applyFont="1" applyBorder="1" applyAlignment="1">
      <alignment horizontal="center" vertical="center"/>
    </xf>
    <xf numFmtId="0" fontId="84" fillId="0" borderId="30" xfId="0" applyFont="1" applyBorder="1" applyAlignment="1">
      <alignment horizontal="center" vertical="center"/>
    </xf>
    <xf numFmtId="0" fontId="85" fillId="0" borderId="2" xfId="0" applyFont="1" applyBorder="1" applyAlignment="1">
      <alignment horizontal="center" vertical="center"/>
    </xf>
    <xf numFmtId="0" fontId="84" fillId="0" borderId="2" xfId="0" applyFont="1" applyBorder="1" applyAlignment="1">
      <alignment horizontal="center" vertical="center"/>
    </xf>
    <xf numFmtId="0" fontId="84" fillId="0" borderId="3" xfId="0" applyFont="1" applyBorder="1" applyAlignment="1">
      <alignment horizontal="center" vertical="center" textRotation="255"/>
    </xf>
    <xf numFmtId="0" fontId="84" fillId="0" borderId="31" xfId="0" applyFont="1" applyBorder="1" applyAlignment="1">
      <alignment horizontal="center" vertical="center" textRotation="255"/>
    </xf>
    <xf numFmtId="0" fontId="84" fillId="0" borderId="4" xfId="0" applyFont="1" applyBorder="1" applyAlignment="1">
      <alignment horizontal="center" vertical="center" textRotation="255"/>
    </xf>
    <xf numFmtId="0" fontId="83" fillId="0" borderId="3" xfId="0" applyFont="1" applyBorder="1" applyAlignment="1">
      <alignment horizontal="center" vertical="center"/>
    </xf>
    <xf numFmtId="0" fontId="83" fillId="0" borderId="31" xfId="0" applyFont="1" applyBorder="1" applyAlignment="1">
      <alignment horizontal="center" vertical="center"/>
    </xf>
    <xf numFmtId="0" fontId="83" fillId="0" borderId="4" xfId="0" applyFont="1" applyBorder="1" applyAlignment="1">
      <alignment horizontal="center" vertical="center"/>
    </xf>
    <xf numFmtId="0" fontId="82" fillId="0" borderId="1" xfId="0" applyFont="1" applyBorder="1" applyAlignment="1">
      <alignment horizontal="center" vertical="center" wrapText="1"/>
    </xf>
    <xf numFmtId="0" fontId="2" fillId="0" borderId="1" xfId="0" applyFont="1" applyBorder="1" applyAlignment="1">
      <alignment wrapText="1"/>
    </xf>
    <xf numFmtId="0" fontId="82" fillId="0" borderId="8" xfId="0" applyFont="1" applyBorder="1" applyAlignment="1">
      <alignment horizontal="center" vertical="center"/>
    </xf>
    <xf numFmtId="0" fontId="82" fillId="0" borderId="2" xfId="0" applyFont="1" applyBorder="1" applyAlignment="1">
      <alignment horizontal="center" vertical="center"/>
    </xf>
    <xf numFmtId="0" fontId="2" fillId="0" borderId="1" xfId="0" applyFont="1" applyBorder="1" applyAlignment="1">
      <alignment horizontal="center" vertical="center"/>
    </xf>
    <xf numFmtId="0" fontId="82" fillId="0" borderId="3" xfId="0" applyFont="1" applyBorder="1" applyAlignment="1">
      <alignment horizontal="center" vertical="center"/>
    </xf>
    <xf numFmtId="0" fontId="82" fillId="0" borderId="31" xfId="0" applyFont="1" applyBorder="1" applyAlignment="1">
      <alignment horizontal="center" vertical="center"/>
    </xf>
    <xf numFmtId="0" fontId="82" fillId="0" borderId="4" xfId="0" applyFont="1" applyBorder="1" applyAlignment="1">
      <alignment horizontal="center" vertical="center"/>
    </xf>
    <xf numFmtId="0" fontId="0" fillId="0" borderId="31" xfId="0" applyFont="1" applyBorder="1" applyAlignment="1">
      <alignment horizontal="center" vertical="center" wrapText="1"/>
    </xf>
    <xf numFmtId="0" fontId="0" fillId="0" borderId="4" xfId="0" applyFont="1" applyBorder="1" applyAlignment="1">
      <alignment horizontal="center" vertical="center" wrapText="1"/>
    </xf>
    <xf numFmtId="0" fontId="82" fillId="0" borderId="8" xfId="0" applyFont="1" applyBorder="1" applyAlignment="1">
      <alignment horizontal="center" vertical="center" wrapText="1"/>
    </xf>
    <xf numFmtId="0" fontId="82" fillId="0" borderId="2" xfId="0" applyFont="1" applyBorder="1" applyAlignment="1">
      <alignment horizontal="center" vertical="center" wrapText="1"/>
    </xf>
    <xf numFmtId="0" fontId="27" fillId="0" borderId="19" xfId="0" applyFont="1" applyBorder="1" applyAlignment="1"/>
    <xf numFmtId="0" fontId="26" fillId="0" borderId="19" xfId="0" applyFont="1" applyBorder="1" applyAlignment="1"/>
    <xf numFmtId="0" fontId="25" fillId="0" borderId="18" xfId="23" applyFont="1" applyFill="1" applyBorder="1" applyAlignment="1">
      <alignment horizontal="center" vertical="center" wrapText="1"/>
    </xf>
    <xf numFmtId="0" fontId="29" fillId="0" borderId="19" xfId="0" applyFont="1" applyBorder="1" applyAlignment="1">
      <alignment horizontal="center"/>
    </xf>
    <xf numFmtId="49" fontId="25" fillId="0" borderId="18" xfId="0" applyNumberFormat="1" applyFont="1" applyFill="1" applyBorder="1" applyAlignment="1" applyProtection="1">
      <alignment horizontal="center" wrapText="1"/>
      <protection locked="0"/>
    </xf>
    <xf numFmtId="0" fontId="0" fillId="0" borderId="19" xfId="0" applyFont="1" applyBorder="1" applyAlignment="1">
      <alignment horizontal="center"/>
    </xf>
    <xf numFmtId="0" fontId="27" fillId="0" borderId="10" xfId="0" applyFont="1" applyBorder="1" applyAlignment="1">
      <alignment horizontal="left"/>
    </xf>
    <xf numFmtId="0" fontId="27" fillId="0" borderId="9" xfId="0" applyFont="1" applyBorder="1" applyAlignment="1">
      <alignment horizontal="left"/>
    </xf>
    <xf numFmtId="0" fontId="26" fillId="0" borderId="24" xfId="0" applyFont="1" applyBorder="1" applyAlignment="1">
      <alignment horizontal="left"/>
    </xf>
    <xf numFmtId="0" fontId="26" fillId="0" borderId="14" xfId="0" applyFont="1" applyBorder="1" applyAlignment="1">
      <alignment horizontal="left"/>
    </xf>
    <xf numFmtId="0" fontId="27" fillId="0" borderId="18" xfId="0" applyFont="1" applyBorder="1" applyAlignment="1">
      <alignment horizontal="left"/>
    </xf>
    <xf numFmtId="0" fontId="27" fillId="0" borderId="19" xfId="0" applyFont="1" applyBorder="1" applyAlignment="1">
      <alignment horizontal="left"/>
    </xf>
    <xf numFmtId="0" fontId="26" fillId="0" borderId="19" xfId="0" applyFont="1" applyBorder="1" applyAlignment="1">
      <alignment horizontal="left"/>
    </xf>
    <xf numFmtId="0" fontId="26" fillId="0" borderId="20" xfId="0" applyFont="1" applyBorder="1" applyAlignment="1">
      <alignment horizontal="left"/>
    </xf>
    <xf numFmtId="0" fontId="15" fillId="0" borderId="0" xfId="0" applyFont="1" applyBorder="1" applyAlignment="1">
      <alignment horizontal="center"/>
    </xf>
    <xf numFmtId="0" fontId="0" fillId="0" borderId="0" xfId="0" applyBorder="1" applyAlignment="1"/>
    <xf numFmtId="0" fontId="27" fillId="0" borderId="22" xfId="0" applyFont="1" applyBorder="1" applyAlignment="1"/>
    <xf numFmtId="0" fontId="26" fillId="0" borderId="22" xfId="0" applyFont="1" applyBorder="1" applyAlignment="1"/>
    <xf numFmtId="0" fontId="12" fillId="0" borderId="0" xfId="0" applyFont="1" applyAlignment="1">
      <alignment horizontal="center"/>
    </xf>
    <xf numFmtId="0" fontId="15" fillId="0" borderId="0" xfId="0" applyFont="1" applyAlignment="1">
      <alignment horizontal="center"/>
    </xf>
    <xf numFmtId="0" fontId="9" fillId="0" borderId="1" xfId="0" applyFont="1" applyBorder="1" applyAlignment="1">
      <alignment horizontal="center" vertical="center" wrapText="1"/>
    </xf>
    <xf numFmtId="0" fontId="9" fillId="0" borderId="1" xfId="0" applyFont="1" applyBorder="1" applyAlignment="1">
      <alignment horizontal="center" vertical="center"/>
    </xf>
    <xf numFmtId="0" fontId="24" fillId="0" borderId="1" xfId="0" applyFont="1" applyBorder="1" applyAlignment="1">
      <alignment horizontal="center" vertical="center" wrapText="1"/>
    </xf>
    <xf numFmtId="0" fontId="23" fillId="0" borderId="1" xfId="0" applyFont="1" applyBorder="1" applyAlignment="1">
      <alignment horizontal="center" vertical="center" wrapText="1"/>
    </xf>
    <xf numFmtId="0" fontId="24" fillId="0" borderId="1" xfId="0" applyFont="1" applyBorder="1" applyAlignment="1">
      <alignment horizontal="center" vertical="center"/>
    </xf>
    <xf numFmtId="0" fontId="23" fillId="0" borderId="1" xfId="0" applyFont="1" applyBorder="1" applyAlignment="1">
      <alignment horizontal="center" vertical="center"/>
    </xf>
    <xf numFmtId="49" fontId="18" fillId="0" borderId="18" xfId="0" applyNumberFormat="1" applyFont="1" applyFill="1" applyBorder="1" applyAlignment="1" applyProtection="1">
      <alignment horizontal="center" wrapText="1"/>
      <protection locked="0"/>
    </xf>
    <xf numFmtId="0" fontId="16" fillId="0" borderId="19" xfId="0" applyFont="1" applyBorder="1" applyAlignment="1">
      <alignment horizontal="center"/>
    </xf>
    <xf numFmtId="49" fontId="25" fillId="0" borderId="26" xfId="0" applyNumberFormat="1" applyFont="1" applyBorder="1" applyAlignment="1">
      <alignment horizontal="center" wrapText="1"/>
    </xf>
    <xf numFmtId="0" fontId="29" fillId="0" borderId="19" xfId="0" applyFont="1" applyBorder="1" applyAlignment="1">
      <alignment wrapText="1"/>
    </xf>
    <xf numFmtId="0" fontId="5" fillId="0" borderId="0" xfId="0" applyFont="1" applyAlignment="1"/>
    <xf numFmtId="0" fontId="14" fillId="0" borderId="0" xfId="0" applyFont="1" applyAlignment="1">
      <alignment horizontal="center"/>
    </xf>
    <xf numFmtId="0" fontId="30" fillId="0" borderId="0" xfId="0" applyFont="1" applyAlignment="1">
      <alignment horizontal="center"/>
    </xf>
    <xf numFmtId="0" fontId="31" fillId="0" borderId="0" xfId="0" applyFont="1" applyAlignment="1">
      <alignment horizontal="center"/>
    </xf>
    <xf numFmtId="0" fontId="32" fillId="0" borderId="0" xfId="0" applyFont="1" applyAlignment="1">
      <alignment horizontal="center"/>
    </xf>
    <xf numFmtId="0" fontId="5" fillId="0" borderId="0" xfId="0" applyFont="1" applyAlignment="1">
      <alignment wrapText="1"/>
    </xf>
    <xf numFmtId="0" fontId="27" fillId="0" borderId="19" xfId="0" applyFont="1" applyBorder="1" applyAlignment="1">
      <alignment horizontal="left" wrapText="1"/>
    </xf>
    <xf numFmtId="0" fontId="26" fillId="0" borderId="19" xfId="0" applyFont="1" applyBorder="1" applyAlignment="1">
      <alignment horizontal="left" wrapText="1"/>
    </xf>
    <xf numFmtId="0" fontId="2" fillId="0" borderId="19" xfId="0" applyFont="1" applyBorder="1" applyAlignment="1"/>
    <xf numFmtId="0" fontId="0" fillId="0" borderId="19" xfId="0" applyBorder="1" applyAlignment="1"/>
    <xf numFmtId="0" fontId="33" fillId="0" borderId="1" xfId="0" applyFont="1" applyBorder="1" applyAlignment="1">
      <alignment horizontal="center" vertical="center" wrapText="1"/>
    </xf>
    <xf numFmtId="0" fontId="34" fillId="0" borderId="1" xfId="0" applyFont="1" applyBorder="1" applyAlignment="1">
      <alignment horizontal="center" vertical="center"/>
    </xf>
    <xf numFmtId="0" fontId="33" fillId="0" borderId="1" xfId="0" applyFont="1" applyBorder="1" applyAlignment="1">
      <alignment horizontal="center" vertical="center"/>
    </xf>
    <xf numFmtId="0" fontId="4" fillId="0" borderId="1" xfId="0" applyFont="1" applyBorder="1" applyAlignment="1">
      <alignment horizontal="center" vertical="center"/>
    </xf>
    <xf numFmtId="0" fontId="0" fillId="0" borderId="1" xfId="0" applyBorder="1" applyAlignment="1">
      <alignment horizontal="center" vertical="center"/>
    </xf>
    <xf numFmtId="0" fontId="27" fillId="0" borderId="5" xfId="0" applyFont="1" applyBorder="1" applyAlignment="1">
      <alignment horizontal="left"/>
    </xf>
    <xf numFmtId="0" fontId="27" fillId="0" borderId="6" xfId="0" applyFont="1" applyBorder="1" applyAlignment="1">
      <alignment horizontal="left"/>
    </xf>
    <xf numFmtId="0" fontId="26" fillId="0" borderId="6" xfId="0" applyFont="1" applyBorder="1" applyAlignment="1">
      <alignment horizontal="left"/>
    </xf>
    <xf numFmtId="0" fontId="26" fillId="0" borderId="7" xfId="0" applyFont="1" applyBorder="1" applyAlignment="1">
      <alignment horizontal="left"/>
    </xf>
    <xf numFmtId="0" fontId="27" fillId="0" borderId="27" xfId="0" applyFont="1" applyBorder="1" applyAlignment="1"/>
    <xf numFmtId="0" fontId="27" fillId="0" borderId="28" xfId="0" applyFont="1" applyBorder="1" applyAlignment="1"/>
    <xf numFmtId="0" fontId="84" fillId="0" borderId="1" xfId="0" applyFont="1" applyBorder="1" applyAlignment="1">
      <alignment horizontal="center" vertical="center" wrapText="1"/>
    </xf>
    <xf numFmtId="0" fontId="0" fillId="0" borderId="1" xfId="0" applyBorder="1" applyAlignment="1">
      <alignment wrapText="1"/>
    </xf>
    <xf numFmtId="0" fontId="99" fillId="0" borderId="0" xfId="0" applyFont="1" applyAlignment="1">
      <alignment horizontal="center"/>
    </xf>
    <xf numFmtId="0" fontId="99" fillId="0" borderId="0" xfId="0" applyFont="1" applyAlignment="1">
      <alignment horizontal="left"/>
    </xf>
    <xf numFmtId="0" fontId="82" fillId="0" borderId="3" xfId="30" applyFont="1" applyBorder="1" applyAlignment="1">
      <alignment horizontal="center" vertical="center" wrapText="1"/>
    </xf>
    <xf numFmtId="0" fontId="84" fillId="0" borderId="3" xfId="30" applyFont="1" applyBorder="1" applyAlignment="1">
      <alignment horizontal="center" vertical="center" wrapText="1"/>
    </xf>
    <xf numFmtId="0" fontId="110" fillId="0" borderId="3" xfId="0" applyFont="1" applyBorder="1" applyAlignment="1">
      <alignment horizontal="center" vertical="center" wrapText="1"/>
    </xf>
    <xf numFmtId="0" fontId="28" fillId="0" borderId="3" xfId="0" applyFont="1" applyBorder="1" applyAlignment="1">
      <alignment horizontal="center" vertical="center" wrapText="1"/>
    </xf>
    <xf numFmtId="0" fontId="84" fillId="0" borderId="3" xfId="0" applyFont="1" applyBorder="1" applyAlignment="1">
      <alignment horizontal="center" vertical="center" wrapText="1"/>
    </xf>
  </cellXfs>
  <cellStyles count="31">
    <cellStyle name="Normal_meresha_07" xfId="2"/>
    <cellStyle name="Гиперссылка" xfId="25" builtinId="8"/>
    <cellStyle name="Звичайний 10" xfId="3"/>
    <cellStyle name="Звичайний 11" xfId="4"/>
    <cellStyle name="Звичайний 12" xfId="5"/>
    <cellStyle name="Звичайний 13" xfId="6"/>
    <cellStyle name="Звичайний 14" xfId="7"/>
    <cellStyle name="Звичайний 15" xfId="8"/>
    <cellStyle name="Звичайний 16" xfId="9"/>
    <cellStyle name="Звичайний 17" xfId="10"/>
    <cellStyle name="Звичайний 18" xfId="11"/>
    <cellStyle name="Звичайний 19" xfId="12"/>
    <cellStyle name="Звичайний 2" xfId="13"/>
    <cellStyle name="Звичайний 20" xfId="14"/>
    <cellStyle name="Звичайний 3" xfId="15"/>
    <cellStyle name="Звичайний 4" xfId="16"/>
    <cellStyle name="Звичайний 5" xfId="17"/>
    <cellStyle name="Звичайний 6" xfId="18"/>
    <cellStyle name="Звичайний 7" xfId="19"/>
    <cellStyle name="Звичайний 8" xfId="20"/>
    <cellStyle name="Звичайний 9" xfId="21"/>
    <cellStyle name="Обычный" xfId="0" builtinId="0"/>
    <cellStyle name="Обычный 2" xfId="1"/>
    <cellStyle name="Обычный 2 2" xfId="23"/>
    <cellStyle name="Обычный_Dod1" xfId="26"/>
    <cellStyle name="Обычный_Dod2" xfId="27"/>
    <cellStyle name="Обычный_Dod5" xfId="28"/>
    <cellStyle name="Обычный_Dod5 2" xfId="24"/>
    <cellStyle name="Обычный_Dod6" xfId="30"/>
    <cellStyle name="Обычный_ZV1PIV98" xfId="29"/>
    <cellStyle name="Стиль 1" xfId="22"/>
  </cellStyles>
  <dxfs count="1">
    <dxf>
      <font>
        <color theme="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xdr:col>
      <xdr:colOff>466725</xdr:colOff>
      <xdr:row>0</xdr:row>
      <xdr:rowOff>47625</xdr:rowOff>
    </xdr:from>
    <xdr:to>
      <xdr:col>6</xdr:col>
      <xdr:colOff>114300</xdr:colOff>
      <xdr:row>3</xdr:row>
      <xdr:rowOff>0</xdr:rowOff>
    </xdr:to>
    <xdr:sp macro="" textlink="">
      <xdr:nvSpPr>
        <xdr:cNvPr id="2"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6"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8"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 name="Text Box 2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 name="Text Box 2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 name="Text Box 2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 name="Text Box 2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 name="Text Box 2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 name="Text Box 3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 name="Text Box 3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 name="Text Box 3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 name="Text Box 3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6"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7"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8"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9"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0"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1"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2"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3"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4"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5"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6"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7"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8" name="Text Box 2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9" name="Text Box 2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0" name="Text Box 2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1" name="Text Box 2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2" name="Text Box 2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3" name="Text Box 3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4" name="Text Box 3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5" name="Text Box 3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6" name="Text Box 3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7"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8"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9"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0"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1"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2"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3"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4"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5"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56" name="Text Box 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57" name="Text Box 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58" name="Text Box 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59" name="Text Box 8"/>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60" name="Text Box 10"/>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61" name="Text Box 1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62" name="Text Box 1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63" name="Text Box 1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64" name="Text Box 18"/>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65" name="Text Box 20"/>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66" name="Text Box 2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67" name="Text Box 2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68" name="Text Box 2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69" name="Text Box 28"/>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70" name="Text Box 30"/>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71" name="Text Box 3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72" name="Text Box 3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73" name="Text Box 3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4"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5"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6"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7"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8"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9"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80"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81"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82"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83" name="Text Box 2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84" name="Text Box 2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85" name="Text Box 2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86" name="Text Box 2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87" name="Text Box 2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88" name="Text Box 3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89" name="Text Box 3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0" name="Text Box 3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1" name="Text Box 3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2"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3"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4"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5"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6"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7"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8"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9"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0"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1"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2"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3"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4"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5"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6"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7"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8"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9"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0" name="Text Box 2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1" name="Text Box 2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2" name="Text Box 2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3" name="Text Box 2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4" name="Text Box 2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5" name="Text Box 3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6" name="Text Box 3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7" name="Text Box 3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8" name="Text Box 3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9"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0"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1"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2"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3"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4"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5"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6"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7"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8"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9"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0"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1"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2"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3"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4"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5"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6"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7" name="Text Box 2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8" name="Text Box 2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9" name="Text Box 2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0" name="Text Box 2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1" name="Text Box 2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2" name="Text Box 3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3" name="Text Box 3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4" name="Text Box 3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5" name="Text Box 3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6"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7"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8"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9"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0"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1"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2"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3"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4"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55" name="Text Box 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56" name="Text Box 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57" name="Text Box 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58" name="Text Box 8"/>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59" name="Text Box 10"/>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60" name="Text Box 1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61" name="Text Box 1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62" name="Text Box 1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63" name="Text Box 18"/>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64" name="Text Box 20"/>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65" name="Text Box 2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66" name="Text Box 2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67" name="Text Box 2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68" name="Text Box 28"/>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69" name="Text Box 30"/>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70" name="Text Box 3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71" name="Text Box 3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72" name="Text Box 3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3"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4"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5"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6"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7"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8"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9"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0"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1"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2" name="Text Box 2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3" name="Text Box 2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4" name="Text Box 2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5" name="Text Box 2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6" name="Text Box 2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7" name="Text Box 3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8" name="Text Box 3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9" name="Text Box 3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0" name="Text Box 3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1"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2"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3"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4"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5"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6"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7"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8"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9"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00" name="Text Box 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01" name="Text Box 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02" name="Text Box 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03" name="Text Box 8"/>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04" name="Text Box 10"/>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05" name="Text Box 1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06" name="Text Box 1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07" name="Text Box 1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08" name="Text Box 18"/>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09" name="Text Box 20"/>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10" name="Text Box 2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11" name="Text Box 2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12" name="Text Box 2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13" name="Text Box 28"/>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14" name="Text Box 30"/>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15" name="Text Box 3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16" name="Text Box 3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17" name="Text Box 3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8"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9"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0"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1"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2"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3"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4"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5"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6"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7" name="Text Box 2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8" name="Text Box 2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9" name="Text Box 2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0" name="Text Box 2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1" name="Text Box 2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2" name="Text Box 3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3" name="Text Box 3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4" name="Text Box 3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5" name="Text Box 3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6"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7"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8"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9"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0"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1"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2"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3"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4"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5"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6"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7"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8"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9"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0"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1"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2"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3"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4" name="Text Box 2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5" name="Text Box 2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6" name="Text Box 2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7" name="Text Box 2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8" name="Text Box 2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9" name="Text Box 3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60" name="Text Box 3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61" name="Text Box 3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62" name="Text Box 3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63"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64"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65"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66"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67"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68"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69"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70"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71"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72" name="Text Box 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73" name="Text Box 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74" name="Text Box 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75" name="Text Box 8"/>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76" name="Text Box 10"/>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77" name="Text Box 1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78" name="Text Box 1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79" name="Text Box 1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80" name="Text Box 18"/>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81" name="Text Box 20"/>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82" name="Text Box 2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83" name="Text Box 2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84" name="Text Box 2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85" name="Text Box 28"/>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86" name="Text Box 30"/>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87" name="Text Box 3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88" name="Text Box 3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89" name="Text Box 3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90"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91"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92"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93"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94"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95"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96"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97"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98"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99" name="Text Box 2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00" name="Text Box 2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01" name="Text Box 2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02" name="Text Box 2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03" name="Text Box 2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04" name="Text Box 3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05" name="Text Box 3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06" name="Text Box 3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07" name="Text Box 3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08"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09"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10"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11"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12"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13"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14"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15"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16"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17"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18"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19"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20"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21"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22"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23"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24"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25"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26" name="Text Box 2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27" name="Text Box 2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28" name="Text Box 2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29" name="Text Box 2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30" name="Text Box 2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31" name="Text Box 3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32" name="Text Box 3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33" name="Text Box 3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34" name="Text Box 3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35"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36"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37"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38"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39"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40"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41"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42"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43"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44"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45"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46"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47"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48"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49"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50"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51"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52"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53" name="Text Box 2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54" name="Text Box 2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55" name="Text Box 2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56" name="Text Box 2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57" name="Text Box 2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58" name="Text Box 3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59" name="Text Box 3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60" name="Text Box 3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61" name="Text Box 3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62"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63"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64"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65"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66"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67"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68"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69"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70"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371" name="Text Box 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372" name="Text Box 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373" name="Text Box 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374" name="Text Box 8"/>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375" name="Text Box 10"/>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376" name="Text Box 1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377" name="Text Box 1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378" name="Text Box 1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379" name="Text Box 18"/>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380" name="Text Box 20"/>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381" name="Text Box 2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382" name="Text Box 2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383" name="Text Box 2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384" name="Text Box 28"/>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385" name="Text Box 30"/>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386" name="Text Box 3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387" name="Text Box 3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388" name="Text Box 3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89"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90"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91"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92"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93"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94"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95"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96"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97"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98" name="Text Box 2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99" name="Text Box 2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00" name="Text Box 2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01" name="Text Box 2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02" name="Text Box 2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03" name="Text Box 3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04" name="Text Box 3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05" name="Text Box 3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06" name="Text Box 3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07"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08"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09"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10"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11"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12"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13"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14"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15"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416" name="Text Box 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417" name="Text Box 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418" name="Text Box 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419" name="Text Box 8"/>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420" name="Text Box 10"/>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421" name="Text Box 1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422" name="Text Box 1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423" name="Text Box 1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424" name="Text Box 18"/>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425" name="Text Box 20"/>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426" name="Text Box 2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427" name="Text Box 2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428" name="Text Box 2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429" name="Text Box 28"/>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430" name="Text Box 30"/>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431" name="Text Box 3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432" name="Text Box 3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433" name="Text Box 3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34"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35"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36"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37"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38"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39"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40"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41"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42"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43" name="Text Box 2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44" name="Text Box 2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45" name="Text Box 2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46" name="Text Box 2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47" name="Text Box 2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48" name="Text Box 3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49" name="Text Box 3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50" name="Text Box 3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51" name="Text Box 3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52"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53"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54"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55"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56"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57"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58"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59"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60"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61"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62"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63"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64"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65"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66"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67"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68"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69"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70" name="Text Box 2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71" name="Text Box 2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72" name="Text Box 2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73" name="Text Box 2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74" name="Text Box 2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75" name="Text Box 3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76" name="Text Box 3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77" name="Text Box 3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78" name="Text Box 3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79"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80"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81"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82"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83"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84"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85"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86"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87"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488" name="Text Box 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489" name="Text Box 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490" name="Text Box 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491" name="Text Box 8"/>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492" name="Text Box 10"/>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493" name="Text Box 1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494" name="Text Box 1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495" name="Text Box 1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496" name="Text Box 18"/>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497" name="Text Box 20"/>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498" name="Text Box 2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499" name="Text Box 2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500" name="Text Box 2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501" name="Text Box 28"/>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502" name="Text Box 30"/>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503" name="Text Box 3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504" name="Text Box 3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505" name="Text Box 3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06"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07"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08"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09"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10"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11"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12"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13"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14"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15" name="Text Box 2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16" name="Text Box 2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17" name="Text Box 2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18" name="Text Box 2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19" name="Text Box 2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20" name="Text Box 3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21" name="Text Box 3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22" name="Text Box 3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23" name="Text Box 3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24"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25"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26"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27"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28"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29"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30"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31"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32"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33"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34"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35"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36"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37"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38"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39"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40"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41"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42" name="Text Box 2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43" name="Text Box 2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44" name="Text Box 2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45" name="Text Box 2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46" name="Text Box 2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47" name="Text Box 3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48" name="Text Box 3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49" name="Text Box 3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50" name="Text Box 3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51"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52"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53"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54"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55"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56"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57"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58"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59"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60"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61"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62"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63"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64"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65"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66"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67"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68"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69" name="Text Box 2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70" name="Text Box 2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71" name="Text Box 2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72" name="Text Box 2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73" name="Text Box 2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74" name="Text Box 3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75" name="Text Box 3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76" name="Text Box 3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77" name="Text Box 3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78"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79"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80"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81"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82"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83"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84"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85"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86"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587" name="Text Box 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588" name="Text Box 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589" name="Text Box 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590" name="Text Box 8"/>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591" name="Text Box 10"/>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592" name="Text Box 1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593" name="Text Box 1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594" name="Text Box 1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595" name="Text Box 18"/>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596" name="Text Box 20"/>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597" name="Text Box 2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598" name="Text Box 2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599" name="Text Box 2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600" name="Text Box 28"/>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601" name="Text Box 30"/>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602" name="Text Box 3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603" name="Text Box 3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604" name="Text Box 3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605"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606"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607"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608"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609"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610"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611"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612"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613"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614" name="Text Box 2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615" name="Text Box 2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616" name="Text Box 2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617" name="Text Box 2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618" name="Text Box 2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619" name="Text Box 3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620" name="Text Box 3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621" name="Text Box 3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622" name="Text Box 3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623"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624"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625"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626"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627"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628"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629"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630"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631"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632" name="Text Box 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633" name="Text Box 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634" name="Text Box 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635" name="Text Box 8"/>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636" name="Text Box 10"/>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637" name="Text Box 1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638" name="Text Box 1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639" name="Text Box 1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640" name="Text Box 18"/>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641" name="Text Box 20"/>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1</xdr:col>
      <xdr:colOff>257175</xdr:colOff>
      <xdr:row>6</xdr:row>
      <xdr:rowOff>390525</xdr:rowOff>
    </xdr:from>
    <xdr:to>
      <xdr:col>6</xdr:col>
      <xdr:colOff>0</xdr:colOff>
      <xdr:row>6</xdr:row>
      <xdr:rowOff>781050</xdr:rowOff>
    </xdr:to>
    <xdr:sp macro="" textlink="">
      <xdr:nvSpPr>
        <xdr:cNvPr id="642" name="Text Box 21"/>
        <xdr:cNvSpPr txBox="1">
          <a:spLocks noChangeArrowheads="1"/>
        </xdr:cNvSpPr>
      </xdr:nvSpPr>
      <xdr:spPr bwMode="auto">
        <a:xfrm>
          <a:off x="1263015" y="3019425"/>
          <a:ext cx="10708005" cy="230505"/>
        </a:xfrm>
        <a:prstGeom prst="rect">
          <a:avLst/>
        </a:prstGeom>
        <a:noFill/>
        <a:ln w="9525">
          <a:noFill/>
          <a:miter lim="800000"/>
          <a:headEnd/>
          <a:tailEnd/>
        </a:ln>
      </xdr:spPr>
      <xdr:txBody>
        <a:bodyPr vertOverflow="clip" wrap="square" lIns="36576" tIns="32004" rIns="36576" bIns="0" anchor="t" upright="1"/>
        <a:lstStyle/>
        <a:p>
          <a:pPr algn="ctr" rtl="0">
            <a:defRPr sz="1000"/>
          </a:pPr>
          <a:endParaRPr lang="ru-RU" sz="1800" b="1" i="0" u="none" strike="noStrike" baseline="0">
            <a:solidFill>
              <a:srgbClr val="000000"/>
            </a:solidFill>
            <a:latin typeface="Times New Roman"/>
            <a:cs typeface="Times New Roman"/>
          </a:endParaRPr>
        </a:p>
      </xdr:txBody>
    </xdr:sp>
    <xdr:clientData/>
  </xdr:twoCellAnchor>
  <xdr:twoCellAnchor>
    <xdr:from>
      <xdr:col>6</xdr:col>
      <xdr:colOff>466725</xdr:colOff>
      <xdr:row>0</xdr:row>
      <xdr:rowOff>47625</xdr:rowOff>
    </xdr:from>
    <xdr:to>
      <xdr:col>8</xdr:col>
      <xdr:colOff>114300</xdr:colOff>
      <xdr:row>4</xdr:row>
      <xdr:rowOff>28575</xdr:rowOff>
    </xdr:to>
    <xdr:sp macro="" textlink="">
      <xdr:nvSpPr>
        <xdr:cNvPr id="643" name="Text Box 2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644" name="Text Box 2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645" name="Text Box 2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1</xdr:col>
      <xdr:colOff>257175</xdr:colOff>
      <xdr:row>6</xdr:row>
      <xdr:rowOff>390525</xdr:rowOff>
    </xdr:from>
    <xdr:to>
      <xdr:col>6</xdr:col>
      <xdr:colOff>0</xdr:colOff>
      <xdr:row>6</xdr:row>
      <xdr:rowOff>781050</xdr:rowOff>
    </xdr:to>
    <xdr:sp macro="" textlink="">
      <xdr:nvSpPr>
        <xdr:cNvPr id="646" name="Text Box 27"/>
        <xdr:cNvSpPr txBox="1">
          <a:spLocks noChangeArrowheads="1"/>
        </xdr:cNvSpPr>
      </xdr:nvSpPr>
      <xdr:spPr bwMode="auto">
        <a:xfrm>
          <a:off x="1263015" y="3019425"/>
          <a:ext cx="10708005" cy="230505"/>
        </a:xfrm>
        <a:prstGeom prst="rect">
          <a:avLst/>
        </a:prstGeom>
        <a:noFill/>
        <a:ln w="9525">
          <a:noFill/>
          <a:miter lim="800000"/>
          <a:headEnd/>
          <a:tailEnd/>
        </a:ln>
      </xdr:spPr>
      <xdr:txBody>
        <a:bodyPr vertOverflow="clip" wrap="square" lIns="36576" tIns="32004" rIns="36576" bIns="0" anchor="t" upright="1"/>
        <a:lstStyle/>
        <a:p>
          <a:pPr algn="ctr" rtl="0">
            <a:defRPr sz="1000"/>
          </a:pPr>
          <a:endParaRPr lang="ru-RU" sz="1800" b="1" i="0" u="none" strike="noStrike" baseline="0">
            <a:solidFill>
              <a:srgbClr val="000000"/>
            </a:solidFill>
            <a:latin typeface="Times New Roman"/>
            <a:cs typeface="Times New Roman"/>
          </a:endParaRPr>
        </a:p>
      </xdr:txBody>
    </xdr:sp>
    <xdr:clientData/>
  </xdr:twoCellAnchor>
  <xdr:twoCellAnchor>
    <xdr:from>
      <xdr:col>6</xdr:col>
      <xdr:colOff>466725</xdr:colOff>
      <xdr:row>0</xdr:row>
      <xdr:rowOff>47625</xdr:rowOff>
    </xdr:from>
    <xdr:to>
      <xdr:col>8</xdr:col>
      <xdr:colOff>114300</xdr:colOff>
      <xdr:row>4</xdr:row>
      <xdr:rowOff>28575</xdr:rowOff>
    </xdr:to>
    <xdr:sp macro="" textlink="">
      <xdr:nvSpPr>
        <xdr:cNvPr id="647" name="Text Box 28"/>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648" name="Text Box 30"/>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649" name="Text Box 3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1</xdr:col>
      <xdr:colOff>257175</xdr:colOff>
      <xdr:row>6</xdr:row>
      <xdr:rowOff>390525</xdr:rowOff>
    </xdr:from>
    <xdr:to>
      <xdr:col>6</xdr:col>
      <xdr:colOff>0</xdr:colOff>
      <xdr:row>6</xdr:row>
      <xdr:rowOff>781050</xdr:rowOff>
    </xdr:to>
    <xdr:sp macro="" textlink="">
      <xdr:nvSpPr>
        <xdr:cNvPr id="650" name="Text Box 33"/>
        <xdr:cNvSpPr txBox="1">
          <a:spLocks noChangeArrowheads="1"/>
        </xdr:cNvSpPr>
      </xdr:nvSpPr>
      <xdr:spPr bwMode="auto">
        <a:xfrm>
          <a:off x="1263015" y="3019425"/>
          <a:ext cx="10708005" cy="230505"/>
        </a:xfrm>
        <a:prstGeom prst="rect">
          <a:avLst/>
        </a:prstGeom>
        <a:noFill/>
        <a:ln w="9525">
          <a:noFill/>
          <a:miter lim="800000"/>
          <a:headEnd/>
          <a:tailEnd/>
        </a:ln>
      </xdr:spPr>
      <xdr:txBody>
        <a:bodyPr vertOverflow="clip" wrap="square" lIns="36576" tIns="32004" rIns="36576" bIns="0" anchor="t" upright="1"/>
        <a:lstStyle/>
        <a:p>
          <a:pPr algn="ctr" rtl="0">
            <a:defRPr sz="1000"/>
          </a:pPr>
          <a:endParaRPr lang="ru-RU" sz="1800" b="1" i="0" u="none" strike="noStrike" baseline="0">
            <a:solidFill>
              <a:srgbClr val="000000"/>
            </a:solidFill>
            <a:latin typeface="Times New Roman"/>
            <a:cs typeface="Times New Roman"/>
          </a:endParaRPr>
        </a:p>
      </xdr:txBody>
    </xdr:sp>
    <xdr:clientData/>
  </xdr:twoCellAnchor>
  <xdr:twoCellAnchor>
    <xdr:from>
      <xdr:col>6</xdr:col>
      <xdr:colOff>466725</xdr:colOff>
      <xdr:row>0</xdr:row>
      <xdr:rowOff>47625</xdr:rowOff>
    </xdr:from>
    <xdr:to>
      <xdr:col>8</xdr:col>
      <xdr:colOff>114300</xdr:colOff>
      <xdr:row>4</xdr:row>
      <xdr:rowOff>28575</xdr:rowOff>
    </xdr:to>
    <xdr:sp macro="" textlink="">
      <xdr:nvSpPr>
        <xdr:cNvPr id="651" name="Text Box 3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1</xdr:col>
      <xdr:colOff>257175</xdr:colOff>
      <xdr:row>6</xdr:row>
      <xdr:rowOff>390525</xdr:rowOff>
    </xdr:from>
    <xdr:to>
      <xdr:col>6</xdr:col>
      <xdr:colOff>0</xdr:colOff>
      <xdr:row>6</xdr:row>
      <xdr:rowOff>781050</xdr:rowOff>
    </xdr:to>
    <xdr:sp macro="" textlink="">
      <xdr:nvSpPr>
        <xdr:cNvPr id="652" name="Text Box 35"/>
        <xdr:cNvSpPr txBox="1">
          <a:spLocks noChangeArrowheads="1"/>
        </xdr:cNvSpPr>
      </xdr:nvSpPr>
      <xdr:spPr bwMode="auto">
        <a:xfrm>
          <a:off x="1263015" y="3019425"/>
          <a:ext cx="10708005" cy="230505"/>
        </a:xfrm>
        <a:prstGeom prst="rect">
          <a:avLst/>
        </a:prstGeom>
        <a:noFill/>
        <a:ln w="9525">
          <a:noFill/>
          <a:miter lim="800000"/>
          <a:headEnd/>
          <a:tailEnd/>
        </a:ln>
      </xdr:spPr>
      <xdr:txBody>
        <a:bodyPr vertOverflow="clip" wrap="square" lIns="36576" tIns="32004" rIns="36576" bIns="0" anchor="t" upright="1"/>
        <a:lstStyle/>
        <a:p>
          <a:pPr algn="ctr" rtl="0">
            <a:defRPr sz="1000"/>
          </a:pPr>
          <a:endParaRPr lang="ru-RU" sz="1800" b="1" i="0" u="none" strike="noStrike" baseline="0">
            <a:solidFill>
              <a:srgbClr val="000000"/>
            </a:solidFill>
            <a:latin typeface="Times New Roman"/>
            <a:cs typeface="Times New Roman"/>
          </a:endParaRPr>
        </a:p>
      </xdr:txBody>
    </xdr:sp>
    <xdr:clientData/>
  </xdr:twoCellAnchor>
  <xdr:twoCellAnchor>
    <xdr:from>
      <xdr:col>6</xdr:col>
      <xdr:colOff>466725</xdr:colOff>
      <xdr:row>0</xdr:row>
      <xdr:rowOff>47625</xdr:rowOff>
    </xdr:from>
    <xdr:to>
      <xdr:col>8</xdr:col>
      <xdr:colOff>114300</xdr:colOff>
      <xdr:row>4</xdr:row>
      <xdr:rowOff>28575</xdr:rowOff>
    </xdr:to>
    <xdr:sp macro="" textlink="">
      <xdr:nvSpPr>
        <xdr:cNvPr id="653" name="Text Box 3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654"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655"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656"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657"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658"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659"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660"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661"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662"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663" name="Text Box 2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664" name="Text Box 2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665" name="Text Box 2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666" name="Text Box 2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667" name="Text Box 2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668" name="Text Box 3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669" name="Text Box 3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670" name="Text Box 3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671" name="Text Box 3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672"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673"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674"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675"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676"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677"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678"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679"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680"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681"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682"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683"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684"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685"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686"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687"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688"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689"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690" name="Text Box 2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691" name="Text Box 2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692" name="Text Box 2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693" name="Text Box 2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694" name="Text Box 2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695" name="Text Box 3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696" name="Text Box 3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697" name="Text Box 3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698" name="Text Box 3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699"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00"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01"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02"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03"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04"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05"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06"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07"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708" name="Text Box 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709" name="Text Box 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710" name="Text Box 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711" name="Text Box 8"/>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712" name="Text Box 10"/>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713" name="Text Box 1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714" name="Text Box 1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715" name="Text Box 1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716" name="Text Box 18"/>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717" name="Text Box 20"/>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718" name="Text Box 2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719" name="Text Box 2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720" name="Text Box 2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721" name="Text Box 28"/>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722" name="Text Box 30"/>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723" name="Text Box 3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724" name="Text Box 3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725" name="Text Box 3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26"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27"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28"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29"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30"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31"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32"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33"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34"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35" name="Text Box 2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36" name="Text Box 2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37" name="Text Box 2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38" name="Text Box 2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39" name="Text Box 2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40" name="Text Box 3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41" name="Text Box 3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42" name="Text Box 3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43" name="Text Box 3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44"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45"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46"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47"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48"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49"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50"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51"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52"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53"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54"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55"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56"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57"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58"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59"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60"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61"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62" name="Text Box 2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63" name="Text Box 2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64" name="Text Box 2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65" name="Text Box 2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66" name="Text Box 2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67" name="Text Box 3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68" name="Text Box 3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69" name="Text Box 3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70" name="Text Box 3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71"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72"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73"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74"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75"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76"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77"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78"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79"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80"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81"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82"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83"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84"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85"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86"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87"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88"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89" name="Text Box 2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90" name="Text Box 2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91" name="Text Box 2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92" name="Text Box 2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93" name="Text Box 2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94" name="Text Box 3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95" name="Text Box 3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96" name="Text Box 3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97" name="Text Box 3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98"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99"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800"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801"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802"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803"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804"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805"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806"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807" name="Text Box 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808" name="Text Box 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809" name="Text Box 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810" name="Text Box 8"/>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811" name="Text Box 10"/>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812" name="Text Box 1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813" name="Text Box 1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814" name="Text Box 1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815" name="Text Box 18"/>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816" name="Text Box 20"/>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817" name="Text Box 2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818" name="Text Box 2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819" name="Text Box 2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820" name="Text Box 28"/>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821" name="Text Box 30"/>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822" name="Text Box 3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823" name="Text Box 3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824" name="Text Box 3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825"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826"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827"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828"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829"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830"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831"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832"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833"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834" name="Text Box 2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835" name="Text Box 2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836" name="Text Box 2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837" name="Text Box 2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838" name="Text Box 2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839" name="Text Box 3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840" name="Text Box 3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841" name="Text Box 3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842" name="Text Box 3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843"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844"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845"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846"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847"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848"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849"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850"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851"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1</xdr:col>
      <xdr:colOff>257175</xdr:colOff>
      <xdr:row>6</xdr:row>
      <xdr:rowOff>390525</xdr:rowOff>
    </xdr:from>
    <xdr:to>
      <xdr:col>6</xdr:col>
      <xdr:colOff>0</xdr:colOff>
      <xdr:row>6</xdr:row>
      <xdr:rowOff>781050</xdr:rowOff>
    </xdr:to>
    <xdr:sp macro="" textlink="">
      <xdr:nvSpPr>
        <xdr:cNvPr id="852" name="Text Box 1"/>
        <xdr:cNvSpPr txBox="1">
          <a:spLocks noChangeArrowheads="1"/>
        </xdr:cNvSpPr>
      </xdr:nvSpPr>
      <xdr:spPr bwMode="auto">
        <a:xfrm>
          <a:off x="1263015" y="3019425"/>
          <a:ext cx="10708005" cy="230505"/>
        </a:xfrm>
        <a:prstGeom prst="rect">
          <a:avLst/>
        </a:prstGeom>
        <a:noFill/>
        <a:ln w="9525">
          <a:noFill/>
          <a:miter lim="800000"/>
          <a:headEnd/>
          <a:tailEnd/>
        </a:ln>
      </xdr:spPr>
      <xdr:txBody>
        <a:bodyPr vertOverflow="clip" wrap="square" lIns="36576" tIns="32004" rIns="36576" bIns="0" anchor="t" upright="1"/>
        <a:lstStyle/>
        <a:p>
          <a:pPr algn="ctr" rtl="0">
            <a:defRPr sz="1000"/>
          </a:pPr>
          <a:endParaRPr lang="ru-RU" sz="1800" b="1" i="0" u="none" strike="noStrike" baseline="0">
            <a:solidFill>
              <a:srgbClr val="000000"/>
            </a:solidFill>
            <a:latin typeface="Times New Roman"/>
            <a:cs typeface="Times New Roman"/>
          </a:endParaRPr>
        </a:p>
      </xdr:txBody>
    </xdr:sp>
    <xdr:clientData/>
  </xdr:twoCellAnchor>
  <xdr:twoCellAnchor>
    <xdr:from>
      <xdr:col>6</xdr:col>
      <xdr:colOff>466725</xdr:colOff>
      <xdr:row>0</xdr:row>
      <xdr:rowOff>47625</xdr:rowOff>
    </xdr:from>
    <xdr:to>
      <xdr:col>8</xdr:col>
      <xdr:colOff>114300</xdr:colOff>
      <xdr:row>4</xdr:row>
      <xdr:rowOff>28575</xdr:rowOff>
    </xdr:to>
    <xdr:sp macro="" textlink="">
      <xdr:nvSpPr>
        <xdr:cNvPr id="853" name="Text Box 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854" name="Text Box 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855" name="Text Box 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1</xdr:col>
      <xdr:colOff>257175</xdr:colOff>
      <xdr:row>6</xdr:row>
      <xdr:rowOff>390525</xdr:rowOff>
    </xdr:from>
    <xdr:to>
      <xdr:col>6</xdr:col>
      <xdr:colOff>0</xdr:colOff>
      <xdr:row>6</xdr:row>
      <xdr:rowOff>781050</xdr:rowOff>
    </xdr:to>
    <xdr:sp macro="" textlink="">
      <xdr:nvSpPr>
        <xdr:cNvPr id="856" name="Text Box 7"/>
        <xdr:cNvSpPr txBox="1">
          <a:spLocks noChangeArrowheads="1"/>
        </xdr:cNvSpPr>
      </xdr:nvSpPr>
      <xdr:spPr bwMode="auto">
        <a:xfrm>
          <a:off x="1263015" y="3019425"/>
          <a:ext cx="10708005" cy="230505"/>
        </a:xfrm>
        <a:prstGeom prst="rect">
          <a:avLst/>
        </a:prstGeom>
        <a:noFill/>
        <a:ln w="9525">
          <a:noFill/>
          <a:miter lim="800000"/>
          <a:headEnd/>
          <a:tailEnd/>
        </a:ln>
      </xdr:spPr>
      <xdr:txBody>
        <a:bodyPr vertOverflow="clip" wrap="square" lIns="36576" tIns="32004" rIns="36576" bIns="0" anchor="t" upright="1"/>
        <a:lstStyle/>
        <a:p>
          <a:pPr algn="ctr" rtl="0">
            <a:defRPr sz="1000"/>
          </a:pPr>
          <a:endParaRPr lang="ru-RU" sz="1800" b="1" i="0" u="none" strike="noStrike" baseline="0">
            <a:solidFill>
              <a:srgbClr val="000000"/>
            </a:solidFill>
            <a:latin typeface="Times New Roman"/>
            <a:cs typeface="Times New Roman"/>
          </a:endParaRPr>
        </a:p>
      </xdr:txBody>
    </xdr:sp>
    <xdr:clientData/>
  </xdr:twoCellAnchor>
  <xdr:twoCellAnchor>
    <xdr:from>
      <xdr:col>6</xdr:col>
      <xdr:colOff>466725</xdr:colOff>
      <xdr:row>0</xdr:row>
      <xdr:rowOff>47625</xdr:rowOff>
    </xdr:from>
    <xdr:to>
      <xdr:col>8</xdr:col>
      <xdr:colOff>114300</xdr:colOff>
      <xdr:row>4</xdr:row>
      <xdr:rowOff>28575</xdr:rowOff>
    </xdr:to>
    <xdr:sp macro="" textlink="">
      <xdr:nvSpPr>
        <xdr:cNvPr id="857" name="Text Box 8"/>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1</xdr:col>
      <xdr:colOff>257175</xdr:colOff>
      <xdr:row>6</xdr:row>
      <xdr:rowOff>390525</xdr:rowOff>
    </xdr:from>
    <xdr:to>
      <xdr:col>6</xdr:col>
      <xdr:colOff>0</xdr:colOff>
      <xdr:row>6</xdr:row>
      <xdr:rowOff>781050</xdr:rowOff>
    </xdr:to>
    <xdr:sp macro="" textlink="">
      <xdr:nvSpPr>
        <xdr:cNvPr id="858" name="Text Box 9"/>
        <xdr:cNvSpPr txBox="1">
          <a:spLocks noChangeArrowheads="1"/>
        </xdr:cNvSpPr>
      </xdr:nvSpPr>
      <xdr:spPr bwMode="auto">
        <a:xfrm>
          <a:off x="1263015" y="3019425"/>
          <a:ext cx="10708005" cy="230505"/>
        </a:xfrm>
        <a:prstGeom prst="rect">
          <a:avLst/>
        </a:prstGeom>
        <a:noFill/>
        <a:ln w="9525">
          <a:noFill/>
          <a:miter lim="800000"/>
          <a:headEnd/>
          <a:tailEnd/>
        </a:ln>
      </xdr:spPr>
      <xdr:txBody>
        <a:bodyPr vertOverflow="clip" wrap="square" lIns="36576" tIns="32004" rIns="36576" bIns="0" anchor="t" upright="1"/>
        <a:lstStyle/>
        <a:p>
          <a:pPr algn="ctr" rtl="0">
            <a:defRPr sz="1000"/>
          </a:pPr>
          <a:endParaRPr lang="ru-RU" sz="1800" b="1" i="0" u="none" strike="noStrike" baseline="0">
            <a:solidFill>
              <a:srgbClr val="000000"/>
            </a:solidFill>
            <a:latin typeface="Times New Roman"/>
            <a:cs typeface="Times New Roman"/>
          </a:endParaRPr>
        </a:p>
      </xdr:txBody>
    </xdr:sp>
    <xdr:clientData/>
  </xdr:twoCellAnchor>
  <xdr:twoCellAnchor>
    <xdr:from>
      <xdr:col>6</xdr:col>
      <xdr:colOff>466725</xdr:colOff>
      <xdr:row>0</xdr:row>
      <xdr:rowOff>47625</xdr:rowOff>
    </xdr:from>
    <xdr:to>
      <xdr:col>8</xdr:col>
      <xdr:colOff>114300</xdr:colOff>
      <xdr:row>4</xdr:row>
      <xdr:rowOff>28575</xdr:rowOff>
    </xdr:to>
    <xdr:sp macro="" textlink="">
      <xdr:nvSpPr>
        <xdr:cNvPr id="859" name="Text Box 10"/>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860" name="Text Box 1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861" name="Text Box 1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862" name="Text Box 1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863" name="Text Box 18"/>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864" name="Text Box 20"/>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865" name="Text Box 2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866" name="Text Box 2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1</xdr:col>
      <xdr:colOff>257175</xdr:colOff>
      <xdr:row>6</xdr:row>
      <xdr:rowOff>390525</xdr:rowOff>
    </xdr:from>
    <xdr:to>
      <xdr:col>6</xdr:col>
      <xdr:colOff>0</xdr:colOff>
      <xdr:row>6</xdr:row>
      <xdr:rowOff>781050</xdr:rowOff>
    </xdr:to>
    <xdr:sp macro="" textlink="">
      <xdr:nvSpPr>
        <xdr:cNvPr id="867" name="Text Box 25"/>
        <xdr:cNvSpPr txBox="1">
          <a:spLocks noChangeArrowheads="1"/>
        </xdr:cNvSpPr>
      </xdr:nvSpPr>
      <xdr:spPr bwMode="auto">
        <a:xfrm>
          <a:off x="1263015" y="3019425"/>
          <a:ext cx="10708005" cy="230505"/>
        </a:xfrm>
        <a:prstGeom prst="rect">
          <a:avLst/>
        </a:prstGeom>
        <a:noFill/>
        <a:ln w="9525">
          <a:noFill/>
          <a:miter lim="800000"/>
          <a:headEnd/>
          <a:tailEnd/>
        </a:ln>
      </xdr:spPr>
      <xdr:txBody>
        <a:bodyPr vertOverflow="clip" wrap="square" lIns="36576" tIns="32004" rIns="36576" bIns="0" anchor="t" upright="1"/>
        <a:lstStyle/>
        <a:p>
          <a:pPr algn="ctr" rtl="0">
            <a:defRPr sz="1000"/>
          </a:pPr>
          <a:endParaRPr lang="ru-RU" sz="1800" b="1" i="0" u="none" strike="noStrike" baseline="0">
            <a:solidFill>
              <a:srgbClr val="000000"/>
            </a:solidFill>
            <a:latin typeface="Times New Roman"/>
            <a:cs typeface="Times New Roman"/>
          </a:endParaRPr>
        </a:p>
      </xdr:txBody>
    </xdr:sp>
    <xdr:clientData/>
  </xdr:twoCellAnchor>
  <xdr:twoCellAnchor>
    <xdr:from>
      <xdr:col>6</xdr:col>
      <xdr:colOff>466725</xdr:colOff>
      <xdr:row>0</xdr:row>
      <xdr:rowOff>47625</xdr:rowOff>
    </xdr:from>
    <xdr:to>
      <xdr:col>8</xdr:col>
      <xdr:colOff>114300</xdr:colOff>
      <xdr:row>4</xdr:row>
      <xdr:rowOff>28575</xdr:rowOff>
    </xdr:to>
    <xdr:sp macro="" textlink="">
      <xdr:nvSpPr>
        <xdr:cNvPr id="868" name="Text Box 2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869" name="Text Box 28"/>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870" name="Text Box 30"/>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871" name="Text Box 3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1</xdr:col>
      <xdr:colOff>257175</xdr:colOff>
      <xdr:row>6</xdr:row>
      <xdr:rowOff>390525</xdr:rowOff>
    </xdr:from>
    <xdr:to>
      <xdr:col>6</xdr:col>
      <xdr:colOff>0</xdr:colOff>
      <xdr:row>6</xdr:row>
      <xdr:rowOff>781050</xdr:rowOff>
    </xdr:to>
    <xdr:sp macro="" textlink="">
      <xdr:nvSpPr>
        <xdr:cNvPr id="872" name="Text Box 33"/>
        <xdr:cNvSpPr txBox="1">
          <a:spLocks noChangeArrowheads="1"/>
        </xdr:cNvSpPr>
      </xdr:nvSpPr>
      <xdr:spPr bwMode="auto">
        <a:xfrm>
          <a:off x="1263015" y="3019425"/>
          <a:ext cx="10708005" cy="230505"/>
        </a:xfrm>
        <a:prstGeom prst="rect">
          <a:avLst/>
        </a:prstGeom>
        <a:noFill/>
        <a:ln w="9525">
          <a:noFill/>
          <a:miter lim="800000"/>
          <a:headEnd/>
          <a:tailEnd/>
        </a:ln>
      </xdr:spPr>
      <xdr:txBody>
        <a:bodyPr vertOverflow="clip" wrap="square" lIns="36576" tIns="32004" rIns="36576" bIns="0" anchor="t" upright="1"/>
        <a:lstStyle/>
        <a:p>
          <a:pPr algn="ctr" rtl="0">
            <a:defRPr sz="1000"/>
          </a:pPr>
          <a:endParaRPr lang="ru-RU" sz="1800" b="1" i="0" u="none" strike="noStrike" baseline="0">
            <a:solidFill>
              <a:srgbClr val="000000"/>
            </a:solidFill>
            <a:latin typeface="Times New Roman"/>
            <a:cs typeface="Times New Roman"/>
          </a:endParaRPr>
        </a:p>
      </xdr:txBody>
    </xdr:sp>
    <xdr:clientData/>
  </xdr:twoCellAnchor>
  <xdr:twoCellAnchor>
    <xdr:from>
      <xdr:col>6</xdr:col>
      <xdr:colOff>466725</xdr:colOff>
      <xdr:row>0</xdr:row>
      <xdr:rowOff>47625</xdr:rowOff>
    </xdr:from>
    <xdr:to>
      <xdr:col>8</xdr:col>
      <xdr:colOff>114300</xdr:colOff>
      <xdr:row>4</xdr:row>
      <xdr:rowOff>28575</xdr:rowOff>
    </xdr:to>
    <xdr:sp macro="" textlink="">
      <xdr:nvSpPr>
        <xdr:cNvPr id="873" name="Text Box 3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1</xdr:col>
      <xdr:colOff>257175</xdr:colOff>
      <xdr:row>6</xdr:row>
      <xdr:rowOff>390525</xdr:rowOff>
    </xdr:from>
    <xdr:to>
      <xdr:col>6</xdr:col>
      <xdr:colOff>0</xdr:colOff>
      <xdr:row>6</xdr:row>
      <xdr:rowOff>781050</xdr:rowOff>
    </xdr:to>
    <xdr:sp macro="" textlink="">
      <xdr:nvSpPr>
        <xdr:cNvPr id="874" name="Text Box 35"/>
        <xdr:cNvSpPr txBox="1">
          <a:spLocks noChangeArrowheads="1"/>
        </xdr:cNvSpPr>
      </xdr:nvSpPr>
      <xdr:spPr bwMode="auto">
        <a:xfrm>
          <a:off x="1263015" y="3019425"/>
          <a:ext cx="10708005" cy="230505"/>
        </a:xfrm>
        <a:prstGeom prst="rect">
          <a:avLst/>
        </a:prstGeom>
        <a:noFill/>
        <a:ln w="9525">
          <a:noFill/>
          <a:miter lim="800000"/>
          <a:headEnd/>
          <a:tailEnd/>
        </a:ln>
      </xdr:spPr>
      <xdr:txBody>
        <a:bodyPr vertOverflow="clip" wrap="square" lIns="36576" tIns="32004" rIns="36576" bIns="0" anchor="t" upright="1"/>
        <a:lstStyle/>
        <a:p>
          <a:pPr algn="ctr" rtl="0">
            <a:defRPr sz="1000"/>
          </a:pPr>
          <a:endParaRPr lang="ru-RU" sz="1800" b="1" i="0" u="none" strike="noStrike" baseline="0">
            <a:solidFill>
              <a:srgbClr val="000000"/>
            </a:solidFill>
            <a:latin typeface="Times New Roman"/>
            <a:cs typeface="Times New Roman"/>
          </a:endParaRPr>
        </a:p>
      </xdr:txBody>
    </xdr:sp>
    <xdr:clientData/>
  </xdr:twoCellAnchor>
  <xdr:twoCellAnchor>
    <xdr:from>
      <xdr:col>6</xdr:col>
      <xdr:colOff>466725</xdr:colOff>
      <xdr:row>0</xdr:row>
      <xdr:rowOff>47625</xdr:rowOff>
    </xdr:from>
    <xdr:to>
      <xdr:col>8</xdr:col>
      <xdr:colOff>114300</xdr:colOff>
      <xdr:row>4</xdr:row>
      <xdr:rowOff>28575</xdr:rowOff>
    </xdr:to>
    <xdr:sp macro="" textlink="">
      <xdr:nvSpPr>
        <xdr:cNvPr id="875" name="Text Box 3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876"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877"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878"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879"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880"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881"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882"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883"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884"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885" name="Text Box 2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886" name="Text Box 2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887" name="Text Box 2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888" name="Text Box 2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889" name="Text Box 2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890" name="Text Box 3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891" name="Text Box 3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892" name="Text Box 3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893" name="Text Box 3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894"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895"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896"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897"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898"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899"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00"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01"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02"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03"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04"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05"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06"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07"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08"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09"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10"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11"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12" name="Text Box 2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13" name="Text Box 2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14" name="Text Box 2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15" name="Text Box 2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16" name="Text Box 2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17" name="Text Box 3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18" name="Text Box 3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19" name="Text Box 3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20" name="Text Box 3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21"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22"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23"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24"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25"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26"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27"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28"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29"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930" name="Text Box 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931" name="Text Box 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932" name="Text Box 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933" name="Text Box 8"/>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934" name="Text Box 10"/>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935" name="Text Box 1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936" name="Text Box 1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937" name="Text Box 1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938" name="Text Box 18"/>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939" name="Text Box 20"/>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940" name="Text Box 2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941" name="Text Box 2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942" name="Text Box 2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943" name="Text Box 28"/>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944" name="Text Box 30"/>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945" name="Text Box 3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946" name="Text Box 3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947" name="Text Box 3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48"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49"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50"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51"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52"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53"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54"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55"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56"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57" name="Text Box 2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58" name="Text Box 2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59" name="Text Box 2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60" name="Text Box 2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61" name="Text Box 2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62" name="Text Box 3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63" name="Text Box 3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64" name="Text Box 3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65" name="Text Box 3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66"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67"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68"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69"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70"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71"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72"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73"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74"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75"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76"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77"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78"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79"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80"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81"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82"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83"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84" name="Text Box 2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85" name="Text Box 2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86" name="Text Box 2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87" name="Text Box 2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88" name="Text Box 2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89" name="Text Box 3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90" name="Text Box 3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91" name="Text Box 3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92" name="Text Box 3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93"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94"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95"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96"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97"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98"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99"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00"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01"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02"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03"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04"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05"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06"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07"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08"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09"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10"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11" name="Text Box 2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12" name="Text Box 2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13" name="Text Box 2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14" name="Text Box 2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15" name="Text Box 2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16" name="Text Box 3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17" name="Text Box 3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18" name="Text Box 3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19" name="Text Box 3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20"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21"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22"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23"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24"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25"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26"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27"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28"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029" name="Text Box 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030" name="Text Box 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031" name="Text Box 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032" name="Text Box 8"/>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033" name="Text Box 10"/>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034" name="Text Box 1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035" name="Text Box 1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036" name="Text Box 1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037" name="Text Box 18"/>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038" name="Text Box 20"/>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039" name="Text Box 2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040" name="Text Box 2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041" name="Text Box 2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042" name="Text Box 28"/>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043" name="Text Box 30"/>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044" name="Text Box 3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045" name="Text Box 3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046" name="Text Box 3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47"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48"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49"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50"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51"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52"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53"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54"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55"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56" name="Text Box 2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57" name="Text Box 2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58" name="Text Box 2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59" name="Text Box 2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60" name="Text Box 2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61" name="Text Box 3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62" name="Text Box 3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63" name="Text Box 3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64" name="Text Box 3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65"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66"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67"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68"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69"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70"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71"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72"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73"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1</xdr:col>
      <xdr:colOff>257175</xdr:colOff>
      <xdr:row>6</xdr:row>
      <xdr:rowOff>390525</xdr:rowOff>
    </xdr:from>
    <xdr:to>
      <xdr:col>6</xdr:col>
      <xdr:colOff>0</xdr:colOff>
      <xdr:row>6</xdr:row>
      <xdr:rowOff>781050</xdr:rowOff>
    </xdr:to>
    <xdr:sp macro="" textlink="">
      <xdr:nvSpPr>
        <xdr:cNvPr id="1074" name="Text Box 1"/>
        <xdr:cNvSpPr txBox="1">
          <a:spLocks noChangeArrowheads="1"/>
        </xdr:cNvSpPr>
      </xdr:nvSpPr>
      <xdr:spPr bwMode="auto">
        <a:xfrm>
          <a:off x="1263015" y="3019425"/>
          <a:ext cx="10708005" cy="230505"/>
        </a:xfrm>
        <a:prstGeom prst="rect">
          <a:avLst/>
        </a:prstGeom>
        <a:noFill/>
        <a:ln w="9525">
          <a:noFill/>
          <a:miter lim="800000"/>
          <a:headEnd/>
          <a:tailEnd/>
        </a:ln>
      </xdr:spPr>
      <xdr:txBody>
        <a:bodyPr vertOverflow="clip" wrap="square" lIns="36576" tIns="32004" rIns="36576" bIns="0" anchor="t" upright="1"/>
        <a:lstStyle/>
        <a:p>
          <a:pPr algn="ctr" rtl="0">
            <a:defRPr sz="1000"/>
          </a:pPr>
          <a:endParaRPr lang="ru-RU" sz="1800" b="1" i="0" u="none" strike="noStrike" baseline="0">
            <a:solidFill>
              <a:srgbClr val="000000"/>
            </a:solidFill>
            <a:latin typeface="Times New Roman"/>
            <a:cs typeface="Times New Roman"/>
          </a:endParaRPr>
        </a:p>
      </xdr:txBody>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075" name="Text Box 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076" name="Text Box 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1</xdr:col>
      <xdr:colOff>257175</xdr:colOff>
      <xdr:row>6</xdr:row>
      <xdr:rowOff>390525</xdr:rowOff>
    </xdr:from>
    <xdr:to>
      <xdr:col>6</xdr:col>
      <xdr:colOff>0</xdr:colOff>
      <xdr:row>6</xdr:row>
      <xdr:rowOff>781050</xdr:rowOff>
    </xdr:to>
    <xdr:sp macro="" textlink="">
      <xdr:nvSpPr>
        <xdr:cNvPr id="1077" name="Text Box 5"/>
        <xdr:cNvSpPr txBox="1">
          <a:spLocks noChangeArrowheads="1"/>
        </xdr:cNvSpPr>
      </xdr:nvSpPr>
      <xdr:spPr bwMode="auto">
        <a:xfrm>
          <a:off x="1263015" y="3019425"/>
          <a:ext cx="10708005" cy="230505"/>
        </a:xfrm>
        <a:prstGeom prst="rect">
          <a:avLst/>
        </a:prstGeom>
        <a:noFill/>
        <a:ln w="9525">
          <a:noFill/>
          <a:miter lim="800000"/>
          <a:headEnd/>
          <a:tailEnd/>
        </a:ln>
      </xdr:spPr>
      <xdr:txBody>
        <a:bodyPr vertOverflow="clip" wrap="square" lIns="36576" tIns="32004" rIns="36576" bIns="0" anchor="t" upright="1"/>
        <a:lstStyle/>
        <a:p>
          <a:pPr algn="ctr" rtl="0">
            <a:defRPr sz="1000"/>
          </a:pPr>
          <a:endParaRPr lang="ru-RU" sz="1800" b="1" i="0" u="none" strike="noStrike" baseline="0">
            <a:solidFill>
              <a:srgbClr val="000000"/>
            </a:solidFill>
            <a:latin typeface="Times New Roman"/>
            <a:cs typeface="Times New Roman"/>
          </a:endParaRPr>
        </a:p>
      </xdr:txBody>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078" name="Text Box 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079" name="Text Box 8"/>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080" name="Text Box 10"/>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081" name="Text Box 1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1</xdr:col>
      <xdr:colOff>257175</xdr:colOff>
      <xdr:row>6</xdr:row>
      <xdr:rowOff>390525</xdr:rowOff>
    </xdr:from>
    <xdr:to>
      <xdr:col>6</xdr:col>
      <xdr:colOff>0</xdr:colOff>
      <xdr:row>6</xdr:row>
      <xdr:rowOff>781050</xdr:rowOff>
    </xdr:to>
    <xdr:sp macro="" textlink="">
      <xdr:nvSpPr>
        <xdr:cNvPr id="1082" name="Text Box 13"/>
        <xdr:cNvSpPr txBox="1">
          <a:spLocks noChangeArrowheads="1"/>
        </xdr:cNvSpPr>
      </xdr:nvSpPr>
      <xdr:spPr bwMode="auto">
        <a:xfrm>
          <a:off x="1263015" y="3019425"/>
          <a:ext cx="10708005" cy="230505"/>
        </a:xfrm>
        <a:prstGeom prst="rect">
          <a:avLst/>
        </a:prstGeom>
        <a:noFill/>
        <a:ln w="9525">
          <a:noFill/>
          <a:miter lim="800000"/>
          <a:headEnd/>
          <a:tailEnd/>
        </a:ln>
      </xdr:spPr>
      <xdr:txBody>
        <a:bodyPr vertOverflow="clip" wrap="square" lIns="36576" tIns="32004" rIns="36576" bIns="0" anchor="t" upright="1"/>
        <a:lstStyle/>
        <a:p>
          <a:pPr algn="ctr" rtl="0">
            <a:defRPr sz="1000"/>
          </a:pPr>
          <a:endParaRPr lang="ru-RU" sz="1800" b="1" i="0" u="none" strike="noStrike" baseline="0">
            <a:solidFill>
              <a:srgbClr val="000000"/>
            </a:solidFill>
            <a:latin typeface="Times New Roman"/>
            <a:cs typeface="Times New Roman"/>
          </a:endParaRPr>
        </a:p>
      </xdr:txBody>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083" name="Text Box 1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1</xdr:col>
      <xdr:colOff>257175</xdr:colOff>
      <xdr:row>6</xdr:row>
      <xdr:rowOff>390525</xdr:rowOff>
    </xdr:from>
    <xdr:to>
      <xdr:col>6</xdr:col>
      <xdr:colOff>0</xdr:colOff>
      <xdr:row>6</xdr:row>
      <xdr:rowOff>781050</xdr:rowOff>
    </xdr:to>
    <xdr:sp macro="" textlink="">
      <xdr:nvSpPr>
        <xdr:cNvPr id="1084" name="Text Box 15"/>
        <xdr:cNvSpPr txBox="1">
          <a:spLocks noChangeArrowheads="1"/>
        </xdr:cNvSpPr>
      </xdr:nvSpPr>
      <xdr:spPr bwMode="auto">
        <a:xfrm>
          <a:off x="1263015" y="3019425"/>
          <a:ext cx="10708005" cy="230505"/>
        </a:xfrm>
        <a:prstGeom prst="rect">
          <a:avLst/>
        </a:prstGeom>
        <a:noFill/>
        <a:ln w="9525">
          <a:noFill/>
          <a:miter lim="800000"/>
          <a:headEnd/>
          <a:tailEnd/>
        </a:ln>
      </xdr:spPr>
      <xdr:txBody>
        <a:bodyPr vertOverflow="clip" wrap="square" lIns="36576" tIns="32004" rIns="36576" bIns="0" anchor="t" upright="1"/>
        <a:lstStyle/>
        <a:p>
          <a:pPr algn="ctr" rtl="0">
            <a:defRPr sz="1000"/>
          </a:pPr>
          <a:endParaRPr lang="ru-RU" sz="1800" b="1" i="0" u="none" strike="noStrike" baseline="0">
            <a:solidFill>
              <a:srgbClr val="000000"/>
            </a:solidFill>
            <a:latin typeface="Times New Roman"/>
            <a:cs typeface="Times New Roman"/>
          </a:endParaRPr>
        </a:p>
      </xdr:txBody>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085" name="Text Box 1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1</xdr:col>
      <xdr:colOff>257175</xdr:colOff>
      <xdr:row>6</xdr:row>
      <xdr:rowOff>390525</xdr:rowOff>
    </xdr:from>
    <xdr:to>
      <xdr:col>6</xdr:col>
      <xdr:colOff>0</xdr:colOff>
      <xdr:row>6</xdr:row>
      <xdr:rowOff>781050</xdr:rowOff>
    </xdr:to>
    <xdr:sp macro="" textlink="">
      <xdr:nvSpPr>
        <xdr:cNvPr id="1086" name="Text Box 17"/>
        <xdr:cNvSpPr txBox="1">
          <a:spLocks noChangeArrowheads="1"/>
        </xdr:cNvSpPr>
      </xdr:nvSpPr>
      <xdr:spPr bwMode="auto">
        <a:xfrm>
          <a:off x="1263015" y="3019425"/>
          <a:ext cx="10708005" cy="230505"/>
        </a:xfrm>
        <a:prstGeom prst="rect">
          <a:avLst/>
        </a:prstGeom>
        <a:noFill/>
        <a:ln w="9525">
          <a:noFill/>
          <a:miter lim="800000"/>
          <a:headEnd/>
          <a:tailEnd/>
        </a:ln>
      </xdr:spPr>
      <xdr:txBody>
        <a:bodyPr vertOverflow="clip" wrap="square" lIns="36576" tIns="32004" rIns="36576" bIns="0" anchor="t" upright="1"/>
        <a:lstStyle/>
        <a:p>
          <a:pPr algn="ctr" rtl="0">
            <a:defRPr sz="1000"/>
          </a:pPr>
          <a:endParaRPr lang="ru-RU" sz="1800" b="1" i="0" u="none" strike="noStrike" baseline="0">
            <a:solidFill>
              <a:srgbClr val="000000"/>
            </a:solidFill>
            <a:latin typeface="Times New Roman"/>
            <a:cs typeface="Times New Roman"/>
          </a:endParaRPr>
        </a:p>
      </xdr:txBody>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087" name="Text Box 18"/>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1</xdr:col>
      <xdr:colOff>257175</xdr:colOff>
      <xdr:row>6</xdr:row>
      <xdr:rowOff>390525</xdr:rowOff>
    </xdr:from>
    <xdr:to>
      <xdr:col>6</xdr:col>
      <xdr:colOff>0</xdr:colOff>
      <xdr:row>6</xdr:row>
      <xdr:rowOff>781050</xdr:rowOff>
    </xdr:to>
    <xdr:sp macro="" textlink="">
      <xdr:nvSpPr>
        <xdr:cNvPr id="1088" name="Text Box 19"/>
        <xdr:cNvSpPr txBox="1">
          <a:spLocks noChangeArrowheads="1"/>
        </xdr:cNvSpPr>
      </xdr:nvSpPr>
      <xdr:spPr bwMode="auto">
        <a:xfrm>
          <a:off x="1263015" y="3019425"/>
          <a:ext cx="10708005" cy="230505"/>
        </a:xfrm>
        <a:prstGeom prst="rect">
          <a:avLst/>
        </a:prstGeom>
        <a:noFill/>
        <a:ln w="9525">
          <a:noFill/>
          <a:miter lim="800000"/>
          <a:headEnd/>
          <a:tailEnd/>
        </a:ln>
      </xdr:spPr>
      <xdr:txBody>
        <a:bodyPr vertOverflow="clip" wrap="square" lIns="36576" tIns="32004" rIns="36576" bIns="0" anchor="t" upright="1"/>
        <a:lstStyle/>
        <a:p>
          <a:pPr algn="ctr" rtl="0">
            <a:defRPr sz="1000"/>
          </a:pPr>
          <a:endParaRPr lang="ru-RU" sz="1800" b="1" i="0" u="none" strike="noStrike" baseline="0">
            <a:solidFill>
              <a:srgbClr val="000000"/>
            </a:solidFill>
            <a:latin typeface="Times New Roman"/>
            <a:cs typeface="Times New Roman"/>
          </a:endParaRPr>
        </a:p>
      </xdr:txBody>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089" name="Text Box 20"/>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090" name="Text Box 2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1</xdr:col>
      <xdr:colOff>257175</xdr:colOff>
      <xdr:row>6</xdr:row>
      <xdr:rowOff>390525</xdr:rowOff>
    </xdr:from>
    <xdr:to>
      <xdr:col>6</xdr:col>
      <xdr:colOff>0</xdr:colOff>
      <xdr:row>6</xdr:row>
      <xdr:rowOff>781050</xdr:rowOff>
    </xdr:to>
    <xdr:sp macro="" textlink="">
      <xdr:nvSpPr>
        <xdr:cNvPr id="1091" name="Text Box 23"/>
        <xdr:cNvSpPr txBox="1">
          <a:spLocks noChangeArrowheads="1"/>
        </xdr:cNvSpPr>
      </xdr:nvSpPr>
      <xdr:spPr bwMode="auto">
        <a:xfrm>
          <a:off x="1263015" y="3019425"/>
          <a:ext cx="10708005" cy="230505"/>
        </a:xfrm>
        <a:prstGeom prst="rect">
          <a:avLst/>
        </a:prstGeom>
        <a:noFill/>
        <a:ln w="9525">
          <a:noFill/>
          <a:miter lim="800000"/>
          <a:headEnd/>
          <a:tailEnd/>
        </a:ln>
      </xdr:spPr>
      <xdr:txBody>
        <a:bodyPr vertOverflow="clip" wrap="square" lIns="36576" tIns="32004" rIns="36576" bIns="0" anchor="t" upright="1"/>
        <a:lstStyle/>
        <a:p>
          <a:pPr algn="ctr" rtl="0">
            <a:defRPr sz="1000"/>
          </a:pPr>
          <a:endParaRPr lang="ru-RU" sz="1800" b="1" i="0" u="none" strike="noStrike" baseline="0">
            <a:solidFill>
              <a:srgbClr val="000000"/>
            </a:solidFill>
            <a:latin typeface="Times New Roman"/>
            <a:cs typeface="Times New Roman"/>
          </a:endParaRPr>
        </a:p>
      </xdr:txBody>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092" name="Text Box 2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1</xdr:col>
      <xdr:colOff>257175</xdr:colOff>
      <xdr:row>6</xdr:row>
      <xdr:rowOff>390525</xdr:rowOff>
    </xdr:from>
    <xdr:to>
      <xdr:col>6</xdr:col>
      <xdr:colOff>0</xdr:colOff>
      <xdr:row>6</xdr:row>
      <xdr:rowOff>781050</xdr:rowOff>
    </xdr:to>
    <xdr:sp macro="" textlink="">
      <xdr:nvSpPr>
        <xdr:cNvPr id="1093" name="Text Box 25"/>
        <xdr:cNvSpPr txBox="1">
          <a:spLocks noChangeArrowheads="1"/>
        </xdr:cNvSpPr>
      </xdr:nvSpPr>
      <xdr:spPr bwMode="auto">
        <a:xfrm>
          <a:off x="1263015" y="3019425"/>
          <a:ext cx="10708005" cy="230505"/>
        </a:xfrm>
        <a:prstGeom prst="rect">
          <a:avLst/>
        </a:prstGeom>
        <a:noFill/>
        <a:ln w="9525">
          <a:noFill/>
          <a:miter lim="800000"/>
          <a:headEnd/>
          <a:tailEnd/>
        </a:ln>
      </xdr:spPr>
      <xdr:txBody>
        <a:bodyPr vertOverflow="clip" wrap="square" lIns="36576" tIns="32004" rIns="36576" bIns="0" anchor="t" upright="1"/>
        <a:lstStyle/>
        <a:p>
          <a:pPr algn="ctr" rtl="0">
            <a:defRPr sz="1000"/>
          </a:pPr>
          <a:endParaRPr lang="ru-RU" sz="1800" b="1" i="0" u="none" strike="noStrike" baseline="0">
            <a:solidFill>
              <a:srgbClr val="000000"/>
            </a:solidFill>
            <a:latin typeface="Times New Roman"/>
            <a:cs typeface="Times New Roman"/>
          </a:endParaRPr>
        </a:p>
      </xdr:txBody>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094" name="Text Box 2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1</xdr:col>
      <xdr:colOff>257175</xdr:colOff>
      <xdr:row>6</xdr:row>
      <xdr:rowOff>390525</xdr:rowOff>
    </xdr:from>
    <xdr:to>
      <xdr:col>6</xdr:col>
      <xdr:colOff>0</xdr:colOff>
      <xdr:row>6</xdr:row>
      <xdr:rowOff>781050</xdr:rowOff>
    </xdr:to>
    <xdr:sp macro="" textlink="">
      <xdr:nvSpPr>
        <xdr:cNvPr id="1095" name="Text Box 27"/>
        <xdr:cNvSpPr txBox="1">
          <a:spLocks noChangeArrowheads="1"/>
        </xdr:cNvSpPr>
      </xdr:nvSpPr>
      <xdr:spPr bwMode="auto">
        <a:xfrm>
          <a:off x="1263015" y="3019425"/>
          <a:ext cx="10708005" cy="230505"/>
        </a:xfrm>
        <a:prstGeom prst="rect">
          <a:avLst/>
        </a:prstGeom>
        <a:noFill/>
        <a:ln w="9525">
          <a:noFill/>
          <a:miter lim="800000"/>
          <a:headEnd/>
          <a:tailEnd/>
        </a:ln>
      </xdr:spPr>
      <xdr:txBody>
        <a:bodyPr vertOverflow="clip" wrap="square" lIns="36576" tIns="32004" rIns="36576" bIns="0" anchor="t" upright="1"/>
        <a:lstStyle/>
        <a:p>
          <a:pPr algn="ctr" rtl="0">
            <a:defRPr sz="1000"/>
          </a:pPr>
          <a:endParaRPr lang="ru-RU" sz="1800" b="1" i="0" u="none" strike="noStrike" baseline="0">
            <a:solidFill>
              <a:srgbClr val="000000"/>
            </a:solidFill>
            <a:latin typeface="Times New Roman"/>
            <a:cs typeface="Times New Roman"/>
          </a:endParaRPr>
        </a:p>
      </xdr:txBody>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096" name="Text Box 28"/>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1</xdr:col>
      <xdr:colOff>257175</xdr:colOff>
      <xdr:row>6</xdr:row>
      <xdr:rowOff>390525</xdr:rowOff>
    </xdr:from>
    <xdr:to>
      <xdr:col>6</xdr:col>
      <xdr:colOff>0</xdr:colOff>
      <xdr:row>6</xdr:row>
      <xdr:rowOff>781050</xdr:rowOff>
    </xdr:to>
    <xdr:sp macro="" textlink="">
      <xdr:nvSpPr>
        <xdr:cNvPr id="1097" name="Text Box 29"/>
        <xdr:cNvSpPr txBox="1">
          <a:spLocks noChangeArrowheads="1"/>
        </xdr:cNvSpPr>
      </xdr:nvSpPr>
      <xdr:spPr bwMode="auto">
        <a:xfrm>
          <a:off x="1263015" y="3019425"/>
          <a:ext cx="10708005" cy="230505"/>
        </a:xfrm>
        <a:prstGeom prst="rect">
          <a:avLst/>
        </a:prstGeom>
        <a:noFill/>
        <a:ln w="9525">
          <a:noFill/>
          <a:miter lim="800000"/>
          <a:headEnd/>
          <a:tailEnd/>
        </a:ln>
      </xdr:spPr>
      <xdr:txBody>
        <a:bodyPr vertOverflow="clip" wrap="square" lIns="36576" tIns="32004" rIns="36576" bIns="0" anchor="t" upright="1"/>
        <a:lstStyle/>
        <a:p>
          <a:pPr algn="ctr" rtl="0">
            <a:defRPr sz="1000"/>
          </a:pPr>
          <a:endParaRPr lang="ru-RU" sz="1800" b="1" i="0" u="none" strike="noStrike" baseline="0">
            <a:solidFill>
              <a:srgbClr val="000000"/>
            </a:solidFill>
            <a:latin typeface="Times New Roman"/>
            <a:cs typeface="Times New Roman"/>
          </a:endParaRPr>
        </a:p>
      </xdr:txBody>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098" name="Text Box 30"/>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099" name="Text Box 3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1</xdr:col>
      <xdr:colOff>257175</xdr:colOff>
      <xdr:row>6</xdr:row>
      <xdr:rowOff>390525</xdr:rowOff>
    </xdr:from>
    <xdr:to>
      <xdr:col>6</xdr:col>
      <xdr:colOff>0</xdr:colOff>
      <xdr:row>6</xdr:row>
      <xdr:rowOff>781050</xdr:rowOff>
    </xdr:to>
    <xdr:sp macro="" textlink="">
      <xdr:nvSpPr>
        <xdr:cNvPr id="1100" name="Text Box 33"/>
        <xdr:cNvSpPr txBox="1">
          <a:spLocks noChangeArrowheads="1"/>
        </xdr:cNvSpPr>
      </xdr:nvSpPr>
      <xdr:spPr bwMode="auto">
        <a:xfrm>
          <a:off x="1263015" y="3019425"/>
          <a:ext cx="10708005" cy="230505"/>
        </a:xfrm>
        <a:prstGeom prst="rect">
          <a:avLst/>
        </a:prstGeom>
        <a:noFill/>
        <a:ln w="9525">
          <a:noFill/>
          <a:miter lim="800000"/>
          <a:headEnd/>
          <a:tailEnd/>
        </a:ln>
      </xdr:spPr>
      <xdr:txBody>
        <a:bodyPr vertOverflow="clip" wrap="square" lIns="36576" tIns="32004" rIns="36576" bIns="0" anchor="t" upright="1"/>
        <a:lstStyle/>
        <a:p>
          <a:pPr algn="ctr" rtl="0">
            <a:defRPr sz="1000"/>
          </a:pPr>
          <a:endParaRPr lang="ru-RU" sz="1800" b="1" i="0" u="none" strike="noStrike" baseline="0">
            <a:solidFill>
              <a:srgbClr val="000000"/>
            </a:solidFill>
            <a:latin typeface="Times New Roman"/>
            <a:cs typeface="Times New Roman"/>
          </a:endParaRPr>
        </a:p>
      </xdr:txBody>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101" name="Text Box 3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1</xdr:col>
      <xdr:colOff>257175</xdr:colOff>
      <xdr:row>6</xdr:row>
      <xdr:rowOff>390525</xdr:rowOff>
    </xdr:from>
    <xdr:to>
      <xdr:col>6</xdr:col>
      <xdr:colOff>0</xdr:colOff>
      <xdr:row>6</xdr:row>
      <xdr:rowOff>781050</xdr:rowOff>
    </xdr:to>
    <xdr:sp macro="" textlink="">
      <xdr:nvSpPr>
        <xdr:cNvPr id="1102" name="Text Box 35"/>
        <xdr:cNvSpPr txBox="1">
          <a:spLocks noChangeArrowheads="1"/>
        </xdr:cNvSpPr>
      </xdr:nvSpPr>
      <xdr:spPr bwMode="auto">
        <a:xfrm>
          <a:off x="1263015" y="3019425"/>
          <a:ext cx="10708005" cy="230505"/>
        </a:xfrm>
        <a:prstGeom prst="rect">
          <a:avLst/>
        </a:prstGeom>
        <a:noFill/>
        <a:ln w="9525">
          <a:noFill/>
          <a:miter lim="800000"/>
          <a:headEnd/>
          <a:tailEnd/>
        </a:ln>
      </xdr:spPr>
      <xdr:txBody>
        <a:bodyPr vertOverflow="clip" wrap="square" lIns="36576" tIns="32004" rIns="36576" bIns="0" anchor="t" upright="1"/>
        <a:lstStyle/>
        <a:p>
          <a:pPr algn="ctr" rtl="0">
            <a:defRPr sz="1000"/>
          </a:pPr>
          <a:endParaRPr lang="ru-RU" sz="1800" b="1" i="0" u="none" strike="noStrike" baseline="0">
            <a:solidFill>
              <a:srgbClr val="000000"/>
            </a:solidFill>
            <a:latin typeface="Times New Roman"/>
            <a:cs typeface="Times New Roman"/>
          </a:endParaRPr>
        </a:p>
      </xdr:txBody>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103" name="Text Box 3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04"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05"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06"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07"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08"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09"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10"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11"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12"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13" name="Text Box 2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14" name="Text Box 2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15" name="Text Box 2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16" name="Text Box 2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17" name="Text Box 2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18" name="Text Box 3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19" name="Text Box 3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20" name="Text Box 3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21" name="Text Box 3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22"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23"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24"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25"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26"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27"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28"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29"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30"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31"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32"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33"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34"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35"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36"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37"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38"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39"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40" name="Text Box 2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41" name="Text Box 2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42" name="Text Box 2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43" name="Text Box 2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44" name="Text Box 2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45" name="Text Box 3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46" name="Text Box 3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47" name="Text Box 3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48" name="Text Box 3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49"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50"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51"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52"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53"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54"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55"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56"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57"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158" name="Text Box 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159" name="Text Box 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160" name="Text Box 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161" name="Text Box 8"/>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162" name="Text Box 10"/>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163" name="Text Box 1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164" name="Text Box 1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165" name="Text Box 1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166" name="Text Box 18"/>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167" name="Text Box 20"/>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168" name="Text Box 2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169" name="Text Box 2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170" name="Text Box 2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171" name="Text Box 28"/>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172" name="Text Box 30"/>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173" name="Text Box 3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174" name="Text Box 3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175" name="Text Box 3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76"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77"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78"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79"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80"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81"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82"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83"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84"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85" name="Text Box 2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86" name="Text Box 2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87" name="Text Box 2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88" name="Text Box 2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89" name="Text Box 2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90" name="Text Box 3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91" name="Text Box 3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92" name="Text Box 3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93" name="Text Box 3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94"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95"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96"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97"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98"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99"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00"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01"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02"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03"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04"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05"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06"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07"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08"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09"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10"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11"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12" name="Text Box 2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13" name="Text Box 2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14" name="Text Box 2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15" name="Text Box 2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16" name="Text Box 2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17" name="Text Box 3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18" name="Text Box 3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19" name="Text Box 3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20" name="Text Box 3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21"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22"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23"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24"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25"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26"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27"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28"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29"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30"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31"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32"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33"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34"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35"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36"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37"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38"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39" name="Text Box 2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40" name="Text Box 2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41" name="Text Box 2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42" name="Text Box 2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43" name="Text Box 2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44" name="Text Box 3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45" name="Text Box 3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46" name="Text Box 3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47" name="Text Box 3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48"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49"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50"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51"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52"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53"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54"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55"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56"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257" name="Text Box 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258" name="Text Box 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259" name="Text Box 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260" name="Text Box 8"/>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261" name="Text Box 10"/>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262" name="Text Box 1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263" name="Text Box 1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264" name="Text Box 1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265" name="Text Box 18"/>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266" name="Text Box 20"/>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267" name="Text Box 2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268" name="Text Box 2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269" name="Text Box 2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270" name="Text Box 28"/>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271" name="Text Box 30"/>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272" name="Text Box 3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273" name="Text Box 3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274" name="Text Box 3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75"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76"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77"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78"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79"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80"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81"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82"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83"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84" name="Text Box 2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85" name="Text Box 2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86" name="Text Box 2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87" name="Text Box 2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88" name="Text Box 2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89" name="Text Box 3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90" name="Text Box 3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91" name="Text Box 3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92" name="Text Box 3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93"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94"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95"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96"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97"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98"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99"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00"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01"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302" name="Text Box 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303" name="Text Box 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1</xdr:col>
      <xdr:colOff>257175</xdr:colOff>
      <xdr:row>6</xdr:row>
      <xdr:rowOff>390525</xdr:rowOff>
    </xdr:from>
    <xdr:to>
      <xdr:col>6</xdr:col>
      <xdr:colOff>0</xdr:colOff>
      <xdr:row>6</xdr:row>
      <xdr:rowOff>781050</xdr:rowOff>
    </xdr:to>
    <xdr:sp macro="" textlink="">
      <xdr:nvSpPr>
        <xdr:cNvPr id="1304" name="Text Box 5"/>
        <xdr:cNvSpPr txBox="1">
          <a:spLocks noChangeArrowheads="1"/>
        </xdr:cNvSpPr>
      </xdr:nvSpPr>
      <xdr:spPr bwMode="auto">
        <a:xfrm>
          <a:off x="1263015" y="3019425"/>
          <a:ext cx="10708005" cy="230505"/>
        </a:xfrm>
        <a:prstGeom prst="rect">
          <a:avLst/>
        </a:prstGeom>
        <a:noFill/>
        <a:ln w="9525">
          <a:noFill/>
          <a:miter lim="800000"/>
          <a:headEnd/>
          <a:tailEnd/>
        </a:ln>
      </xdr:spPr>
      <xdr:txBody>
        <a:bodyPr vertOverflow="clip" wrap="square" lIns="36576" tIns="32004" rIns="36576" bIns="0" anchor="t" upright="1"/>
        <a:lstStyle/>
        <a:p>
          <a:pPr algn="ctr" rtl="0">
            <a:defRPr sz="1000"/>
          </a:pPr>
          <a:endParaRPr lang="ru-RU" sz="1800" b="1" i="0" u="none" strike="noStrike" baseline="0">
            <a:solidFill>
              <a:srgbClr val="000000"/>
            </a:solidFill>
            <a:latin typeface="Times New Roman"/>
            <a:cs typeface="Times New Roman"/>
          </a:endParaRPr>
        </a:p>
      </xdr:txBody>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305" name="Text Box 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1</xdr:col>
      <xdr:colOff>257175</xdr:colOff>
      <xdr:row>6</xdr:row>
      <xdr:rowOff>390525</xdr:rowOff>
    </xdr:from>
    <xdr:to>
      <xdr:col>6</xdr:col>
      <xdr:colOff>0</xdr:colOff>
      <xdr:row>6</xdr:row>
      <xdr:rowOff>781050</xdr:rowOff>
    </xdr:to>
    <xdr:sp macro="" textlink="">
      <xdr:nvSpPr>
        <xdr:cNvPr id="1306" name="Text Box 7"/>
        <xdr:cNvSpPr txBox="1">
          <a:spLocks noChangeArrowheads="1"/>
        </xdr:cNvSpPr>
      </xdr:nvSpPr>
      <xdr:spPr bwMode="auto">
        <a:xfrm>
          <a:off x="1263015" y="3019425"/>
          <a:ext cx="10708005" cy="230505"/>
        </a:xfrm>
        <a:prstGeom prst="rect">
          <a:avLst/>
        </a:prstGeom>
        <a:noFill/>
        <a:ln w="9525">
          <a:noFill/>
          <a:miter lim="800000"/>
          <a:headEnd/>
          <a:tailEnd/>
        </a:ln>
      </xdr:spPr>
      <xdr:txBody>
        <a:bodyPr vertOverflow="clip" wrap="square" lIns="36576" tIns="32004" rIns="36576" bIns="0" anchor="t" upright="1"/>
        <a:lstStyle/>
        <a:p>
          <a:pPr algn="ctr" rtl="0">
            <a:defRPr sz="1000"/>
          </a:pPr>
          <a:endParaRPr lang="ru-RU" sz="1800" b="1" i="0" u="none" strike="noStrike" baseline="0">
            <a:solidFill>
              <a:srgbClr val="000000"/>
            </a:solidFill>
            <a:latin typeface="Times New Roman"/>
            <a:cs typeface="Times New Roman"/>
          </a:endParaRPr>
        </a:p>
      </xdr:txBody>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307" name="Text Box 8"/>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1</xdr:col>
      <xdr:colOff>257175</xdr:colOff>
      <xdr:row>6</xdr:row>
      <xdr:rowOff>390525</xdr:rowOff>
    </xdr:from>
    <xdr:to>
      <xdr:col>6</xdr:col>
      <xdr:colOff>0</xdr:colOff>
      <xdr:row>6</xdr:row>
      <xdr:rowOff>781050</xdr:rowOff>
    </xdr:to>
    <xdr:sp macro="" textlink="">
      <xdr:nvSpPr>
        <xdr:cNvPr id="1308" name="Text Box 9"/>
        <xdr:cNvSpPr txBox="1">
          <a:spLocks noChangeArrowheads="1"/>
        </xdr:cNvSpPr>
      </xdr:nvSpPr>
      <xdr:spPr bwMode="auto">
        <a:xfrm>
          <a:off x="1263015" y="3019425"/>
          <a:ext cx="10708005" cy="230505"/>
        </a:xfrm>
        <a:prstGeom prst="rect">
          <a:avLst/>
        </a:prstGeom>
        <a:noFill/>
        <a:ln w="9525">
          <a:noFill/>
          <a:miter lim="800000"/>
          <a:headEnd/>
          <a:tailEnd/>
        </a:ln>
      </xdr:spPr>
      <xdr:txBody>
        <a:bodyPr vertOverflow="clip" wrap="square" lIns="36576" tIns="32004" rIns="36576" bIns="0" anchor="t" upright="1"/>
        <a:lstStyle/>
        <a:p>
          <a:pPr algn="ctr" rtl="0">
            <a:defRPr sz="1000"/>
          </a:pPr>
          <a:endParaRPr lang="ru-RU" sz="1800" b="1" i="0" u="none" strike="noStrike" baseline="0">
            <a:solidFill>
              <a:srgbClr val="000000"/>
            </a:solidFill>
            <a:latin typeface="Times New Roman"/>
            <a:cs typeface="Times New Roman"/>
          </a:endParaRPr>
        </a:p>
      </xdr:txBody>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309" name="Text Box 10"/>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1</xdr:col>
      <xdr:colOff>257175</xdr:colOff>
      <xdr:row>6</xdr:row>
      <xdr:rowOff>390525</xdr:rowOff>
    </xdr:from>
    <xdr:to>
      <xdr:col>6</xdr:col>
      <xdr:colOff>0</xdr:colOff>
      <xdr:row>6</xdr:row>
      <xdr:rowOff>781050</xdr:rowOff>
    </xdr:to>
    <xdr:sp macro="" textlink="">
      <xdr:nvSpPr>
        <xdr:cNvPr id="1310" name="Text Box 11"/>
        <xdr:cNvSpPr txBox="1">
          <a:spLocks noChangeArrowheads="1"/>
        </xdr:cNvSpPr>
      </xdr:nvSpPr>
      <xdr:spPr bwMode="auto">
        <a:xfrm>
          <a:off x="1263015" y="3019425"/>
          <a:ext cx="10708005" cy="230505"/>
        </a:xfrm>
        <a:prstGeom prst="rect">
          <a:avLst/>
        </a:prstGeom>
        <a:noFill/>
        <a:ln w="9525">
          <a:noFill/>
          <a:miter lim="800000"/>
          <a:headEnd/>
          <a:tailEnd/>
        </a:ln>
      </xdr:spPr>
      <xdr:txBody>
        <a:bodyPr vertOverflow="clip" wrap="square" lIns="36576" tIns="32004" rIns="36576" bIns="0" anchor="t" upright="1"/>
        <a:lstStyle/>
        <a:p>
          <a:pPr algn="ctr" rtl="0">
            <a:defRPr sz="1000"/>
          </a:pPr>
          <a:endParaRPr lang="ru-RU" sz="1800" b="1" i="0" u="none" strike="noStrike" baseline="0">
            <a:solidFill>
              <a:srgbClr val="000000"/>
            </a:solidFill>
            <a:latin typeface="Times New Roman"/>
            <a:cs typeface="Times New Roman"/>
          </a:endParaRPr>
        </a:p>
      </xdr:txBody>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311" name="Text Box 1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312" name="Text Box 1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1</xdr:col>
      <xdr:colOff>257175</xdr:colOff>
      <xdr:row>6</xdr:row>
      <xdr:rowOff>390525</xdr:rowOff>
    </xdr:from>
    <xdr:to>
      <xdr:col>6</xdr:col>
      <xdr:colOff>0</xdr:colOff>
      <xdr:row>6</xdr:row>
      <xdr:rowOff>781050</xdr:rowOff>
    </xdr:to>
    <xdr:sp macro="" textlink="">
      <xdr:nvSpPr>
        <xdr:cNvPr id="1313" name="Text Box 15"/>
        <xdr:cNvSpPr txBox="1">
          <a:spLocks noChangeArrowheads="1"/>
        </xdr:cNvSpPr>
      </xdr:nvSpPr>
      <xdr:spPr bwMode="auto">
        <a:xfrm>
          <a:off x="1263015" y="3019425"/>
          <a:ext cx="10708005" cy="230505"/>
        </a:xfrm>
        <a:prstGeom prst="rect">
          <a:avLst/>
        </a:prstGeom>
        <a:noFill/>
        <a:ln w="9525">
          <a:noFill/>
          <a:miter lim="800000"/>
          <a:headEnd/>
          <a:tailEnd/>
        </a:ln>
      </xdr:spPr>
      <xdr:txBody>
        <a:bodyPr vertOverflow="clip" wrap="square" lIns="36576" tIns="32004" rIns="36576" bIns="0" anchor="t" upright="1"/>
        <a:lstStyle/>
        <a:p>
          <a:pPr algn="ctr" rtl="0">
            <a:defRPr sz="1000"/>
          </a:pPr>
          <a:endParaRPr lang="ru-RU" sz="1800" b="1" i="0" u="none" strike="noStrike" baseline="0">
            <a:solidFill>
              <a:srgbClr val="000000"/>
            </a:solidFill>
            <a:latin typeface="Times New Roman"/>
            <a:cs typeface="Times New Roman"/>
          </a:endParaRPr>
        </a:p>
      </xdr:txBody>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314" name="Text Box 1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315" name="Text Box 18"/>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316" name="Text Box 20"/>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317" name="Text Box 2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318" name="Text Box 2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319" name="Text Box 2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320" name="Text Box 28"/>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321" name="Text Box 30"/>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322" name="Text Box 3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323" name="Text Box 3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324" name="Text Box 3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25"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26"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27"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28"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29"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30"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31"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32"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33"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34" name="Text Box 2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35" name="Text Box 2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36" name="Text Box 2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37" name="Text Box 2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38" name="Text Box 2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39" name="Text Box 3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40" name="Text Box 3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41" name="Text Box 3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42" name="Text Box 3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43"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44"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45"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46"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47"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48"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49"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50"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51"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52"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53"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54"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55"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56"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57"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58"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59"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60"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61" name="Text Box 2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62" name="Text Box 2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63" name="Text Box 2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64" name="Text Box 2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65" name="Text Box 2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66" name="Text Box 3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67" name="Text Box 3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68" name="Text Box 3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69" name="Text Box 3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70"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71"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72"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73"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74"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75"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76"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77"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78"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379" name="Text Box 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380" name="Text Box 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381" name="Text Box 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382" name="Text Box 8"/>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383" name="Text Box 10"/>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384" name="Text Box 1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385" name="Text Box 1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386" name="Text Box 1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387" name="Text Box 18"/>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388" name="Text Box 20"/>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389" name="Text Box 2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390" name="Text Box 2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391" name="Text Box 2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392" name="Text Box 28"/>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393" name="Text Box 30"/>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394" name="Text Box 3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395" name="Text Box 3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396" name="Text Box 3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97"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98"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99"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00"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01"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02"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03"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04"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05"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06" name="Text Box 2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07" name="Text Box 2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08" name="Text Box 2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09" name="Text Box 2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10" name="Text Box 2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11" name="Text Box 3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12" name="Text Box 3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13" name="Text Box 3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14" name="Text Box 3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15"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16"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17"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18"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19"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20"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21"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22"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23"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24"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25"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26"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27"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28"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29"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30"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31"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32"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33" name="Text Box 2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34" name="Text Box 2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35" name="Text Box 2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36" name="Text Box 2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37" name="Text Box 2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38" name="Text Box 3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39" name="Text Box 3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40" name="Text Box 3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41" name="Text Box 3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42"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43"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44"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45"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46"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47"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48"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49"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50"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51"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52"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53"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54"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55"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56"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57"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58"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59"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60" name="Text Box 2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61" name="Text Box 2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62" name="Text Box 2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63" name="Text Box 2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64" name="Text Box 2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65" name="Text Box 3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66" name="Text Box 3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67" name="Text Box 3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68" name="Text Box 3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69"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70"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71"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72"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73"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74"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75"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76"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77"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478" name="Text Box 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479" name="Text Box 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480" name="Text Box 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481" name="Text Box 8"/>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482" name="Text Box 10"/>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483" name="Text Box 1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484" name="Text Box 1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485" name="Text Box 1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486" name="Text Box 18"/>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487" name="Text Box 20"/>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488" name="Text Box 2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489" name="Text Box 2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490" name="Text Box 2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491" name="Text Box 28"/>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492" name="Text Box 30"/>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493" name="Text Box 3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494" name="Text Box 3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495" name="Text Box 3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96"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97"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98"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99"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00"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01"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02"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03"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04"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05" name="Text Box 2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06" name="Text Box 2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07" name="Text Box 2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08" name="Text Box 2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09" name="Text Box 2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10" name="Text Box 3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11" name="Text Box 3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12" name="Text Box 3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13" name="Text Box 3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14"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15"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16"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17"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18"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19"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20"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21"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22"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523" name="Text Box 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524" name="Text Box 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525" name="Text Box 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1</xdr:col>
      <xdr:colOff>257175</xdr:colOff>
      <xdr:row>6</xdr:row>
      <xdr:rowOff>390525</xdr:rowOff>
    </xdr:from>
    <xdr:to>
      <xdr:col>6</xdr:col>
      <xdr:colOff>0</xdr:colOff>
      <xdr:row>6</xdr:row>
      <xdr:rowOff>781050</xdr:rowOff>
    </xdr:to>
    <xdr:sp macro="" textlink="">
      <xdr:nvSpPr>
        <xdr:cNvPr id="1526" name="Text Box 7"/>
        <xdr:cNvSpPr txBox="1">
          <a:spLocks noChangeArrowheads="1"/>
        </xdr:cNvSpPr>
      </xdr:nvSpPr>
      <xdr:spPr bwMode="auto">
        <a:xfrm>
          <a:off x="1263015" y="3019425"/>
          <a:ext cx="10708005" cy="230505"/>
        </a:xfrm>
        <a:prstGeom prst="rect">
          <a:avLst/>
        </a:prstGeom>
        <a:noFill/>
        <a:ln w="9525">
          <a:noFill/>
          <a:miter lim="800000"/>
          <a:headEnd/>
          <a:tailEnd/>
        </a:ln>
      </xdr:spPr>
      <xdr:txBody>
        <a:bodyPr vertOverflow="clip" wrap="square" lIns="36576" tIns="32004" rIns="36576" bIns="0" anchor="t" upright="1"/>
        <a:lstStyle/>
        <a:p>
          <a:pPr algn="ctr" rtl="0">
            <a:defRPr sz="1000"/>
          </a:pPr>
          <a:endParaRPr lang="ru-RU" sz="1800" b="1" i="0" u="none" strike="noStrike" baseline="0">
            <a:solidFill>
              <a:srgbClr val="000000"/>
            </a:solidFill>
            <a:latin typeface="Times New Roman"/>
            <a:cs typeface="Times New Roman"/>
          </a:endParaRPr>
        </a:p>
      </xdr:txBody>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527" name="Text Box 8"/>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1</xdr:col>
      <xdr:colOff>257175</xdr:colOff>
      <xdr:row>6</xdr:row>
      <xdr:rowOff>390525</xdr:rowOff>
    </xdr:from>
    <xdr:to>
      <xdr:col>6</xdr:col>
      <xdr:colOff>0</xdr:colOff>
      <xdr:row>6</xdr:row>
      <xdr:rowOff>781050</xdr:rowOff>
    </xdr:to>
    <xdr:sp macro="" textlink="">
      <xdr:nvSpPr>
        <xdr:cNvPr id="1528" name="Text Box 9"/>
        <xdr:cNvSpPr txBox="1">
          <a:spLocks noChangeArrowheads="1"/>
        </xdr:cNvSpPr>
      </xdr:nvSpPr>
      <xdr:spPr bwMode="auto">
        <a:xfrm>
          <a:off x="1263015" y="3019425"/>
          <a:ext cx="10708005" cy="230505"/>
        </a:xfrm>
        <a:prstGeom prst="rect">
          <a:avLst/>
        </a:prstGeom>
        <a:noFill/>
        <a:ln w="9525">
          <a:noFill/>
          <a:miter lim="800000"/>
          <a:headEnd/>
          <a:tailEnd/>
        </a:ln>
      </xdr:spPr>
      <xdr:txBody>
        <a:bodyPr vertOverflow="clip" wrap="square" lIns="36576" tIns="32004" rIns="36576" bIns="0" anchor="t" upright="1"/>
        <a:lstStyle/>
        <a:p>
          <a:pPr algn="ctr" rtl="0">
            <a:defRPr sz="1000"/>
          </a:pPr>
          <a:endParaRPr lang="ru-RU" sz="1800" b="1" i="0" u="none" strike="noStrike" baseline="0">
            <a:solidFill>
              <a:srgbClr val="000000"/>
            </a:solidFill>
            <a:latin typeface="Times New Roman"/>
            <a:cs typeface="Times New Roman"/>
          </a:endParaRPr>
        </a:p>
      </xdr:txBody>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529" name="Text Box 10"/>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1</xdr:col>
      <xdr:colOff>257175</xdr:colOff>
      <xdr:row>6</xdr:row>
      <xdr:rowOff>390525</xdr:rowOff>
    </xdr:from>
    <xdr:to>
      <xdr:col>6</xdr:col>
      <xdr:colOff>0</xdr:colOff>
      <xdr:row>6</xdr:row>
      <xdr:rowOff>781050</xdr:rowOff>
    </xdr:to>
    <xdr:sp macro="" textlink="">
      <xdr:nvSpPr>
        <xdr:cNvPr id="1530" name="Text Box 11"/>
        <xdr:cNvSpPr txBox="1">
          <a:spLocks noChangeArrowheads="1"/>
        </xdr:cNvSpPr>
      </xdr:nvSpPr>
      <xdr:spPr bwMode="auto">
        <a:xfrm>
          <a:off x="1263015" y="3019425"/>
          <a:ext cx="10708005" cy="230505"/>
        </a:xfrm>
        <a:prstGeom prst="rect">
          <a:avLst/>
        </a:prstGeom>
        <a:noFill/>
        <a:ln w="9525">
          <a:noFill/>
          <a:miter lim="800000"/>
          <a:headEnd/>
          <a:tailEnd/>
        </a:ln>
      </xdr:spPr>
      <xdr:txBody>
        <a:bodyPr vertOverflow="clip" wrap="square" lIns="36576" tIns="32004" rIns="36576" bIns="0" anchor="t" upright="1"/>
        <a:lstStyle/>
        <a:p>
          <a:pPr algn="ctr" rtl="0">
            <a:defRPr sz="1000"/>
          </a:pPr>
          <a:endParaRPr lang="ru-RU" sz="1800" b="1" i="0" u="none" strike="noStrike" baseline="0">
            <a:solidFill>
              <a:srgbClr val="000000"/>
            </a:solidFill>
            <a:latin typeface="Times New Roman"/>
            <a:cs typeface="Times New Roman"/>
          </a:endParaRPr>
        </a:p>
      </xdr:txBody>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531" name="Text Box 1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532" name="Text Box 1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533" name="Text Box 1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534" name="Text Box 18"/>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535" name="Text Box 20"/>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536" name="Text Box 2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537" name="Text Box 2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538" name="Text Box 2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539" name="Text Box 28"/>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540" name="Text Box 30"/>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541" name="Text Box 3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542" name="Text Box 3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543" name="Text Box 3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44"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45"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46"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47"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48"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49"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50"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51"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52"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53" name="Text Box 2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54" name="Text Box 2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55" name="Text Box 2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56" name="Text Box 2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57" name="Text Box 2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58" name="Text Box 3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59" name="Text Box 3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60" name="Text Box 3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61" name="Text Box 3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62"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63"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64"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65"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66"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67"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68"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69"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70"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71"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72"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73"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74"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75"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76"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77"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78"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79"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80" name="Text Box 2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81" name="Text Box 2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82" name="Text Box 2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83" name="Text Box 2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84" name="Text Box 2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85" name="Text Box 3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86" name="Text Box 3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87" name="Text Box 3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88" name="Text Box 3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89"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90"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91"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92"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93"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94"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95"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96"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97"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598" name="Text Box 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599" name="Text Box 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600" name="Text Box 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601" name="Text Box 8"/>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602" name="Text Box 10"/>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603" name="Text Box 1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604" name="Text Box 1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605" name="Text Box 1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606" name="Text Box 18"/>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607" name="Text Box 20"/>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608" name="Text Box 2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609" name="Text Box 2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610" name="Text Box 2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611" name="Text Box 28"/>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612" name="Text Box 30"/>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613" name="Text Box 3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614" name="Text Box 3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615" name="Text Box 3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16"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17"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18"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19"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20"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21"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22"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23"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24"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25" name="Text Box 2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26" name="Text Box 2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27" name="Text Box 2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28" name="Text Box 2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29" name="Text Box 2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30" name="Text Box 3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31" name="Text Box 3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32" name="Text Box 3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33" name="Text Box 3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34"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35"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36"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37"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38"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39"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40"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41"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42"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43"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44"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45"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46"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47"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48"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49"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50"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51"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52" name="Text Box 2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53" name="Text Box 2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54" name="Text Box 2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55" name="Text Box 2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56" name="Text Box 2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57" name="Text Box 3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58" name="Text Box 3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59" name="Text Box 3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60" name="Text Box 3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61"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62"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63"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64"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65"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66"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67"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68"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69"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70"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71"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72"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73"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74"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75"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76"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77"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78"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79" name="Text Box 2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80" name="Text Box 2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81" name="Text Box 2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82" name="Text Box 2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83" name="Text Box 2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84" name="Text Box 3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85" name="Text Box 3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86" name="Text Box 3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87" name="Text Box 3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88"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89"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90"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91"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92"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93"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94"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95"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96"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697" name="Text Box 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698" name="Text Box 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699" name="Text Box 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700" name="Text Box 8"/>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701" name="Text Box 10"/>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702" name="Text Box 1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703" name="Text Box 1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704" name="Text Box 1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705" name="Text Box 18"/>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706" name="Text Box 20"/>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707" name="Text Box 2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708" name="Text Box 2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709" name="Text Box 2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710" name="Text Box 28"/>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711" name="Text Box 30"/>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712" name="Text Box 3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713" name="Text Box 3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714" name="Text Box 3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15"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16"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17"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18"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19"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20"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21"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22"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23"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24" name="Text Box 2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25" name="Text Box 2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26" name="Text Box 2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27" name="Text Box 2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28" name="Text Box 2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29" name="Text Box 3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30" name="Text Box 3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31" name="Text Box 3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32" name="Text Box 3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33"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34"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35"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36"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37"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38"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39"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40"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41"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742" name="Text Box 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743" name="Text Box 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744" name="Text Box 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745" name="Text Box 8"/>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746" name="Text Box 10"/>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747" name="Text Box 1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748" name="Text Box 1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749" name="Text Box 1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750" name="Text Box 18"/>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751" name="Text Box 20"/>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752" name="Text Box 2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753" name="Text Box 2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754" name="Text Box 2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755" name="Text Box 28"/>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756" name="Text Box 30"/>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757" name="Text Box 3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758" name="Text Box 3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759" name="Text Box 3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60"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61"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62"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63"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64"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65"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66"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67"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68"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69" name="Text Box 2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70" name="Text Box 2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71" name="Text Box 2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72" name="Text Box 2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73" name="Text Box 2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74" name="Text Box 3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75" name="Text Box 3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76" name="Text Box 3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77" name="Text Box 3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78"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79"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80"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81"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82"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83"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84"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85"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86"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87"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88"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89"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90"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91"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92"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93"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94"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95"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96" name="Text Box 2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97" name="Text Box 2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98" name="Text Box 2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99" name="Text Box 2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00" name="Text Box 2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01" name="Text Box 3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02" name="Text Box 3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03" name="Text Box 3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04" name="Text Box 3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05"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06"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07"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08"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09"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10"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11"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12"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13"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814" name="Text Box 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815" name="Text Box 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816" name="Text Box 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817" name="Text Box 8"/>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818" name="Text Box 10"/>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819" name="Text Box 1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820" name="Text Box 1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821" name="Text Box 1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822" name="Text Box 18"/>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823" name="Text Box 20"/>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824" name="Text Box 2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825" name="Text Box 2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826" name="Text Box 2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827" name="Text Box 28"/>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828" name="Text Box 30"/>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829" name="Text Box 3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830" name="Text Box 3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831" name="Text Box 3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32"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33"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34"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35"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36"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37"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38"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39"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40"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41" name="Text Box 2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42" name="Text Box 2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43" name="Text Box 2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44" name="Text Box 2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45" name="Text Box 2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46" name="Text Box 3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47" name="Text Box 3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48" name="Text Box 3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49" name="Text Box 3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50"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51"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52"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53"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54"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55"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56"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57"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58"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59"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60"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61"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62"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63"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64"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65"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66"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67"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68" name="Text Box 2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69" name="Text Box 2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70" name="Text Box 2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71" name="Text Box 2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72" name="Text Box 2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73" name="Text Box 3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74" name="Text Box 3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75" name="Text Box 3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76" name="Text Box 3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77"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78"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79"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80"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81"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82"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83"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84"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85"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86"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87"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88"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89"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90"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91"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92"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93"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94"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95" name="Text Box 2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96" name="Text Box 2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97" name="Text Box 2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98" name="Text Box 2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99" name="Text Box 2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00" name="Text Box 3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01" name="Text Box 3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02" name="Text Box 3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03" name="Text Box 3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04"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05"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06"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07"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08"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09"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10"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11"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12"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913" name="Text Box 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914" name="Text Box 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915" name="Text Box 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916" name="Text Box 8"/>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917" name="Text Box 10"/>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918" name="Text Box 1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919" name="Text Box 1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920" name="Text Box 1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921" name="Text Box 18"/>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922" name="Text Box 20"/>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923" name="Text Box 2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924" name="Text Box 2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925" name="Text Box 2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926" name="Text Box 28"/>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927" name="Text Box 30"/>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928" name="Text Box 3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929" name="Text Box 3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930" name="Text Box 3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31"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32"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33"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34"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35"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36"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37"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38"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39"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40" name="Text Box 2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41" name="Text Box 2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42" name="Text Box 2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43" name="Text Box 2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44" name="Text Box 2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45" name="Text Box 3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46" name="Text Box 3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47" name="Text Box 3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48" name="Text Box 3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49"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50"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51"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52"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53"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54"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55"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56"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57"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958" name="Text Box 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959" name="Text Box 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960" name="Text Box 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961" name="Text Box 8"/>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962" name="Text Box 10"/>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963" name="Text Box 1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964" name="Text Box 1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965" name="Text Box 1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966" name="Text Box 18"/>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967" name="Text Box 20"/>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968" name="Text Box 2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969" name="Text Box 2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970" name="Text Box 2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971" name="Text Box 28"/>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972" name="Text Box 30"/>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973" name="Text Box 3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974" name="Text Box 3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975" name="Text Box 3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76"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77"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78"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79"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80"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81"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82"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83"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84"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85" name="Text Box 2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86" name="Text Box 2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87" name="Text Box 2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88" name="Text Box 2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89" name="Text Box 2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90" name="Text Box 3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91" name="Text Box 3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92" name="Text Box 3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93" name="Text Box 3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94"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95"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96"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97"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98"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99"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00"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01"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02"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03"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04"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05"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06"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07"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08"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09"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10"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11"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12" name="Text Box 2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13" name="Text Box 2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14" name="Text Box 2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15" name="Text Box 2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16" name="Text Box 2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17" name="Text Box 3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18" name="Text Box 3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19" name="Text Box 3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20" name="Text Box 3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21"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22"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23"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24"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25"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26"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27"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28"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29"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030" name="Text Box 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031" name="Text Box 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032" name="Text Box 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033" name="Text Box 8"/>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034" name="Text Box 10"/>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035" name="Text Box 1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036" name="Text Box 1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037" name="Text Box 1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038" name="Text Box 18"/>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039" name="Text Box 20"/>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040" name="Text Box 2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041" name="Text Box 2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042" name="Text Box 2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043" name="Text Box 28"/>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044" name="Text Box 30"/>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045" name="Text Box 3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046" name="Text Box 3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047" name="Text Box 3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48"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49"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50"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51"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52"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53"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54"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55"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56"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57" name="Text Box 2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58" name="Text Box 2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59" name="Text Box 2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60" name="Text Box 2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61" name="Text Box 2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62" name="Text Box 3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63" name="Text Box 3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64" name="Text Box 3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65" name="Text Box 3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66"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67"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68"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69"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70"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71"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72"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73"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74"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75"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76"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77"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78"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79"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80"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81"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82"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83"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84" name="Text Box 2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85" name="Text Box 2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86" name="Text Box 2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87" name="Text Box 2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88" name="Text Box 2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89" name="Text Box 3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90" name="Text Box 3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91" name="Text Box 3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92" name="Text Box 3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93"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94"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95"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96"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97"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98"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99"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00"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01"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02"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03"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04"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05"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06"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07"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08"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09"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10"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11" name="Text Box 2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12" name="Text Box 2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13" name="Text Box 2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14" name="Text Box 2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15" name="Text Box 2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16" name="Text Box 3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17" name="Text Box 3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18" name="Text Box 3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19" name="Text Box 3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20"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21"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22"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23"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24"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25"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26"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27"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28"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129" name="Text Box 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130" name="Text Box 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131" name="Text Box 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132" name="Text Box 8"/>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133" name="Text Box 10"/>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134" name="Text Box 1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135" name="Text Box 1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136" name="Text Box 1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137" name="Text Box 18"/>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138" name="Text Box 20"/>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139" name="Text Box 2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140" name="Text Box 2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141" name="Text Box 2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142" name="Text Box 28"/>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143" name="Text Box 30"/>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144" name="Text Box 3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145" name="Text Box 3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146" name="Text Box 3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47"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48"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49"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50"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51"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52"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53"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54"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55"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56" name="Text Box 2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57" name="Text Box 2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58" name="Text Box 2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59" name="Text Box 2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60" name="Text Box 2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61" name="Text Box 3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62" name="Text Box 3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63" name="Text Box 3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64" name="Text Box 3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65"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66"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67"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68"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69"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70"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71"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72"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73"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174" name="Text Box 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175" name="Text Box 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176" name="Text Box 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177" name="Text Box 8"/>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178" name="Text Box 10"/>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179" name="Text Box 1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180" name="Text Box 1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181" name="Text Box 1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182" name="Text Box 18"/>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183" name="Text Box 20"/>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184" name="Text Box 2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185" name="Text Box 2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186" name="Text Box 2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187" name="Text Box 28"/>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188" name="Text Box 30"/>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189" name="Text Box 3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190" name="Text Box 3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191" name="Text Box 3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92"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93"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94"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95"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96"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97"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98"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99"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00"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01" name="Text Box 2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02" name="Text Box 2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03" name="Text Box 2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04" name="Text Box 2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05" name="Text Box 2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06" name="Text Box 3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07" name="Text Box 3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08" name="Text Box 3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09" name="Text Box 3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10"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11"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12"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13"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14"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15"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16"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17"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18"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19"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20"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21"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22"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23"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24"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25"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26"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27"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28" name="Text Box 2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29" name="Text Box 2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30" name="Text Box 2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31" name="Text Box 2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32" name="Text Box 2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33" name="Text Box 3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34" name="Text Box 3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35" name="Text Box 3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36" name="Text Box 3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37"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38"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39"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40"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41"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42"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43"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44"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45"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246" name="Text Box 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247" name="Text Box 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248" name="Text Box 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249" name="Text Box 8"/>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250" name="Text Box 10"/>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251" name="Text Box 1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252" name="Text Box 1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253" name="Text Box 1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254" name="Text Box 18"/>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255" name="Text Box 20"/>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256" name="Text Box 2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257" name="Text Box 2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258" name="Text Box 2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259" name="Text Box 28"/>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260" name="Text Box 30"/>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261" name="Text Box 3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262" name="Text Box 3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263" name="Text Box 3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64"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65"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66"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67"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68"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69"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70"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71"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72"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73" name="Text Box 2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74" name="Text Box 2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75" name="Text Box 2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76" name="Text Box 2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77" name="Text Box 2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78" name="Text Box 3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79" name="Text Box 3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80" name="Text Box 3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81" name="Text Box 3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82"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83"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84"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85"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86"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87"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88"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89"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90"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91"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92"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93"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94"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95"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96"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97"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98"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99"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00" name="Text Box 2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01" name="Text Box 2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02" name="Text Box 2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03" name="Text Box 2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04" name="Text Box 2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05" name="Text Box 3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06" name="Text Box 3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07" name="Text Box 3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08" name="Text Box 3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09"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10"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11"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12"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13"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14"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15"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16"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17"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18"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19"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20"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21"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22"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23"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24"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25"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26"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27" name="Text Box 2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28" name="Text Box 2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29" name="Text Box 2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30" name="Text Box 2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31" name="Text Box 2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32" name="Text Box 3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33" name="Text Box 3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34" name="Text Box 3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35" name="Text Box 3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36"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37"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38"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39"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40"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41"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42"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43"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44"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345" name="Text Box 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346" name="Text Box 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347" name="Text Box 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348" name="Text Box 8"/>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349" name="Text Box 10"/>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350" name="Text Box 1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351" name="Text Box 1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352" name="Text Box 1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353" name="Text Box 18"/>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354" name="Text Box 20"/>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355" name="Text Box 2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356" name="Text Box 2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357" name="Text Box 2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358" name="Text Box 28"/>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359" name="Text Box 30"/>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360" name="Text Box 3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361" name="Text Box 3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362" name="Text Box 3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63"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64"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65"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66"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67"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68"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69"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70"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71"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72" name="Text Box 2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73" name="Text Box 2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74" name="Text Box 2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75" name="Text Box 2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76" name="Text Box 2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77" name="Text Box 3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78" name="Text Box 3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79" name="Text Box 3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80" name="Text Box 3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81"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82"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83"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84"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85"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86"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87"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88"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89"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390" name="Text Box 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391" name="Text Box 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392" name="Text Box 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393" name="Text Box 8"/>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394" name="Text Box 10"/>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395" name="Text Box 1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396" name="Text Box 1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397" name="Text Box 1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398" name="Text Box 18"/>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399" name="Text Box 20"/>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400" name="Text Box 2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401" name="Text Box 2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402" name="Text Box 2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403" name="Text Box 28"/>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404" name="Text Box 30"/>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405" name="Text Box 3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406" name="Text Box 3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407" name="Text Box 3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08"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09"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10"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11"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12"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13"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14"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15"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16"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17" name="Text Box 2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18" name="Text Box 2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19" name="Text Box 2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20" name="Text Box 2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21" name="Text Box 2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22" name="Text Box 3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23" name="Text Box 3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24" name="Text Box 3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25" name="Text Box 3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26"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27"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28"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29"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30"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31"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32"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33"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34"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35"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36"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37"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38"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39"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40"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41"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42"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43"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44" name="Text Box 2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45" name="Text Box 2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46" name="Text Box 2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47" name="Text Box 2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48" name="Text Box 2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49" name="Text Box 3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50" name="Text Box 3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51" name="Text Box 3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52" name="Text Box 3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53"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54"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55"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56"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57"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58"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59"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60"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61"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462" name="Text Box 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463" name="Text Box 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464" name="Text Box 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465" name="Text Box 8"/>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466" name="Text Box 10"/>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467" name="Text Box 1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468" name="Text Box 1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469" name="Text Box 1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470" name="Text Box 18"/>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471" name="Text Box 20"/>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472" name="Text Box 2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473" name="Text Box 2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474" name="Text Box 2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475" name="Text Box 28"/>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476" name="Text Box 30"/>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477" name="Text Box 3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478" name="Text Box 3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479" name="Text Box 3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80"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81"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82"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83"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84"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85"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86"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87"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88"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89" name="Text Box 2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90" name="Text Box 2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91" name="Text Box 2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92" name="Text Box 2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93" name="Text Box 2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94" name="Text Box 3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95" name="Text Box 3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96" name="Text Box 3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97" name="Text Box 3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98"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99"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00"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01"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02"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03"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04"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05"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06"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07"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08"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09"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10"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11"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12"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13"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14"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15"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16" name="Text Box 2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17" name="Text Box 2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18" name="Text Box 2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19" name="Text Box 2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20" name="Text Box 2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21" name="Text Box 3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22" name="Text Box 3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23" name="Text Box 3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24" name="Text Box 3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25"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26"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27"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28"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29"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30"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31"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32"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33"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34"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35"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36"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37"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38"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39"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40"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41"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42"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43" name="Text Box 2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44" name="Text Box 2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45" name="Text Box 2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46" name="Text Box 2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47" name="Text Box 2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48" name="Text Box 3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49" name="Text Box 3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50" name="Text Box 3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51" name="Text Box 3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52"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53"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54"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55"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56"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57"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58"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59"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60"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561" name="Text Box 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562" name="Text Box 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563" name="Text Box 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564" name="Text Box 8"/>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565" name="Text Box 10"/>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566" name="Text Box 1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567" name="Text Box 1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568" name="Text Box 1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569" name="Text Box 18"/>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570" name="Text Box 20"/>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571" name="Text Box 2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572" name="Text Box 2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573" name="Text Box 2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574" name="Text Box 28"/>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575" name="Text Box 30"/>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576" name="Text Box 3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577" name="Text Box 3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578" name="Text Box 3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79"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80"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81"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82"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83"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84"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85"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86"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87"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88" name="Text Box 2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89" name="Text Box 2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90" name="Text Box 2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91" name="Text Box 2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92" name="Text Box 2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93" name="Text Box 3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94" name="Text Box 3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95" name="Text Box 3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96" name="Text Box 3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97"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98"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99"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600"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601"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602"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603"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604"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605" name="Text Box 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606" name="Text Box 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607" name="Text Box 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608" name="Text Box 8"/>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609" name="Text Box 10"/>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610" name="Text Box 1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611" name="Text Box 1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612" name="Text Box 1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613" name="Text Box 18"/>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614" name="Text Box 20"/>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615" name="Text Box 2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616" name="Text Box 2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617" name="Text Box 2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618" name="Text Box 28"/>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619" name="Text Box 30"/>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620" name="Text Box 3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621" name="Text Box 3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622" name="Text Box 3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editAs="oneCell">
    <xdr:from>
      <xdr:col>2</xdr:col>
      <xdr:colOff>1524000</xdr:colOff>
      <xdr:row>0</xdr:row>
      <xdr:rowOff>130479</xdr:rowOff>
    </xdr:from>
    <xdr:to>
      <xdr:col>5</xdr:col>
      <xdr:colOff>1294765</xdr:colOff>
      <xdr:row>4</xdr:row>
      <xdr:rowOff>77204</xdr:rowOff>
    </xdr:to>
    <xdr:sp macro="" textlink="">
      <xdr:nvSpPr>
        <xdr:cNvPr id="2623" name="Text Box 1"/>
        <xdr:cNvSpPr txBox="1">
          <a:spLocks noChangeArrowheads="1"/>
        </xdr:cNvSpPr>
      </xdr:nvSpPr>
      <xdr:spPr bwMode="auto">
        <a:xfrm>
          <a:off x="7905750" y="130479"/>
          <a:ext cx="3946525" cy="1216725"/>
        </a:xfrm>
        <a:prstGeom prst="rect">
          <a:avLst/>
        </a:prstGeom>
        <a:noFill/>
        <a:ln w="9525">
          <a:noFill/>
          <a:miter lim="800000"/>
          <a:headEnd/>
          <a:tailEnd/>
        </a:ln>
      </xdr:spPr>
      <xdr:txBody>
        <a:bodyPr vertOverflow="clip" wrap="square" lIns="27432" tIns="22860" rIns="0" bIns="0" anchor="t" upright="1"/>
        <a:lstStyle/>
        <a:p>
          <a:pPr algn="l" rtl="0">
            <a:defRPr sz="1000"/>
          </a:pPr>
          <a:r>
            <a:rPr lang="ru-RU" sz="1000" b="1" i="0" u="none" strike="noStrike" baseline="0">
              <a:solidFill>
                <a:srgbClr val="000000"/>
              </a:solidFill>
              <a:latin typeface="Times New Roman"/>
              <a:cs typeface="Times New Roman"/>
            </a:rPr>
            <a:t>         </a:t>
          </a:r>
          <a:r>
            <a:rPr lang="ru-RU" sz="1800" b="0" i="0" u="none" strike="noStrike" baseline="0">
              <a:solidFill>
                <a:srgbClr val="000000"/>
              </a:solidFill>
              <a:latin typeface="Times New Roman"/>
              <a:cs typeface="Times New Roman"/>
            </a:rPr>
            <a:t>Додаток 1</a:t>
          </a:r>
        </a:p>
        <a:p>
          <a:pPr algn="l" rtl="0">
            <a:defRPr sz="1000"/>
          </a:pPr>
          <a:r>
            <a:rPr lang="ru-RU" sz="1800" b="0" i="0" u="none" strike="noStrike" baseline="0">
              <a:solidFill>
                <a:srgbClr val="000000"/>
              </a:solidFill>
              <a:latin typeface="Times New Roman"/>
              <a:cs typeface="Times New Roman"/>
            </a:rPr>
            <a:t>     до </a:t>
          </a:r>
          <a:r>
            <a:rPr lang="ru-RU" sz="2000" b="0" i="0" u="none" strike="noStrike" baseline="0">
              <a:solidFill>
                <a:srgbClr val="000000"/>
              </a:solidFill>
              <a:latin typeface="Times New Roman"/>
              <a:cs typeface="Times New Roman"/>
            </a:rPr>
            <a:t>рішення</a:t>
          </a:r>
          <a:r>
            <a:rPr lang="ru-RU" sz="1800" b="0" i="0" u="none" strike="noStrike" baseline="0">
              <a:solidFill>
                <a:srgbClr val="000000"/>
              </a:solidFill>
              <a:latin typeface="Times New Roman"/>
              <a:cs typeface="Times New Roman"/>
            </a:rPr>
            <a:t> Вараської міської ради </a:t>
          </a:r>
        </a:p>
        <a:p>
          <a:pPr algn="l" rtl="0">
            <a:defRPr sz="1000"/>
          </a:pPr>
          <a:r>
            <a:rPr lang="ru-RU" sz="1800" b="0" i="0" u="none" strike="noStrike" baseline="0">
              <a:solidFill>
                <a:srgbClr val="000000"/>
              </a:solidFill>
              <a:latin typeface="Times New Roman"/>
              <a:cs typeface="Times New Roman"/>
            </a:rPr>
            <a:t>      __________2021 року № ________</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197471</xdr:colOff>
      <xdr:row>0</xdr:row>
      <xdr:rowOff>174238</xdr:rowOff>
    </xdr:from>
    <xdr:to>
      <xdr:col>6</xdr:col>
      <xdr:colOff>81311</xdr:colOff>
      <xdr:row>4</xdr:row>
      <xdr:rowOff>196308</xdr:rowOff>
    </xdr:to>
    <xdr:sp macro="" textlink="">
      <xdr:nvSpPr>
        <xdr:cNvPr id="2" name="Text Box 1"/>
        <xdr:cNvSpPr txBox="1">
          <a:spLocks noChangeArrowheads="1"/>
        </xdr:cNvSpPr>
      </xdr:nvSpPr>
      <xdr:spPr bwMode="auto">
        <a:xfrm>
          <a:off x="5331446" y="174238"/>
          <a:ext cx="3131865" cy="907895"/>
        </a:xfrm>
        <a:prstGeom prst="rect">
          <a:avLst/>
        </a:prstGeom>
        <a:noFill/>
        <a:ln w="9525">
          <a:noFill/>
          <a:miter lim="800000"/>
          <a:headEnd/>
          <a:tailEnd/>
        </a:ln>
      </xdr:spPr>
      <xdr:txBody>
        <a:bodyPr vertOverflow="clip" wrap="square" lIns="27432" tIns="22860" rIns="0" bIns="0" anchor="t" upright="1"/>
        <a:lstStyle/>
        <a:p>
          <a:pPr algn="l" rtl="0">
            <a:defRPr sz="1000"/>
          </a:pPr>
          <a:r>
            <a:rPr lang="ru-RU" sz="1000" b="1" i="0" u="none" strike="noStrike" baseline="0">
              <a:solidFill>
                <a:srgbClr val="000000"/>
              </a:solidFill>
              <a:latin typeface="Times New Roman"/>
              <a:cs typeface="Times New Roman"/>
            </a:rPr>
            <a:t>                  </a:t>
          </a:r>
          <a:r>
            <a:rPr lang="ru-RU" sz="1400" b="0" i="0" u="none" strike="noStrike" baseline="0">
              <a:solidFill>
                <a:srgbClr val="000000"/>
              </a:solidFill>
              <a:latin typeface="Times New Roman"/>
              <a:cs typeface="Times New Roman"/>
            </a:rPr>
            <a:t>     Додаток 2</a:t>
          </a:r>
        </a:p>
        <a:p>
          <a:pPr algn="l" rtl="0">
            <a:defRPr sz="1000"/>
          </a:pPr>
          <a:r>
            <a:rPr lang="ru-RU" sz="1400" b="0" i="0" u="none" strike="noStrike" baseline="0">
              <a:solidFill>
                <a:srgbClr val="000000"/>
              </a:solidFill>
              <a:latin typeface="Times New Roman"/>
              <a:cs typeface="Times New Roman"/>
            </a:rPr>
            <a:t>     до рішення Вараської  міської ради </a:t>
          </a:r>
        </a:p>
        <a:p>
          <a:pPr algn="l" rtl="0">
            <a:defRPr sz="1000"/>
          </a:pPr>
          <a:r>
            <a:rPr lang="ru-RU" sz="1400" b="0" i="0" u="none" strike="noStrike" baseline="0">
              <a:solidFill>
                <a:srgbClr val="000000"/>
              </a:solidFill>
              <a:latin typeface="Times New Roman"/>
              <a:cs typeface="Times New Roman"/>
            </a:rPr>
            <a:t>    _______________  2021 року  №____</a:t>
          </a:r>
        </a:p>
        <a:p>
          <a:pPr algn="l" rtl="0">
            <a:defRPr sz="1000"/>
          </a:pPr>
          <a:endParaRPr lang="ru-RU" sz="1400" b="0" i="0" u="none" strike="noStrike" baseline="0">
            <a:solidFill>
              <a:srgbClr val="000000"/>
            </a:solidFill>
            <a:latin typeface="Times New Roman"/>
            <a:cs typeface="Times New Roman"/>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11</xdr:col>
      <xdr:colOff>266700</xdr:colOff>
      <xdr:row>0</xdr:row>
      <xdr:rowOff>0</xdr:rowOff>
    </xdr:from>
    <xdr:to>
      <xdr:col>17</xdr:col>
      <xdr:colOff>195264</xdr:colOff>
      <xdr:row>3</xdr:row>
      <xdr:rowOff>161925</xdr:rowOff>
    </xdr:to>
    <xdr:sp macro="" textlink="">
      <xdr:nvSpPr>
        <xdr:cNvPr id="2" name="Text Box 1"/>
        <xdr:cNvSpPr txBox="1">
          <a:spLocks noChangeArrowheads="1"/>
        </xdr:cNvSpPr>
      </xdr:nvSpPr>
      <xdr:spPr bwMode="auto">
        <a:xfrm>
          <a:off x="12696825" y="0"/>
          <a:ext cx="3228976" cy="752475"/>
        </a:xfrm>
        <a:prstGeom prst="rect">
          <a:avLst/>
        </a:prstGeom>
        <a:noFill/>
        <a:ln w="9525">
          <a:noFill/>
          <a:miter lim="800000"/>
          <a:headEnd/>
          <a:tailEnd/>
        </a:ln>
      </xdr:spPr>
      <xdr:txBody>
        <a:bodyPr vertOverflow="clip" wrap="square" lIns="27432" tIns="22860" rIns="0" bIns="0" anchor="t" upright="1"/>
        <a:lstStyle/>
        <a:p>
          <a:pPr algn="l" rtl="0">
            <a:defRPr sz="1000"/>
          </a:pPr>
          <a:r>
            <a:rPr lang="ru-RU" sz="1000" b="1" i="0" u="none" strike="noStrike" baseline="0">
              <a:solidFill>
                <a:srgbClr val="000000"/>
              </a:solidFill>
              <a:latin typeface="Times New Roman"/>
              <a:cs typeface="Times New Roman"/>
            </a:rPr>
            <a:t>                  </a:t>
          </a:r>
          <a:r>
            <a:rPr lang="ru-RU" sz="1400" b="0" i="0" u="none" strike="noStrike" baseline="0">
              <a:solidFill>
                <a:srgbClr val="000000"/>
              </a:solidFill>
              <a:latin typeface="Times New Roman"/>
              <a:cs typeface="Times New Roman"/>
            </a:rPr>
            <a:t>  Додаток  3</a:t>
          </a:r>
        </a:p>
        <a:p>
          <a:pPr algn="l" rtl="0">
            <a:defRPr sz="1000"/>
          </a:pPr>
          <a:r>
            <a:rPr lang="ru-RU" sz="1400" b="0" i="0" u="none" strike="noStrike" baseline="0">
              <a:solidFill>
                <a:srgbClr val="000000"/>
              </a:solidFill>
              <a:latin typeface="Times New Roman"/>
              <a:cs typeface="Times New Roman"/>
            </a:rPr>
            <a:t>     до рішення Вараської міської ради </a:t>
          </a:r>
        </a:p>
        <a:p>
          <a:pPr algn="l" rtl="0">
            <a:defRPr sz="1000"/>
          </a:pPr>
          <a:r>
            <a:rPr lang="ru-RU" sz="1400" b="0" i="0" u="none" strike="noStrike" baseline="0">
              <a:solidFill>
                <a:srgbClr val="000000"/>
              </a:solidFill>
              <a:latin typeface="Times New Roman"/>
              <a:cs typeface="Times New Roman"/>
            </a:rPr>
            <a:t>      ___________  2021 року  № _____</a:t>
          </a:r>
          <a:endParaRPr lang="ru-RU" sz="1600" b="0" i="0" u="none" strike="noStrike" baseline="0">
            <a:solidFill>
              <a:srgbClr val="000000"/>
            </a:solidFill>
            <a:latin typeface="Times New Roman"/>
            <a:cs typeface="Times New Roman"/>
          </a:endParaRPr>
        </a:p>
        <a:p>
          <a:pPr algn="l" rtl="0">
            <a:defRPr sz="1000"/>
          </a:pPr>
          <a:endParaRPr lang="ru-RU" sz="1600" b="0" i="0" u="none" strike="noStrike" baseline="0">
            <a:solidFill>
              <a:srgbClr val="000000"/>
            </a:solidFill>
            <a:latin typeface="Times New Roman"/>
            <a:cs typeface="Times New Roman"/>
          </a:endParaRPr>
        </a:p>
      </xdr:txBody>
    </xdr:sp>
    <xdr:clientData/>
  </xdr:twoCellAnchor>
  <xdr:twoCellAnchor>
    <xdr:from>
      <xdr:col>3</xdr:col>
      <xdr:colOff>815340</xdr:colOff>
      <xdr:row>0</xdr:row>
      <xdr:rowOff>0</xdr:rowOff>
    </xdr:from>
    <xdr:to>
      <xdr:col>13</xdr:col>
      <xdr:colOff>274318</xdr:colOff>
      <xdr:row>0</xdr:row>
      <xdr:rowOff>0</xdr:rowOff>
    </xdr:to>
    <xdr:sp macro="" textlink="">
      <xdr:nvSpPr>
        <xdr:cNvPr id="3" name="Text Box 2"/>
        <xdr:cNvSpPr txBox="1">
          <a:spLocks noChangeArrowheads="1"/>
        </xdr:cNvSpPr>
      </xdr:nvSpPr>
      <xdr:spPr bwMode="auto">
        <a:xfrm>
          <a:off x="3158490" y="0"/>
          <a:ext cx="11041378" cy="0"/>
        </a:xfrm>
        <a:prstGeom prst="rect">
          <a:avLst/>
        </a:prstGeom>
        <a:noFill/>
        <a:ln w="9525">
          <a:noFill/>
          <a:miter lim="800000"/>
          <a:headEnd/>
          <a:tailEnd/>
        </a:ln>
      </xdr:spPr>
      <xdr:txBody>
        <a:bodyPr vertOverflow="clip" wrap="square" lIns="36576" tIns="32004" rIns="36576" bIns="0" anchor="t" upright="1"/>
        <a:lstStyle/>
        <a:p>
          <a:pPr algn="ctr" rtl="0">
            <a:defRPr sz="1000"/>
          </a:pPr>
          <a:r>
            <a:rPr lang="ru-RU" sz="1600" b="1" i="0" u="none" strike="noStrike" baseline="0">
              <a:solidFill>
                <a:srgbClr val="000000"/>
              </a:solidFill>
              <a:latin typeface="Times New Roman"/>
              <a:cs typeface="Times New Roman"/>
            </a:rPr>
            <a:t>Розподіл видатків ____________бюджету на 2002 рік</a:t>
          </a:r>
        </a:p>
        <a:p>
          <a:pPr algn="ctr" rtl="0">
            <a:defRPr sz="1000"/>
          </a:pPr>
          <a:r>
            <a:rPr lang="ru-RU" sz="1600" b="1" i="0" u="none" strike="noStrike" baseline="0">
              <a:solidFill>
                <a:srgbClr val="000000"/>
              </a:solidFill>
              <a:latin typeface="Times New Roman"/>
              <a:cs typeface="Times New Roman"/>
            </a:rPr>
            <a:t>за головними розпорядниками коштів</a:t>
          </a:r>
        </a:p>
        <a:p>
          <a:pPr algn="ctr" rtl="0">
            <a:defRPr sz="1000"/>
          </a:pPr>
          <a:endParaRPr lang="ru-RU" sz="1600" b="1" i="0" u="none" strike="noStrike" baseline="0">
            <a:solidFill>
              <a:srgbClr val="000000"/>
            </a:solidFill>
            <a:latin typeface="Times New Roman"/>
            <a:cs typeface="Times New Roman"/>
          </a:endParaRPr>
        </a:p>
      </xdr:txBody>
    </xdr:sp>
    <xdr:clientData/>
  </xdr:twoCellAnchor>
  <xdr:twoCellAnchor>
    <xdr:from>
      <xdr:col>3</xdr:col>
      <xdr:colOff>293370</xdr:colOff>
      <xdr:row>5</xdr:row>
      <xdr:rowOff>180975</xdr:rowOff>
    </xdr:from>
    <xdr:to>
      <xdr:col>12</xdr:col>
      <xdr:colOff>38100</xdr:colOff>
      <xdr:row>7</xdr:row>
      <xdr:rowOff>0</xdr:rowOff>
    </xdr:to>
    <xdr:sp macro="" textlink="">
      <xdr:nvSpPr>
        <xdr:cNvPr id="4" name="Text Box 3"/>
        <xdr:cNvSpPr txBox="1">
          <a:spLocks noChangeArrowheads="1"/>
        </xdr:cNvSpPr>
      </xdr:nvSpPr>
      <xdr:spPr bwMode="auto">
        <a:xfrm>
          <a:off x="2636520" y="1276350"/>
          <a:ext cx="10717530" cy="704850"/>
        </a:xfrm>
        <a:prstGeom prst="rect">
          <a:avLst/>
        </a:prstGeom>
        <a:noFill/>
        <a:ln w="9525">
          <a:noFill/>
          <a:miter lim="800000"/>
          <a:headEnd/>
          <a:tailEnd/>
        </a:ln>
      </xdr:spPr>
      <xdr:txBody>
        <a:bodyPr vertOverflow="clip" wrap="square" lIns="36576" tIns="32004" rIns="36576" bIns="0" anchor="t" upright="1"/>
        <a:lstStyle/>
        <a:p>
          <a:pPr algn="ctr" rtl="0">
            <a:defRPr sz="1000"/>
          </a:pPr>
          <a:r>
            <a:rPr lang="ru-RU" sz="1800" b="1" i="0" u="none" strike="noStrike" baseline="0">
              <a:solidFill>
                <a:srgbClr val="000000"/>
              </a:solidFill>
              <a:latin typeface="Times New Roman"/>
              <a:cs typeface="Times New Roman"/>
            </a:rPr>
            <a:t>Зміни до розподілу видатків бюджету Вараської </a:t>
          </a:r>
        </a:p>
        <a:p>
          <a:pPr algn="ctr" rtl="0">
            <a:defRPr sz="1000"/>
          </a:pPr>
          <a:r>
            <a:rPr lang="ru-RU" sz="1800" b="1" i="0" u="none" strike="noStrike" baseline="0">
              <a:solidFill>
                <a:srgbClr val="000000"/>
              </a:solidFill>
              <a:latin typeface="Times New Roman"/>
              <a:cs typeface="Times New Roman"/>
            </a:rPr>
            <a:t>міської територіальної громади на 2021 рік</a:t>
          </a:r>
          <a:endParaRPr lang="ru-RU" sz="1000" b="1" i="0" u="none" strike="noStrike" baseline="0">
            <a:solidFill>
              <a:srgbClr val="000000"/>
            </a:solidFill>
            <a:latin typeface="Times New Roman"/>
            <a:cs typeface="Times New Roman"/>
          </a:endParaRPr>
        </a:p>
      </xdr:txBody>
    </xdr:sp>
    <xdr:clientData/>
  </xdr:twoCellAnchor>
  <xdr:twoCellAnchor>
    <xdr:from>
      <xdr:col>3</xdr:col>
      <xdr:colOff>1704975</xdr:colOff>
      <xdr:row>146</xdr:row>
      <xdr:rowOff>257175</xdr:rowOff>
    </xdr:from>
    <xdr:to>
      <xdr:col>13</xdr:col>
      <xdr:colOff>333375</xdr:colOff>
      <xdr:row>146</xdr:row>
      <xdr:rowOff>676274</xdr:rowOff>
    </xdr:to>
    <xdr:sp macro="" textlink="">
      <xdr:nvSpPr>
        <xdr:cNvPr id="5" name="Rectangle 4"/>
        <xdr:cNvSpPr>
          <a:spLocks noChangeArrowheads="1"/>
        </xdr:cNvSpPr>
      </xdr:nvSpPr>
      <xdr:spPr bwMode="auto">
        <a:xfrm>
          <a:off x="4048125" y="18230850"/>
          <a:ext cx="10210800" cy="419099"/>
        </a:xfrm>
        <a:prstGeom prst="rect">
          <a:avLst/>
        </a:prstGeom>
        <a:solidFill>
          <a:srgbClr val="FFFFFF"/>
        </a:solidFill>
        <a:ln w="9525">
          <a:noFill/>
          <a:miter lim="800000"/>
          <a:headEnd/>
          <a:tailEnd/>
        </a:ln>
      </xdr:spPr>
      <xdr:txBody>
        <a:bodyPr vertOverflow="clip" wrap="square" lIns="36576" tIns="32004" rIns="0" bIns="0" anchor="t" upright="1"/>
        <a:lstStyle/>
        <a:p>
          <a:pPr algn="l" rtl="0">
            <a:defRPr sz="1000"/>
          </a:pPr>
          <a:r>
            <a:rPr lang="ru-RU" sz="2000" b="0" i="0" u="none" strike="noStrike" baseline="0">
              <a:solidFill>
                <a:srgbClr val="000000"/>
              </a:solidFill>
              <a:latin typeface="Times New Roman"/>
              <a:cs typeface="Times New Roman"/>
            </a:rPr>
            <a:t>Секретар міської ради           </a:t>
          </a:r>
          <a:r>
            <a:rPr lang="en-US" sz="2000" b="0" i="0" u="none" strike="noStrike" baseline="0">
              <a:solidFill>
                <a:srgbClr val="000000"/>
              </a:solidFill>
              <a:latin typeface="Times New Roman"/>
              <a:cs typeface="Times New Roman"/>
            </a:rPr>
            <a:t>                </a:t>
          </a:r>
          <a:r>
            <a:rPr lang="ru-RU" sz="2000" b="0" i="0" u="none" strike="noStrike" baseline="0">
              <a:solidFill>
                <a:srgbClr val="000000"/>
              </a:solidFill>
              <a:latin typeface="Times New Roman"/>
              <a:cs typeface="Times New Roman"/>
            </a:rPr>
            <a:t>                          Геннадій ДЕРЕВ'ЯНЧУК</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786765</xdr:colOff>
      <xdr:row>0</xdr:row>
      <xdr:rowOff>38100</xdr:rowOff>
    </xdr:from>
    <xdr:to>
      <xdr:col>9</xdr:col>
      <xdr:colOff>1007878</xdr:colOff>
      <xdr:row>5</xdr:row>
      <xdr:rowOff>133946</xdr:rowOff>
    </xdr:to>
    <xdr:sp macro="" textlink="">
      <xdr:nvSpPr>
        <xdr:cNvPr id="2" name="Rectangle 1"/>
        <xdr:cNvSpPr>
          <a:spLocks noChangeArrowheads="1"/>
        </xdr:cNvSpPr>
      </xdr:nvSpPr>
      <xdr:spPr bwMode="auto">
        <a:xfrm>
          <a:off x="12483465" y="38100"/>
          <a:ext cx="4231138" cy="1353146"/>
        </a:xfrm>
        <a:prstGeom prst="rect">
          <a:avLst/>
        </a:prstGeom>
        <a:noFill/>
        <a:ln w="9525">
          <a:noFill/>
          <a:miter lim="800000"/>
          <a:headEnd/>
          <a:tailEnd/>
        </a:ln>
      </xdr:spPr>
      <xdr:txBody>
        <a:bodyPr vertOverflow="clip" wrap="square" lIns="18288" tIns="18288" rIns="0" bIns="0" anchor="t" upright="1"/>
        <a:lstStyle/>
        <a:p>
          <a:pPr algn="l" rtl="0">
            <a:defRPr sz="1000"/>
          </a:pPr>
          <a:r>
            <a:rPr lang="ru-RU" sz="1000" b="0" i="0" u="none" strike="noStrike" baseline="0">
              <a:solidFill>
                <a:srgbClr val="000000"/>
              </a:solidFill>
              <a:latin typeface="Arial Cyr"/>
              <a:cs typeface="Arial Cyr"/>
            </a:rPr>
            <a:t>   </a:t>
          </a:r>
        </a:p>
        <a:p>
          <a:pPr algn="l" rtl="0">
            <a:defRPr sz="1000"/>
          </a:pPr>
          <a:r>
            <a:rPr lang="ru-RU" sz="1000" b="0" i="0" u="none" strike="noStrike" baseline="0">
              <a:solidFill>
                <a:srgbClr val="000000"/>
              </a:solidFill>
              <a:latin typeface="Arial Cyr"/>
              <a:cs typeface="Arial Cyr"/>
            </a:rPr>
            <a:t>    </a:t>
          </a:r>
          <a:r>
            <a:rPr lang="ru-RU" sz="1400" b="0" i="0" u="none" strike="noStrike" baseline="0">
              <a:solidFill>
                <a:srgbClr val="000000"/>
              </a:solidFill>
              <a:latin typeface="Arial Cyr"/>
              <a:cs typeface="Arial Cyr"/>
            </a:rPr>
            <a:t>            </a:t>
          </a:r>
          <a:r>
            <a:rPr lang="ru-RU" sz="1400" b="0" i="0" u="none" strike="noStrike" baseline="0">
              <a:solidFill>
                <a:srgbClr val="000000"/>
              </a:solidFill>
              <a:latin typeface="Times New Roman"/>
              <a:cs typeface="Times New Roman"/>
            </a:rPr>
            <a:t>             </a:t>
          </a:r>
          <a:r>
            <a:rPr lang="ru-RU" sz="1600" b="0" i="0" u="none" strike="noStrike" baseline="0">
              <a:solidFill>
                <a:srgbClr val="000000"/>
              </a:solidFill>
              <a:latin typeface="Times New Roman"/>
              <a:cs typeface="Times New Roman"/>
            </a:rPr>
            <a:t>Додаток 5</a:t>
          </a:r>
        </a:p>
        <a:p>
          <a:pPr algn="l" rtl="0">
            <a:defRPr sz="1000"/>
          </a:pPr>
          <a:r>
            <a:rPr lang="ru-RU" sz="1600" b="0" i="0" u="none" strike="noStrike" baseline="0">
              <a:solidFill>
                <a:srgbClr val="000000"/>
              </a:solidFill>
              <a:latin typeface="Times New Roman"/>
              <a:cs typeface="Times New Roman"/>
            </a:rPr>
            <a:t>      до рішення Вараської міської ради</a:t>
          </a:r>
        </a:p>
        <a:p>
          <a:pPr algn="l" rtl="0">
            <a:defRPr sz="1000"/>
          </a:pPr>
          <a:r>
            <a:rPr lang="ru-RU" sz="1600" b="0" i="0" u="none" strike="noStrike" baseline="0">
              <a:solidFill>
                <a:srgbClr val="000000"/>
              </a:solidFill>
              <a:latin typeface="Times New Roman"/>
              <a:cs typeface="Times New Roman"/>
            </a:rPr>
            <a:t>      _______________ 2021 року №____</a:t>
          </a:r>
        </a:p>
      </xdr:txBody>
    </xdr:sp>
    <xdr:clientData/>
  </xdr:twoCellAnchor>
  <xdr:twoCellAnchor>
    <xdr:from>
      <xdr:col>1</xdr:col>
      <xdr:colOff>199360</xdr:colOff>
      <xdr:row>4</xdr:row>
      <xdr:rowOff>11076</xdr:rowOff>
    </xdr:from>
    <xdr:to>
      <xdr:col>5</xdr:col>
      <xdr:colOff>753139</xdr:colOff>
      <xdr:row>9</xdr:row>
      <xdr:rowOff>66454</xdr:rowOff>
    </xdr:to>
    <xdr:sp macro="" textlink="">
      <xdr:nvSpPr>
        <xdr:cNvPr id="3" name="Rectangle 2"/>
        <xdr:cNvSpPr>
          <a:spLocks noChangeArrowheads="1"/>
        </xdr:cNvSpPr>
      </xdr:nvSpPr>
      <xdr:spPr bwMode="auto">
        <a:xfrm>
          <a:off x="1304260" y="1068351"/>
          <a:ext cx="11145579" cy="1122178"/>
        </a:xfrm>
        <a:prstGeom prst="rect">
          <a:avLst/>
        </a:prstGeom>
        <a:solidFill>
          <a:srgbClr val="FFFFFF"/>
        </a:solidFill>
        <a:ln w="9525">
          <a:noFill/>
          <a:miter lim="800000"/>
          <a:headEnd/>
          <a:tailEnd/>
        </a:ln>
      </xdr:spPr>
      <xdr:txBody>
        <a:bodyPr vertOverflow="clip" wrap="square" lIns="36576" tIns="32004" rIns="36576" bIns="0" anchor="t" upright="1"/>
        <a:lstStyle/>
        <a:p>
          <a:pPr algn="ctr" rtl="0">
            <a:defRPr sz="1000"/>
          </a:pPr>
          <a:r>
            <a:rPr lang="ru-RU" sz="1800" b="1" i="0" u="none" strike="noStrike" baseline="0">
              <a:solidFill>
                <a:srgbClr val="000000"/>
              </a:solidFill>
              <a:latin typeface="Times New Roman"/>
              <a:cs typeface="Times New Roman"/>
            </a:rPr>
            <a:t>Зміни до розподілу</a:t>
          </a:r>
        </a:p>
        <a:p>
          <a:pPr algn="ctr" rtl="0">
            <a:defRPr sz="1000"/>
          </a:pPr>
          <a:r>
            <a:rPr lang="ru-RU" sz="1800" b="1" i="0" u="none" strike="noStrike" baseline="0">
              <a:solidFill>
                <a:srgbClr val="000000"/>
              </a:solidFill>
              <a:latin typeface="Times New Roman"/>
              <a:cs typeface="Times New Roman"/>
            </a:rPr>
            <a:t>коштів бюджету розвитку на здійснення заходів на будівництво, реконструкцію і реставрацію, капітальний ремонт об'єктів  виробничої, комунікаційної та соціальної  інфраструктури за об'єктами та іншими капітальними видатками  у 2021 році</a:t>
          </a:r>
        </a:p>
      </xdr:txBody>
    </xdr:sp>
    <xdr:clientData/>
  </xdr:twoCellAnchor>
  <xdr:twoCellAnchor>
    <xdr:from>
      <xdr:col>3</xdr:col>
      <xdr:colOff>299040</xdr:colOff>
      <xdr:row>83</xdr:row>
      <xdr:rowOff>228600</xdr:rowOff>
    </xdr:from>
    <xdr:to>
      <xdr:col>6</xdr:col>
      <xdr:colOff>1104902</xdr:colOff>
      <xdr:row>85</xdr:row>
      <xdr:rowOff>0</xdr:rowOff>
    </xdr:to>
    <xdr:sp macro="" textlink="">
      <xdr:nvSpPr>
        <xdr:cNvPr id="4" name="Rectangle 3"/>
        <xdr:cNvSpPr>
          <a:spLocks noChangeArrowheads="1"/>
        </xdr:cNvSpPr>
      </xdr:nvSpPr>
      <xdr:spPr bwMode="auto">
        <a:xfrm>
          <a:off x="3347040" y="19735800"/>
          <a:ext cx="10083212" cy="885825"/>
        </a:xfrm>
        <a:prstGeom prst="rect">
          <a:avLst/>
        </a:prstGeom>
        <a:solidFill>
          <a:srgbClr val="FFFFFF"/>
        </a:solidFill>
        <a:ln w="9525">
          <a:noFill/>
          <a:miter lim="800000"/>
          <a:headEnd/>
          <a:tailEnd/>
        </a:ln>
      </xdr:spPr>
      <xdr:txBody>
        <a:bodyPr vertOverflow="clip" wrap="square" lIns="36576" tIns="32004" rIns="0" bIns="0" anchor="t" upright="1"/>
        <a:lstStyle/>
        <a:p>
          <a:pPr algn="l" rtl="0">
            <a:defRPr sz="1000"/>
          </a:pPr>
          <a:endParaRPr lang="ru-RU" sz="2000" b="0" i="0" u="none" strike="noStrike" baseline="0">
            <a:solidFill>
              <a:srgbClr val="000000"/>
            </a:solidFill>
            <a:latin typeface="Times New Roman"/>
            <a:cs typeface="Times New Roman"/>
          </a:endParaRPr>
        </a:p>
        <a:p>
          <a:pPr algn="l" rtl="0">
            <a:defRPr sz="1000"/>
          </a:pPr>
          <a:r>
            <a:rPr lang="ru-RU" sz="2000" b="0" i="0" u="none" strike="noStrike" baseline="0">
              <a:solidFill>
                <a:srgbClr val="000000"/>
              </a:solidFill>
              <a:latin typeface="Times New Roman"/>
              <a:cs typeface="Times New Roman"/>
            </a:rPr>
            <a:t>Секретар міської ради                                  </a:t>
          </a:r>
          <a:r>
            <a:rPr lang="en-US" sz="2000" b="0" i="0" u="none" strike="noStrike" baseline="0">
              <a:solidFill>
                <a:srgbClr val="000000"/>
              </a:solidFill>
              <a:latin typeface="Times New Roman"/>
              <a:cs typeface="Times New Roman"/>
            </a:rPr>
            <a:t>                                  </a:t>
          </a:r>
          <a:r>
            <a:rPr lang="ru-RU" sz="2000" b="0" i="0" u="none" strike="noStrike" baseline="0">
              <a:solidFill>
                <a:srgbClr val="000000"/>
              </a:solidFill>
              <a:latin typeface="Times New Roman"/>
              <a:cs typeface="Times New Roman"/>
            </a:rPr>
            <a:t>   Геннадій ДЕРЕВ'ЯНЧУК</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219075</xdr:colOff>
      <xdr:row>0</xdr:row>
      <xdr:rowOff>0</xdr:rowOff>
    </xdr:from>
    <xdr:to>
      <xdr:col>9</xdr:col>
      <xdr:colOff>895350</xdr:colOff>
      <xdr:row>4</xdr:row>
      <xdr:rowOff>0</xdr:rowOff>
    </xdr:to>
    <xdr:sp macro="" textlink="">
      <xdr:nvSpPr>
        <xdr:cNvPr id="2" name="Rectangle 1"/>
        <xdr:cNvSpPr>
          <a:spLocks noChangeArrowheads="1"/>
        </xdr:cNvSpPr>
      </xdr:nvSpPr>
      <xdr:spPr bwMode="auto">
        <a:xfrm>
          <a:off x="11515725" y="0"/>
          <a:ext cx="3800475" cy="1209675"/>
        </a:xfrm>
        <a:prstGeom prst="rect">
          <a:avLst/>
        </a:prstGeom>
        <a:solidFill>
          <a:srgbClr val="FFFFFF"/>
        </a:solidFill>
        <a:ln w="9525">
          <a:noFill/>
          <a:miter lim="800000"/>
          <a:headEnd/>
          <a:tailEnd/>
        </a:ln>
      </xdr:spPr>
      <xdr:txBody>
        <a:bodyPr vertOverflow="clip" wrap="square" lIns="36576" tIns="32004" rIns="0" bIns="0" anchor="t" upright="1"/>
        <a:lstStyle/>
        <a:p>
          <a:pPr algn="l" rtl="1">
            <a:defRPr sz="1000"/>
          </a:pPr>
          <a:r>
            <a:rPr lang="ru-RU" sz="1400" b="0" i="0" strike="noStrike">
              <a:solidFill>
                <a:srgbClr val="000000"/>
              </a:solidFill>
              <a:latin typeface="Times New Roman"/>
              <a:cs typeface="Times New Roman"/>
            </a:rPr>
            <a:t>              </a:t>
          </a:r>
          <a:r>
            <a:rPr lang="ru-RU" sz="1600" b="0" i="0" strike="noStrike">
              <a:solidFill>
                <a:srgbClr val="000000"/>
              </a:solidFill>
              <a:latin typeface="Times New Roman"/>
              <a:cs typeface="Times New Roman"/>
            </a:rPr>
            <a:t>        </a:t>
          </a:r>
        </a:p>
      </xdr:txBody>
    </xdr:sp>
    <xdr:clientData/>
  </xdr:twoCellAnchor>
  <xdr:twoCellAnchor>
    <xdr:from>
      <xdr:col>0</xdr:col>
      <xdr:colOff>829253</xdr:colOff>
      <xdr:row>3</xdr:row>
      <xdr:rowOff>428394</xdr:rowOff>
    </xdr:from>
    <xdr:to>
      <xdr:col>8</xdr:col>
      <xdr:colOff>545406</xdr:colOff>
      <xdr:row>7</xdr:row>
      <xdr:rowOff>23090</xdr:rowOff>
    </xdr:to>
    <xdr:sp macro="" textlink="">
      <xdr:nvSpPr>
        <xdr:cNvPr id="3" name="Rectangle 2"/>
        <xdr:cNvSpPr>
          <a:spLocks noChangeArrowheads="1"/>
        </xdr:cNvSpPr>
      </xdr:nvSpPr>
      <xdr:spPr bwMode="auto">
        <a:xfrm>
          <a:off x="829253" y="914169"/>
          <a:ext cx="13136878" cy="966296"/>
        </a:xfrm>
        <a:prstGeom prst="rect">
          <a:avLst/>
        </a:prstGeom>
        <a:solidFill>
          <a:srgbClr val="FFFFFF"/>
        </a:solidFill>
        <a:ln w="9525">
          <a:noFill/>
          <a:miter lim="800000"/>
          <a:headEnd/>
          <a:tailEnd/>
        </a:ln>
      </xdr:spPr>
      <xdr:txBody>
        <a:bodyPr vertOverflow="clip" wrap="square" lIns="36576" tIns="32004" rIns="36576" bIns="0" anchor="t" upright="1"/>
        <a:lstStyle/>
        <a:p>
          <a:pPr algn="ctr" rtl="0">
            <a:defRPr sz="1000"/>
          </a:pPr>
          <a:r>
            <a:rPr lang="ru-RU" sz="1700" b="1" i="0" u="none" strike="noStrike" baseline="0">
              <a:solidFill>
                <a:srgbClr val="000000"/>
              </a:solidFill>
              <a:latin typeface="Times New Roman"/>
              <a:cs typeface="Times New Roman"/>
            </a:rPr>
            <a:t>Зміни до розподілу</a:t>
          </a:r>
        </a:p>
        <a:p>
          <a:pPr algn="ctr" rtl="0">
            <a:defRPr sz="1000"/>
          </a:pPr>
          <a:r>
            <a:rPr lang="ru-RU" sz="1700" b="1" i="0" u="none" strike="noStrike" baseline="0">
              <a:solidFill>
                <a:srgbClr val="000000"/>
              </a:solidFill>
              <a:latin typeface="Times New Roman"/>
              <a:cs typeface="Times New Roman"/>
            </a:rPr>
            <a:t>    витрат бюджету Вараської міської територіальної громади на реалізацію місцевих/регіональних програм </a:t>
          </a:r>
        </a:p>
        <a:p>
          <a:pPr algn="ctr" rtl="0">
            <a:defRPr sz="1000"/>
          </a:pPr>
          <a:r>
            <a:rPr lang="ru-RU" sz="1700" b="1" i="0" u="none" strike="noStrike" baseline="0">
              <a:solidFill>
                <a:srgbClr val="000000"/>
              </a:solidFill>
              <a:latin typeface="Times New Roman"/>
              <a:cs typeface="Times New Roman"/>
            </a:rPr>
            <a:t>  у 2021 році</a:t>
          </a:r>
        </a:p>
      </xdr:txBody>
    </xdr:sp>
    <xdr:clientData/>
  </xdr:twoCellAnchor>
  <xdr:twoCellAnchor>
    <xdr:from>
      <xdr:col>0</xdr:col>
      <xdr:colOff>609600</xdr:colOff>
      <xdr:row>85</xdr:row>
      <xdr:rowOff>485774</xdr:rowOff>
    </xdr:from>
    <xdr:to>
      <xdr:col>10</xdr:col>
      <xdr:colOff>0</xdr:colOff>
      <xdr:row>85</xdr:row>
      <xdr:rowOff>1181099</xdr:rowOff>
    </xdr:to>
    <xdr:sp macro="" textlink="">
      <xdr:nvSpPr>
        <xdr:cNvPr id="4" name="Rectangle 3"/>
        <xdr:cNvSpPr>
          <a:spLocks noChangeArrowheads="1"/>
        </xdr:cNvSpPr>
      </xdr:nvSpPr>
      <xdr:spPr bwMode="auto">
        <a:xfrm>
          <a:off x="609600" y="16716374"/>
          <a:ext cx="14754225" cy="695325"/>
        </a:xfrm>
        <a:prstGeom prst="rect">
          <a:avLst/>
        </a:prstGeom>
        <a:solidFill>
          <a:srgbClr val="FFFFFF"/>
        </a:solidFill>
        <a:ln w="9525">
          <a:noFill/>
          <a:miter lim="800000"/>
          <a:headEnd/>
          <a:tailEnd/>
        </a:ln>
      </xdr:spPr>
      <xdr:txBody>
        <a:bodyPr vertOverflow="clip" wrap="square" lIns="27432" tIns="27432" rIns="0" bIns="0" anchor="t" upright="1"/>
        <a:lstStyle/>
        <a:p>
          <a:pPr algn="l" rtl="0">
            <a:defRPr sz="1000"/>
          </a:pPr>
          <a:r>
            <a:rPr lang="ru-RU" sz="1800" b="0" i="0" u="none" strike="noStrike" baseline="0">
              <a:solidFill>
                <a:srgbClr val="000000"/>
              </a:solidFill>
              <a:latin typeface="Times New Roman"/>
              <a:cs typeface="Times New Roman"/>
            </a:rPr>
            <a:t>                  </a:t>
          </a:r>
        </a:p>
        <a:p>
          <a:pPr algn="l" rtl="0">
            <a:defRPr sz="1000"/>
          </a:pPr>
          <a:r>
            <a:rPr lang="ru-RU" sz="2000" b="0" i="0" u="none" strike="noStrike" baseline="0">
              <a:solidFill>
                <a:srgbClr val="000000"/>
              </a:solidFill>
              <a:latin typeface="Times New Roman"/>
              <a:cs typeface="Times New Roman"/>
            </a:rPr>
            <a:t>                            Секретар міської ради                                                                                                           Геннадій ДЕРЕВ'ЯНЧУК</a:t>
          </a:r>
        </a:p>
      </xdr:txBody>
    </xdr:sp>
    <xdr:clientData/>
  </xdr:twoCellAnchor>
  <xdr:twoCellAnchor editAs="oneCell">
    <xdr:from>
      <xdr:col>6</xdr:col>
      <xdr:colOff>762001</xdr:colOff>
      <xdr:row>0</xdr:row>
      <xdr:rowOff>84667</xdr:rowOff>
    </xdr:from>
    <xdr:to>
      <xdr:col>9</xdr:col>
      <xdr:colOff>838201</xdr:colOff>
      <xdr:row>3</xdr:row>
      <xdr:rowOff>481542</xdr:rowOff>
    </xdr:to>
    <xdr:sp macro="" textlink="">
      <xdr:nvSpPr>
        <xdr:cNvPr id="5" name="Text Box 1"/>
        <xdr:cNvSpPr txBox="1">
          <a:spLocks noChangeArrowheads="1"/>
        </xdr:cNvSpPr>
      </xdr:nvSpPr>
      <xdr:spPr bwMode="auto">
        <a:xfrm>
          <a:off x="12058651" y="84667"/>
          <a:ext cx="3200400" cy="88265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1400" b="0" i="0" u="none" strike="noStrike" baseline="0">
              <a:solidFill>
                <a:srgbClr val="000000"/>
              </a:solidFill>
              <a:latin typeface="Times New Roman"/>
              <a:cs typeface="Times New Roman"/>
            </a:rPr>
            <a:t>                   Додаток  6</a:t>
          </a:r>
        </a:p>
        <a:p>
          <a:pPr algn="l" rtl="0">
            <a:defRPr sz="1000"/>
          </a:pPr>
          <a:r>
            <a:rPr lang="ru-RU" sz="1400" b="0" i="0" u="none" strike="noStrike" baseline="0">
              <a:solidFill>
                <a:srgbClr val="000000"/>
              </a:solidFill>
              <a:latin typeface="Times New Roman"/>
              <a:cs typeface="Times New Roman"/>
            </a:rPr>
            <a:t>до рішення Вараської міської ради </a:t>
          </a:r>
        </a:p>
        <a:p>
          <a:pPr algn="l" rtl="0">
            <a:defRPr sz="1000"/>
          </a:pPr>
          <a:endParaRPr lang="ru-RU" sz="800" b="0" i="0" u="none" strike="noStrike" baseline="0">
            <a:solidFill>
              <a:srgbClr val="000000"/>
            </a:solidFill>
            <a:latin typeface="Times New Roman"/>
            <a:cs typeface="Times New Roman"/>
          </a:endParaRPr>
        </a:p>
        <a:p>
          <a:pPr algn="l" rtl="0">
            <a:defRPr sz="1000"/>
          </a:pPr>
          <a:r>
            <a:rPr lang="ru-RU" sz="1400" b="0" i="0" u="none" strike="noStrike" baseline="0">
              <a:solidFill>
                <a:srgbClr val="000000"/>
              </a:solidFill>
              <a:latin typeface="Times New Roman"/>
              <a:cs typeface="Times New Roman"/>
            </a:rPr>
            <a:t> _______________ 2021 року  №____</a:t>
          </a:r>
        </a:p>
        <a:p>
          <a:pPr algn="l" rtl="0">
            <a:defRPr sz="1000"/>
          </a:pPr>
          <a:endParaRPr lang="ru-RU" sz="1400" b="0" i="0" u="none" strike="noStrike" baseline="0">
            <a:solidFill>
              <a:srgbClr val="000000"/>
            </a:solidFill>
            <a:latin typeface="Times New Roman"/>
            <a:cs typeface="Times New Roman"/>
          </a:endParaRPr>
        </a:p>
        <a:p>
          <a:pPr algn="l" rtl="0">
            <a:defRPr sz="1000"/>
          </a:pPr>
          <a:endParaRPr lang="ru-RU" sz="1400" b="0" i="0" u="none" strike="noStrike" baseline="0">
            <a:solidFill>
              <a:srgbClr val="000000"/>
            </a:solidFill>
            <a:latin typeface="Times New Roman"/>
            <a:cs typeface="Times New Roman"/>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1084;&#1086;&#1080;%20&#1076;&#1086;&#1082;&#1091;&#1084;&#1077;&#1085;&#1090;&#1080;\&#1041;&#1102;&#1076;&#1078;&#1077;&#1090;%20%202021\&#1055;&#1088;&#1086;&#1077;&#1082;&#1090;%20&#1073;&#1102;&#1076;&#1078;&#1077;&#1090;&#1091;%20&#1085;&#1072;%202021\&#1055;&#1088;&#1086;&#1077;&#1082;&#1090;%20Budgets%202021\Transfers_20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ransfers 2021"/>
    </sheetNames>
    <sheetDataSet>
      <sheetData sheetId="0">
        <row r="1124">
          <cell r="E1124" t="str">
            <v xml:space="preserve">Бюджет Полицької сільської територіальної громади </v>
          </cell>
        </row>
        <row r="1125">
          <cell r="E1125" t="str">
            <v xml:space="preserve">Бюджет Рафалівської селищної територіальної громади </v>
          </cell>
        </row>
      </sheetData>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9525" cap="flat" cmpd="sng" algn="ctr">
          <a:no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noFill/>
        <a:ln w="9525" cap="flat" cmpd="sng" algn="ctr">
          <a:no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54"/>
  <sheetViews>
    <sheetView view="pageBreakPreview" topLeftCell="A10" zoomScale="60" zoomScaleNormal="100" workbookViewId="0">
      <selection activeCell="L91" sqref="L91"/>
    </sheetView>
  </sheetViews>
  <sheetFormatPr defaultColWidth="9.140625" defaultRowHeight="12.75" x14ac:dyDescent="0.2"/>
  <cols>
    <col min="1" max="1" width="14.7109375" style="1" customWidth="1"/>
    <col min="2" max="2" width="77.7109375" style="1" customWidth="1"/>
    <col min="3" max="3" width="21.85546875" style="1" customWidth="1"/>
    <col min="4" max="4" width="22.140625" style="1" customWidth="1"/>
    <col min="5" max="5" width="18.7109375" style="1" customWidth="1"/>
    <col min="6" max="6" width="22.85546875" style="1" customWidth="1"/>
    <col min="7" max="7" width="16.28515625" style="1" customWidth="1"/>
    <col min="8" max="16384" width="9.140625" style="1"/>
  </cols>
  <sheetData>
    <row r="1" spans="1:6" ht="22.5" customHeight="1" x14ac:dyDescent="0.4">
      <c r="A1" s="13"/>
      <c r="B1" s="14"/>
      <c r="C1" s="638"/>
      <c r="D1" s="638"/>
      <c r="E1" s="638"/>
      <c r="F1" s="638"/>
    </row>
    <row r="2" spans="1:6" ht="21.75" customHeight="1" x14ac:dyDescent="0.4">
      <c r="A2" s="13"/>
      <c r="B2" s="14"/>
      <c r="C2" s="638" t="s">
        <v>29</v>
      </c>
      <c r="D2" s="638"/>
      <c r="E2" s="638"/>
      <c r="F2" s="638"/>
    </row>
    <row r="3" spans="1:6" ht="33.75" customHeight="1" x14ac:dyDescent="0.4">
      <c r="A3" s="13"/>
      <c r="B3" s="15"/>
      <c r="C3" s="16"/>
      <c r="D3" s="638"/>
      <c r="E3" s="638"/>
      <c r="F3" s="638"/>
    </row>
    <row r="4" spans="1:6" ht="22.5" customHeight="1" x14ac:dyDescent="0.4">
      <c r="A4" s="639" t="s">
        <v>7</v>
      </c>
      <c r="B4" s="640"/>
      <c r="C4" s="16"/>
      <c r="D4" s="16"/>
      <c r="E4" s="16"/>
      <c r="F4" s="16"/>
    </row>
    <row r="5" spans="1:6" ht="27" customHeight="1" x14ac:dyDescent="0.35">
      <c r="A5" s="641" t="s">
        <v>6</v>
      </c>
      <c r="B5" s="641"/>
      <c r="C5" s="13"/>
      <c r="D5" s="13"/>
      <c r="E5" s="13"/>
      <c r="F5" s="13"/>
    </row>
    <row r="6" spans="1:6" ht="85.9" customHeight="1" x14ac:dyDescent="0.45">
      <c r="A6" s="637" t="s">
        <v>30</v>
      </c>
      <c r="B6" s="637"/>
      <c r="C6" s="637"/>
      <c r="D6" s="637"/>
      <c r="E6" s="637"/>
      <c r="F6" s="637"/>
    </row>
    <row r="7" spans="1:6" ht="49.5" customHeight="1" x14ac:dyDescent="0.2">
      <c r="A7" s="631" t="s">
        <v>31</v>
      </c>
      <c r="B7" s="631"/>
      <c r="C7" s="631"/>
      <c r="D7" s="631"/>
      <c r="E7" s="631"/>
      <c r="F7" s="631"/>
    </row>
    <row r="8" spans="1:6" ht="23.25" customHeight="1" x14ac:dyDescent="0.3">
      <c r="A8" s="17"/>
      <c r="B8" s="17"/>
      <c r="C8" s="17"/>
      <c r="D8" s="17"/>
      <c r="E8" s="17"/>
      <c r="F8" s="18" t="s">
        <v>0</v>
      </c>
    </row>
    <row r="9" spans="1:6" ht="56.25" customHeight="1" x14ac:dyDescent="0.2">
      <c r="A9" s="632" t="s">
        <v>32</v>
      </c>
      <c r="B9" s="634" t="s">
        <v>33</v>
      </c>
      <c r="C9" s="634" t="s">
        <v>5</v>
      </c>
      <c r="D9" s="634" t="s">
        <v>1</v>
      </c>
      <c r="E9" s="634" t="s">
        <v>2</v>
      </c>
      <c r="F9" s="636"/>
    </row>
    <row r="10" spans="1:6" ht="61.5" customHeight="1" x14ac:dyDescent="0.2">
      <c r="A10" s="633"/>
      <c r="B10" s="635"/>
      <c r="C10" s="635"/>
      <c r="D10" s="635"/>
      <c r="E10" s="585" t="s">
        <v>5</v>
      </c>
      <c r="F10" s="586" t="s">
        <v>34</v>
      </c>
    </row>
    <row r="11" spans="1:6" ht="17.25" customHeight="1" x14ac:dyDescent="0.2">
      <c r="A11" s="587">
        <v>1</v>
      </c>
      <c r="B11" s="588">
        <v>2</v>
      </c>
      <c r="C11" s="588" t="s">
        <v>35</v>
      </c>
      <c r="D11" s="589">
        <v>4</v>
      </c>
      <c r="E11" s="589">
        <v>5</v>
      </c>
      <c r="F11" s="590">
        <v>6</v>
      </c>
    </row>
    <row r="12" spans="1:6" ht="30" hidden="1" customHeight="1" x14ac:dyDescent="0.35">
      <c r="A12" s="27">
        <v>10000000</v>
      </c>
      <c r="B12" s="28" t="s">
        <v>36</v>
      </c>
      <c r="C12" s="591">
        <f>SUM(D12:E12)</f>
        <v>0</v>
      </c>
      <c r="D12" s="22">
        <f>SUM(D49,D31,D25,D13,D21)</f>
        <v>0</v>
      </c>
      <c r="E12" s="38">
        <f>SUM(E49)</f>
        <v>0</v>
      </c>
      <c r="F12" s="29"/>
    </row>
    <row r="13" spans="1:6" ht="48" hidden="1" customHeight="1" x14ac:dyDescent="0.4">
      <c r="A13" s="27">
        <v>11000000</v>
      </c>
      <c r="B13" s="28" t="s">
        <v>37</v>
      </c>
      <c r="C13" s="591">
        <f>SUM(D13)</f>
        <v>0</v>
      </c>
      <c r="D13" s="22">
        <f>SUM(D14,D19)</f>
        <v>0</v>
      </c>
      <c r="E13" s="592"/>
      <c r="F13" s="593"/>
    </row>
    <row r="14" spans="1:6" ht="30" hidden="1" customHeight="1" x14ac:dyDescent="0.4">
      <c r="A14" s="27">
        <v>11010000</v>
      </c>
      <c r="B14" s="28" t="s">
        <v>38</v>
      </c>
      <c r="C14" s="591">
        <f>SUM(D14)</f>
        <v>0</v>
      </c>
      <c r="D14" s="22">
        <f>SUM(D15:D18)</f>
        <v>0</v>
      </c>
      <c r="E14" s="592"/>
      <c r="F14" s="593"/>
    </row>
    <row r="15" spans="1:6" ht="78" hidden="1" customHeight="1" x14ac:dyDescent="0.4">
      <c r="A15" s="30">
        <v>11010100</v>
      </c>
      <c r="B15" s="33" t="s">
        <v>39</v>
      </c>
      <c r="C15" s="26">
        <f>SUM(D15)</f>
        <v>0</v>
      </c>
      <c r="D15" s="26"/>
      <c r="E15" s="592"/>
      <c r="F15" s="593"/>
    </row>
    <row r="16" spans="1:6" ht="101.25" hidden="1" customHeight="1" x14ac:dyDescent="0.4">
      <c r="A16" s="30">
        <v>11010200</v>
      </c>
      <c r="B16" s="33" t="s">
        <v>40</v>
      </c>
      <c r="C16" s="26">
        <f t="shared" ref="C16:C30" si="0">SUM(D16)</f>
        <v>0</v>
      </c>
      <c r="D16" s="26"/>
      <c r="E16" s="592"/>
      <c r="F16" s="593"/>
    </row>
    <row r="17" spans="1:7" ht="83.25" hidden="1" customHeight="1" x14ac:dyDescent="0.4">
      <c r="A17" s="30">
        <v>11010400</v>
      </c>
      <c r="B17" s="33" t="s">
        <v>41</v>
      </c>
      <c r="C17" s="26">
        <f t="shared" si="0"/>
        <v>0</v>
      </c>
      <c r="D17" s="26"/>
      <c r="E17" s="592"/>
      <c r="F17" s="593"/>
    </row>
    <row r="18" spans="1:7" ht="53.25" hidden="1" customHeight="1" x14ac:dyDescent="0.4">
      <c r="A18" s="30">
        <v>11010500</v>
      </c>
      <c r="B18" s="33" t="s">
        <v>42</v>
      </c>
      <c r="C18" s="26">
        <f t="shared" si="0"/>
        <v>0</v>
      </c>
      <c r="D18" s="26"/>
      <c r="E18" s="592"/>
      <c r="F18" s="593"/>
    </row>
    <row r="19" spans="1:7" ht="27.75" hidden="1" customHeight="1" x14ac:dyDescent="0.4">
      <c r="A19" s="49">
        <v>11020000</v>
      </c>
      <c r="B19" s="594" t="s">
        <v>43</v>
      </c>
      <c r="C19" s="23">
        <f>SUM(D19)</f>
        <v>0</v>
      </c>
      <c r="D19" s="23">
        <f>SUM(D20)</f>
        <v>0</v>
      </c>
      <c r="E19" s="592"/>
      <c r="F19" s="593"/>
    </row>
    <row r="20" spans="1:7" ht="52.5" hidden="1" customHeight="1" x14ac:dyDescent="0.4">
      <c r="A20" s="53">
        <v>11020200</v>
      </c>
      <c r="B20" s="44" t="s">
        <v>44</v>
      </c>
      <c r="C20" s="26">
        <f t="shared" si="0"/>
        <v>0</v>
      </c>
      <c r="D20" s="26"/>
      <c r="E20" s="592"/>
      <c r="F20" s="593"/>
    </row>
    <row r="21" spans="1:7" ht="52.5" hidden="1" customHeight="1" x14ac:dyDescent="0.4">
      <c r="A21" s="49">
        <v>13000000</v>
      </c>
      <c r="B21" s="595" t="s">
        <v>45</v>
      </c>
      <c r="C21" s="23">
        <f>SUM(D21)</f>
        <v>0</v>
      </c>
      <c r="D21" s="23">
        <f>SUM(D22)</f>
        <v>0</v>
      </c>
      <c r="E21" s="592"/>
      <c r="F21" s="593"/>
    </row>
    <row r="22" spans="1:7" ht="52.5" hidden="1" customHeight="1" x14ac:dyDescent="0.4">
      <c r="A22" s="49">
        <v>13010000</v>
      </c>
      <c r="B22" s="595" t="s">
        <v>46</v>
      </c>
      <c r="C22" s="23">
        <f>SUM(D22)</f>
        <v>0</v>
      </c>
      <c r="D22" s="23">
        <f>SUM(D23:D24)</f>
        <v>0</v>
      </c>
      <c r="E22" s="592"/>
      <c r="F22" s="593"/>
    </row>
    <row r="23" spans="1:7" ht="78.75" hidden="1" customHeight="1" x14ac:dyDescent="0.4">
      <c r="A23" s="53">
        <v>13010100</v>
      </c>
      <c r="B23" s="44" t="s">
        <v>47</v>
      </c>
      <c r="C23" s="26">
        <f>SUM(D23)</f>
        <v>0</v>
      </c>
      <c r="D23" s="26"/>
      <c r="E23" s="592"/>
      <c r="F23" s="593"/>
    </row>
    <row r="24" spans="1:7" ht="99.75" hidden="1" customHeight="1" x14ac:dyDescent="0.4">
      <c r="A24" s="53">
        <v>13010200</v>
      </c>
      <c r="B24" s="44" t="s">
        <v>48</v>
      </c>
      <c r="C24" s="26">
        <f>SUM(D24)</f>
        <v>0</v>
      </c>
      <c r="D24" s="26"/>
      <c r="E24" s="592"/>
      <c r="F24" s="593"/>
    </row>
    <row r="25" spans="1:7" ht="30" hidden="1" customHeight="1" x14ac:dyDescent="0.4">
      <c r="A25" s="27">
        <v>14000000</v>
      </c>
      <c r="B25" s="596" t="s">
        <v>49</v>
      </c>
      <c r="C25" s="37">
        <f>SUM(D25)</f>
        <v>0</v>
      </c>
      <c r="D25" s="23">
        <f>SUM(D30,D26,D28)</f>
        <v>0</v>
      </c>
      <c r="E25" s="26"/>
      <c r="F25" s="25"/>
    </row>
    <row r="26" spans="1:7" ht="51.75" hidden="1" customHeight="1" x14ac:dyDescent="0.4">
      <c r="A26" s="30">
        <v>14020000</v>
      </c>
      <c r="B26" s="597" t="s">
        <v>50</v>
      </c>
      <c r="C26" s="26">
        <f>SUM(C27)</f>
        <v>0</v>
      </c>
      <c r="D26" s="26"/>
      <c r="E26" s="26"/>
      <c r="F26" s="25"/>
      <c r="G26" s="19"/>
    </row>
    <row r="27" spans="1:7" ht="30" hidden="1" customHeight="1" x14ac:dyDescent="0.4">
      <c r="A27" s="30">
        <v>14021900</v>
      </c>
      <c r="B27" s="33" t="s">
        <v>51</v>
      </c>
      <c r="C27" s="26">
        <f>SUM(D27)</f>
        <v>0</v>
      </c>
      <c r="D27" s="26"/>
      <c r="E27" s="26"/>
      <c r="F27" s="25"/>
    </row>
    <row r="28" spans="1:7" ht="49.5" hidden="1" customHeight="1" x14ac:dyDescent="0.4">
      <c r="A28" s="30">
        <v>14030000</v>
      </c>
      <c r="B28" s="597" t="s">
        <v>52</v>
      </c>
      <c r="C28" s="26">
        <f>SUM(C29)</f>
        <v>0</v>
      </c>
      <c r="D28" s="26"/>
      <c r="E28" s="26"/>
      <c r="F28" s="25"/>
    </row>
    <row r="29" spans="1:7" ht="30" hidden="1" customHeight="1" x14ac:dyDescent="0.4">
      <c r="A29" s="30">
        <v>14031900</v>
      </c>
      <c r="B29" s="33" t="s">
        <v>51</v>
      </c>
      <c r="C29" s="26">
        <f>SUM(D29)</f>
        <v>0</v>
      </c>
      <c r="D29" s="26"/>
      <c r="E29" s="26"/>
      <c r="F29" s="25"/>
    </row>
    <row r="30" spans="1:7" ht="47.25" hidden="1" customHeight="1" x14ac:dyDescent="0.4">
      <c r="A30" s="30">
        <v>14040000</v>
      </c>
      <c r="B30" s="33" t="s">
        <v>53</v>
      </c>
      <c r="C30" s="26">
        <f t="shared" si="0"/>
        <v>0</v>
      </c>
      <c r="D30" s="26"/>
      <c r="E30" s="26"/>
      <c r="F30" s="25"/>
    </row>
    <row r="31" spans="1:7" ht="27" hidden="1" customHeight="1" x14ac:dyDescent="0.35">
      <c r="A31" s="27">
        <v>18000000</v>
      </c>
      <c r="B31" s="28" t="s">
        <v>54</v>
      </c>
      <c r="C31" s="37">
        <f>SUM(D31)</f>
        <v>0</v>
      </c>
      <c r="D31" s="23">
        <f>SUM(D45,D42,D32)</f>
        <v>0</v>
      </c>
      <c r="E31" s="23"/>
      <c r="F31" s="29"/>
    </row>
    <row r="32" spans="1:7" ht="26.25" hidden="1" customHeight="1" x14ac:dyDescent="0.35">
      <c r="A32" s="27">
        <v>18010000</v>
      </c>
      <c r="B32" s="598" t="s">
        <v>55</v>
      </c>
      <c r="C32" s="37">
        <f>SUM(D32)</f>
        <v>0</v>
      </c>
      <c r="D32" s="23">
        <f>SUM(D33:D41)</f>
        <v>0</v>
      </c>
      <c r="E32" s="23"/>
      <c r="F32" s="29"/>
    </row>
    <row r="33" spans="1:7" ht="75.75" hidden="1" customHeight="1" x14ac:dyDescent="0.4">
      <c r="A33" s="30">
        <v>18010100</v>
      </c>
      <c r="B33" s="599" t="s">
        <v>56</v>
      </c>
      <c r="C33" s="26">
        <f t="shared" ref="C33:C48" si="1">SUM(D33)</f>
        <v>0</v>
      </c>
      <c r="D33" s="26"/>
      <c r="E33" s="26"/>
      <c r="F33" s="32"/>
      <c r="G33" s="20"/>
    </row>
    <row r="34" spans="1:7" ht="75" hidden="1" customHeight="1" x14ac:dyDescent="0.4">
      <c r="A34" s="30">
        <v>18010200</v>
      </c>
      <c r="B34" s="599" t="s">
        <v>57</v>
      </c>
      <c r="C34" s="26">
        <f t="shared" si="1"/>
        <v>0</v>
      </c>
      <c r="D34" s="26"/>
      <c r="E34" s="26"/>
      <c r="F34" s="32"/>
      <c r="G34" s="21"/>
    </row>
    <row r="35" spans="1:7" ht="72" hidden="1" customHeight="1" x14ac:dyDescent="0.4">
      <c r="A35" s="30">
        <v>18010300</v>
      </c>
      <c r="B35" s="600" t="s">
        <v>58</v>
      </c>
      <c r="C35" s="26">
        <f t="shared" si="1"/>
        <v>0</v>
      </c>
      <c r="D35" s="26"/>
      <c r="E35" s="26"/>
      <c r="F35" s="32"/>
      <c r="G35" s="21"/>
    </row>
    <row r="36" spans="1:7" ht="69" hidden="1" customHeight="1" x14ac:dyDescent="0.4">
      <c r="A36" s="30">
        <v>18010400</v>
      </c>
      <c r="B36" s="600" t="s">
        <v>59</v>
      </c>
      <c r="C36" s="26">
        <f t="shared" si="1"/>
        <v>0</v>
      </c>
      <c r="D36" s="26"/>
      <c r="E36" s="26"/>
      <c r="F36" s="32"/>
      <c r="G36" s="21"/>
    </row>
    <row r="37" spans="1:7" ht="30" hidden="1" customHeight="1" x14ac:dyDescent="0.4">
      <c r="A37" s="30">
        <v>18010500</v>
      </c>
      <c r="B37" s="40" t="s">
        <v>60</v>
      </c>
      <c r="C37" s="26">
        <f t="shared" si="1"/>
        <v>0</v>
      </c>
      <c r="D37" s="26"/>
      <c r="E37" s="24"/>
      <c r="F37" s="25"/>
      <c r="G37" s="20"/>
    </row>
    <row r="38" spans="1:7" ht="30" hidden="1" customHeight="1" x14ac:dyDescent="0.4">
      <c r="A38" s="30">
        <v>18010600</v>
      </c>
      <c r="B38" s="40" t="s">
        <v>61</v>
      </c>
      <c r="C38" s="26">
        <f t="shared" si="1"/>
        <v>0</v>
      </c>
      <c r="D38" s="26"/>
      <c r="E38" s="24"/>
      <c r="F38" s="25"/>
    </row>
    <row r="39" spans="1:7" ht="30" hidden="1" customHeight="1" x14ac:dyDescent="0.4">
      <c r="A39" s="30">
        <v>18010700</v>
      </c>
      <c r="B39" s="40" t="s">
        <v>62</v>
      </c>
      <c r="C39" s="26">
        <f t="shared" si="1"/>
        <v>0</v>
      </c>
      <c r="D39" s="26"/>
      <c r="E39" s="24"/>
      <c r="F39" s="25"/>
    </row>
    <row r="40" spans="1:7" ht="30" hidden="1" customHeight="1" x14ac:dyDescent="0.4">
      <c r="A40" s="30">
        <v>18010900</v>
      </c>
      <c r="B40" s="40" t="s">
        <v>63</v>
      </c>
      <c r="C40" s="26">
        <f t="shared" si="1"/>
        <v>0</v>
      </c>
      <c r="D40" s="26"/>
      <c r="E40" s="24"/>
      <c r="F40" s="25"/>
    </row>
    <row r="41" spans="1:7" ht="30" hidden="1" customHeight="1" x14ac:dyDescent="0.4">
      <c r="A41" s="30">
        <v>18011000</v>
      </c>
      <c r="B41" s="40" t="s">
        <v>64</v>
      </c>
      <c r="C41" s="26">
        <f t="shared" si="1"/>
        <v>0</v>
      </c>
      <c r="D41" s="26"/>
      <c r="E41" s="24"/>
      <c r="F41" s="25"/>
    </row>
    <row r="42" spans="1:7" ht="30" hidden="1" customHeight="1" x14ac:dyDescent="0.4">
      <c r="A42" s="49">
        <v>18030000</v>
      </c>
      <c r="B42" s="596" t="s">
        <v>65</v>
      </c>
      <c r="C42" s="22">
        <f>SUM(D42)</f>
        <v>0</v>
      </c>
      <c r="D42" s="23">
        <f>SUM(D43:D44)</f>
        <v>0</v>
      </c>
      <c r="E42" s="24"/>
      <c r="F42" s="25"/>
    </row>
    <row r="43" spans="1:7" ht="27" hidden="1" customHeight="1" x14ac:dyDescent="0.4">
      <c r="A43" s="53">
        <v>18030100</v>
      </c>
      <c r="B43" s="33" t="s">
        <v>66</v>
      </c>
      <c r="C43" s="26">
        <f t="shared" si="1"/>
        <v>0</v>
      </c>
      <c r="D43" s="26"/>
      <c r="E43" s="24"/>
      <c r="F43" s="25"/>
    </row>
    <row r="44" spans="1:7" ht="47.25" hidden="1" customHeight="1" x14ac:dyDescent="0.4">
      <c r="A44" s="53" t="s">
        <v>67</v>
      </c>
      <c r="B44" s="33" t="s">
        <v>68</v>
      </c>
      <c r="C44" s="26">
        <f t="shared" si="1"/>
        <v>0</v>
      </c>
      <c r="D44" s="26"/>
      <c r="E44" s="24"/>
      <c r="F44" s="25"/>
    </row>
    <row r="45" spans="1:7" ht="24.75" hidden="1" customHeight="1" x14ac:dyDescent="0.35">
      <c r="A45" s="27">
        <v>18050000</v>
      </c>
      <c r="B45" s="28" t="s">
        <v>69</v>
      </c>
      <c r="C45" s="22">
        <f>SUM(D45)</f>
        <v>0</v>
      </c>
      <c r="D45" s="23">
        <f>SUM(D46:D48)</f>
        <v>0</v>
      </c>
      <c r="E45" s="23"/>
      <c r="F45" s="29"/>
    </row>
    <row r="46" spans="1:7" ht="30" hidden="1" customHeight="1" x14ac:dyDescent="0.4">
      <c r="A46" s="30">
        <v>18050300</v>
      </c>
      <c r="B46" s="31" t="s">
        <v>70</v>
      </c>
      <c r="C46" s="26">
        <f t="shared" si="1"/>
        <v>0</v>
      </c>
      <c r="D46" s="26"/>
      <c r="E46" s="26"/>
      <c r="F46" s="32"/>
    </row>
    <row r="47" spans="1:7" ht="30" hidden="1" customHeight="1" x14ac:dyDescent="0.4">
      <c r="A47" s="30">
        <v>18050400</v>
      </c>
      <c r="B47" s="31" t="s">
        <v>71</v>
      </c>
      <c r="C47" s="26">
        <f t="shared" si="1"/>
        <v>0</v>
      </c>
      <c r="D47" s="26"/>
      <c r="E47" s="26"/>
      <c r="F47" s="32"/>
    </row>
    <row r="48" spans="1:7" ht="105.75" hidden="1" customHeight="1" x14ac:dyDescent="0.4">
      <c r="A48" s="30">
        <v>18050500</v>
      </c>
      <c r="B48" s="33" t="s">
        <v>72</v>
      </c>
      <c r="C48" s="26">
        <f t="shared" si="1"/>
        <v>0</v>
      </c>
      <c r="D48" s="26"/>
      <c r="E48" s="26"/>
      <c r="F48" s="32"/>
    </row>
    <row r="49" spans="1:7" ht="30" hidden="1" customHeight="1" x14ac:dyDescent="0.35">
      <c r="A49" s="27">
        <v>19000000</v>
      </c>
      <c r="B49" s="34" t="s">
        <v>73</v>
      </c>
      <c r="C49" s="22">
        <f>SUM(E49)</f>
        <v>0</v>
      </c>
      <c r="D49" s="23"/>
      <c r="E49" s="23">
        <f>SUM(E50)</f>
        <v>0</v>
      </c>
      <c r="F49" s="29"/>
    </row>
    <row r="50" spans="1:7" ht="27" hidden="1" customHeight="1" x14ac:dyDescent="0.35">
      <c r="A50" s="27">
        <v>19010000</v>
      </c>
      <c r="B50" s="34" t="s">
        <v>74</v>
      </c>
      <c r="C50" s="22">
        <f>SUM(E50)</f>
        <v>0</v>
      </c>
      <c r="D50" s="23"/>
      <c r="E50" s="23">
        <f>SUM(E51:E53)</f>
        <v>0</v>
      </c>
      <c r="F50" s="29"/>
    </row>
    <row r="51" spans="1:7" ht="51.75" hidden="1" customHeight="1" x14ac:dyDescent="0.4">
      <c r="A51" s="30">
        <v>19010100</v>
      </c>
      <c r="B51" s="33" t="s">
        <v>75</v>
      </c>
      <c r="C51" s="35">
        <f>SUM(E51)</f>
        <v>0</v>
      </c>
      <c r="D51" s="26"/>
      <c r="E51" s="26"/>
      <c r="F51" s="32"/>
    </row>
    <row r="52" spans="1:7" ht="50.25" hidden="1" customHeight="1" x14ac:dyDescent="0.4">
      <c r="A52" s="30">
        <v>19010200</v>
      </c>
      <c r="B52" s="33" t="s">
        <v>76</v>
      </c>
      <c r="C52" s="35">
        <f>SUM(E52)</f>
        <v>0</v>
      </c>
      <c r="D52" s="26"/>
      <c r="E52" s="26"/>
      <c r="F52" s="32"/>
    </row>
    <row r="53" spans="1:7" ht="78" hidden="1" customHeight="1" x14ac:dyDescent="0.4">
      <c r="A53" s="30">
        <v>19010300</v>
      </c>
      <c r="B53" s="36" t="s">
        <v>77</v>
      </c>
      <c r="C53" s="35">
        <f>SUM(E53)</f>
        <v>0</v>
      </c>
      <c r="D53" s="26"/>
      <c r="E53" s="26"/>
      <c r="F53" s="32"/>
    </row>
    <row r="54" spans="1:7" ht="30" hidden="1" customHeight="1" x14ac:dyDescent="0.4">
      <c r="A54" s="27">
        <v>20000000</v>
      </c>
      <c r="B54" s="28" t="s">
        <v>78</v>
      </c>
      <c r="C54" s="37">
        <f>SUM(D54,E54)</f>
        <v>0</v>
      </c>
      <c r="D54" s="23">
        <f>SUM(D72,D62,D55)</f>
        <v>0</v>
      </c>
      <c r="E54" s="38">
        <f>SUM(E72,E76)</f>
        <v>0</v>
      </c>
      <c r="F54" s="25"/>
      <c r="G54" s="20"/>
    </row>
    <row r="55" spans="1:7" ht="54" hidden="1" customHeight="1" x14ac:dyDescent="0.4">
      <c r="A55" s="27">
        <v>21000000</v>
      </c>
      <c r="B55" s="28" t="s">
        <v>79</v>
      </c>
      <c r="C55" s="37">
        <f>SUM(C56,C59,C58)</f>
        <v>0</v>
      </c>
      <c r="D55" s="23">
        <f>SUM(D56,D59,D58)</f>
        <v>0</v>
      </c>
      <c r="E55" s="24"/>
      <c r="F55" s="25"/>
    </row>
    <row r="56" spans="1:7" ht="143.25" hidden="1" customHeight="1" x14ac:dyDescent="0.4">
      <c r="A56" s="27">
        <v>21010000</v>
      </c>
      <c r="B56" s="601" t="s">
        <v>80</v>
      </c>
      <c r="C56" s="37">
        <f t="shared" ref="C56:C63" si="2">SUM(D56)</f>
        <v>0</v>
      </c>
      <c r="D56" s="23">
        <f>SUM(D57)</f>
        <v>0</v>
      </c>
      <c r="E56" s="24"/>
      <c r="F56" s="25"/>
      <c r="G56" s="39"/>
    </row>
    <row r="57" spans="1:7" s="41" customFormat="1" ht="76.5" hidden="1" customHeight="1" x14ac:dyDescent="0.4">
      <c r="A57" s="30">
        <v>21010300</v>
      </c>
      <c r="B57" s="40" t="s">
        <v>81</v>
      </c>
      <c r="C57" s="26">
        <f>SUM(D57)</f>
        <v>0</v>
      </c>
      <c r="D57" s="26"/>
      <c r="E57" s="24"/>
      <c r="F57" s="25"/>
    </row>
    <row r="58" spans="1:7" s="41" customFormat="1" ht="46.5" hidden="1" customHeight="1" x14ac:dyDescent="0.4">
      <c r="A58" s="30">
        <v>21050000</v>
      </c>
      <c r="B58" s="597" t="s">
        <v>82</v>
      </c>
      <c r="C58" s="26">
        <f>SUM(D58)</f>
        <v>0</v>
      </c>
      <c r="D58" s="26"/>
      <c r="E58" s="24"/>
      <c r="F58" s="42"/>
    </row>
    <row r="59" spans="1:7" ht="27.75" hidden="1" customHeight="1" x14ac:dyDescent="0.35">
      <c r="A59" s="27">
        <v>21080000</v>
      </c>
      <c r="B59" s="28" t="s">
        <v>83</v>
      </c>
      <c r="C59" s="37">
        <f t="shared" si="2"/>
        <v>0</v>
      </c>
      <c r="D59" s="23">
        <f>SUM(D60:D61)</f>
        <v>0</v>
      </c>
      <c r="E59" s="43"/>
      <c r="F59" s="42"/>
    </row>
    <row r="60" spans="1:7" ht="28.5" hidden="1" customHeight="1" x14ac:dyDescent="0.4">
      <c r="A60" s="30">
        <v>21081100</v>
      </c>
      <c r="B60" s="40" t="s">
        <v>84</v>
      </c>
      <c r="C60" s="26">
        <f>SUM(D60)</f>
        <v>0</v>
      </c>
      <c r="D60" s="26"/>
      <c r="E60" s="24"/>
      <c r="F60" s="25"/>
    </row>
    <row r="61" spans="1:7" ht="75.75" hidden="1" customHeight="1" x14ac:dyDescent="0.4">
      <c r="A61" s="30">
        <v>21081500</v>
      </c>
      <c r="B61" s="40" t="s">
        <v>85</v>
      </c>
      <c r="C61" s="26">
        <f>SUM(D61)</f>
        <v>0</v>
      </c>
      <c r="D61" s="26"/>
      <c r="E61" s="24"/>
      <c r="F61" s="25"/>
    </row>
    <row r="62" spans="1:7" ht="52.5" hidden="1" customHeight="1" x14ac:dyDescent="0.4">
      <c r="A62" s="27">
        <v>22000000</v>
      </c>
      <c r="B62" s="28" t="s">
        <v>86</v>
      </c>
      <c r="C62" s="37">
        <f t="shared" si="2"/>
        <v>0</v>
      </c>
      <c r="D62" s="23">
        <f>SUM(D69,D67,D63)</f>
        <v>0</v>
      </c>
      <c r="E62" s="24"/>
      <c r="F62" s="25"/>
    </row>
    <row r="63" spans="1:7" ht="30" hidden="1" customHeight="1" x14ac:dyDescent="0.4">
      <c r="A63" s="27">
        <v>22010000</v>
      </c>
      <c r="B63" s="28" t="s">
        <v>87</v>
      </c>
      <c r="C63" s="37">
        <f t="shared" si="2"/>
        <v>0</v>
      </c>
      <c r="D63" s="23">
        <f>SUM(D64:D66)</f>
        <v>0</v>
      </c>
      <c r="E63" s="24"/>
      <c r="F63" s="25"/>
    </row>
    <row r="64" spans="1:7" ht="76.5" hidden="1" customHeight="1" x14ac:dyDescent="0.4">
      <c r="A64" s="30">
        <v>22010300</v>
      </c>
      <c r="B64" s="44" t="s">
        <v>88</v>
      </c>
      <c r="C64" s="26">
        <f>SUM(D64)</f>
        <v>0</v>
      </c>
      <c r="D64" s="26"/>
      <c r="E64" s="24"/>
      <c r="F64" s="25"/>
    </row>
    <row r="65" spans="1:6" ht="28.5" hidden="1" customHeight="1" x14ac:dyDescent="0.4">
      <c r="A65" s="30">
        <v>22012500</v>
      </c>
      <c r="B65" s="40" t="s">
        <v>89</v>
      </c>
      <c r="C65" s="26">
        <f>SUM(D65)</f>
        <v>0</v>
      </c>
      <c r="D65" s="26"/>
      <c r="E65" s="24"/>
      <c r="F65" s="25"/>
    </row>
    <row r="66" spans="1:6" ht="54" hidden="1" customHeight="1" x14ac:dyDescent="0.4">
      <c r="A66" s="30">
        <v>22012600</v>
      </c>
      <c r="B66" s="44" t="s">
        <v>90</v>
      </c>
      <c r="C66" s="26">
        <f>SUM(D66)</f>
        <v>0</v>
      </c>
      <c r="D66" s="26"/>
      <c r="E66" s="24"/>
      <c r="F66" s="25"/>
    </row>
    <row r="67" spans="1:6" ht="72" hidden="1" customHeight="1" x14ac:dyDescent="0.35">
      <c r="A67" s="27">
        <v>22080000</v>
      </c>
      <c r="B67" s="596" t="s">
        <v>91</v>
      </c>
      <c r="C67" s="37">
        <f>SUM(D67)</f>
        <v>0</v>
      </c>
      <c r="D67" s="23">
        <f>SUM(D68)</f>
        <v>0</v>
      </c>
      <c r="E67" s="43"/>
      <c r="F67" s="42"/>
    </row>
    <row r="68" spans="1:6" ht="84" hidden="1" customHeight="1" x14ac:dyDescent="0.4">
      <c r="A68" s="30">
        <v>22080400</v>
      </c>
      <c r="B68" s="40" t="s">
        <v>92</v>
      </c>
      <c r="C68" s="26">
        <f>SUM(D68)</f>
        <v>0</v>
      </c>
      <c r="D68" s="26"/>
      <c r="E68" s="24"/>
      <c r="F68" s="25"/>
    </row>
    <row r="69" spans="1:6" ht="27" hidden="1" customHeight="1" x14ac:dyDescent="0.35">
      <c r="A69" s="27">
        <v>22090000</v>
      </c>
      <c r="B69" s="28" t="s">
        <v>93</v>
      </c>
      <c r="C69" s="37">
        <f t="shared" ref="C69:C74" si="3">SUM(D69)</f>
        <v>0</v>
      </c>
      <c r="D69" s="23">
        <f>SUM(D70:D71)</f>
        <v>0</v>
      </c>
      <c r="E69" s="43"/>
      <c r="F69" s="42"/>
    </row>
    <row r="70" spans="1:6" ht="73.5" hidden="1" customHeight="1" x14ac:dyDescent="0.4">
      <c r="A70" s="30">
        <v>22090100</v>
      </c>
      <c r="B70" s="40" t="s">
        <v>94</v>
      </c>
      <c r="C70" s="26">
        <f t="shared" si="3"/>
        <v>0</v>
      </c>
      <c r="D70" s="26"/>
      <c r="E70" s="24"/>
      <c r="F70" s="25"/>
    </row>
    <row r="71" spans="1:6" ht="75.75" hidden="1" customHeight="1" x14ac:dyDescent="0.4">
      <c r="A71" s="30">
        <v>22090400</v>
      </c>
      <c r="B71" s="40" t="s">
        <v>95</v>
      </c>
      <c r="C71" s="26">
        <f t="shared" si="3"/>
        <v>0</v>
      </c>
      <c r="D71" s="26"/>
      <c r="E71" s="24"/>
      <c r="F71" s="25"/>
    </row>
    <row r="72" spans="1:6" ht="25.5" hidden="1" customHeight="1" x14ac:dyDescent="0.35">
      <c r="A72" s="27">
        <v>24000000</v>
      </c>
      <c r="B72" s="28" t="s">
        <v>96</v>
      </c>
      <c r="C72" s="37">
        <f>SUM(D72:E72)</f>
        <v>0</v>
      </c>
      <c r="D72" s="23">
        <f>SUM(D73)</f>
        <v>0</v>
      </c>
      <c r="E72" s="23"/>
      <c r="F72" s="42"/>
    </row>
    <row r="73" spans="1:6" ht="27.75" hidden="1" x14ac:dyDescent="0.4">
      <c r="A73" s="27">
        <v>24060000</v>
      </c>
      <c r="B73" s="28" t="s">
        <v>97</v>
      </c>
      <c r="C73" s="37">
        <f t="shared" si="3"/>
        <v>0</v>
      </c>
      <c r="D73" s="23">
        <f>SUM(D74)</f>
        <v>0</v>
      </c>
      <c r="E73" s="23"/>
      <c r="F73" s="25"/>
    </row>
    <row r="74" spans="1:6" ht="27.75" hidden="1" x14ac:dyDescent="0.4">
      <c r="A74" s="30">
        <v>24060300</v>
      </c>
      <c r="B74" s="40" t="s">
        <v>97</v>
      </c>
      <c r="C74" s="26">
        <f t="shared" si="3"/>
        <v>0</v>
      </c>
      <c r="D74" s="26"/>
      <c r="E74" s="24"/>
      <c r="F74" s="25" t="s">
        <v>29</v>
      </c>
    </row>
    <row r="75" spans="1:6" ht="52.5" hidden="1" customHeight="1" x14ac:dyDescent="0.4">
      <c r="A75" s="30">
        <v>24170000</v>
      </c>
      <c r="B75" s="597" t="s">
        <v>98</v>
      </c>
      <c r="C75" s="26">
        <f>SUM(E75)</f>
        <v>0</v>
      </c>
      <c r="D75" s="26"/>
      <c r="E75" s="26">
        <f>SUM(F75)</f>
        <v>0</v>
      </c>
      <c r="F75" s="25"/>
    </row>
    <row r="76" spans="1:6" ht="28.5" hidden="1" customHeight="1" x14ac:dyDescent="0.4">
      <c r="A76" s="27">
        <v>25000000</v>
      </c>
      <c r="B76" s="28" t="s">
        <v>99</v>
      </c>
      <c r="C76" s="23">
        <f>SUM(E76)</f>
        <v>0</v>
      </c>
      <c r="D76" s="24"/>
      <c r="E76" s="23">
        <f>SUM(E77)</f>
        <v>0</v>
      </c>
      <c r="F76" s="25"/>
    </row>
    <row r="77" spans="1:6" ht="51" hidden="1" customHeight="1" x14ac:dyDescent="0.4">
      <c r="A77" s="27">
        <v>25010000</v>
      </c>
      <c r="B77" s="28" t="s">
        <v>100</v>
      </c>
      <c r="C77" s="23">
        <f>SUM(E77)</f>
        <v>0</v>
      </c>
      <c r="D77" s="45"/>
      <c r="E77" s="23">
        <f>SUM(E78:E81)</f>
        <v>0</v>
      </c>
      <c r="F77" s="25"/>
    </row>
    <row r="78" spans="1:6" ht="51" hidden="1" customHeight="1" x14ac:dyDescent="0.4">
      <c r="A78" s="30">
        <v>25010100</v>
      </c>
      <c r="B78" s="40" t="s">
        <v>101</v>
      </c>
      <c r="C78" s="26">
        <f>SUM(E78)</f>
        <v>0</v>
      </c>
      <c r="D78" s="45"/>
      <c r="E78" s="46"/>
      <c r="F78" s="47"/>
    </row>
    <row r="79" spans="1:6" ht="51" hidden="1" customHeight="1" x14ac:dyDescent="0.4">
      <c r="A79" s="30">
        <v>25010200</v>
      </c>
      <c r="B79" s="40" t="s">
        <v>102</v>
      </c>
      <c r="C79" s="26"/>
      <c r="D79" s="45"/>
      <c r="E79" s="46"/>
      <c r="F79" s="47"/>
    </row>
    <row r="80" spans="1:6" ht="30" hidden="1" customHeight="1" x14ac:dyDescent="0.4">
      <c r="A80" s="30">
        <v>25010300</v>
      </c>
      <c r="B80" s="40" t="s">
        <v>103</v>
      </c>
      <c r="C80" s="26">
        <f>SUM(E80)</f>
        <v>0</v>
      </c>
      <c r="D80" s="45"/>
      <c r="E80" s="46"/>
      <c r="F80" s="47"/>
    </row>
    <row r="81" spans="1:7" ht="75" hidden="1" customHeight="1" x14ac:dyDescent="0.4">
      <c r="A81" s="30">
        <v>25010400</v>
      </c>
      <c r="B81" s="44" t="s">
        <v>104</v>
      </c>
      <c r="C81" s="26"/>
      <c r="D81" s="48"/>
      <c r="E81" s="26"/>
      <c r="F81" s="32"/>
    </row>
    <row r="82" spans="1:7" ht="26.25" hidden="1" customHeight="1" x14ac:dyDescent="0.4">
      <c r="A82" s="49">
        <v>30000000</v>
      </c>
      <c r="B82" s="50" t="s">
        <v>105</v>
      </c>
      <c r="C82" s="23">
        <f>SUM(E82)</f>
        <v>0</v>
      </c>
      <c r="D82" s="48"/>
      <c r="E82" s="23">
        <f>SUM(F82)</f>
        <v>0</v>
      </c>
      <c r="F82" s="29">
        <f>SUM(F83)</f>
        <v>0</v>
      </c>
    </row>
    <row r="83" spans="1:7" ht="27" hidden="1" customHeight="1" x14ac:dyDescent="0.35">
      <c r="A83" s="49">
        <v>33000000</v>
      </c>
      <c r="B83" s="51" t="s">
        <v>106</v>
      </c>
      <c r="C83" s="23">
        <f>SUM(E83)</f>
        <v>0</v>
      </c>
      <c r="D83" s="52"/>
      <c r="E83" s="23">
        <f>SUM(F83)</f>
        <v>0</v>
      </c>
      <c r="F83" s="29">
        <f>SUM(F84)</f>
        <v>0</v>
      </c>
    </row>
    <row r="84" spans="1:7" ht="26.25" hidden="1" customHeight="1" x14ac:dyDescent="0.4">
      <c r="A84" s="53">
        <v>33010000</v>
      </c>
      <c r="B84" s="602" t="s">
        <v>107</v>
      </c>
      <c r="C84" s="26">
        <f>SUM(E84)</f>
        <v>0</v>
      </c>
      <c r="D84" s="48"/>
      <c r="E84" s="26"/>
      <c r="F84" s="32"/>
    </row>
    <row r="85" spans="1:7" ht="99" hidden="1" customHeight="1" x14ac:dyDescent="0.4">
      <c r="A85" s="30">
        <v>33010100</v>
      </c>
      <c r="B85" s="44" t="s">
        <v>108</v>
      </c>
      <c r="C85" s="26">
        <f>SUM(E85)</f>
        <v>0</v>
      </c>
      <c r="D85" s="48"/>
      <c r="E85" s="26"/>
      <c r="F85" s="32"/>
    </row>
    <row r="86" spans="1:7" ht="45" hidden="1" customHeight="1" x14ac:dyDescent="0.35">
      <c r="A86" s="30"/>
      <c r="B86" s="28" t="s">
        <v>109</v>
      </c>
      <c r="C86" s="23">
        <f>SUM(C12,C54,C82)</f>
        <v>0</v>
      </c>
      <c r="D86" s="23">
        <f>SUM(D12,D54)</f>
        <v>0</v>
      </c>
      <c r="E86" s="38">
        <f>SUM(E12,E54,E82)</f>
        <v>0</v>
      </c>
      <c r="F86" s="54">
        <f>SUM(F82,F72)</f>
        <v>0</v>
      </c>
      <c r="G86" s="55"/>
    </row>
    <row r="87" spans="1:7" ht="48.6" customHeight="1" x14ac:dyDescent="0.4">
      <c r="A87" s="27">
        <v>40000000</v>
      </c>
      <c r="B87" s="603" t="s">
        <v>110</v>
      </c>
      <c r="C87" s="37">
        <f>SUM(C88)</f>
        <v>1361599</v>
      </c>
      <c r="D87" s="23">
        <f>SUM(D88)</f>
        <v>1361599</v>
      </c>
      <c r="E87" s="22"/>
      <c r="F87" s="604"/>
    </row>
    <row r="88" spans="1:7" ht="56.45" customHeight="1" x14ac:dyDescent="0.4">
      <c r="A88" s="27">
        <v>41000000</v>
      </c>
      <c r="B88" s="603" t="s">
        <v>111</v>
      </c>
      <c r="C88" s="37">
        <f>SUM(C91:C95)</f>
        <v>1361599</v>
      </c>
      <c r="D88" s="23">
        <f>SUM(D91:D95)</f>
        <v>1361599</v>
      </c>
      <c r="E88" s="22"/>
      <c r="F88" s="604"/>
    </row>
    <row r="89" spans="1:7" ht="60.6" customHeight="1" x14ac:dyDescent="0.35">
      <c r="A89" s="27">
        <v>41030000</v>
      </c>
      <c r="B89" s="603" t="s">
        <v>112</v>
      </c>
      <c r="C89" s="37">
        <f>SUM(D89)</f>
        <v>1318999</v>
      </c>
      <c r="D89" s="23">
        <f>SUM(D91)</f>
        <v>1318999</v>
      </c>
      <c r="E89" s="605"/>
      <c r="F89" s="606"/>
    </row>
    <row r="90" spans="1:7" ht="63" hidden="1" customHeight="1" x14ac:dyDescent="0.4">
      <c r="A90" s="607">
        <v>41033900</v>
      </c>
      <c r="B90" s="33" t="s">
        <v>113</v>
      </c>
      <c r="C90" s="26">
        <f>SUM(D90)</f>
        <v>0</v>
      </c>
      <c r="D90" s="26"/>
      <c r="E90" s="35"/>
      <c r="F90" s="604"/>
    </row>
    <row r="91" spans="1:7" ht="103.9" customHeight="1" x14ac:dyDescent="0.4">
      <c r="A91" s="607">
        <v>41034500</v>
      </c>
      <c r="B91" s="33" t="s">
        <v>608</v>
      </c>
      <c r="C91" s="26">
        <f>SUM(D91)</f>
        <v>1318999</v>
      </c>
      <c r="D91" s="26">
        <v>1318999</v>
      </c>
      <c r="E91" s="35"/>
      <c r="F91" s="604"/>
    </row>
    <row r="92" spans="1:7" ht="104.25" hidden="1" customHeight="1" x14ac:dyDescent="0.4">
      <c r="A92" s="607">
        <v>41035100</v>
      </c>
      <c r="B92" s="608" t="s">
        <v>114</v>
      </c>
      <c r="C92" s="26">
        <f t="shared" ref="C92" si="4">SUM(D92)</f>
        <v>0</v>
      </c>
      <c r="D92" s="26"/>
      <c r="E92" s="24"/>
      <c r="F92" s="25"/>
    </row>
    <row r="93" spans="1:7" ht="24" hidden="1" customHeight="1" x14ac:dyDescent="0.4">
      <c r="A93" s="609">
        <v>41040000</v>
      </c>
      <c r="B93" s="610" t="s">
        <v>115</v>
      </c>
      <c r="C93" s="23">
        <f>SUM(D93)</f>
        <v>0</v>
      </c>
      <c r="D93" s="23"/>
      <c r="E93" s="24"/>
      <c r="F93" s="25"/>
    </row>
    <row r="94" spans="1:7" ht="0.6" customHeight="1" x14ac:dyDescent="0.4">
      <c r="A94" s="607">
        <v>41040200</v>
      </c>
      <c r="B94" s="608" t="s">
        <v>116</v>
      </c>
      <c r="C94" s="26">
        <f>SUM(D94)</f>
        <v>0</v>
      </c>
      <c r="D94" s="26"/>
      <c r="E94" s="24"/>
      <c r="F94" s="25"/>
    </row>
    <row r="95" spans="1:7" ht="54.6" customHeight="1" x14ac:dyDescent="0.4">
      <c r="A95" s="609">
        <v>41050000</v>
      </c>
      <c r="B95" s="611" t="s">
        <v>117</v>
      </c>
      <c r="C95" s="23">
        <f>SUM(C104)</f>
        <v>42600</v>
      </c>
      <c r="D95" s="23">
        <v>42600</v>
      </c>
      <c r="E95" s="26"/>
      <c r="F95" s="32"/>
    </row>
    <row r="96" spans="1:7" ht="138.75" hidden="1" customHeight="1" x14ac:dyDescent="0.4">
      <c r="A96" s="607">
        <v>41050800</v>
      </c>
      <c r="B96" s="33" t="s">
        <v>118</v>
      </c>
      <c r="C96" s="26">
        <f t="shared" ref="C96:C101" si="5">SUM(D96)</f>
        <v>0</v>
      </c>
      <c r="D96" s="26"/>
      <c r="E96" s="45"/>
      <c r="F96" s="612"/>
    </row>
    <row r="97" spans="1:7" ht="85.15" hidden="1" customHeight="1" x14ac:dyDescent="0.4">
      <c r="A97" s="607">
        <v>41051000</v>
      </c>
      <c r="B97" s="613" t="s">
        <v>119</v>
      </c>
      <c r="C97" s="614">
        <f t="shared" si="5"/>
        <v>0</v>
      </c>
      <c r="D97" s="614"/>
      <c r="E97" s="45"/>
      <c r="F97" s="612"/>
    </row>
    <row r="98" spans="1:7" ht="109.5" hidden="1" customHeight="1" x14ac:dyDescent="0.4">
      <c r="A98" s="607">
        <v>41051200</v>
      </c>
      <c r="B98" s="615" t="s">
        <v>120</v>
      </c>
      <c r="C98" s="614">
        <f t="shared" si="5"/>
        <v>0</v>
      </c>
      <c r="D98" s="614"/>
      <c r="E98" s="45"/>
      <c r="F98" s="612"/>
    </row>
    <row r="99" spans="1:7" ht="130.5" hidden="1" customHeight="1" x14ac:dyDescent="0.4">
      <c r="A99" s="607">
        <v>41051400</v>
      </c>
      <c r="B99" s="597" t="s">
        <v>121</v>
      </c>
      <c r="C99" s="26">
        <f t="shared" si="5"/>
        <v>0</v>
      </c>
      <c r="D99" s="26"/>
      <c r="E99" s="45"/>
      <c r="F99" s="612"/>
    </row>
    <row r="100" spans="1:7" ht="80.25" hidden="1" customHeight="1" x14ac:dyDescent="0.4">
      <c r="A100" s="607">
        <v>41051500</v>
      </c>
      <c r="B100" s="33" t="s">
        <v>122</v>
      </c>
      <c r="C100" s="26">
        <f t="shared" si="5"/>
        <v>0</v>
      </c>
      <c r="D100" s="26"/>
      <c r="E100" s="45"/>
      <c r="F100" s="612"/>
    </row>
    <row r="101" spans="1:7" ht="130.5" hidden="1" customHeight="1" x14ac:dyDescent="0.4">
      <c r="A101" s="607">
        <v>41051700</v>
      </c>
      <c r="B101" s="33" t="s">
        <v>123</v>
      </c>
      <c r="C101" s="26">
        <f t="shared" si="5"/>
        <v>0</v>
      </c>
      <c r="D101" s="26"/>
      <c r="E101" s="45"/>
      <c r="F101" s="612"/>
    </row>
    <row r="102" spans="1:7" ht="108.75" hidden="1" customHeight="1" x14ac:dyDescent="0.4">
      <c r="A102" s="607">
        <v>41051800</v>
      </c>
      <c r="B102" s="33" t="s">
        <v>124</v>
      </c>
      <c r="C102" s="26">
        <f t="shared" ref="C102:C108" si="6">SUM(D102)</f>
        <v>0</v>
      </c>
      <c r="D102" s="26"/>
      <c r="E102" s="45"/>
      <c r="F102" s="612"/>
    </row>
    <row r="103" spans="1:7" ht="106.5" hidden="1" customHeight="1" x14ac:dyDescent="0.4">
      <c r="A103" s="607">
        <v>41052000</v>
      </c>
      <c r="B103" s="608" t="s">
        <v>125</v>
      </c>
      <c r="C103" s="26">
        <f t="shared" si="6"/>
        <v>0</v>
      </c>
      <c r="D103" s="26"/>
      <c r="E103" s="26"/>
      <c r="F103" s="612"/>
    </row>
    <row r="104" spans="1:7" ht="34.15" customHeight="1" x14ac:dyDescent="0.4">
      <c r="A104" s="607">
        <v>41053900</v>
      </c>
      <c r="B104" s="616" t="s">
        <v>4</v>
      </c>
      <c r="C104" s="26">
        <f>SUM(D104)</f>
        <v>42600</v>
      </c>
      <c r="D104" s="26">
        <v>42600</v>
      </c>
      <c r="E104" s="26"/>
      <c r="F104" s="32"/>
    </row>
    <row r="105" spans="1:7" ht="134.25" hidden="1" customHeight="1" x14ac:dyDescent="0.4">
      <c r="A105" s="607">
        <v>41054800</v>
      </c>
      <c r="B105" s="616" t="s">
        <v>126</v>
      </c>
      <c r="C105" s="26">
        <f t="shared" si="6"/>
        <v>0</v>
      </c>
      <c r="D105" s="26"/>
      <c r="E105" s="26"/>
      <c r="F105" s="612"/>
    </row>
    <row r="106" spans="1:7" ht="206.45" hidden="1" customHeight="1" x14ac:dyDescent="0.4">
      <c r="A106" s="607">
        <v>41050900</v>
      </c>
      <c r="B106" s="597" t="s">
        <v>127</v>
      </c>
      <c r="C106" s="26">
        <f t="shared" si="6"/>
        <v>0</v>
      </c>
      <c r="D106" s="26"/>
      <c r="E106" s="26"/>
      <c r="F106" s="612"/>
    </row>
    <row r="107" spans="1:7" ht="111.75" hidden="1" customHeight="1" x14ac:dyDescent="0.4">
      <c r="A107" s="607">
        <v>41053000</v>
      </c>
      <c r="B107" s="597" t="s">
        <v>128</v>
      </c>
      <c r="C107" s="26">
        <f t="shared" si="6"/>
        <v>0</v>
      </c>
      <c r="D107" s="26"/>
      <c r="E107" s="26"/>
      <c r="F107" s="612"/>
    </row>
    <row r="108" spans="1:7" ht="111.75" hidden="1" customHeight="1" x14ac:dyDescent="0.4">
      <c r="A108" s="607">
        <v>41055000</v>
      </c>
      <c r="B108" s="597" t="s">
        <v>129</v>
      </c>
      <c r="C108" s="26">
        <f t="shared" si="6"/>
        <v>0</v>
      </c>
      <c r="D108" s="26"/>
      <c r="E108" s="26"/>
      <c r="F108" s="612"/>
    </row>
    <row r="109" spans="1:7" ht="41.45" customHeight="1" x14ac:dyDescent="0.35">
      <c r="A109" s="617"/>
      <c r="B109" s="618" t="s">
        <v>130</v>
      </c>
      <c r="C109" s="619">
        <f>SUM(C87)</f>
        <v>1361599</v>
      </c>
      <c r="D109" s="619">
        <f>SUM(D87)</f>
        <v>1361599</v>
      </c>
      <c r="E109" s="619">
        <f>SUM(E86:E87)</f>
        <v>0</v>
      </c>
      <c r="F109" s="620">
        <f>SUM(F86:F87)</f>
        <v>0</v>
      </c>
      <c r="G109" s="19"/>
    </row>
    <row r="110" spans="1:7" ht="188.45" customHeight="1" x14ac:dyDescent="0.5">
      <c r="A110" s="630" t="s">
        <v>131</v>
      </c>
      <c r="B110" s="630"/>
      <c r="C110" s="630"/>
      <c r="D110" s="630"/>
      <c r="E110" s="630"/>
      <c r="F110" s="630"/>
      <c r="G110" s="19"/>
    </row>
    <row r="111" spans="1:7" ht="33.75" customHeight="1" x14ac:dyDescent="0.35">
      <c r="A111" s="56"/>
      <c r="B111" s="57"/>
      <c r="C111" s="57"/>
      <c r="D111" s="58"/>
      <c r="E111" s="58"/>
      <c r="F111" s="58"/>
    </row>
    <row r="112" spans="1:7" ht="24.75" customHeight="1" x14ac:dyDescent="0.3">
      <c r="A112" s="59"/>
      <c r="B112" s="60"/>
      <c r="C112" s="60"/>
      <c r="D112" s="61"/>
      <c r="E112" s="61"/>
      <c r="F112" s="61"/>
    </row>
    <row r="113" spans="1:6" ht="23.25" x14ac:dyDescent="0.35">
      <c r="A113" s="2"/>
      <c r="B113" s="2"/>
      <c r="C113" s="2"/>
      <c r="D113" s="2"/>
      <c r="E113" s="2"/>
      <c r="F113" s="2"/>
    </row>
    <row r="114" spans="1:6" ht="23.25" x14ac:dyDescent="0.35">
      <c r="A114" s="62"/>
      <c r="B114" s="63"/>
      <c r="C114" s="63"/>
      <c r="D114" s="58"/>
      <c r="E114" s="58"/>
      <c r="F114" s="58"/>
    </row>
    <row r="115" spans="1:6" ht="21.75" customHeight="1" x14ac:dyDescent="0.35">
      <c r="A115" s="2"/>
      <c r="B115" s="2"/>
      <c r="C115" s="2"/>
      <c r="D115" s="2"/>
      <c r="E115" s="2"/>
      <c r="F115" s="2"/>
    </row>
    <row r="116" spans="1:6" ht="23.25" x14ac:dyDescent="0.35">
      <c r="A116" s="13"/>
      <c r="B116" s="13"/>
      <c r="C116" s="13"/>
      <c r="D116" s="13"/>
      <c r="E116" s="13"/>
      <c r="F116" s="13"/>
    </row>
    <row r="117" spans="1:6" ht="23.25" x14ac:dyDescent="0.35">
      <c r="A117" s="2"/>
      <c r="B117" s="2"/>
      <c r="C117" s="2"/>
      <c r="D117" s="2"/>
      <c r="E117" s="2"/>
      <c r="F117" s="2"/>
    </row>
    <row r="118" spans="1:6" ht="23.25" x14ac:dyDescent="0.35">
      <c r="A118" s="13"/>
      <c r="B118" s="13"/>
      <c r="C118" s="13"/>
      <c r="D118" s="13"/>
      <c r="E118" s="13"/>
      <c r="F118" s="13"/>
    </row>
    <row r="119" spans="1:6" ht="23.25" x14ac:dyDescent="0.35">
      <c r="A119" s="13"/>
      <c r="B119" s="13"/>
      <c r="C119" s="13"/>
      <c r="D119" s="13"/>
      <c r="E119" s="13"/>
      <c r="F119" s="13"/>
    </row>
    <row r="120" spans="1:6" ht="23.25" x14ac:dyDescent="0.35">
      <c r="A120" s="13"/>
      <c r="B120" s="13"/>
      <c r="C120" s="13"/>
      <c r="D120" s="13"/>
      <c r="E120" s="13"/>
      <c r="F120" s="13"/>
    </row>
    <row r="121" spans="1:6" ht="23.25" x14ac:dyDescent="0.35">
      <c r="A121" s="13"/>
      <c r="B121" s="13"/>
      <c r="C121" s="13"/>
      <c r="D121" s="13"/>
      <c r="E121" s="13"/>
      <c r="F121" s="13"/>
    </row>
    <row r="122" spans="1:6" ht="23.25" x14ac:dyDescent="0.35">
      <c r="A122" s="13"/>
      <c r="B122" s="13"/>
      <c r="C122" s="13"/>
      <c r="D122" s="13"/>
      <c r="E122" s="13"/>
      <c r="F122" s="13"/>
    </row>
    <row r="123" spans="1:6" ht="23.25" x14ac:dyDescent="0.35">
      <c r="A123" s="13"/>
      <c r="B123" s="13"/>
      <c r="C123" s="13"/>
      <c r="D123" s="13"/>
      <c r="E123" s="13"/>
      <c r="F123" s="13"/>
    </row>
    <row r="124" spans="1:6" ht="23.25" x14ac:dyDescent="0.35">
      <c r="A124" s="13"/>
      <c r="B124" s="13"/>
      <c r="C124" s="13"/>
      <c r="D124" s="13"/>
      <c r="E124" s="13"/>
      <c r="F124" s="13"/>
    </row>
    <row r="125" spans="1:6" ht="23.25" x14ac:dyDescent="0.35">
      <c r="A125" s="13"/>
      <c r="B125" s="13"/>
      <c r="C125" s="13"/>
      <c r="D125" s="13"/>
      <c r="E125" s="13"/>
      <c r="F125" s="13"/>
    </row>
    <row r="126" spans="1:6" ht="23.25" x14ac:dyDescent="0.35">
      <c r="A126" s="13"/>
      <c r="B126" s="13"/>
      <c r="C126" s="13"/>
      <c r="D126" s="13"/>
      <c r="E126" s="13"/>
      <c r="F126" s="13"/>
    </row>
    <row r="127" spans="1:6" ht="23.25" x14ac:dyDescent="0.35">
      <c r="A127" s="13"/>
      <c r="B127" s="13"/>
      <c r="C127" s="13"/>
      <c r="D127" s="13"/>
      <c r="E127" s="13"/>
      <c r="F127" s="13"/>
    </row>
    <row r="128" spans="1:6" ht="23.25" x14ac:dyDescent="0.35">
      <c r="A128" s="13"/>
      <c r="B128" s="13"/>
      <c r="C128" s="13"/>
      <c r="D128" s="13"/>
      <c r="E128" s="13"/>
      <c r="F128" s="13"/>
    </row>
    <row r="129" spans="1:6" ht="23.25" x14ac:dyDescent="0.35">
      <c r="A129" s="2"/>
      <c r="B129" s="2"/>
      <c r="C129" s="2"/>
      <c r="D129" s="2"/>
      <c r="E129" s="2"/>
      <c r="F129" s="2"/>
    </row>
    <row r="130" spans="1:6" ht="23.25" x14ac:dyDescent="0.35">
      <c r="A130" s="2"/>
      <c r="B130" s="2"/>
      <c r="C130" s="2"/>
      <c r="D130" s="2"/>
      <c r="E130" s="2"/>
      <c r="F130" s="2"/>
    </row>
    <row r="131" spans="1:6" ht="23.25" x14ac:dyDescent="0.35">
      <c r="A131" s="2"/>
      <c r="B131" s="2"/>
      <c r="C131" s="2"/>
      <c r="D131" s="2"/>
      <c r="E131" s="2"/>
      <c r="F131" s="2"/>
    </row>
    <row r="132" spans="1:6" ht="23.25" x14ac:dyDescent="0.35">
      <c r="A132" s="2"/>
      <c r="B132" s="2"/>
      <c r="C132" s="2"/>
      <c r="D132" s="2"/>
      <c r="E132" s="2"/>
      <c r="F132" s="2"/>
    </row>
    <row r="133" spans="1:6" ht="23.25" x14ac:dyDescent="0.35">
      <c r="A133" s="2"/>
      <c r="B133" s="2"/>
      <c r="C133" s="2"/>
      <c r="D133" s="2"/>
      <c r="E133" s="2"/>
      <c r="F133" s="2"/>
    </row>
    <row r="134" spans="1:6" ht="23.25" x14ac:dyDescent="0.35">
      <c r="A134" s="2"/>
      <c r="B134" s="2"/>
      <c r="C134" s="2"/>
      <c r="D134" s="2"/>
      <c r="E134" s="2"/>
      <c r="F134" s="2"/>
    </row>
    <row r="135" spans="1:6" ht="23.25" x14ac:dyDescent="0.35">
      <c r="A135" s="2"/>
      <c r="B135" s="2"/>
      <c r="C135" s="2"/>
      <c r="D135" s="2"/>
      <c r="E135" s="2"/>
      <c r="F135" s="2"/>
    </row>
    <row r="136" spans="1:6" ht="23.25" x14ac:dyDescent="0.35">
      <c r="A136" s="2"/>
      <c r="B136" s="2"/>
      <c r="C136" s="2"/>
      <c r="D136" s="2"/>
      <c r="E136" s="2"/>
      <c r="F136" s="2"/>
    </row>
    <row r="137" spans="1:6" ht="23.25" x14ac:dyDescent="0.35">
      <c r="A137" s="2"/>
      <c r="B137" s="2"/>
      <c r="C137" s="2"/>
      <c r="D137" s="2"/>
      <c r="E137" s="2"/>
      <c r="F137" s="2"/>
    </row>
    <row r="138" spans="1:6" ht="23.25" x14ac:dyDescent="0.35">
      <c r="A138" s="2"/>
      <c r="B138" s="2"/>
      <c r="C138" s="2"/>
      <c r="D138" s="2"/>
      <c r="E138" s="2"/>
      <c r="F138" s="2"/>
    </row>
    <row r="139" spans="1:6" ht="23.25" x14ac:dyDescent="0.35">
      <c r="A139" s="2"/>
      <c r="B139" s="2"/>
      <c r="C139" s="2"/>
      <c r="D139" s="2"/>
      <c r="E139" s="2"/>
      <c r="F139" s="2"/>
    </row>
    <row r="140" spans="1:6" ht="23.25" x14ac:dyDescent="0.35">
      <c r="A140" s="2"/>
      <c r="B140" s="2"/>
      <c r="C140" s="2"/>
      <c r="D140" s="2"/>
      <c r="E140" s="2"/>
      <c r="F140" s="2"/>
    </row>
    <row r="141" spans="1:6" ht="23.25" x14ac:dyDescent="0.35">
      <c r="A141" s="2"/>
      <c r="B141" s="2"/>
      <c r="C141" s="2"/>
      <c r="D141" s="2"/>
      <c r="E141" s="2"/>
      <c r="F141" s="2"/>
    </row>
    <row r="142" spans="1:6" ht="23.25" x14ac:dyDescent="0.35">
      <c r="A142" s="2"/>
      <c r="B142" s="2"/>
      <c r="C142" s="2"/>
      <c r="D142" s="2"/>
      <c r="E142" s="2"/>
      <c r="F142" s="2"/>
    </row>
    <row r="143" spans="1:6" ht="23.25" x14ac:dyDescent="0.35">
      <c r="A143" s="2"/>
      <c r="B143" s="2"/>
      <c r="C143" s="2"/>
      <c r="D143" s="2"/>
      <c r="E143" s="2"/>
      <c r="F143" s="2"/>
    </row>
    <row r="144" spans="1:6" ht="23.25" x14ac:dyDescent="0.35">
      <c r="A144" s="2"/>
      <c r="B144" s="2"/>
      <c r="C144" s="2"/>
      <c r="D144" s="2"/>
      <c r="E144" s="2"/>
      <c r="F144" s="2"/>
    </row>
    <row r="145" spans="1:6" ht="23.25" x14ac:dyDescent="0.35">
      <c r="A145" s="2"/>
      <c r="B145" s="2"/>
      <c r="C145" s="2"/>
      <c r="D145" s="2"/>
      <c r="E145" s="2"/>
      <c r="F145" s="2"/>
    </row>
    <row r="146" spans="1:6" ht="23.25" x14ac:dyDescent="0.35">
      <c r="A146" s="2"/>
      <c r="B146" s="2"/>
      <c r="C146" s="2"/>
      <c r="D146" s="2"/>
      <c r="E146" s="2"/>
      <c r="F146" s="2"/>
    </row>
    <row r="147" spans="1:6" ht="23.25" x14ac:dyDescent="0.35">
      <c r="A147" s="2"/>
      <c r="B147" s="2"/>
      <c r="C147" s="2"/>
      <c r="D147" s="2"/>
      <c r="E147" s="2"/>
      <c r="F147" s="2"/>
    </row>
    <row r="148" spans="1:6" ht="23.25" x14ac:dyDescent="0.35">
      <c r="A148" s="2"/>
      <c r="B148" s="2"/>
      <c r="C148" s="2"/>
      <c r="D148" s="2"/>
      <c r="E148" s="2"/>
      <c r="F148" s="2"/>
    </row>
    <row r="149" spans="1:6" ht="23.25" x14ac:dyDescent="0.35">
      <c r="A149" s="2"/>
      <c r="B149" s="2"/>
      <c r="C149" s="2"/>
      <c r="D149" s="2"/>
      <c r="E149" s="2"/>
      <c r="F149" s="2"/>
    </row>
    <row r="150" spans="1:6" ht="23.25" x14ac:dyDescent="0.35">
      <c r="A150" s="2"/>
      <c r="B150" s="2"/>
      <c r="C150" s="2"/>
      <c r="D150" s="2"/>
      <c r="E150" s="2"/>
      <c r="F150" s="2"/>
    </row>
    <row r="151" spans="1:6" ht="23.25" x14ac:dyDescent="0.35">
      <c r="A151" s="2"/>
      <c r="B151" s="2"/>
      <c r="C151" s="2"/>
      <c r="D151" s="2"/>
      <c r="E151" s="2"/>
      <c r="F151" s="2"/>
    </row>
    <row r="152" spans="1:6" ht="23.25" x14ac:dyDescent="0.35">
      <c r="A152" s="2"/>
      <c r="B152" s="2"/>
      <c r="C152" s="2"/>
      <c r="D152" s="2"/>
      <c r="E152" s="2"/>
      <c r="F152" s="2"/>
    </row>
    <row r="153" spans="1:6" ht="23.25" x14ac:dyDescent="0.35">
      <c r="A153" s="2"/>
      <c r="B153" s="2"/>
      <c r="C153" s="2"/>
      <c r="D153" s="2"/>
      <c r="E153" s="2"/>
      <c r="F153" s="2"/>
    </row>
    <row r="154" spans="1:6" ht="23.25" x14ac:dyDescent="0.35">
      <c r="A154" s="2"/>
      <c r="B154" s="2"/>
      <c r="C154" s="2"/>
      <c r="D154" s="2"/>
      <c r="E154" s="2"/>
      <c r="F154" s="2"/>
    </row>
  </sheetData>
  <mergeCells count="13">
    <mergeCell ref="A6:F6"/>
    <mergeCell ref="C1:F1"/>
    <mergeCell ref="C2:F2"/>
    <mergeCell ref="D3:F3"/>
    <mergeCell ref="A4:B4"/>
    <mergeCell ref="A5:B5"/>
    <mergeCell ref="A110:F110"/>
    <mergeCell ref="A7:F7"/>
    <mergeCell ref="A9:A10"/>
    <mergeCell ref="B9:B10"/>
    <mergeCell ref="C9:C10"/>
    <mergeCell ref="D9:D10"/>
    <mergeCell ref="E9:F9"/>
  </mergeCells>
  <conditionalFormatting sqref="E109:F109">
    <cfRule type="cellIs" dxfId="0" priority="1" operator="between">
      <formula>0</formula>
      <formula>0</formula>
    </cfRule>
  </conditionalFormatting>
  <pageMargins left="1.1811023622047245" right="0.39370078740157483" top="0.78740157480314965" bottom="0.78740157480314965" header="0.31496062992125984" footer="0.31496062992125984"/>
  <pageSetup paperSize="9" scale="48" orientation="portrait" r:id="rId1"/>
  <colBreaks count="1" manualBreakCount="1">
    <brk id="6" max="109" man="1"/>
  </col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51"/>
  <sheetViews>
    <sheetView tabSelected="1" topLeftCell="A2" zoomScaleNormal="100" zoomScaleSheetLayoutView="82" workbookViewId="0">
      <selection activeCell="I31" sqref="I31"/>
    </sheetView>
  </sheetViews>
  <sheetFormatPr defaultColWidth="8" defaultRowHeight="12.75" x14ac:dyDescent="0.2"/>
  <cols>
    <col min="1" max="1" width="14.28515625" style="397" customWidth="1"/>
    <col min="2" max="2" width="45.28515625" style="392" customWidth="1"/>
    <col min="3" max="3" width="17.42578125" style="392" customWidth="1"/>
    <col min="4" max="4" width="16.140625" style="383" customWidth="1"/>
    <col min="5" max="5" width="16.5703125" style="383" customWidth="1"/>
    <col min="6" max="6" width="16" style="360" customWidth="1"/>
    <col min="7" max="8" width="8" style="360"/>
    <col min="9" max="9" width="12.140625" style="360" bestFit="1" customWidth="1"/>
    <col min="10" max="16384" width="8" style="360"/>
  </cols>
  <sheetData>
    <row r="1" spans="1:9" ht="16.5" customHeight="1" x14ac:dyDescent="0.3">
      <c r="A1" s="357"/>
      <c r="B1" s="358"/>
      <c r="C1" s="358"/>
      <c r="D1" s="359"/>
      <c r="E1" s="648"/>
      <c r="F1" s="648"/>
    </row>
    <row r="2" spans="1:9" ht="17.25" customHeight="1" x14ac:dyDescent="0.3">
      <c r="A2" s="357"/>
      <c r="B2" s="358"/>
      <c r="C2" s="358"/>
      <c r="D2" s="359"/>
      <c r="E2" s="649"/>
      <c r="F2" s="649"/>
    </row>
    <row r="3" spans="1:9" ht="18" customHeight="1" x14ac:dyDescent="0.3">
      <c r="A3" s="357"/>
      <c r="B3" s="358"/>
      <c r="C3" s="358"/>
      <c r="D3" s="359"/>
      <c r="E3" s="649"/>
      <c r="F3" s="649"/>
    </row>
    <row r="4" spans="1:9" ht="18" customHeight="1" x14ac:dyDescent="0.3">
      <c r="A4" s="357"/>
      <c r="B4" s="358"/>
      <c r="C4" s="358"/>
      <c r="D4" s="359"/>
      <c r="E4" s="361"/>
      <c r="F4" s="361"/>
    </row>
    <row r="5" spans="1:9" ht="27.75" customHeight="1" x14ac:dyDescent="0.25">
      <c r="A5" s="362" t="s">
        <v>7</v>
      </c>
      <c r="B5" s="358"/>
      <c r="C5" s="358"/>
      <c r="D5" s="359"/>
      <c r="E5" s="359"/>
      <c r="F5" s="359"/>
    </row>
    <row r="6" spans="1:9" ht="27.75" customHeight="1" x14ac:dyDescent="0.25">
      <c r="A6" s="363" t="s">
        <v>6</v>
      </c>
      <c r="B6" s="358"/>
      <c r="C6" s="358"/>
      <c r="D6" s="359"/>
      <c r="E6" s="359"/>
      <c r="F6" s="359"/>
    </row>
    <row r="7" spans="1:9" ht="21.75" customHeight="1" x14ac:dyDescent="0.25">
      <c r="A7" s="357"/>
      <c r="B7" s="358"/>
      <c r="C7" s="358"/>
      <c r="D7" s="359"/>
      <c r="E7" s="359"/>
      <c r="F7" s="359"/>
    </row>
    <row r="8" spans="1:9" ht="78.75" customHeight="1" x14ac:dyDescent="0.2">
      <c r="A8" s="650" t="s">
        <v>453</v>
      </c>
      <c r="B8" s="650"/>
      <c r="C8" s="650"/>
      <c r="D8" s="650"/>
      <c r="E8" s="650"/>
      <c r="F8" s="650"/>
    </row>
    <row r="9" spans="1:9" ht="30" customHeight="1" x14ac:dyDescent="0.25">
      <c r="A9" s="357"/>
      <c r="B9" s="358"/>
      <c r="C9" s="358"/>
      <c r="D9" s="364"/>
      <c r="E9" s="364"/>
      <c r="F9" s="365" t="s">
        <v>0</v>
      </c>
    </row>
    <row r="10" spans="1:9" ht="39" customHeight="1" x14ac:dyDescent="0.2">
      <c r="A10" s="651" t="s">
        <v>454</v>
      </c>
      <c r="B10" s="652" t="s">
        <v>455</v>
      </c>
      <c r="C10" s="653" t="s">
        <v>456</v>
      </c>
      <c r="D10" s="654" t="s">
        <v>1</v>
      </c>
      <c r="E10" s="653" t="s">
        <v>2</v>
      </c>
      <c r="F10" s="653"/>
    </row>
    <row r="11" spans="1:9" ht="51.75" customHeight="1" x14ac:dyDescent="0.2">
      <c r="A11" s="651"/>
      <c r="B11" s="652"/>
      <c r="C11" s="653"/>
      <c r="D11" s="654"/>
      <c r="E11" s="366" t="s">
        <v>457</v>
      </c>
      <c r="F11" s="367" t="s">
        <v>223</v>
      </c>
    </row>
    <row r="12" spans="1:9" s="370" customFormat="1" ht="16.5" customHeight="1" x14ac:dyDescent="0.2">
      <c r="A12" s="368">
        <v>1</v>
      </c>
      <c r="B12" s="368">
        <v>2</v>
      </c>
      <c r="C12" s="369">
        <v>3</v>
      </c>
      <c r="D12" s="369">
        <v>4</v>
      </c>
      <c r="E12" s="369">
        <v>5</v>
      </c>
      <c r="F12" s="369">
        <v>6</v>
      </c>
    </row>
    <row r="13" spans="1:9" ht="28.5" customHeight="1" x14ac:dyDescent="0.25">
      <c r="A13" s="642" t="s">
        <v>458</v>
      </c>
      <c r="B13" s="643"/>
      <c r="C13" s="643"/>
      <c r="D13" s="643"/>
      <c r="E13" s="643"/>
      <c r="F13" s="644"/>
      <c r="G13" s="371"/>
    </row>
    <row r="14" spans="1:9" s="376" customFormat="1" ht="33.75" customHeight="1" x14ac:dyDescent="0.25">
      <c r="A14" s="372" t="s">
        <v>459</v>
      </c>
      <c r="B14" s="373" t="s">
        <v>460</v>
      </c>
      <c r="C14" s="384">
        <f t="shared" ref="C14:C33" si="0">SUM(D14:E14)</f>
        <v>3415153.04</v>
      </c>
      <c r="D14" s="384">
        <f>D15</f>
        <v>1518830.04</v>
      </c>
      <c r="E14" s="384">
        <f>E15</f>
        <v>1896323</v>
      </c>
      <c r="F14" s="384">
        <f>F15</f>
        <v>1896323</v>
      </c>
      <c r="G14" s="375"/>
    </row>
    <row r="15" spans="1:9" s="376" customFormat="1" ht="38.25" customHeight="1" x14ac:dyDescent="0.25">
      <c r="A15" s="372">
        <v>208000</v>
      </c>
      <c r="B15" s="373" t="s">
        <v>461</v>
      </c>
      <c r="C15" s="384">
        <f t="shared" si="0"/>
        <v>3415153.04</v>
      </c>
      <c r="D15" s="384">
        <f>D16+D17</f>
        <v>1518830.04</v>
      </c>
      <c r="E15" s="384">
        <f>E16+E17</f>
        <v>1896323</v>
      </c>
      <c r="F15" s="384">
        <f>F16+F17</f>
        <v>1896323</v>
      </c>
      <c r="G15" s="375"/>
    </row>
    <row r="16" spans="1:9" s="376" customFormat="1" ht="26.25" customHeight="1" x14ac:dyDescent="0.25">
      <c r="A16" s="377">
        <v>208100</v>
      </c>
      <c r="B16" s="378" t="s">
        <v>462</v>
      </c>
      <c r="C16" s="385">
        <f t="shared" si="0"/>
        <v>3415153.04</v>
      </c>
      <c r="D16" s="386">
        <v>3415153.04</v>
      </c>
      <c r="E16" s="385"/>
      <c r="F16" s="385"/>
      <c r="G16" s="375"/>
      <c r="I16" s="379"/>
    </row>
    <row r="17" spans="1:7" ht="50.25" customHeight="1" x14ac:dyDescent="0.25">
      <c r="A17" s="377" t="s">
        <v>463</v>
      </c>
      <c r="B17" s="380" t="s">
        <v>464</v>
      </c>
      <c r="C17" s="385">
        <f t="shared" si="0"/>
        <v>0</v>
      </c>
      <c r="D17" s="387">
        <v>-1896323</v>
      </c>
      <c r="E17" s="387">
        <v>1896323</v>
      </c>
      <c r="F17" s="387">
        <v>1896323</v>
      </c>
      <c r="G17" s="371"/>
    </row>
    <row r="18" spans="1:7" ht="27.75" hidden="1" customHeight="1" x14ac:dyDescent="0.25">
      <c r="A18" s="372" t="s">
        <v>465</v>
      </c>
      <c r="B18" s="373" t="s">
        <v>466</v>
      </c>
      <c r="C18" s="384">
        <f t="shared" ref="C18:C27" si="1">SUM(D18:E18)</f>
        <v>0</v>
      </c>
      <c r="D18" s="384">
        <f t="shared" ref="D18:F19" si="2">D19</f>
        <v>0</v>
      </c>
      <c r="E18" s="384">
        <f t="shared" si="2"/>
        <v>0</v>
      </c>
      <c r="F18" s="384">
        <f t="shared" si="2"/>
        <v>0</v>
      </c>
      <c r="G18" s="371"/>
    </row>
    <row r="19" spans="1:7" ht="34.5" hidden="1" customHeight="1" x14ac:dyDescent="0.25">
      <c r="A19" s="372">
        <v>301000</v>
      </c>
      <c r="B19" s="373" t="s">
        <v>467</v>
      </c>
      <c r="C19" s="384">
        <f t="shared" si="1"/>
        <v>0</v>
      </c>
      <c r="D19" s="384">
        <f t="shared" si="2"/>
        <v>0</v>
      </c>
      <c r="E19" s="384">
        <f>SUM(E20:E21)</f>
        <v>0</v>
      </c>
      <c r="F19" s="384">
        <f>SUM(F20:F21)</f>
        <v>0</v>
      </c>
      <c r="G19" s="371"/>
    </row>
    <row r="20" spans="1:7" ht="30" hidden="1" customHeight="1" x14ac:dyDescent="0.25">
      <c r="A20" s="377">
        <v>301100</v>
      </c>
      <c r="B20" s="378" t="s">
        <v>468</v>
      </c>
      <c r="C20" s="385">
        <f t="shared" si="1"/>
        <v>0</v>
      </c>
      <c r="D20" s="386">
        <v>0</v>
      </c>
      <c r="E20" s="385"/>
      <c r="F20" s="385"/>
      <c r="G20" s="371"/>
    </row>
    <row r="21" spans="1:7" ht="27.75" hidden="1" customHeight="1" x14ac:dyDescent="0.25">
      <c r="A21" s="377" t="s">
        <v>469</v>
      </c>
      <c r="B21" s="378" t="s">
        <v>470</v>
      </c>
      <c r="C21" s="385">
        <f t="shared" si="1"/>
        <v>0</v>
      </c>
      <c r="D21" s="386">
        <v>0</v>
      </c>
      <c r="E21" s="387"/>
      <c r="F21" s="387"/>
      <c r="G21" s="371"/>
    </row>
    <row r="22" spans="1:7" s="383" customFormat="1" ht="26.25" customHeight="1" x14ac:dyDescent="0.25">
      <c r="A22" s="372"/>
      <c r="B22" s="373" t="s">
        <v>471</v>
      </c>
      <c r="C22" s="384">
        <f>SUM(C14,C18)</f>
        <v>3415153.04</v>
      </c>
      <c r="D22" s="384">
        <f t="shared" ref="D22:F22" si="3">SUM(D14,D18)</f>
        <v>1518830.04</v>
      </c>
      <c r="E22" s="384">
        <f t="shared" si="3"/>
        <v>1896323</v>
      </c>
      <c r="F22" s="384">
        <f t="shared" si="3"/>
        <v>1896323</v>
      </c>
      <c r="G22" s="382"/>
    </row>
    <row r="23" spans="1:7" ht="28.5" customHeight="1" x14ac:dyDescent="0.25">
      <c r="A23" s="642" t="s">
        <v>472</v>
      </c>
      <c r="B23" s="643"/>
      <c r="C23" s="643"/>
      <c r="D23" s="643"/>
      <c r="E23" s="643"/>
      <c r="F23" s="644"/>
      <c r="G23" s="371"/>
    </row>
    <row r="24" spans="1:7" ht="35.25" hidden="1" customHeight="1" x14ac:dyDescent="0.25">
      <c r="A24" s="372" t="s">
        <v>473</v>
      </c>
      <c r="B24" s="373" t="s">
        <v>474</v>
      </c>
      <c r="C24" s="384">
        <f t="shared" si="1"/>
        <v>0</v>
      </c>
      <c r="D24" s="384">
        <f>D25</f>
        <v>0</v>
      </c>
      <c r="E24" s="384">
        <f>SUM(E25,E28)</f>
        <v>0</v>
      </c>
      <c r="F24" s="384">
        <f>SUM(F25,F28)</f>
        <v>0</v>
      </c>
      <c r="G24" s="371"/>
    </row>
    <row r="25" spans="1:7" ht="28.5" hidden="1" customHeight="1" x14ac:dyDescent="0.25">
      <c r="A25" s="372" t="s">
        <v>475</v>
      </c>
      <c r="B25" s="373" t="s">
        <v>476</v>
      </c>
      <c r="C25" s="384">
        <f t="shared" si="1"/>
        <v>0</v>
      </c>
      <c r="D25" s="384">
        <f>D26+D27</f>
        <v>0</v>
      </c>
      <c r="E25" s="384">
        <f>E26</f>
        <v>0</v>
      </c>
      <c r="F25" s="384">
        <f>F26</f>
        <v>0</v>
      </c>
      <c r="G25" s="371"/>
    </row>
    <row r="26" spans="1:7" ht="28.5" hidden="1" customHeight="1" x14ac:dyDescent="0.25">
      <c r="A26" s="377" t="s">
        <v>477</v>
      </c>
      <c r="B26" s="378" t="s">
        <v>478</v>
      </c>
      <c r="C26" s="385">
        <f t="shared" si="1"/>
        <v>0</v>
      </c>
      <c r="D26" s="386">
        <f>D20</f>
        <v>0</v>
      </c>
      <c r="E26" s="387"/>
      <c r="F26" s="387"/>
      <c r="G26" s="371"/>
    </row>
    <row r="27" spans="1:7" ht="24.75" hidden="1" customHeight="1" x14ac:dyDescent="0.25">
      <c r="A27" s="377" t="s">
        <v>479</v>
      </c>
      <c r="B27" s="388" t="s">
        <v>480</v>
      </c>
      <c r="C27" s="385">
        <f t="shared" si="1"/>
        <v>0</v>
      </c>
      <c r="D27" s="387">
        <v>0</v>
      </c>
      <c r="E27" s="387"/>
      <c r="F27" s="387"/>
      <c r="G27" s="371"/>
    </row>
    <row r="28" spans="1:7" ht="24.75" hidden="1" customHeight="1" x14ac:dyDescent="0.25">
      <c r="A28" s="372" t="s">
        <v>481</v>
      </c>
      <c r="B28" s="373" t="s">
        <v>482</v>
      </c>
      <c r="C28" s="384">
        <f t="shared" ref="C28:C30" si="4">SUM(D28:E28)</f>
        <v>0</v>
      </c>
      <c r="D28" s="389">
        <f t="shared" ref="D28:F29" si="5">SUM(D29)</f>
        <v>0</v>
      </c>
      <c r="E28" s="389">
        <f t="shared" si="5"/>
        <v>0</v>
      </c>
      <c r="F28" s="389">
        <f t="shared" si="5"/>
        <v>0</v>
      </c>
      <c r="G28" s="371"/>
    </row>
    <row r="29" spans="1:7" ht="26.25" hidden="1" customHeight="1" x14ac:dyDescent="0.25">
      <c r="A29" s="377" t="s">
        <v>483</v>
      </c>
      <c r="B29" s="388" t="s">
        <v>484</v>
      </c>
      <c r="C29" s="385">
        <f t="shared" si="4"/>
        <v>0</v>
      </c>
      <c r="D29" s="381">
        <f t="shared" si="5"/>
        <v>0</v>
      </c>
      <c r="E29" s="387"/>
      <c r="F29" s="387"/>
      <c r="G29" s="371"/>
    </row>
    <row r="30" spans="1:7" ht="29.25" hidden="1" customHeight="1" x14ac:dyDescent="0.25">
      <c r="A30" s="377" t="s">
        <v>485</v>
      </c>
      <c r="B30" s="388" t="s">
        <v>480</v>
      </c>
      <c r="C30" s="385">
        <f t="shared" si="4"/>
        <v>0</v>
      </c>
      <c r="D30" s="381">
        <v>0</v>
      </c>
      <c r="E30" s="387"/>
      <c r="F30" s="387"/>
      <c r="G30" s="371"/>
    </row>
    <row r="31" spans="1:7" ht="28.5" customHeight="1" x14ac:dyDescent="0.25">
      <c r="A31" s="372" t="s">
        <v>486</v>
      </c>
      <c r="B31" s="373" t="s">
        <v>487</v>
      </c>
      <c r="C31" s="384">
        <f t="shared" si="0"/>
        <v>3415153.04</v>
      </c>
      <c r="D31" s="384">
        <f>D32</f>
        <v>1518830.04</v>
      </c>
      <c r="E31" s="384">
        <f>E32</f>
        <v>1896323</v>
      </c>
      <c r="F31" s="384">
        <f>F32</f>
        <v>1896323</v>
      </c>
      <c r="G31" s="371"/>
    </row>
    <row r="32" spans="1:7" ht="26.25" customHeight="1" x14ac:dyDescent="0.25">
      <c r="A32" s="372" t="s">
        <v>488</v>
      </c>
      <c r="B32" s="373" t="s">
        <v>489</v>
      </c>
      <c r="C32" s="384">
        <f t="shared" si="0"/>
        <v>3415153.04</v>
      </c>
      <c r="D32" s="384">
        <f>D33+D34</f>
        <v>1518830.04</v>
      </c>
      <c r="E32" s="384">
        <f>E33+E34</f>
        <v>1896323</v>
      </c>
      <c r="F32" s="384">
        <f>F33+F34</f>
        <v>1896323</v>
      </c>
      <c r="G32" s="371"/>
    </row>
    <row r="33" spans="1:8" ht="24.75" customHeight="1" x14ac:dyDescent="0.25">
      <c r="A33" s="377" t="s">
        <v>490</v>
      </c>
      <c r="B33" s="388" t="s">
        <v>491</v>
      </c>
      <c r="C33" s="385">
        <f t="shared" si="0"/>
        <v>3415153.04</v>
      </c>
      <c r="D33" s="386">
        <v>3415153.04</v>
      </c>
      <c r="E33" s="385"/>
      <c r="F33" s="385"/>
    </row>
    <row r="34" spans="1:8" ht="56.25" customHeight="1" x14ac:dyDescent="0.25">
      <c r="A34" s="377" t="s">
        <v>492</v>
      </c>
      <c r="B34" s="390" t="s">
        <v>493</v>
      </c>
      <c r="C34" s="385">
        <f t="shared" ref="C34" si="6">SUM(D34:E34)</f>
        <v>0</v>
      </c>
      <c r="D34" s="387">
        <v>-1896323</v>
      </c>
      <c r="E34" s="387">
        <v>1896323</v>
      </c>
      <c r="F34" s="387">
        <v>1896323</v>
      </c>
    </row>
    <row r="35" spans="1:8" ht="30.75" customHeight="1" x14ac:dyDescent="0.25">
      <c r="A35" s="374"/>
      <c r="B35" s="391" t="s">
        <v>471</v>
      </c>
      <c r="C35" s="384">
        <f>SUM(C24,C31)</f>
        <v>3415153.04</v>
      </c>
      <c r="D35" s="384">
        <f>SUM(D24,D31)</f>
        <v>1518830.04</v>
      </c>
      <c r="E35" s="384">
        <f>SUM(E24,E31)</f>
        <v>1896323</v>
      </c>
      <c r="F35" s="384">
        <f>SUM(F24,F31)</f>
        <v>1896323</v>
      </c>
      <c r="G35" s="645"/>
      <c r="H35" s="645"/>
    </row>
    <row r="36" spans="1:8" x14ac:dyDescent="0.2">
      <c r="A36" s="392"/>
    </row>
    <row r="37" spans="1:8" ht="15.75" x14ac:dyDescent="0.25">
      <c r="A37" s="392"/>
      <c r="D37" s="393"/>
      <c r="E37" s="393"/>
      <c r="F37" s="376"/>
    </row>
    <row r="38" spans="1:8" ht="112.5" customHeight="1" x14ac:dyDescent="0.4">
      <c r="A38" s="646" t="s">
        <v>494</v>
      </c>
      <c r="B38" s="646"/>
      <c r="C38" s="646"/>
      <c r="D38" s="646"/>
      <c r="E38" s="646"/>
      <c r="F38" s="647"/>
    </row>
    <row r="39" spans="1:8" ht="15" x14ac:dyDescent="0.2">
      <c r="A39" s="392"/>
      <c r="B39" s="394"/>
      <c r="C39" s="394"/>
      <c r="D39" s="395"/>
    </row>
    <row r="40" spans="1:8" ht="15" x14ac:dyDescent="0.2">
      <c r="A40" s="392"/>
      <c r="B40" s="394"/>
      <c r="C40" s="394"/>
      <c r="D40" s="395"/>
    </row>
    <row r="41" spans="1:8" ht="15" x14ac:dyDescent="0.2">
      <c r="A41" s="392"/>
      <c r="B41" s="394"/>
      <c r="C41" s="394"/>
      <c r="D41" s="395"/>
    </row>
    <row r="42" spans="1:8" ht="15" x14ac:dyDescent="0.2">
      <c r="A42" s="392"/>
      <c r="B42" s="394"/>
      <c r="C42" s="394"/>
      <c r="D42" s="395"/>
    </row>
    <row r="43" spans="1:8" x14ac:dyDescent="0.2">
      <c r="A43" s="392"/>
    </row>
    <row r="44" spans="1:8" x14ac:dyDescent="0.2">
      <c r="A44" s="392"/>
      <c r="D44" s="395"/>
      <c r="E44" s="395"/>
    </row>
    <row r="45" spans="1:8" x14ac:dyDescent="0.2">
      <c r="A45" s="392"/>
      <c r="D45" s="396"/>
    </row>
    <row r="46" spans="1:8" x14ac:dyDescent="0.2">
      <c r="A46" s="392"/>
    </row>
    <row r="47" spans="1:8" x14ac:dyDescent="0.2">
      <c r="A47" s="392"/>
      <c r="E47" s="395"/>
    </row>
    <row r="51" spans="4:4" x14ac:dyDescent="0.2">
      <c r="D51" s="395"/>
    </row>
  </sheetData>
  <mergeCells count="13">
    <mergeCell ref="A13:F13"/>
    <mergeCell ref="A23:F23"/>
    <mergeCell ref="G35:H35"/>
    <mergeCell ref="A38:F38"/>
    <mergeCell ref="E1:F1"/>
    <mergeCell ref="E2:F2"/>
    <mergeCell ref="E3:F3"/>
    <mergeCell ref="A8:F8"/>
    <mergeCell ref="A10:A11"/>
    <mergeCell ref="B10:B11"/>
    <mergeCell ref="C10:C11"/>
    <mergeCell ref="D10:D11"/>
    <mergeCell ref="E10:F10"/>
  </mergeCells>
  <pageMargins left="0.94488188976377963" right="0" top="0.39370078740157483" bottom="0.19685039370078741" header="0" footer="0"/>
  <pageSetup paperSize="9" scale="70" orientation="portrait"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M307"/>
  <sheetViews>
    <sheetView view="pageBreakPreview" topLeftCell="A5" zoomScale="80" zoomScaleNormal="80" zoomScaleSheetLayoutView="80" workbookViewId="0">
      <pane xSplit="4" ySplit="8" topLeftCell="E97" activePane="bottomRight" state="frozen"/>
      <selection activeCell="A5" sqref="A5"/>
      <selection pane="topRight" activeCell="E5" sqref="E5"/>
      <selection pane="bottomLeft" activeCell="A13" sqref="A13"/>
      <selection pane="bottomRight" activeCell="D98" sqref="D98"/>
    </sheetView>
  </sheetViews>
  <sheetFormatPr defaultRowHeight="12.75" x14ac:dyDescent="0.2"/>
  <cols>
    <col min="1" max="1" width="11.7109375" customWidth="1"/>
    <col min="2" max="2" width="11" customWidth="1"/>
    <col min="3" max="3" width="12.42578125" style="330" customWidth="1"/>
    <col min="4" max="4" width="56.5703125" style="154" customWidth="1"/>
    <col min="5" max="5" width="15.85546875" style="151" customWidth="1"/>
    <col min="6" max="6" width="16.42578125" style="152" customWidth="1"/>
    <col min="7" max="7" width="16.85546875" customWidth="1"/>
    <col min="8" max="8" width="13.7109375" customWidth="1"/>
    <col min="9" max="9" width="8.7109375" customWidth="1"/>
    <col min="10" max="10" width="16.28515625" style="153" customWidth="1"/>
    <col min="11" max="11" width="15.7109375" style="153" customWidth="1"/>
    <col min="12" max="12" width="13.28515625" customWidth="1"/>
    <col min="13" max="13" width="9.140625" customWidth="1"/>
    <col min="14" max="14" width="10.28515625" customWidth="1"/>
    <col min="15" max="15" width="16.85546875" customWidth="1"/>
    <col min="16" max="16" width="13.42578125" hidden="1" customWidth="1"/>
    <col min="17" max="17" width="13.7109375" hidden="1" customWidth="1"/>
    <col min="18" max="18" width="16.7109375" style="152" customWidth="1"/>
    <col min="20" max="20" width="16.7109375" customWidth="1"/>
    <col min="21" max="21" width="14.7109375" customWidth="1"/>
    <col min="22" max="22" width="14.140625" customWidth="1"/>
  </cols>
  <sheetData>
    <row r="1" spans="1:20" x14ac:dyDescent="0.2">
      <c r="C1" s="149"/>
      <c r="D1" s="150"/>
    </row>
    <row r="2" spans="1:20" x14ac:dyDescent="0.2">
      <c r="C2" s="149"/>
      <c r="D2" s="150"/>
    </row>
    <row r="3" spans="1:20" ht="21" customHeight="1" x14ac:dyDescent="0.2">
      <c r="C3" s="149"/>
      <c r="D3" s="150"/>
    </row>
    <row r="4" spans="1:20" ht="21" customHeight="1" x14ac:dyDescent="0.25">
      <c r="B4" s="665" t="s">
        <v>7</v>
      </c>
      <c r="C4" s="666"/>
    </row>
    <row r="5" spans="1:20" ht="21" customHeight="1" x14ac:dyDescent="0.2">
      <c r="B5" s="667" t="s">
        <v>6</v>
      </c>
      <c r="C5" s="666"/>
    </row>
    <row r="6" spans="1:20" ht="12" customHeight="1" x14ac:dyDescent="0.2">
      <c r="C6" s="149"/>
      <c r="D6" s="150"/>
    </row>
    <row r="7" spans="1:20" ht="55.5" customHeight="1" x14ac:dyDescent="0.25">
      <c r="C7" s="149"/>
      <c r="D7" s="155"/>
      <c r="E7" s="156"/>
      <c r="F7" s="157"/>
      <c r="G7" s="158"/>
      <c r="H7" s="158"/>
      <c r="I7" s="158"/>
      <c r="J7" s="159"/>
      <c r="K7" s="159"/>
      <c r="L7" s="158"/>
      <c r="M7" s="158"/>
      <c r="N7" s="160"/>
      <c r="O7" s="160"/>
      <c r="P7" s="160"/>
      <c r="Q7" s="160"/>
      <c r="R7" s="161" t="s">
        <v>0</v>
      </c>
    </row>
    <row r="8" spans="1:20" ht="23.25" customHeight="1" x14ac:dyDescent="0.2">
      <c r="A8" s="655" t="s">
        <v>138</v>
      </c>
      <c r="B8" s="657" t="s">
        <v>139</v>
      </c>
      <c r="C8" s="657" t="s">
        <v>140</v>
      </c>
      <c r="D8" s="662" t="s">
        <v>141</v>
      </c>
      <c r="E8" s="668" t="s">
        <v>1</v>
      </c>
      <c r="F8" s="669"/>
      <c r="G8" s="669"/>
      <c r="H8" s="669"/>
      <c r="I8" s="670"/>
      <c r="J8" s="668" t="s">
        <v>2</v>
      </c>
      <c r="K8" s="669"/>
      <c r="L8" s="669"/>
      <c r="M8" s="669"/>
      <c r="N8" s="669"/>
      <c r="O8" s="669"/>
      <c r="P8" s="669"/>
      <c r="Q8" s="671"/>
      <c r="R8" s="672" t="s">
        <v>219</v>
      </c>
    </row>
    <row r="9" spans="1:20" ht="19.5" customHeight="1" x14ac:dyDescent="0.2">
      <c r="A9" s="656"/>
      <c r="B9" s="658"/>
      <c r="C9" s="658"/>
      <c r="D9" s="663"/>
      <c r="E9" s="675" t="s">
        <v>5</v>
      </c>
      <c r="F9" s="678" t="s">
        <v>220</v>
      </c>
      <c r="G9" s="680" t="s">
        <v>221</v>
      </c>
      <c r="H9" s="681"/>
      <c r="I9" s="678" t="s">
        <v>222</v>
      </c>
      <c r="J9" s="683" t="s">
        <v>5</v>
      </c>
      <c r="K9" s="660" t="s">
        <v>223</v>
      </c>
      <c r="L9" s="678" t="s">
        <v>220</v>
      </c>
      <c r="M9" s="680" t="s">
        <v>221</v>
      </c>
      <c r="N9" s="681"/>
      <c r="O9" s="678" t="s">
        <v>222</v>
      </c>
      <c r="P9" s="688" t="s">
        <v>221</v>
      </c>
      <c r="Q9" s="689"/>
      <c r="R9" s="673"/>
    </row>
    <row r="10" spans="1:20" ht="12.75" customHeight="1" x14ac:dyDescent="0.2">
      <c r="A10" s="656"/>
      <c r="B10" s="658"/>
      <c r="C10" s="658"/>
      <c r="D10" s="663"/>
      <c r="E10" s="676"/>
      <c r="F10" s="679"/>
      <c r="G10" s="660" t="s">
        <v>224</v>
      </c>
      <c r="H10" s="660" t="s">
        <v>225</v>
      </c>
      <c r="I10" s="682"/>
      <c r="J10" s="684"/>
      <c r="K10" s="686"/>
      <c r="L10" s="679"/>
      <c r="M10" s="660" t="s">
        <v>226</v>
      </c>
      <c r="N10" s="660" t="s">
        <v>227</v>
      </c>
      <c r="O10" s="682"/>
      <c r="P10" s="660" t="s">
        <v>228</v>
      </c>
      <c r="Q10" s="162" t="s">
        <v>221</v>
      </c>
      <c r="R10" s="673"/>
    </row>
    <row r="11" spans="1:20" ht="77.25" customHeight="1" x14ac:dyDescent="0.2">
      <c r="A11" s="656"/>
      <c r="B11" s="659"/>
      <c r="C11" s="659"/>
      <c r="D11" s="664"/>
      <c r="E11" s="677"/>
      <c r="F11" s="679"/>
      <c r="G11" s="661"/>
      <c r="H11" s="661"/>
      <c r="I11" s="682"/>
      <c r="J11" s="685"/>
      <c r="K11" s="687"/>
      <c r="L11" s="679"/>
      <c r="M11" s="661"/>
      <c r="N11" s="661"/>
      <c r="O11" s="682"/>
      <c r="P11" s="661"/>
      <c r="Q11" s="163" t="s">
        <v>229</v>
      </c>
      <c r="R11" s="674"/>
    </row>
    <row r="12" spans="1:20" s="3" customFormat="1" ht="15.75" customHeight="1" x14ac:dyDescent="0.2">
      <c r="A12" s="164">
        <v>1</v>
      </c>
      <c r="B12" s="164" t="s">
        <v>230</v>
      </c>
      <c r="C12" s="165">
        <v>3</v>
      </c>
      <c r="D12" s="165">
        <v>4</v>
      </c>
      <c r="E12" s="165">
        <v>5</v>
      </c>
      <c r="F12" s="166">
        <v>6</v>
      </c>
      <c r="G12" s="166">
        <v>7</v>
      </c>
      <c r="H12" s="166">
        <v>8</v>
      </c>
      <c r="I12" s="165">
        <v>9</v>
      </c>
      <c r="J12" s="166">
        <v>10</v>
      </c>
      <c r="K12" s="166">
        <v>11</v>
      </c>
      <c r="L12" s="166">
        <v>12</v>
      </c>
      <c r="M12" s="166">
        <v>13</v>
      </c>
      <c r="N12" s="166">
        <v>14</v>
      </c>
      <c r="O12" s="166">
        <v>15</v>
      </c>
      <c r="P12" s="166">
        <v>15</v>
      </c>
      <c r="Q12" s="166">
        <v>15</v>
      </c>
      <c r="R12" s="165">
        <v>16</v>
      </c>
      <c r="T12" s="167"/>
    </row>
    <row r="13" spans="1:20" s="3" customFormat="1" ht="29.25" customHeight="1" x14ac:dyDescent="0.3">
      <c r="A13" s="116" t="s">
        <v>142</v>
      </c>
      <c r="B13" s="116"/>
      <c r="C13" s="116"/>
      <c r="D13" s="117" t="s">
        <v>143</v>
      </c>
      <c r="E13" s="168">
        <f>SUM(E14)</f>
        <v>-1761307</v>
      </c>
      <c r="F13" s="169">
        <f t="shared" ref="F13:R13" si="0">SUM(F14)</f>
        <v>-1761307</v>
      </c>
      <c r="G13" s="169">
        <f t="shared" si="0"/>
        <v>-1446096</v>
      </c>
      <c r="H13" s="169">
        <f t="shared" si="0"/>
        <v>0</v>
      </c>
      <c r="I13" s="169">
        <f t="shared" si="0"/>
        <v>0</v>
      </c>
      <c r="J13" s="169">
        <f t="shared" si="0"/>
        <v>261680</v>
      </c>
      <c r="K13" s="169">
        <f t="shared" si="0"/>
        <v>261680</v>
      </c>
      <c r="L13" s="169">
        <f t="shared" si="0"/>
        <v>0</v>
      </c>
      <c r="M13" s="169">
        <f t="shared" si="0"/>
        <v>0</v>
      </c>
      <c r="N13" s="169">
        <f t="shared" si="0"/>
        <v>0</v>
      </c>
      <c r="O13" s="169">
        <f t="shared" si="0"/>
        <v>261680</v>
      </c>
      <c r="P13" s="169">
        <f t="shared" si="0"/>
        <v>0</v>
      </c>
      <c r="Q13" s="169">
        <f t="shared" si="0"/>
        <v>0</v>
      </c>
      <c r="R13" s="169">
        <f t="shared" si="0"/>
        <v>-1499627</v>
      </c>
      <c r="T13" s="170">
        <f t="shared" ref="T13:T14" si="1">SUM(E13,J13)</f>
        <v>-1499627</v>
      </c>
    </row>
    <row r="14" spans="1:20" s="171" customFormat="1" ht="30.75" customHeight="1" x14ac:dyDescent="0.3">
      <c r="A14" s="116" t="s">
        <v>144</v>
      </c>
      <c r="B14" s="116"/>
      <c r="C14" s="116"/>
      <c r="D14" s="117" t="s">
        <v>143</v>
      </c>
      <c r="E14" s="168">
        <f>SUM(E15,E16,E18,E21:E60)</f>
        <v>-1761307</v>
      </c>
      <c r="F14" s="168">
        <f>SUM(F15,F16,F18,F21:F60)</f>
        <v>-1761307</v>
      </c>
      <c r="G14" s="168">
        <f>SUM(G15:G16,G18,G21:G60)</f>
        <v>-1446096</v>
      </c>
      <c r="H14" s="168">
        <f t="shared" ref="H14:Q14" si="2">SUM(H18,H21:H60)</f>
        <v>0</v>
      </c>
      <c r="I14" s="168">
        <f t="shared" si="2"/>
        <v>0</v>
      </c>
      <c r="J14" s="168">
        <f t="shared" si="2"/>
        <v>261680</v>
      </c>
      <c r="K14" s="168">
        <f t="shared" si="2"/>
        <v>261680</v>
      </c>
      <c r="L14" s="168">
        <f t="shared" si="2"/>
        <v>0</v>
      </c>
      <c r="M14" s="168">
        <f t="shared" si="2"/>
        <v>0</v>
      </c>
      <c r="N14" s="168">
        <f t="shared" si="2"/>
        <v>0</v>
      </c>
      <c r="O14" s="168">
        <f t="shared" si="2"/>
        <v>261680</v>
      </c>
      <c r="P14" s="168">
        <f t="shared" si="2"/>
        <v>0</v>
      </c>
      <c r="Q14" s="168">
        <f t="shared" si="2"/>
        <v>0</v>
      </c>
      <c r="R14" s="168">
        <f>SUM(R15:R16,R18,R21:R60)</f>
        <v>-1499627</v>
      </c>
      <c r="T14" s="170">
        <f t="shared" si="1"/>
        <v>-1499627</v>
      </c>
    </row>
    <row r="15" spans="1:20" s="171" customFormat="1" ht="90.75" customHeight="1" x14ac:dyDescent="0.3">
      <c r="A15" s="294" t="s">
        <v>231</v>
      </c>
      <c r="B15" s="294" t="s">
        <v>232</v>
      </c>
      <c r="C15" s="294" t="s">
        <v>193</v>
      </c>
      <c r="D15" s="243" t="s">
        <v>233</v>
      </c>
      <c r="E15" s="227">
        <f t="shared" ref="E15:E60" si="3">SUM(F15,I15)</f>
        <v>-1877409</v>
      </c>
      <c r="F15" s="194">
        <v>-1877409</v>
      </c>
      <c r="G15" s="194">
        <v>-1514300</v>
      </c>
      <c r="H15" s="194"/>
      <c r="I15" s="331"/>
      <c r="J15" s="197">
        <f t="shared" ref="J15:J60" si="4">SUM(L15,O15)</f>
        <v>0</v>
      </c>
      <c r="K15" s="197"/>
      <c r="L15" s="196"/>
      <c r="M15" s="196"/>
      <c r="N15" s="196"/>
      <c r="O15" s="197"/>
      <c r="P15" s="194"/>
      <c r="Q15" s="194"/>
      <c r="R15" s="197">
        <f t="shared" ref="R15:R78" si="5">SUM(E15,J15)</f>
        <v>-1877409</v>
      </c>
      <c r="T15" s="198"/>
    </row>
    <row r="16" spans="1:20" s="171" customFormat="1" ht="66" customHeight="1" x14ac:dyDescent="0.3">
      <c r="A16" s="294" t="s">
        <v>234</v>
      </c>
      <c r="B16" s="294" t="s">
        <v>192</v>
      </c>
      <c r="C16" s="294" t="s">
        <v>193</v>
      </c>
      <c r="D16" s="336" t="s">
        <v>214</v>
      </c>
      <c r="E16" s="193">
        <f t="shared" si="3"/>
        <v>83209</v>
      </c>
      <c r="F16" s="193">
        <v>83209</v>
      </c>
      <c r="G16" s="194">
        <v>68204</v>
      </c>
      <c r="H16" s="194"/>
      <c r="I16" s="194"/>
      <c r="J16" s="195">
        <f t="shared" si="4"/>
        <v>0</v>
      </c>
      <c r="K16" s="195"/>
      <c r="L16" s="196"/>
      <c r="M16" s="196"/>
      <c r="N16" s="196"/>
      <c r="O16" s="195"/>
      <c r="P16" s="194"/>
      <c r="Q16" s="194"/>
      <c r="R16" s="197">
        <f t="shared" si="5"/>
        <v>83209</v>
      </c>
      <c r="T16" s="198"/>
    </row>
    <row r="17" spans="1:20" s="177" customFormat="1" ht="66" hidden="1" customHeight="1" x14ac:dyDescent="0.3">
      <c r="A17" s="124" t="s">
        <v>235</v>
      </c>
      <c r="B17" s="124" t="s">
        <v>158</v>
      </c>
      <c r="C17" s="124" t="s">
        <v>236</v>
      </c>
      <c r="D17" s="139" t="s">
        <v>237</v>
      </c>
      <c r="E17" s="179">
        <f t="shared" si="3"/>
        <v>0</v>
      </c>
      <c r="F17" s="179"/>
      <c r="G17" s="174"/>
      <c r="H17" s="174"/>
      <c r="I17" s="174"/>
      <c r="J17" s="180">
        <f t="shared" si="4"/>
        <v>0</v>
      </c>
      <c r="K17" s="180"/>
      <c r="L17" s="176"/>
      <c r="M17" s="176"/>
      <c r="N17" s="176"/>
      <c r="O17" s="180"/>
      <c r="P17" s="174"/>
      <c r="Q17" s="174"/>
      <c r="R17" s="181">
        <f t="shared" si="5"/>
        <v>0</v>
      </c>
      <c r="T17" s="178"/>
    </row>
    <row r="18" spans="1:20" s="177" customFormat="1" ht="66" hidden="1" customHeight="1" x14ac:dyDescent="0.3">
      <c r="A18" s="182" t="s">
        <v>238</v>
      </c>
      <c r="B18" s="182" t="s">
        <v>239</v>
      </c>
      <c r="C18" s="182" t="s">
        <v>192</v>
      </c>
      <c r="D18" s="183" t="s">
        <v>240</v>
      </c>
      <c r="E18" s="180">
        <f t="shared" si="3"/>
        <v>0</v>
      </c>
      <c r="F18" s="180"/>
      <c r="G18" s="184"/>
      <c r="H18" s="184"/>
      <c r="I18" s="184"/>
      <c r="J18" s="180">
        <f t="shared" si="4"/>
        <v>0</v>
      </c>
      <c r="K18" s="185"/>
      <c r="L18" s="184"/>
      <c r="M18" s="184"/>
      <c r="N18" s="184"/>
      <c r="O18" s="184"/>
      <c r="P18" s="184"/>
      <c r="Q18" s="184"/>
      <c r="R18" s="175">
        <f t="shared" si="5"/>
        <v>0</v>
      </c>
      <c r="T18" s="178"/>
    </row>
    <row r="19" spans="1:20" s="191" customFormat="1" ht="66" hidden="1" customHeight="1" x14ac:dyDescent="0.35">
      <c r="A19" s="186"/>
      <c r="B19" s="186"/>
      <c r="C19" s="186"/>
      <c r="D19" s="187" t="s">
        <v>241</v>
      </c>
      <c r="E19" s="188">
        <f t="shared" si="3"/>
        <v>0</v>
      </c>
      <c r="F19" s="188"/>
      <c r="G19" s="189"/>
      <c r="H19" s="189"/>
      <c r="I19" s="189"/>
      <c r="J19" s="188">
        <f t="shared" si="4"/>
        <v>0</v>
      </c>
      <c r="K19" s="190"/>
      <c r="L19" s="189"/>
      <c r="M19" s="189"/>
      <c r="N19" s="189"/>
      <c r="O19" s="189"/>
      <c r="P19" s="189"/>
      <c r="Q19" s="189"/>
      <c r="R19" s="144">
        <f t="shared" si="5"/>
        <v>0</v>
      </c>
      <c r="T19" s="192"/>
    </row>
    <row r="20" spans="1:20" s="177" customFormat="1" ht="66" hidden="1" customHeight="1" x14ac:dyDescent="0.3">
      <c r="A20" s="124" t="s">
        <v>242</v>
      </c>
      <c r="B20" s="124" t="s">
        <v>243</v>
      </c>
      <c r="C20" s="124" t="s">
        <v>244</v>
      </c>
      <c r="D20" s="139" t="s">
        <v>245</v>
      </c>
      <c r="E20" s="179">
        <f t="shared" si="3"/>
        <v>0</v>
      </c>
      <c r="F20" s="179"/>
      <c r="G20" s="174"/>
      <c r="H20" s="174"/>
      <c r="I20" s="174"/>
      <c r="J20" s="180">
        <f t="shared" si="4"/>
        <v>0</v>
      </c>
      <c r="K20" s="180"/>
      <c r="L20" s="176"/>
      <c r="M20" s="176"/>
      <c r="N20" s="176"/>
      <c r="O20" s="180"/>
      <c r="P20" s="174"/>
      <c r="Q20" s="174"/>
      <c r="R20" s="175">
        <f t="shared" si="5"/>
        <v>0</v>
      </c>
      <c r="T20" s="178"/>
    </row>
    <row r="21" spans="1:20" s="171" customFormat="1" ht="66" hidden="1" customHeight="1" x14ac:dyDescent="0.3">
      <c r="A21" s="119" t="s">
        <v>150</v>
      </c>
      <c r="B21" s="119" t="s">
        <v>151</v>
      </c>
      <c r="C21" s="119" t="s">
        <v>152</v>
      </c>
      <c r="D21" s="115" t="s">
        <v>153</v>
      </c>
      <c r="E21" s="193">
        <f t="shared" si="3"/>
        <v>0</v>
      </c>
      <c r="F21" s="193"/>
      <c r="G21" s="193"/>
      <c r="H21" s="193"/>
      <c r="I21" s="194"/>
      <c r="J21" s="195">
        <f t="shared" si="4"/>
        <v>0</v>
      </c>
      <c r="K21" s="195"/>
      <c r="L21" s="196"/>
      <c r="M21" s="196"/>
      <c r="N21" s="196"/>
      <c r="O21" s="195"/>
      <c r="P21" s="194"/>
      <c r="Q21" s="194"/>
      <c r="R21" s="197">
        <f t="shared" si="5"/>
        <v>0</v>
      </c>
      <c r="T21" s="198"/>
    </row>
    <row r="22" spans="1:20" s="204" customFormat="1" ht="66" hidden="1" customHeight="1" x14ac:dyDescent="0.3">
      <c r="A22" s="199"/>
      <c r="B22" s="199"/>
      <c r="C22" s="199"/>
      <c r="D22" s="200" t="s">
        <v>246</v>
      </c>
      <c r="E22" s="201">
        <f t="shared" si="3"/>
        <v>0</v>
      </c>
      <c r="F22" s="201"/>
      <c r="G22" s="201"/>
      <c r="H22" s="201"/>
      <c r="I22" s="202"/>
      <c r="J22" s="188">
        <f t="shared" si="4"/>
        <v>0</v>
      </c>
      <c r="K22" s="188"/>
      <c r="L22" s="203"/>
      <c r="M22" s="203"/>
      <c r="N22" s="203"/>
      <c r="O22" s="188"/>
      <c r="P22" s="202"/>
      <c r="Q22" s="202"/>
      <c r="R22" s="144">
        <f t="shared" si="5"/>
        <v>0</v>
      </c>
      <c r="T22" s="205"/>
    </row>
    <row r="23" spans="1:20" s="207" customFormat="1" ht="66" hidden="1" customHeight="1" x14ac:dyDescent="0.3">
      <c r="A23" s="124" t="s">
        <v>247</v>
      </c>
      <c r="B23" s="124" t="s">
        <v>248</v>
      </c>
      <c r="C23" s="124" t="s">
        <v>249</v>
      </c>
      <c r="D23" s="206" t="s">
        <v>250</v>
      </c>
      <c r="E23" s="179">
        <f t="shared" si="3"/>
        <v>0</v>
      </c>
      <c r="F23" s="176"/>
      <c r="G23" s="176"/>
      <c r="H23" s="176"/>
      <c r="I23" s="176"/>
      <c r="J23" s="180">
        <f t="shared" si="4"/>
        <v>0</v>
      </c>
      <c r="K23" s="180"/>
      <c r="L23" s="176"/>
      <c r="M23" s="176"/>
      <c r="N23" s="176"/>
      <c r="O23" s="180"/>
      <c r="P23" s="176"/>
      <c r="Q23" s="176"/>
      <c r="R23" s="175">
        <f t="shared" si="5"/>
        <v>0</v>
      </c>
      <c r="T23" s="208"/>
    </row>
    <row r="24" spans="1:20" s="207" customFormat="1" ht="66" hidden="1" customHeight="1" x14ac:dyDescent="0.3">
      <c r="A24" s="124" t="s">
        <v>251</v>
      </c>
      <c r="B24" s="124" t="s">
        <v>252</v>
      </c>
      <c r="C24" s="124" t="s">
        <v>249</v>
      </c>
      <c r="D24" s="139" t="s">
        <v>253</v>
      </c>
      <c r="E24" s="179">
        <f t="shared" si="3"/>
        <v>0</v>
      </c>
      <c r="F24" s="179"/>
      <c r="G24" s="176"/>
      <c r="H24" s="176"/>
      <c r="I24" s="176"/>
      <c r="J24" s="188">
        <f t="shared" si="4"/>
        <v>0</v>
      </c>
      <c r="K24" s="179"/>
      <c r="L24" s="176"/>
      <c r="M24" s="176"/>
      <c r="N24" s="176"/>
      <c r="O24" s="179"/>
      <c r="P24" s="176"/>
      <c r="Q24" s="176"/>
      <c r="R24" s="175">
        <f t="shared" si="5"/>
        <v>0</v>
      </c>
      <c r="T24" s="208"/>
    </row>
    <row r="25" spans="1:20" s="210" customFormat="1" ht="66" hidden="1" customHeight="1" x14ac:dyDescent="0.3">
      <c r="A25" s="199"/>
      <c r="B25" s="199"/>
      <c r="C25" s="199"/>
      <c r="D25" s="200" t="s">
        <v>254</v>
      </c>
      <c r="E25" s="201">
        <f t="shared" si="3"/>
        <v>0</v>
      </c>
      <c r="F25" s="201"/>
      <c r="G25" s="203"/>
      <c r="H25" s="203"/>
      <c r="I25" s="203"/>
      <c r="J25" s="188">
        <f t="shared" si="4"/>
        <v>0</v>
      </c>
      <c r="K25" s="201"/>
      <c r="L25" s="203"/>
      <c r="M25" s="203"/>
      <c r="N25" s="203"/>
      <c r="O25" s="201"/>
      <c r="P25" s="203"/>
      <c r="Q25" s="203"/>
      <c r="R25" s="209">
        <f t="shared" si="5"/>
        <v>0</v>
      </c>
    </row>
    <row r="26" spans="1:20" s="207" customFormat="1" ht="66" hidden="1" customHeight="1" x14ac:dyDescent="0.3">
      <c r="A26" s="124" t="s">
        <v>255</v>
      </c>
      <c r="B26" s="124" t="s">
        <v>256</v>
      </c>
      <c r="C26" s="124" t="s">
        <v>249</v>
      </c>
      <c r="D26" s="211" t="s">
        <v>257</v>
      </c>
      <c r="E26" s="179">
        <f t="shared" si="3"/>
        <v>0</v>
      </c>
      <c r="F26" s="179"/>
      <c r="G26" s="179"/>
      <c r="H26" s="179"/>
      <c r="I26" s="174"/>
      <c r="J26" s="188">
        <f t="shared" si="4"/>
        <v>0</v>
      </c>
      <c r="K26" s="180"/>
      <c r="L26" s="176"/>
      <c r="M26" s="176"/>
      <c r="N26" s="176"/>
      <c r="O26" s="180"/>
      <c r="P26" s="174"/>
      <c r="Q26" s="174"/>
      <c r="R26" s="175">
        <f t="shared" si="5"/>
        <v>0</v>
      </c>
      <c r="T26" s="208"/>
    </row>
    <row r="27" spans="1:20" s="212" customFormat="1" ht="66" hidden="1" customHeight="1" x14ac:dyDescent="0.3">
      <c r="A27" s="119" t="s">
        <v>258</v>
      </c>
      <c r="B27" s="119" t="s">
        <v>259</v>
      </c>
      <c r="C27" s="119" t="s">
        <v>249</v>
      </c>
      <c r="D27" s="129" t="s">
        <v>260</v>
      </c>
      <c r="E27" s="193">
        <f t="shared" si="3"/>
        <v>0</v>
      </c>
      <c r="F27" s="193"/>
      <c r="G27" s="193"/>
      <c r="H27" s="193"/>
      <c r="I27" s="194"/>
      <c r="J27" s="193">
        <f t="shared" si="4"/>
        <v>0</v>
      </c>
      <c r="K27" s="195"/>
      <c r="L27" s="196"/>
      <c r="M27" s="196"/>
      <c r="N27" s="196"/>
      <c r="O27" s="195"/>
      <c r="P27" s="194"/>
      <c r="Q27" s="194"/>
      <c r="R27" s="197">
        <f t="shared" si="5"/>
        <v>0</v>
      </c>
      <c r="T27" s="213"/>
    </row>
    <row r="28" spans="1:20" s="215" customFormat="1" ht="66" hidden="1" customHeight="1" x14ac:dyDescent="0.3">
      <c r="A28" s="199"/>
      <c r="B28" s="199"/>
      <c r="C28" s="199"/>
      <c r="D28" s="214" t="s">
        <v>261</v>
      </c>
      <c r="E28" s="201">
        <f t="shared" si="3"/>
        <v>0</v>
      </c>
      <c r="F28" s="201"/>
      <c r="G28" s="203"/>
      <c r="H28" s="203"/>
      <c r="I28" s="203"/>
      <c r="J28" s="188">
        <f t="shared" si="4"/>
        <v>0</v>
      </c>
      <c r="K28" s="201"/>
      <c r="L28" s="203"/>
      <c r="M28" s="203"/>
      <c r="N28" s="203"/>
      <c r="O28" s="201"/>
      <c r="P28" s="203"/>
      <c r="Q28" s="203"/>
      <c r="R28" s="175">
        <f t="shared" si="5"/>
        <v>0</v>
      </c>
      <c r="T28" s="210"/>
    </row>
    <row r="29" spans="1:20" s="218" customFormat="1" ht="66" hidden="1" customHeight="1" x14ac:dyDescent="0.3">
      <c r="A29" s="124" t="s">
        <v>262</v>
      </c>
      <c r="B29" s="124" t="s">
        <v>263</v>
      </c>
      <c r="C29" s="124" t="s">
        <v>264</v>
      </c>
      <c r="D29" s="216" t="s">
        <v>265</v>
      </c>
      <c r="E29" s="179">
        <f t="shared" si="3"/>
        <v>0</v>
      </c>
      <c r="F29" s="217"/>
      <c r="G29" s="176"/>
      <c r="H29" s="176"/>
      <c r="I29" s="176"/>
      <c r="J29" s="188">
        <f t="shared" si="4"/>
        <v>0</v>
      </c>
      <c r="K29" s="180"/>
      <c r="L29" s="176"/>
      <c r="M29" s="176"/>
      <c r="N29" s="176"/>
      <c r="O29" s="180"/>
      <c r="P29" s="176"/>
      <c r="Q29" s="176"/>
      <c r="R29" s="175">
        <f t="shared" si="5"/>
        <v>0</v>
      </c>
    </row>
    <row r="30" spans="1:20" s="220" customFormat="1" ht="66" hidden="1" customHeight="1" x14ac:dyDescent="0.3">
      <c r="A30" s="124" t="s">
        <v>266</v>
      </c>
      <c r="B30" s="124" t="s">
        <v>267</v>
      </c>
      <c r="C30" s="124" t="s">
        <v>264</v>
      </c>
      <c r="D30" s="219" t="s">
        <v>268</v>
      </c>
      <c r="E30" s="179">
        <f t="shared" si="3"/>
        <v>0</v>
      </c>
      <c r="F30" s="217"/>
      <c r="G30" s="217"/>
      <c r="H30" s="217"/>
      <c r="I30" s="217"/>
      <c r="J30" s="188">
        <f t="shared" si="4"/>
        <v>0</v>
      </c>
      <c r="K30" s="180"/>
      <c r="L30" s="217"/>
      <c r="M30" s="217"/>
      <c r="N30" s="217"/>
      <c r="O30" s="180"/>
      <c r="P30" s="217"/>
      <c r="Q30" s="217"/>
      <c r="R30" s="175">
        <f t="shared" si="5"/>
        <v>0</v>
      </c>
      <c r="T30" s="221"/>
    </row>
    <row r="31" spans="1:20" s="222" customFormat="1" ht="66" hidden="1" customHeight="1" x14ac:dyDescent="0.3">
      <c r="A31" s="124" t="s">
        <v>269</v>
      </c>
      <c r="B31" s="124" t="s">
        <v>270</v>
      </c>
      <c r="C31" s="124" t="s">
        <v>264</v>
      </c>
      <c r="D31" s="219" t="s">
        <v>271</v>
      </c>
      <c r="E31" s="179">
        <f t="shared" si="3"/>
        <v>0</v>
      </c>
      <c r="F31" s="217"/>
      <c r="G31" s="217"/>
      <c r="H31" s="217"/>
      <c r="I31" s="217"/>
      <c r="J31" s="188">
        <f t="shared" si="4"/>
        <v>0</v>
      </c>
      <c r="K31" s="179"/>
      <c r="L31" s="217"/>
      <c r="M31" s="217"/>
      <c r="N31" s="217"/>
      <c r="O31" s="179"/>
      <c r="P31" s="217"/>
      <c r="Q31" s="217"/>
      <c r="R31" s="175">
        <f t="shared" si="5"/>
        <v>0</v>
      </c>
      <c r="T31" s="223"/>
    </row>
    <row r="32" spans="1:20" s="212" customFormat="1" ht="36.75" customHeight="1" x14ac:dyDescent="0.3">
      <c r="A32" s="119" t="s">
        <v>272</v>
      </c>
      <c r="B32" s="119" t="s">
        <v>273</v>
      </c>
      <c r="C32" s="119" t="s">
        <v>264</v>
      </c>
      <c r="D32" s="339" t="s">
        <v>274</v>
      </c>
      <c r="E32" s="193">
        <f t="shared" si="3"/>
        <v>-49055</v>
      </c>
      <c r="F32" s="228">
        <v>-49055</v>
      </c>
      <c r="G32" s="196"/>
      <c r="H32" s="197"/>
      <c r="I32" s="197"/>
      <c r="J32" s="193">
        <f t="shared" si="4"/>
        <v>0</v>
      </c>
      <c r="K32" s="195"/>
      <c r="L32" s="196"/>
      <c r="M32" s="196"/>
      <c r="N32" s="196"/>
      <c r="O32" s="195"/>
      <c r="P32" s="196"/>
      <c r="Q32" s="196"/>
      <c r="R32" s="197">
        <f t="shared" si="5"/>
        <v>-49055</v>
      </c>
      <c r="T32" s="213"/>
    </row>
    <row r="33" spans="1:20" s="171" customFormat="1" ht="94.5" customHeight="1" x14ac:dyDescent="0.3">
      <c r="A33" s="133" t="s">
        <v>275</v>
      </c>
      <c r="B33" s="119" t="s">
        <v>276</v>
      </c>
      <c r="C33" s="133" t="s">
        <v>264</v>
      </c>
      <c r="D33" s="340" t="s">
        <v>277</v>
      </c>
      <c r="E33" s="193">
        <f t="shared" si="3"/>
        <v>-73880</v>
      </c>
      <c r="F33" s="228">
        <v>-73880</v>
      </c>
      <c r="G33" s="197"/>
      <c r="H33" s="197"/>
      <c r="I33" s="197"/>
      <c r="J33" s="193">
        <f t="shared" si="4"/>
        <v>0</v>
      </c>
      <c r="K33" s="195"/>
      <c r="L33" s="196"/>
      <c r="M33" s="196"/>
      <c r="N33" s="196"/>
      <c r="O33" s="195"/>
      <c r="P33" s="196"/>
      <c r="Q33" s="196"/>
      <c r="R33" s="197">
        <f t="shared" si="5"/>
        <v>-73880</v>
      </c>
      <c r="T33" s="198"/>
    </row>
    <row r="34" spans="1:20" s="212" customFormat="1" ht="66" hidden="1" customHeight="1" x14ac:dyDescent="0.3">
      <c r="A34" s="341" t="s">
        <v>278</v>
      </c>
      <c r="B34" s="341" t="s">
        <v>279</v>
      </c>
      <c r="C34" s="118" t="s">
        <v>280</v>
      </c>
      <c r="D34" s="342" t="s">
        <v>281</v>
      </c>
      <c r="E34" s="193">
        <f t="shared" si="3"/>
        <v>0</v>
      </c>
      <c r="F34" s="193"/>
      <c r="G34" s="229"/>
      <c r="H34" s="229"/>
      <c r="I34" s="229"/>
      <c r="J34" s="193">
        <f t="shared" si="4"/>
        <v>0</v>
      </c>
      <c r="K34" s="195"/>
      <c r="L34" s="229"/>
      <c r="M34" s="229"/>
      <c r="N34" s="229"/>
      <c r="O34" s="195"/>
      <c r="P34" s="229"/>
      <c r="Q34" s="229"/>
      <c r="R34" s="197">
        <f t="shared" si="5"/>
        <v>0</v>
      </c>
      <c r="T34" s="213"/>
    </row>
    <row r="35" spans="1:20" s="212" customFormat="1" ht="54" customHeight="1" x14ac:dyDescent="0.3">
      <c r="A35" s="128" t="s">
        <v>282</v>
      </c>
      <c r="B35" s="119" t="s">
        <v>283</v>
      </c>
      <c r="C35" s="343" t="s">
        <v>166</v>
      </c>
      <c r="D35" s="243" t="s">
        <v>284</v>
      </c>
      <c r="E35" s="227">
        <f t="shared" si="3"/>
        <v>-6724</v>
      </c>
      <c r="F35" s="193">
        <v>-6724</v>
      </c>
      <c r="G35" s="286"/>
      <c r="H35" s="286"/>
      <c r="I35" s="286"/>
      <c r="J35" s="193">
        <f t="shared" si="4"/>
        <v>0</v>
      </c>
      <c r="K35" s="195"/>
      <c r="L35" s="286"/>
      <c r="M35" s="286"/>
      <c r="N35" s="286"/>
      <c r="O35" s="195"/>
      <c r="P35" s="286"/>
      <c r="Q35" s="286"/>
      <c r="R35" s="197">
        <f t="shared" si="5"/>
        <v>-6724</v>
      </c>
      <c r="T35" s="213"/>
    </row>
    <row r="36" spans="1:20" s="212" customFormat="1" ht="54" customHeight="1" x14ac:dyDescent="0.3">
      <c r="A36" s="119" t="s">
        <v>285</v>
      </c>
      <c r="B36" s="119" t="s">
        <v>286</v>
      </c>
      <c r="C36" s="230" t="s">
        <v>166</v>
      </c>
      <c r="D36" s="243" t="s">
        <v>287</v>
      </c>
      <c r="E36" s="227">
        <f t="shared" si="3"/>
        <v>-83068</v>
      </c>
      <c r="F36" s="228">
        <v>-83068</v>
      </c>
      <c r="G36" s="196"/>
      <c r="H36" s="196"/>
      <c r="I36" s="196"/>
      <c r="J36" s="193">
        <f t="shared" si="4"/>
        <v>0</v>
      </c>
      <c r="K36" s="195"/>
      <c r="L36" s="229"/>
      <c r="M36" s="229"/>
      <c r="N36" s="229"/>
      <c r="O36" s="195"/>
      <c r="P36" s="229"/>
      <c r="Q36" s="229"/>
      <c r="R36" s="197">
        <f t="shared" si="5"/>
        <v>-83068</v>
      </c>
      <c r="T36" s="213"/>
    </row>
    <row r="37" spans="1:20" s="212" customFormat="1" ht="59.25" customHeight="1" x14ac:dyDescent="0.3">
      <c r="A37" s="119" t="s">
        <v>288</v>
      </c>
      <c r="B37" s="119" t="s">
        <v>289</v>
      </c>
      <c r="C37" s="230" t="s">
        <v>166</v>
      </c>
      <c r="D37" s="243" t="s">
        <v>290</v>
      </c>
      <c r="E37" s="227">
        <f t="shared" si="3"/>
        <v>-53200</v>
      </c>
      <c r="F37" s="228">
        <v>-53200</v>
      </c>
      <c r="G37" s="196"/>
      <c r="H37" s="196"/>
      <c r="I37" s="196"/>
      <c r="J37" s="193">
        <f t="shared" si="4"/>
        <v>0</v>
      </c>
      <c r="K37" s="195"/>
      <c r="L37" s="229"/>
      <c r="M37" s="229"/>
      <c r="N37" s="229"/>
      <c r="O37" s="195"/>
      <c r="P37" s="229"/>
      <c r="Q37" s="229"/>
      <c r="R37" s="197">
        <f t="shared" si="5"/>
        <v>-53200</v>
      </c>
      <c r="T37" s="213"/>
    </row>
    <row r="38" spans="1:20" s="220" customFormat="1" ht="66" hidden="1" customHeight="1" x14ac:dyDescent="0.3">
      <c r="A38" s="130" t="s">
        <v>291</v>
      </c>
      <c r="B38" s="130" t="s">
        <v>292</v>
      </c>
      <c r="C38" s="130" t="s">
        <v>189</v>
      </c>
      <c r="D38" s="131" t="s">
        <v>293</v>
      </c>
      <c r="E38" s="173">
        <f t="shared" si="3"/>
        <v>0</v>
      </c>
      <c r="F38" s="217"/>
      <c r="G38" s="176"/>
      <c r="H38" s="176"/>
      <c r="I38" s="176"/>
      <c r="J38" s="188">
        <f t="shared" si="4"/>
        <v>0</v>
      </c>
      <c r="K38" s="180"/>
      <c r="L38" s="225"/>
      <c r="M38" s="225"/>
      <c r="N38" s="225"/>
      <c r="O38" s="180"/>
      <c r="P38" s="225"/>
      <c r="Q38" s="225"/>
      <c r="R38" s="175">
        <f t="shared" si="5"/>
        <v>0</v>
      </c>
      <c r="T38" s="221"/>
    </row>
    <row r="39" spans="1:20" s="212" customFormat="1" ht="55.5" customHeight="1" x14ac:dyDescent="0.3">
      <c r="A39" s="126" t="s">
        <v>294</v>
      </c>
      <c r="B39" s="126" t="s">
        <v>295</v>
      </c>
      <c r="C39" s="126" t="s">
        <v>296</v>
      </c>
      <c r="D39" s="226" t="s">
        <v>297</v>
      </c>
      <c r="E39" s="227">
        <f t="shared" si="3"/>
        <v>49400</v>
      </c>
      <c r="F39" s="228">
        <v>49400</v>
      </c>
      <c r="G39" s="196"/>
      <c r="H39" s="196"/>
      <c r="I39" s="196"/>
      <c r="J39" s="193">
        <f t="shared" si="4"/>
        <v>0</v>
      </c>
      <c r="K39" s="195"/>
      <c r="L39" s="229"/>
      <c r="M39" s="229"/>
      <c r="N39" s="229"/>
      <c r="O39" s="195"/>
      <c r="P39" s="229"/>
      <c r="Q39" s="229"/>
      <c r="R39" s="197">
        <f t="shared" si="5"/>
        <v>49400</v>
      </c>
      <c r="T39" s="213"/>
    </row>
    <row r="40" spans="1:20" s="212" customFormat="1" ht="37.5" hidden="1" customHeight="1" x14ac:dyDescent="0.3">
      <c r="A40" s="126" t="s">
        <v>298</v>
      </c>
      <c r="B40" s="126" t="s">
        <v>299</v>
      </c>
      <c r="C40" s="126" t="s">
        <v>296</v>
      </c>
      <c r="D40" s="226" t="s">
        <v>300</v>
      </c>
      <c r="E40" s="227">
        <f t="shared" si="3"/>
        <v>0</v>
      </c>
      <c r="F40" s="228"/>
      <c r="G40" s="196"/>
      <c r="H40" s="196"/>
      <c r="I40" s="196"/>
      <c r="J40" s="193">
        <f t="shared" si="4"/>
        <v>0</v>
      </c>
      <c r="K40" s="195"/>
      <c r="L40" s="229"/>
      <c r="M40" s="229"/>
      <c r="N40" s="229"/>
      <c r="O40" s="195"/>
      <c r="P40" s="229"/>
      <c r="Q40" s="229"/>
      <c r="R40" s="197">
        <f t="shared" si="5"/>
        <v>0</v>
      </c>
      <c r="T40" s="213"/>
    </row>
    <row r="41" spans="1:20" s="212" customFormat="1" ht="23.25" hidden="1" customHeight="1" x14ac:dyDescent="0.3">
      <c r="A41" s="126" t="s">
        <v>301</v>
      </c>
      <c r="B41" s="126" t="s">
        <v>302</v>
      </c>
      <c r="C41" s="126" t="s">
        <v>296</v>
      </c>
      <c r="D41" s="226" t="s">
        <v>303</v>
      </c>
      <c r="E41" s="227">
        <f t="shared" si="3"/>
        <v>0</v>
      </c>
      <c r="F41" s="228"/>
      <c r="G41" s="196"/>
      <c r="H41" s="196"/>
      <c r="I41" s="196"/>
      <c r="J41" s="193">
        <f t="shared" si="4"/>
        <v>0</v>
      </c>
      <c r="K41" s="195"/>
      <c r="L41" s="229"/>
      <c r="M41" s="229"/>
      <c r="N41" s="229"/>
      <c r="O41" s="195"/>
      <c r="P41" s="229"/>
      <c r="Q41" s="229"/>
      <c r="R41" s="197">
        <f t="shared" si="5"/>
        <v>0</v>
      </c>
      <c r="T41" s="213"/>
    </row>
    <row r="42" spans="1:20" s="212" customFormat="1" ht="47.25" hidden="1" customHeight="1" x14ac:dyDescent="0.3">
      <c r="A42" s="119" t="s">
        <v>304</v>
      </c>
      <c r="B42" s="119" t="s">
        <v>305</v>
      </c>
      <c r="C42" s="230" t="s">
        <v>296</v>
      </c>
      <c r="D42" s="231" t="s">
        <v>306</v>
      </c>
      <c r="E42" s="227">
        <f t="shared" si="3"/>
        <v>0</v>
      </c>
      <c r="F42" s="228"/>
      <c r="G42" s="196"/>
      <c r="H42" s="196"/>
      <c r="I42" s="196"/>
      <c r="J42" s="193">
        <f t="shared" si="4"/>
        <v>0</v>
      </c>
      <c r="K42" s="195"/>
      <c r="L42" s="229"/>
      <c r="M42" s="229"/>
      <c r="N42" s="229"/>
      <c r="O42" s="195"/>
      <c r="P42" s="229"/>
      <c r="Q42" s="229"/>
      <c r="R42" s="197">
        <f t="shared" si="5"/>
        <v>0</v>
      </c>
      <c r="T42" s="213"/>
    </row>
    <row r="43" spans="1:20" s="171" customFormat="1" ht="28.5" customHeight="1" x14ac:dyDescent="0.3">
      <c r="A43" s="119" t="s">
        <v>307</v>
      </c>
      <c r="B43" s="119" t="s">
        <v>308</v>
      </c>
      <c r="C43" s="119" t="s">
        <v>296</v>
      </c>
      <c r="D43" s="121" t="s">
        <v>309</v>
      </c>
      <c r="E43" s="193">
        <f t="shared" si="3"/>
        <v>249420</v>
      </c>
      <c r="F43" s="193">
        <v>249420</v>
      </c>
      <c r="G43" s="196"/>
      <c r="H43" s="196"/>
      <c r="I43" s="196"/>
      <c r="J43" s="193">
        <f t="shared" si="4"/>
        <v>261680</v>
      </c>
      <c r="K43" s="195">
        <v>261680</v>
      </c>
      <c r="L43" s="196"/>
      <c r="M43" s="196"/>
      <c r="N43" s="196"/>
      <c r="O43" s="195">
        <v>261680</v>
      </c>
      <c r="P43" s="196"/>
      <c r="Q43" s="196"/>
      <c r="R43" s="197">
        <f t="shared" si="5"/>
        <v>511100</v>
      </c>
      <c r="T43" s="198"/>
    </row>
    <row r="44" spans="1:20" s="177" customFormat="1" ht="33.75" hidden="1" customHeight="1" x14ac:dyDescent="0.3">
      <c r="A44" s="124" t="s">
        <v>310</v>
      </c>
      <c r="B44" s="124" t="s">
        <v>311</v>
      </c>
      <c r="C44" s="124" t="s">
        <v>189</v>
      </c>
      <c r="D44" s="125" t="s">
        <v>312</v>
      </c>
      <c r="E44" s="179">
        <f t="shared" si="3"/>
        <v>0</v>
      </c>
      <c r="F44" s="179"/>
      <c r="G44" s="176"/>
      <c r="H44" s="176"/>
      <c r="I44" s="176"/>
      <c r="J44" s="188">
        <f t="shared" si="4"/>
        <v>0</v>
      </c>
      <c r="K44" s="180"/>
      <c r="L44" s="176"/>
      <c r="M44" s="176"/>
      <c r="N44" s="176"/>
      <c r="O44" s="180"/>
      <c r="P44" s="176"/>
      <c r="Q44" s="176"/>
      <c r="R44" s="175">
        <f t="shared" si="5"/>
        <v>0</v>
      </c>
      <c r="T44" s="178"/>
    </row>
    <row r="45" spans="1:20" s="177" customFormat="1" ht="21.75" hidden="1" customHeight="1" x14ac:dyDescent="0.3">
      <c r="A45" s="182" t="s">
        <v>313</v>
      </c>
      <c r="B45" s="182" t="s">
        <v>314</v>
      </c>
      <c r="C45" s="182" t="s">
        <v>315</v>
      </c>
      <c r="D45" s="211" t="s">
        <v>316</v>
      </c>
      <c r="E45" s="179">
        <f t="shared" si="3"/>
        <v>0</v>
      </c>
      <c r="F45" s="179"/>
      <c r="G45" s="176"/>
      <c r="H45" s="176"/>
      <c r="I45" s="176"/>
      <c r="J45" s="188">
        <f t="shared" si="4"/>
        <v>0</v>
      </c>
      <c r="K45" s="180"/>
      <c r="L45" s="176"/>
      <c r="M45" s="176"/>
      <c r="N45" s="176"/>
      <c r="O45" s="180"/>
      <c r="P45" s="176"/>
      <c r="Q45" s="176"/>
      <c r="R45" s="175">
        <f t="shared" si="5"/>
        <v>0</v>
      </c>
      <c r="T45" s="178"/>
    </row>
    <row r="46" spans="1:20" s="177" customFormat="1" ht="34.5" hidden="1" customHeight="1" x14ac:dyDescent="0.3">
      <c r="A46" s="182" t="s">
        <v>317</v>
      </c>
      <c r="B46" s="182" t="s">
        <v>169</v>
      </c>
      <c r="C46" s="182" t="s">
        <v>145</v>
      </c>
      <c r="D46" s="211" t="s">
        <v>170</v>
      </c>
      <c r="E46" s="179">
        <f t="shared" si="3"/>
        <v>0</v>
      </c>
      <c r="F46" s="179"/>
      <c r="G46" s="176"/>
      <c r="H46" s="176"/>
      <c r="I46" s="176"/>
      <c r="J46" s="188">
        <f t="shared" si="4"/>
        <v>0</v>
      </c>
      <c r="K46" s="180"/>
      <c r="L46" s="176"/>
      <c r="M46" s="176"/>
      <c r="N46" s="176"/>
      <c r="O46" s="180"/>
      <c r="P46" s="176"/>
      <c r="Q46" s="176"/>
      <c r="R46" s="175">
        <f t="shared" si="5"/>
        <v>0</v>
      </c>
      <c r="T46" s="178"/>
    </row>
    <row r="47" spans="1:20" s="3" customFormat="1" ht="38.25" hidden="1" customHeight="1" x14ac:dyDescent="0.3">
      <c r="A47" s="119" t="s">
        <v>154</v>
      </c>
      <c r="B47" s="119" t="s">
        <v>155</v>
      </c>
      <c r="C47" s="119" t="s">
        <v>145</v>
      </c>
      <c r="D47" s="120" t="s">
        <v>156</v>
      </c>
      <c r="E47" s="193">
        <f>SUM(F47,I47)</f>
        <v>0</v>
      </c>
      <c r="F47" s="193"/>
      <c r="G47" s="195"/>
      <c r="H47" s="195"/>
      <c r="I47" s="195"/>
      <c r="J47" s="193">
        <f>SUM(L47,O47)</f>
        <v>0</v>
      </c>
      <c r="K47" s="193"/>
      <c r="L47" s="232"/>
      <c r="M47" s="232"/>
      <c r="N47" s="232"/>
      <c r="O47" s="193"/>
      <c r="P47" s="233"/>
      <c r="Q47" s="232"/>
      <c r="R47" s="197">
        <f t="shared" si="5"/>
        <v>0</v>
      </c>
    </row>
    <row r="48" spans="1:20" s="171" customFormat="1" ht="41.25" hidden="1" customHeight="1" x14ac:dyDescent="0.3">
      <c r="A48" s="119" t="s">
        <v>146</v>
      </c>
      <c r="B48" s="119" t="s">
        <v>147</v>
      </c>
      <c r="C48" s="119" t="s">
        <v>148</v>
      </c>
      <c r="D48" s="121" t="s">
        <v>149</v>
      </c>
      <c r="E48" s="193">
        <f t="shared" ref="E48:E50" si="6">SUM(F48,I48)</f>
        <v>0</v>
      </c>
      <c r="F48" s="193"/>
      <c r="G48" s="196"/>
      <c r="H48" s="196"/>
      <c r="I48" s="196"/>
      <c r="J48" s="193">
        <f t="shared" si="4"/>
        <v>0</v>
      </c>
      <c r="K48" s="195"/>
      <c r="L48" s="196"/>
      <c r="M48" s="196"/>
      <c r="N48" s="196"/>
      <c r="O48" s="195"/>
      <c r="P48" s="196"/>
      <c r="Q48" s="196"/>
      <c r="R48" s="197">
        <f t="shared" si="5"/>
        <v>0</v>
      </c>
      <c r="T48" s="198"/>
    </row>
    <row r="49" spans="1:20" s="177" customFormat="1" ht="43.5" hidden="1" customHeight="1" x14ac:dyDescent="0.3">
      <c r="A49" s="124" t="s">
        <v>318</v>
      </c>
      <c r="B49" s="124" t="s">
        <v>319</v>
      </c>
      <c r="C49" s="124" t="s">
        <v>320</v>
      </c>
      <c r="D49" s="139" t="s">
        <v>321</v>
      </c>
      <c r="E49" s="193">
        <f t="shared" si="6"/>
        <v>0</v>
      </c>
      <c r="F49" s="217"/>
      <c r="G49" s="176"/>
      <c r="H49" s="176"/>
      <c r="I49" s="176"/>
      <c r="J49" s="193">
        <f t="shared" si="4"/>
        <v>0</v>
      </c>
      <c r="K49" s="180"/>
      <c r="L49" s="176"/>
      <c r="M49" s="176"/>
      <c r="N49" s="176"/>
      <c r="O49" s="180"/>
      <c r="P49" s="176"/>
      <c r="Q49" s="176"/>
      <c r="R49" s="197">
        <f t="shared" si="5"/>
        <v>0</v>
      </c>
      <c r="T49" s="178"/>
    </row>
    <row r="50" spans="1:20" s="171" customFormat="1" ht="36.75" hidden="1" customHeight="1" x14ac:dyDescent="0.3">
      <c r="A50" s="119" t="s">
        <v>322</v>
      </c>
      <c r="B50" s="119" t="s">
        <v>323</v>
      </c>
      <c r="C50" s="119" t="s">
        <v>324</v>
      </c>
      <c r="D50" s="234" t="s">
        <v>325</v>
      </c>
      <c r="E50" s="193">
        <f t="shared" si="6"/>
        <v>0</v>
      </c>
      <c r="F50" s="228"/>
      <c r="G50" s="196"/>
      <c r="H50" s="196"/>
      <c r="I50" s="196"/>
      <c r="J50" s="193">
        <f t="shared" si="4"/>
        <v>0</v>
      </c>
      <c r="K50" s="195"/>
      <c r="L50" s="196"/>
      <c r="M50" s="196"/>
      <c r="N50" s="196"/>
      <c r="O50" s="195"/>
      <c r="P50" s="196"/>
      <c r="Q50" s="196"/>
      <c r="R50" s="197">
        <f t="shared" si="5"/>
        <v>0</v>
      </c>
      <c r="T50" s="198"/>
    </row>
    <row r="51" spans="1:20" s="177" customFormat="1" ht="35.25" hidden="1" customHeight="1" x14ac:dyDescent="0.3">
      <c r="A51" s="124" t="s">
        <v>326</v>
      </c>
      <c r="B51" s="124" t="s">
        <v>327</v>
      </c>
      <c r="C51" s="124" t="s">
        <v>328</v>
      </c>
      <c r="D51" s="139" t="s">
        <v>329</v>
      </c>
      <c r="E51" s="179">
        <f t="shared" si="3"/>
        <v>0</v>
      </c>
      <c r="F51" s="179"/>
      <c r="G51" s="179"/>
      <c r="H51" s="179"/>
      <c r="I51" s="179"/>
      <c r="J51" s="188">
        <f t="shared" si="4"/>
        <v>0</v>
      </c>
      <c r="K51" s="180"/>
      <c r="L51" s="179"/>
      <c r="M51" s="179"/>
      <c r="N51" s="179"/>
      <c r="O51" s="180"/>
      <c r="P51" s="179"/>
      <c r="Q51" s="179"/>
      <c r="R51" s="175">
        <f t="shared" si="5"/>
        <v>0</v>
      </c>
      <c r="T51" s="178"/>
    </row>
    <row r="52" spans="1:20" s="177" customFormat="1" ht="24.75" hidden="1" customHeight="1" x14ac:dyDescent="0.3">
      <c r="A52" s="124" t="s">
        <v>330</v>
      </c>
      <c r="B52" s="124" t="s">
        <v>331</v>
      </c>
      <c r="C52" s="124" t="s">
        <v>332</v>
      </c>
      <c r="D52" s="139" t="s">
        <v>333</v>
      </c>
      <c r="E52" s="179">
        <f t="shared" si="3"/>
        <v>0</v>
      </c>
      <c r="F52" s="179"/>
      <c r="G52" s="179"/>
      <c r="H52" s="179"/>
      <c r="I52" s="179"/>
      <c r="J52" s="188">
        <f t="shared" si="4"/>
        <v>0</v>
      </c>
      <c r="K52" s="180"/>
      <c r="L52" s="179"/>
      <c r="M52" s="179"/>
      <c r="N52" s="179"/>
      <c r="O52" s="180"/>
      <c r="P52" s="179"/>
      <c r="Q52" s="179"/>
      <c r="R52" s="175">
        <f t="shared" si="5"/>
        <v>0</v>
      </c>
      <c r="T52" s="178"/>
    </row>
    <row r="53" spans="1:20" s="177" customFormat="1" ht="28.5" hidden="1" customHeight="1" x14ac:dyDescent="0.3">
      <c r="A53" s="124" t="s">
        <v>334</v>
      </c>
      <c r="B53" s="124" t="s">
        <v>335</v>
      </c>
      <c r="C53" s="124" t="s">
        <v>148</v>
      </c>
      <c r="D53" s="219" t="s">
        <v>336</v>
      </c>
      <c r="E53" s="179">
        <f t="shared" si="3"/>
        <v>0</v>
      </c>
      <c r="F53" s="217"/>
      <c r="G53" s="176"/>
      <c r="H53" s="176"/>
      <c r="I53" s="176"/>
      <c r="J53" s="188">
        <f t="shared" si="4"/>
        <v>0</v>
      </c>
      <c r="K53" s="180"/>
      <c r="L53" s="176"/>
      <c r="M53" s="176"/>
      <c r="N53" s="176"/>
      <c r="O53" s="180"/>
      <c r="P53" s="176"/>
      <c r="Q53" s="176"/>
      <c r="R53" s="175">
        <f t="shared" si="5"/>
        <v>0</v>
      </c>
      <c r="T53" s="178"/>
    </row>
    <row r="54" spans="1:20" s="191" customFormat="1" ht="30" hidden="1" customHeight="1" x14ac:dyDescent="0.3">
      <c r="A54" s="224" t="s">
        <v>337</v>
      </c>
      <c r="B54" s="224" t="s">
        <v>338</v>
      </c>
      <c r="C54" s="224" t="s">
        <v>148</v>
      </c>
      <c r="D54" s="219" t="s">
        <v>339</v>
      </c>
      <c r="E54" s="179">
        <f t="shared" si="3"/>
        <v>0</v>
      </c>
      <c r="F54" s="217"/>
      <c r="G54" s="203"/>
      <c r="H54" s="203"/>
      <c r="I54" s="203"/>
      <c r="J54" s="188">
        <f t="shared" si="4"/>
        <v>0</v>
      </c>
      <c r="K54" s="180"/>
      <c r="L54" s="203"/>
      <c r="M54" s="203"/>
      <c r="N54" s="203"/>
      <c r="O54" s="180"/>
      <c r="P54" s="203"/>
      <c r="Q54" s="203"/>
      <c r="R54" s="175">
        <f t="shared" si="5"/>
        <v>0</v>
      </c>
      <c r="T54" s="192"/>
    </row>
    <row r="55" spans="1:20" s="238" customFormat="1" ht="55.5" hidden="1" customHeight="1" x14ac:dyDescent="0.3">
      <c r="A55" s="182" t="s">
        <v>340</v>
      </c>
      <c r="B55" s="124" t="s">
        <v>341</v>
      </c>
      <c r="C55" s="235" t="s">
        <v>342</v>
      </c>
      <c r="D55" s="236" t="s">
        <v>343</v>
      </c>
      <c r="E55" s="179">
        <f t="shared" si="3"/>
        <v>0</v>
      </c>
      <c r="F55" s="179"/>
      <c r="G55" s="237"/>
      <c r="H55" s="237"/>
      <c r="I55" s="237"/>
      <c r="J55" s="179">
        <f t="shared" si="4"/>
        <v>0</v>
      </c>
      <c r="K55" s="180"/>
      <c r="L55" s="237"/>
      <c r="M55" s="237"/>
      <c r="N55" s="237"/>
      <c r="O55" s="180"/>
      <c r="P55" s="237"/>
      <c r="Q55" s="237"/>
      <c r="R55" s="175">
        <f t="shared" si="5"/>
        <v>0</v>
      </c>
    </row>
    <row r="56" spans="1:20" s="238" customFormat="1" ht="66.75" hidden="1" customHeight="1" x14ac:dyDescent="0.3">
      <c r="A56" s="182"/>
      <c r="B56" s="124"/>
      <c r="C56" s="235"/>
      <c r="D56" s="239" t="s">
        <v>344</v>
      </c>
      <c r="E56" s="201">
        <f t="shared" si="3"/>
        <v>0</v>
      </c>
      <c r="F56" s="179"/>
      <c r="G56" s="237"/>
      <c r="H56" s="237"/>
      <c r="I56" s="237"/>
      <c r="J56" s="188">
        <f t="shared" si="4"/>
        <v>0</v>
      </c>
      <c r="K56" s="180"/>
      <c r="L56" s="237"/>
      <c r="M56" s="237"/>
      <c r="N56" s="237"/>
      <c r="O56" s="180"/>
      <c r="P56" s="237"/>
      <c r="Q56" s="237"/>
      <c r="R56" s="209">
        <f t="shared" si="5"/>
        <v>0</v>
      </c>
    </row>
    <row r="57" spans="1:20" s="238" customFormat="1" ht="65.25" hidden="1" customHeight="1" x14ac:dyDescent="0.3">
      <c r="A57" s="182"/>
      <c r="B57" s="124"/>
      <c r="C57" s="235"/>
      <c r="D57" s="239" t="s">
        <v>345</v>
      </c>
      <c r="E57" s="201">
        <f t="shared" si="3"/>
        <v>0</v>
      </c>
      <c r="F57" s="179"/>
      <c r="G57" s="237"/>
      <c r="H57" s="237"/>
      <c r="I57" s="237"/>
      <c r="J57" s="188">
        <f t="shared" si="4"/>
        <v>0</v>
      </c>
      <c r="K57" s="180"/>
      <c r="L57" s="237"/>
      <c r="M57" s="237"/>
      <c r="N57" s="237"/>
      <c r="O57" s="180"/>
      <c r="P57" s="237"/>
      <c r="Q57" s="237"/>
      <c r="R57" s="209">
        <f t="shared" si="5"/>
        <v>0</v>
      </c>
    </row>
    <row r="58" spans="1:20" s="238" customFormat="1" ht="41.25" hidden="1" customHeight="1" x14ac:dyDescent="0.3">
      <c r="A58" s="235" t="s">
        <v>346</v>
      </c>
      <c r="B58" s="124" t="s">
        <v>347</v>
      </c>
      <c r="C58" s="235" t="s">
        <v>348</v>
      </c>
      <c r="D58" s="236" t="s">
        <v>349</v>
      </c>
      <c r="E58" s="179">
        <f t="shared" si="3"/>
        <v>0</v>
      </c>
      <c r="F58" s="179"/>
      <c r="G58" s="237"/>
      <c r="H58" s="237"/>
      <c r="I58" s="237"/>
      <c r="J58" s="179">
        <f t="shared" si="4"/>
        <v>0</v>
      </c>
      <c r="K58" s="180"/>
      <c r="L58" s="237"/>
      <c r="M58" s="237"/>
      <c r="N58" s="237"/>
      <c r="O58" s="180"/>
      <c r="P58" s="237"/>
      <c r="Q58" s="237"/>
      <c r="R58" s="175">
        <f>SUM(E58,J58)</f>
        <v>0</v>
      </c>
    </row>
    <row r="59" spans="1:20" s="3" customFormat="1" ht="28.5" hidden="1" customHeight="1" x14ac:dyDescent="0.3">
      <c r="A59" s="122" t="s">
        <v>3</v>
      </c>
      <c r="B59" s="119" t="s">
        <v>157</v>
      </c>
      <c r="C59" s="122" t="s">
        <v>158</v>
      </c>
      <c r="D59" s="123" t="s">
        <v>159</v>
      </c>
      <c r="E59" s="193">
        <f t="shared" si="3"/>
        <v>0</v>
      </c>
      <c r="F59" s="193"/>
      <c r="G59" s="233"/>
      <c r="H59" s="233"/>
      <c r="I59" s="233"/>
      <c r="J59" s="193">
        <f t="shared" si="4"/>
        <v>0</v>
      </c>
      <c r="K59" s="195"/>
      <c r="L59" s="233"/>
      <c r="M59" s="233"/>
      <c r="N59" s="233"/>
      <c r="O59" s="195"/>
      <c r="P59" s="233"/>
      <c r="Q59" s="233"/>
      <c r="R59" s="197">
        <f t="shared" ref="R59:R60" si="7">SUM(E59,J59)</f>
        <v>0</v>
      </c>
    </row>
    <row r="60" spans="1:20" s="3" customFormat="1" ht="59.25" hidden="1" customHeight="1" x14ac:dyDescent="0.3">
      <c r="A60" s="119" t="s">
        <v>26</v>
      </c>
      <c r="B60" s="119" t="s">
        <v>160</v>
      </c>
      <c r="C60" s="119" t="s">
        <v>158</v>
      </c>
      <c r="D60" s="115" t="s">
        <v>27</v>
      </c>
      <c r="E60" s="193">
        <f t="shared" si="3"/>
        <v>0</v>
      </c>
      <c r="F60" s="193"/>
      <c r="G60" s="233"/>
      <c r="H60" s="233"/>
      <c r="I60" s="233"/>
      <c r="J60" s="193">
        <f t="shared" si="4"/>
        <v>0</v>
      </c>
      <c r="K60" s="195"/>
      <c r="L60" s="233"/>
      <c r="M60" s="233"/>
      <c r="N60" s="233"/>
      <c r="O60" s="195"/>
      <c r="P60" s="233"/>
      <c r="Q60" s="233"/>
      <c r="R60" s="197">
        <f t="shared" si="7"/>
        <v>0</v>
      </c>
    </row>
    <row r="61" spans="1:20" s="3" customFormat="1" ht="59.25" customHeight="1" x14ac:dyDescent="0.3">
      <c r="A61" s="116" t="s">
        <v>161</v>
      </c>
      <c r="B61" s="116"/>
      <c r="C61" s="116"/>
      <c r="D61" s="117" t="s">
        <v>162</v>
      </c>
      <c r="E61" s="168">
        <f>SUM(E62)</f>
        <v>-1168767</v>
      </c>
      <c r="F61" s="169">
        <f t="shared" ref="F61:Q61" si="8">SUM(F62)</f>
        <v>-1168767</v>
      </c>
      <c r="G61" s="169">
        <f t="shared" si="8"/>
        <v>-921363</v>
      </c>
      <c r="H61" s="169">
        <f t="shared" si="8"/>
        <v>0</v>
      </c>
      <c r="I61" s="169">
        <f t="shared" si="8"/>
        <v>0</v>
      </c>
      <c r="J61" s="169">
        <f t="shared" si="8"/>
        <v>0</v>
      </c>
      <c r="K61" s="169">
        <f t="shared" si="8"/>
        <v>0</v>
      </c>
      <c r="L61" s="169">
        <f t="shared" si="8"/>
        <v>0</v>
      </c>
      <c r="M61" s="169">
        <f t="shared" si="8"/>
        <v>0</v>
      </c>
      <c r="N61" s="169">
        <f t="shared" si="8"/>
        <v>0</v>
      </c>
      <c r="O61" s="169">
        <f t="shared" si="8"/>
        <v>0</v>
      </c>
      <c r="P61" s="240">
        <f t="shared" si="8"/>
        <v>0</v>
      </c>
      <c r="Q61" s="240">
        <f t="shared" si="8"/>
        <v>0</v>
      </c>
      <c r="R61" s="241">
        <f t="shared" si="5"/>
        <v>-1168767</v>
      </c>
      <c r="T61" s="170">
        <f>SUM(E61,J61)</f>
        <v>-1168767</v>
      </c>
    </row>
    <row r="62" spans="1:20" s="3" customFormat="1" ht="57.75" customHeight="1" x14ac:dyDescent="0.3">
      <c r="A62" s="116" t="s">
        <v>163</v>
      </c>
      <c r="B62" s="116"/>
      <c r="C62" s="116"/>
      <c r="D62" s="117" t="s">
        <v>162</v>
      </c>
      <c r="E62" s="168">
        <f>SUM(E63:E78)</f>
        <v>-1168767</v>
      </c>
      <c r="F62" s="168">
        <f t="shared" ref="F62:R62" si="9">SUM(F63:F78)</f>
        <v>-1168767</v>
      </c>
      <c r="G62" s="168">
        <f t="shared" si="9"/>
        <v>-921363</v>
      </c>
      <c r="H62" s="168">
        <f t="shared" si="9"/>
        <v>0</v>
      </c>
      <c r="I62" s="168">
        <f t="shared" si="9"/>
        <v>0</v>
      </c>
      <c r="J62" s="168">
        <f t="shared" si="9"/>
        <v>0</v>
      </c>
      <c r="K62" s="168">
        <f t="shared" si="9"/>
        <v>0</v>
      </c>
      <c r="L62" s="168">
        <f t="shared" si="9"/>
        <v>0</v>
      </c>
      <c r="M62" s="168">
        <f t="shared" si="9"/>
        <v>0</v>
      </c>
      <c r="N62" s="168">
        <f t="shared" si="9"/>
        <v>0</v>
      </c>
      <c r="O62" s="168">
        <f t="shared" si="9"/>
        <v>0</v>
      </c>
      <c r="P62" s="168">
        <f t="shared" si="9"/>
        <v>0</v>
      </c>
      <c r="Q62" s="168">
        <f t="shared" si="9"/>
        <v>0</v>
      </c>
      <c r="R62" s="168">
        <f t="shared" si="9"/>
        <v>-1168767</v>
      </c>
      <c r="T62" s="170">
        <f>SUM(E62,J62)</f>
        <v>-1168767</v>
      </c>
    </row>
    <row r="63" spans="1:20" s="3" customFormat="1" ht="56.25" customHeight="1" x14ac:dyDescent="0.3">
      <c r="A63" s="119" t="s">
        <v>350</v>
      </c>
      <c r="B63" s="119" t="s">
        <v>192</v>
      </c>
      <c r="C63" s="119" t="s">
        <v>193</v>
      </c>
      <c r="D63" s="148" t="s">
        <v>214</v>
      </c>
      <c r="E63" s="193">
        <f t="shared" ref="E63:E78" si="10">SUM(F63,I63)</f>
        <v>-1168767</v>
      </c>
      <c r="F63" s="193">
        <v>-1168767</v>
      </c>
      <c r="G63" s="195">
        <v>-921363</v>
      </c>
      <c r="H63" s="195"/>
      <c r="I63" s="195"/>
      <c r="J63" s="193">
        <f t="shared" ref="J63:J72" si="11">SUM(L63,O63)</f>
        <v>0</v>
      </c>
      <c r="K63" s="193"/>
      <c r="L63" s="232"/>
      <c r="M63" s="232"/>
      <c r="N63" s="232"/>
      <c r="O63" s="193"/>
      <c r="P63" s="232"/>
      <c r="Q63" s="232"/>
      <c r="R63" s="197">
        <f t="shared" si="5"/>
        <v>-1168767</v>
      </c>
    </row>
    <row r="64" spans="1:20" s="3" customFormat="1" ht="23.25" hidden="1" customHeight="1" x14ac:dyDescent="0.3">
      <c r="A64" s="119" t="s">
        <v>351</v>
      </c>
      <c r="B64" s="133" t="s">
        <v>352</v>
      </c>
      <c r="C64" s="242" t="s">
        <v>353</v>
      </c>
      <c r="D64" s="243" t="s">
        <v>354</v>
      </c>
      <c r="E64" s="193">
        <f t="shared" si="10"/>
        <v>0</v>
      </c>
      <c r="F64" s="193"/>
      <c r="G64" s="195"/>
      <c r="H64" s="195"/>
      <c r="I64" s="195"/>
      <c r="J64" s="193">
        <f t="shared" si="11"/>
        <v>0</v>
      </c>
      <c r="K64" s="193"/>
      <c r="L64" s="232"/>
      <c r="M64" s="232"/>
      <c r="N64" s="232"/>
      <c r="O64" s="193"/>
      <c r="P64" s="232"/>
      <c r="Q64" s="232"/>
      <c r="R64" s="197">
        <f t="shared" si="5"/>
        <v>0</v>
      </c>
    </row>
    <row r="65" spans="1:20" s="3" customFormat="1" ht="57" hidden="1" customHeight="1" x14ac:dyDescent="0.3">
      <c r="A65" s="126" t="s">
        <v>164</v>
      </c>
      <c r="B65" s="119" t="s">
        <v>165</v>
      </c>
      <c r="C65" s="119" t="s">
        <v>166</v>
      </c>
      <c r="D65" s="127" t="s">
        <v>167</v>
      </c>
      <c r="E65" s="193">
        <f t="shared" si="10"/>
        <v>0</v>
      </c>
      <c r="F65" s="193"/>
      <c r="G65" s="233"/>
      <c r="H65" s="233"/>
      <c r="I65" s="233"/>
      <c r="J65" s="195">
        <f t="shared" si="11"/>
        <v>0</v>
      </c>
      <c r="K65" s="195"/>
      <c r="L65" s="232"/>
      <c r="M65" s="232"/>
      <c r="N65" s="232"/>
      <c r="O65" s="195"/>
      <c r="P65" s="232"/>
      <c r="Q65" s="232"/>
      <c r="R65" s="197">
        <f t="shared" si="5"/>
        <v>0</v>
      </c>
    </row>
    <row r="66" spans="1:20" s="218" customFormat="1" ht="36.75" hidden="1" customHeight="1" x14ac:dyDescent="0.3">
      <c r="A66" s="130" t="s">
        <v>355</v>
      </c>
      <c r="B66" s="130" t="s">
        <v>292</v>
      </c>
      <c r="C66" s="130" t="s">
        <v>189</v>
      </c>
      <c r="D66" s="131" t="s">
        <v>293</v>
      </c>
      <c r="E66" s="179">
        <f t="shared" si="10"/>
        <v>0</v>
      </c>
      <c r="F66" s="179"/>
      <c r="G66" s="237"/>
      <c r="H66" s="237"/>
      <c r="I66" s="237"/>
      <c r="J66" s="195">
        <f t="shared" si="11"/>
        <v>0</v>
      </c>
      <c r="K66" s="179"/>
      <c r="L66" s="237"/>
      <c r="M66" s="237"/>
      <c r="N66" s="237"/>
      <c r="O66" s="179"/>
      <c r="P66" s="237"/>
      <c r="Q66" s="237"/>
      <c r="R66" s="175">
        <f t="shared" si="5"/>
        <v>0</v>
      </c>
    </row>
    <row r="67" spans="1:20" s="218" customFormat="1" ht="35.25" hidden="1" customHeight="1" x14ac:dyDescent="0.3">
      <c r="A67" s="130" t="s">
        <v>356</v>
      </c>
      <c r="B67" s="130" t="s">
        <v>357</v>
      </c>
      <c r="C67" s="130" t="s">
        <v>296</v>
      </c>
      <c r="D67" s="131" t="s">
        <v>358</v>
      </c>
      <c r="E67" s="179">
        <f t="shared" si="10"/>
        <v>0</v>
      </c>
      <c r="F67" s="179"/>
      <c r="G67" s="237"/>
      <c r="H67" s="237"/>
      <c r="I67" s="237"/>
      <c r="J67" s="195">
        <f t="shared" si="11"/>
        <v>0</v>
      </c>
      <c r="K67" s="180"/>
      <c r="L67" s="237"/>
      <c r="M67" s="237"/>
      <c r="N67" s="237"/>
      <c r="O67" s="180"/>
      <c r="P67" s="237"/>
      <c r="Q67" s="237"/>
      <c r="R67" s="175">
        <f t="shared" si="5"/>
        <v>0</v>
      </c>
    </row>
    <row r="68" spans="1:20" s="218" customFormat="1" ht="35.25" hidden="1" customHeight="1" x14ac:dyDescent="0.3">
      <c r="A68" s="130" t="s">
        <v>359</v>
      </c>
      <c r="B68" s="130" t="s">
        <v>360</v>
      </c>
      <c r="C68" s="130" t="s">
        <v>296</v>
      </c>
      <c r="D68" s="131" t="s">
        <v>361</v>
      </c>
      <c r="E68" s="179">
        <f t="shared" si="10"/>
        <v>0</v>
      </c>
      <c r="F68" s="179"/>
      <c r="G68" s="237"/>
      <c r="H68" s="237"/>
      <c r="I68" s="237"/>
      <c r="J68" s="195">
        <f t="shared" si="11"/>
        <v>0</v>
      </c>
      <c r="K68" s="180"/>
      <c r="L68" s="237"/>
      <c r="M68" s="237"/>
      <c r="N68" s="237"/>
      <c r="O68" s="180"/>
      <c r="P68" s="237"/>
      <c r="Q68" s="237"/>
      <c r="R68" s="175">
        <f t="shared" si="5"/>
        <v>0</v>
      </c>
    </row>
    <row r="69" spans="1:20" s="218" customFormat="1" ht="22.5" hidden="1" customHeight="1" x14ac:dyDescent="0.3">
      <c r="A69" s="130" t="s">
        <v>362</v>
      </c>
      <c r="B69" s="130" t="s">
        <v>308</v>
      </c>
      <c r="C69" s="124" t="s">
        <v>296</v>
      </c>
      <c r="D69" s="125" t="s">
        <v>309</v>
      </c>
      <c r="E69" s="179">
        <f t="shared" si="10"/>
        <v>0</v>
      </c>
      <c r="F69" s="179"/>
      <c r="G69" s="237"/>
      <c r="H69" s="237"/>
      <c r="I69" s="237"/>
      <c r="J69" s="195">
        <f t="shared" si="11"/>
        <v>0</v>
      </c>
      <c r="K69" s="180"/>
      <c r="L69" s="237"/>
      <c r="M69" s="237"/>
      <c r="N69" s="237"/>
      <c r="O69" s="180"/>
      <c r="P69" s="237"/>
      <c r="Q69" s="237"/>
      <c r="R69" s="175">
        <f t="shared" si="5"/>
        <v>0</v>
      </c>
    </row>
    <row r="70" spans="1:20" s="3" customFormat="1" ht="39" hidden="1" customHeight="1" x14ac:dyDescent="0.3">
      <c r="A70" s="128" t="s">
        <v>168</v>
      </c>
      <c r="B70" s="128" t="s">
        <v>169</v>
      </c>
      <c r="C70" s="128" t="s">
        <v>145</v>
      </c>
      <c r="D70" s="129" t="s">
        <v>170</v>
      </c>
      <c r="E70" s="193">
        <f t="shared" si="10"/>
        <v>0</v>
      </c>
      <c r="F70" s="193"/>
      <c r="G70" s="233"/>
      <c r="H70" s="233"/>
      <c r="I70" s="233"/>
      <c r="J70" s="195">
        <f t="shared" si="11"/>
        <v>0</v>
      </c>
      <c r="K70" s="195"/>
      <c r="L70" s="244"/>
      <c r="M70" s="244"/>
      <c r="N70" s="244"/>
      <c r="O70" s="195"/>
      <c r="P70" s="244"/>
      <c r="Q70" s="233"/>
      <c r="R70" s="197">
        <f t="shared" si="5"/>
        <v>0</v>
      </c>
    </row>
    <row r="71" spans="1:20" s="3" customFormat="1" ht="25.5" hidden="1" customHeight="1" x14ac:dyDescent="0.3">
      <c r="A71" s="118" t="s">
        <v>363</v>
      </c>
      <c r="B71" s="119" t="s">
        <v>179</v>
      </c>
      <c r="C71" s="119" t="s">
        <v>145</v>
      </c>
      <c r="D71" s="120" t="s">
        <v>180</v>
      </c>
      <c r="E71" s="193">
        <f>SUM(F71,I71)</f>
        <v>0</v>
      </c>
      <c r="F71" s="193"/>
      <c r="G71" s="233"/>
      <c r="H71" s="233"/>
      <c r="I71" s="233"/>
      <c r="J71" s="195">
        <f t="shared" si="11"/>
        <v>0</v>
      </c>
      <c r="K71" s="193"/>
      <c r="L71" s="244"/>
      <c r="M71" s="244"/>
      <c r="N71" s="244"/>
      <c r="O71" s="193"/>
      <c r="P71" s="244"/>
      <c r="Q71" s="233"/>
      <c r="R71" s="197">
        <f t="shared" si="5"/>
        <v>0</v>
      </c>
    </row>
    <row r="72" spans="1:20" s="3" customFormat="1" ht="36.75" hidden="1" customHeight="1" x14ac:dyDescent="0.3">
      <c r="A72" s="119" t="s">
        <v>171</v>
      </c>
      <c r="B72" s="119" t="s">
        <v>172</v>
      </c>
      <c r="C72" s="119" t="s">
        <v>145</v>
      </c>
      <c r="D72" s="120" t="s">
        <v>173</v>
      </c>
      <c r="E72" s="193">
        <f>SUM(F72,I72)</f>
        <v>0</v>
      </c>
      <c r="F72" s="193"/>
      <c r="G72" s="195"/>
      <c r="H72" s="195"/>
      <c r="I72" s="195"/>
      <c r="J72" s="195">
        <f t="shared" si="11"/>
        <v>0</v>
      </c>
      <c r="K72" s="193"/>
      <c r="L72" s="232"/>
      <c r="M72" s="232"/>
      <c r="N72" s="232"/>
      <c r="O72" s="193"/>
      <c r="P72" s="233"/>
      <c r="Q72" s="232"/>
      <c r="R72" s="197">
        <f t="shared" si="5"/>
        <v>0</v>
      </c>
    </row>
    <row r="73" spans="1:20" s="248" customFormat="1" ht="51" hidden="1" customHeight="1" x14ac:dyDescent="0.3">
      <c r="A73" s="186" t="s">
        <v>364</v>
      </c>
      <c r="B73" s="186" t="s">
        <v>319</v>
      </c>
      <c r="C73" s="199" t="s">
        <v>320</v>
      </c>
      <c r="D73" s="245" t="s">
        <v>321</v>
      </c>
      <c r="E73" s="201">
        <f t="shared" si="10"/>
        <v>0</v>
      </c>
      <c r="F73" s="201"/>
      <c r="G73" s="246"/>
      <c r="H73" s="246"/>
      <c r="I73" s="246"/>
      <c r="J73" s="188"/>
      <c r="K73" s="188"/>
      <c r="L73" s="247"/>
      <c r="M73" s="247"/>
      <c r="N73" s="247"/>
      <c r="O73" s="188"/>
      <c r="P73" s="247"/>
      <c r="Q73" s="246"/>
      <c r="R73" s="181">
        <f t="shared" si="5"/>
        <v>0</v>
      </c>
    </row>
    <row r="74" spans="1:20" s="238" customFormat="1" ht="24.75" hidden="1" customHeight="1" x14ac:dyDescent="0.3">
      <c r="A74" s="182" t="s">
        <v>365</v>
      </c>
      <c r="B74" s="124" t="s">
        <v>157</v>
      </c>
      <c r="C74" s="124" t="s">
        <v>158</v>
      </c>
      <c r="D74" s="219" t="s">
        <v>159</v>
      </c>
      <c r="E74" s="179">
        <f t="shared" si="10"/>
        <v>0</v>
      </c>
      <c r="F74" s="179"/>
      <c r="G74" s="180"/>
      <c r="H74" s="180"/>
      <c r="I74" s="180"/>
      <c r="J74" s="179"/>
      <c r="K74" s="179"/>
      <c r="L74" s="180"/>
      <c r="M74" s="180"/>
      <c r="N74" s="180"/>
      <c r="O74" s="179"/>
      <c r="P74" s="180"/>
      <c r="Q74" s="180"/>
      <c r="R74" s="181">
        <f t="shared" si="5"/>
        <v>0</v>
      </c>
    </row>
    <row r="75" spans="1:20" s="3" customFormat="1" ht="35.25" hidden="1" customHeight="1" x14ac:dyDescent="0.3">
      <c r="A75" s="119" t="s">
        <v>174</v>
      </c>
      <c r="B75" s="119" t="s">
        <v>155</v>
      </c>
      <c r="C75" s="119" t="s">
        <v>145</v>
      </c>
      <c r="D75" s="120" t="s">
        <v>156</v>
      </c>
      <c r="E75" s="193">
        <f>SUM(F75,I75)</f>
        <v>0</v>
      </c>
      <c r="F75" s="193"/>
      <c r="G75" s="195"/>
      <c r="H75" s="195"/>
      <c r="I75" s="195"/>
      <c r="J75" s="193">
        <f>SUM(L75,O75)</f>
        <v>0</v>
      </c>
      <c r="K75" s="193"/>
      <c r="L75" s="232"/>
      <c r="M75" s="232"/>
      <c r="N75" s="232"/>
      <c r="O75" s="193"/>
      <c r="P75" s="233"/>
      <c r="Q75" s="232"/>
      <c r="R75" s="197">
        <f t="shared" si="5"/>
        <v>0</v>
      </c>
    </row>
    <row r="76" spans="1:20" s="238" customFormat="1" ht="14.1" hidden="1" customHeight="1" x14ac:dyDescent="0.3">
      <c r="A76" s="249"/>
      <c r="B76" s="249"/>
      <c r="C76" s="249"/>
      <c r="D76" s="183"/>
      <c r="E76" s="179">
        <f>SUM(F76,I76)</f>
        <v>0</v>
      </c>
      <c r="F76" s="179"/>
      <c r="G76" s="180"/>
      <c r="H76" s="180"/>
      <c r="I76" s="180"/>
      <c r="J76" s="185">
        <f>SUM(O76,L76)</f>
        <v>0</v>
      </c>
      <c r="K76" s="185"/>
      <c r="L76" s="180"/>
      <c r="M76" s="180"/>
      <c r="N76" s="180"/>
      <c r="O76" s="180"/>
      <c r="P76" s="180"/>
      <c r="Q76" s="180"/>
      <c r="R76" s="181">
        <f t="shared" si="5"/>
        <v>0</v>
      </c>
    </row>
    <row r="77" spans="1:20" s="238" customFormat="1" ht="14.1" hidden="1" customHeight="1" x14ac:dyDescent="0.3">
      <c r="A77" s="249"/>
      <c r="B77" s="249"/>
      <c r="C77" s="249"/>
      <c r="D77" s="183"/>
      <c r="E77" s="179">
        <f t="shared" si="10"/>
        <v>0</v>
      </c>
      <c r="F77" s="179"/>
      <c r="G77" s="180"/>
      <c r="H77" s="180"/>
      <c r="I77" s="180"/>
      <c r="J77" s="185">
        <f>SUM(O77,L77)</f>
        <v>0</v>
      </c>
      <c r="K77" s="185"/>
      <c r="L77" s="180"/>
      <c r="M77" s="180"/>
      <c r="N77" s="180"/>
      <c r="O77" s="180"/>
      <c r="P77" s="180"/>
      <c r="Q77" s="180"/>
      <c r="R77" s="181">
        <f t="shared" si="5"/>
        <v>0</v>
      </c>
    </row>
    <row r="78" spans="1:20" s="238" customFormat="1" ht="14.1" hidden="1" customHeight="1" x14ac:dyDescent="0.3">
      <c r="A78" s="249"/>
      <c r="B78" s="249"/>
      <c r="C78" s="249"/>
      <c r="D78" s="183"/>
      <c r="E78" s="179">
        <f t="shared" si="10"/>
        <v>0</v>
      </c>
      <c r="F78" s="179"/>
      <c r="G78" s="184"/>
      <c r="H78" s="184"/>
      <c r="I78" s="184"/>
      <c r="J78" s="185">
        <f>SUM(L78,O78)</f>
        <v>0</v>
      </c>
      <c r="K78" s="185"/>
      <c r="L78" s="184"/>
      <c r="M78" s="184"/>
      <c r="N78" s="184"/>
      <c r="O78" s="184"/>
      <c r="P78" s="184"/>
      <c r="Q78" s="184"/>
      <c r="R78" s="181">
        <f t="shared" si="5"/>
        <v>0</v>
      </c>
    </row>
    <row r="79" spans="1:20" s="3" customFormat="1" ht="43.5" customHeight="1" x14ac:dyDescent="0.3">
      <c r="A79" s="116" t="s">
        <v>175</v>
      </c>
      <c r="B79" s="250"/>
      <c r="C79" s="250"/>
      <c r="D79" s="132" t="s">
        <v>176</v>
      </c>
      <c r="E79" s="333">
        <f>SUM(E80)</f>
        <v>662998.04</v>
      </c>
      <c r="F79" s="333">
        <f t="shared" ref="F79:R79" si="12">SUM(F80)</f>
        <v>662998.04</v>
      </c>
      <c r="G79" s="333">
        <f t="shared" si="12"/>
        <v>726673.04</v>
      </c>
      <c r="H79" s="241">
        <f t="shared" si="12"/>
        <v>0</v>
      </c>
      <c r="I79" s="241">
        <f t="shared" si="12"/>
        <v>0</v>
      </c>
      <c r="J79" s="241">
        <f t="shared" si="12"/>
        <v>1585143</v>
      </c>
      <c r="K79" s="241">
        <f t="shared" si="12"/>
        <v>1585143</v>
      </c>
      <c r="L79" s="241">
        <f t="shared" si="12"/>
        <v>0</v>
      </c>
      <c r="M79" s="241">
        <f t="shared" si="12"/>
        <v>0</v>
      </c>
      <c r="N79" s="241">
        <f t="shared" si="12"/>
        <v>0</v>
      </c>
      <c r="O79" s="241">
        <f t="shared" si="12"/>
        <v>1585143</v>
      </c>
      <c r="P79" s="241">
        <f t="shared" si="12"/>
        <v>0</v>
      </c>
      <c r="Q79" s="241">
        <f t="shared" si="12"/>
        <v>0</v>
      </c>
      <c r="R79" s="333">
        <f t="shared" si="12"/>
        <v>2248141.04</v>
      </c>
      <c r="T79" s="251">
        <f t="shared" ref="T79:T80" si="13">SUM(E79,J79)</f>
        <v>2248141.04</v>
      </c>
    </row>
    <row r="80" spans="1:20" s="171" customFormat="1" ht="45" customHeight="1" x14ac:dyDescent="0.3">
      <c r="A80" s="116" t="s">
        <v>177</v>
      </c>
      <c r="B80" s="250"/>
      <c r="C80" s="250"/>
      <c r="D80" s="132" t="s">
        <v>176</v>
      </c>
      <c r="E80" s="333">
        <f>SUM(E82,E84,E85,E87,E88,E89,E90,E94,E95)</f>
        <v>662998.04</v>
      </c>
      <c r="F80" s="333">
        <f>SUM(F82,F84,F85,F87,F88,F89,F90,F93,F95)</f>
        <v>662998.04</v>
      </c>
      <c r="G80" s="333">
        <f>SUM(G82,G84,G85,G87,G88,G89,G94,G95)</f>
        <v>726673.04</v>
      </c>
      <c r="H80" s="241">
        <f t="shared" ref="H80:Q80" si="14">SUM(H82,H84,H87,H88,H89,H94,H95)</f>
        <v>0</v>
      </c>
      <c r="I80" s="241">
        <f t="shared" si="14"/>
        <v>0</v>
      </c>
      <c r="J80" s="241">
        <f>SUM(J82,J84,J87,J88,J89,J94,J95,J97)</f>
        <v>1585143</v>
      </c>
      <c r="K80" s="241">
        <f>SUM(K82,K84,K87,K88,K89,K94,K95,K97)</f>
        <v>1585143</v>
      </c>
      <c r="L80" s="241">
        <f t="shared" si="14"/>
        <v>0</v>
      </c>
      <c r="M80" s="241">
        <f t="shared" si="14"/>
        <v>0</v>
      </c>
      <c r="N80" s="241">
        <f t="shared" si="14"/>
        <v>0</v>
      </c>
      <c r="O80" s="241">
        <f>SUM(O82,O84,O87,O88,O89,O94,O95,O97)</f>
        <v>1585143</v>
      </c>
      <c r="P80" s="241">
        <f t="shared" si="14"/>
        <v>0</v>
      </c>
      <c r="Q80" s="241">
        <f t="shared" si="14"/>
        <v>0</v>
      </c>
      <c r="R80" s="333">
        <f>SUM(R82,R84,R85,R87,R88,R89,R90,R94,R95,R97)</f>
        <v>2248141.04</v>
      </c>
      <c r="T80" s="251">
        <f t="shared" si="13"/>
        <v>2248141.04</v>
      </c>
    </row>
    <row r="81" spans="1:18" s="177" customFormat="1" ht="45.75" hidden="1" customHeight="1" x14ac:dyDescent="0.3">
      <c r="A81" s="172" t="s">
        <v>366</v>
      </c>
      <c r="B81" s="172" t="s">
        <v>192</v>
      </c>
      <c r="C81" s="172" t="s">
        <v>193</v>
      </c>
      <c r="D81" s="148" t="s">
        <v>214</v>
      </c>
      <c r="E81" s="217">
        <f>SUM(F81,I81)</f>
        <v>0</v>
      </c>
      <c r="F81" s="217"/>
      <c r="G81" s="217"/>
      <c r="H81" s="176"/>
      <c r="I81" s="176"/>
      <c r="J81" s="175">
        <f t="shared" ref="J81:J96" si="15">SUM(L81,O81)</f>
        <v>0</v>
      </c>
      <c r="K81" s="175"/>
      <c r="L81" s="176"/>
      <c r="M81" s="176"/>
      <c r="N81" s="176"/>
      <c r="O81" s="175"/>
      <c r="P81" s="175"/>
      <c r="Q81" s="175"/>
      <c r="R81" s="175">
        <f>SUM(E81,J81)</f>
        <v>0</v>
      </c>
    </row>
    <row r="82" spans="1:18" s="3" customFormat="1" ht="28.5" customHeight="1" x14ac:dyDescent="0.3">
      <c r="A82" s="133" t="s">
        <v>367</v>
      </c>
      <c r="B82" s="133" t="s">
        <v>352</v>
      </c>
      <c r="C82" s="242" t="s">
        <v>353</v>
      </c>
      <c r="D82" s="243" t="s">
        <v>354</v>
      </c>
      <c r="E82" s="252">
        <f t="shared" ref="E82:E98" si="16">SUM(F82,I82)</f>
        <v>-120000</v>
      </c>
      <c r="F82" s="228">
        <v>-120000</v>
      </c>
      <c r="G82" s="228"/>
      <c r="H82" s="196"/>
      <c r="I82" s="196"/>
      <c r="J82" s="197">
        <f t="shared" si="15"/>
        <v>0</v>
      </c>
      <c r="K82" s="197"/>
      <c r="L82" s="196"/>
      <c r="M82" s="196"/>
      <c r="N82" s="196"/>
      <c r="O82" s="197"/>
      <c r="P82" s="197"/>
      <c r="Q82" s="197"/>
      <c r="R82" s="197">
        <f t="shared" ref="R82:R97" si="17">SUM(E82,J82)</f>
        <v>-120000</v>
      </c>
    </row>
    <row r="83" spans="1:18" s="248" customFormat="1" ht="39.75" hidden="1" customHeight="1" x14ac:dyDescent="0.3">
      <c r="A83" s="134" t="s">
        <v>368</v>
      </c>
      <c r="B83" s="135">
        <v>1020</v>
      </c>
      <c r="C83" s="253"/>
      <c r="D83" s="254" t="s">
        <v>369</v>
      </c>
      <c r="E83" s="228">
        <f t="shared" si="16"/>
        <v>0</v>
      </c>
      <c r="F83" s="228"/>
      <c r="G83" s="228"/>
      <c r="H83" s="203"/>
      <c r="I83" s="203"/>
      <c r="J83" s="228"/>
      <c r="K83" s="228"/>
      <c r="L83" s="203"/>
      <c r="M83" s="203"/>
      <c r="N83" s="203"/>
      <c r="O83" s="228"/>
      <c r="P83" s="144"/>
      <c r="Q83" s="144"/>
      <c r="R83" s="228">
        <f t="shared" si="17"/>
        <v>0</v>
      </c>
    </row>
    <row r="84" spans="1:18" s="255" customFormat="1" ht="38.25" customHeight="1" x14ac:dyDescent="0.3">
      <c r="A84" s="134" t="s">
        <v>181</v>
      </c>
      <c r="B84" s="135">
        <v>1021</v>
      </c>
      <c r="C84" s="136" t="s">
        <v>182</v>
      </c>
      <c r="D84" s="137" t="s">
        <v>183</v>
      </c>
      <c r="E84" s="228">
        <f t="shared" si="16"/>
        <v>-306607</v>
      </c>
      <c r="F84" s="228">
        <v>-306607</v>
      </c>
      <c r="G84" s="228"/>
      <c r="H84" s="196"/>
      <c r="I84" s="203"/>
      <c r="J84" s="228">
        <f t="shared" si="15"/>
        <v>70300</v>
      </c>
      <c r="K84" s="197">
        <v>70300</v>
      </c>
      <c r="L84" s="196"/>
      <c r="M84" s="196"/>
      <c r="N84" s="196"/>
      <c r="O84" s="197">
        <v>70300</v>
      </c>
      <c r="P84" s="144"/>
      <c r="Q84" s="144"/>
      <c r="R84" s="228">
        <f t="shared" si="17"/>
        <v>-236307</v>
      </c>
    </row>
    <row r="85" spans="1:18" s="255" customFormat="1" ht="152.25" customHeight="1" x14ac:dyDescent="0.3">
      <c r="A85" s="334" t="s">
        <v>446</v>
      </c>
      <c r="B85" s="135">
        <v>1060</v>
      </c>
      <c r="C85" s="256"/>
      <c r="D85" s="254" t="s">
        <v>445</v>
      </c>
      <c r="E85" s="332">
        <f t="shared" si="16"/>
        <v>386555.98</v>
      </c>
      <c r="F85" s="348">
        <v>386555.98</v>
      </c>
      <c r="G85" s="332">
        <v>316848.98</v>
      </c>
      <c r="H85" s="203"/>
      <c r="I85" s="203"/>
      <c r="J85" s="228">
        <f t="shared" si="15"/>
        <v>0</v>
      </c>
      <c r="K85" s="144"/>
      <c r="L85" s="203"/>
      <c r="M85" s="203"/>
      <c r="N85" s="203"/>
      <c r="O85" s="144"/>
      <c r="P85" s="144"/>
      <c r="Q85" s="144"/>
      <c r="R85" s="332">
        <f t="shared" si="17"/>
        <v>386555.98</v>
      </c>
    </row>
    <row r="86" spans="1:18" s="347" customFormat="1" ht="38.25" customHeight="1" x14ac:dyDescent="0.3">
      <c r="A86" s="258" t="s">
        <v>444</v>
      </c>
      <c r="B86" s="257">
        <v>1061</v>
      </c>
      <c r="C86" s="258" t="s">
        <v>182</v>
      </c>
      <c r="D86" s="259" t="s">
        <v>183</v>
      </c>
      <c r="E86" s="345">
        <f t="shared" si="16"/>
        <v>386555.98</v>
      </c>
      <c r="F86" s="346">
        <v>386555.98</v>
      </c>
      <c r="G86" s="345">
        <v>316848.98</v>
      </c>
      <c r="H86" s="262"/>
      <c r="I86" s="262"/>
      <c r="J86" s="281">
        <f>SUM(L87,O87)</f>
        <v>0</v>
      </c>
      <c r="K86" s="281"/>
      <c r="L86" s="281"/>
      <c r="M86" s="281"/>
      <c r="N86" s="281"/>
      <c r="O86" s="281"/>
      <c r="P86" s="344"/>
      <c r="Q86" s="344"/>
      <c r="R86" s="345">
        <f t="shared" si="17"/>
        <v>386555.98</v>
      </c>
    </row>
    <row r="87" spans="1:18" s="3" customFormat="1" ht="57" customHeight="1" x14ac:dyDescent="0.3">
      <c r="A87" s="133" t="s">
        <v>370</v>
      </c>
      <c r="B87" s="133" t="s">
        <v>371</v>
      </c>
      <c r="C87" s="133" t="s">
        <v>205</v>
      </c>
      <c r="D87" s="141" t="s">
        <v>372</v>
      </c>
      <c r="E87" s="228">
        <f t="shared" si="16"/>
        <v>160463</v>
      </c>
      <c r="F87" s="228">
        <v>160463</v>
      </c>
      <c r="G87" s="228"/>
      <c r="H87" s="197"/>
      <c r="I87" s="197"/>
      <c r="J87" s="228">
        <f>SUM(L88,O88)</f>
        <v>0</v>
      </c>
      <c r="K87" s="228"/>
      <c r="L87" s="197"/>
      <c r="M87" s="197"/>
      <c r="N87" s="197"/>
      <c r="O87" s="228"/>
      <c r="P87" s="197"/>
      <c r="Q87" s="197"/>
      <c r="R87" s="228">
        <f>SUM(E87,J86)</f>
        <v>160463</v>
      </c>
    </row>
    <row r="88" spans="1:18" s="3" customFormat="1" ht="36.75" hidden="1" customHeight="1" x14ac:dyDescent="0.3">
      <c r="A88" s="133" t="s">
        <v>373</v>
      </c>
      <c r="B88" s="133" t="s">
        <v>374</v>
      </c>
      <c r="C88" s="242" t="s">
        <v>375</v>
      </c>
      <c r="D88" s="243" t="s">
        <v>376</v>
      </c>
      <c r="E88" s="252">
        <f t="shared" si="16"/>
        <v>0</v>
      </c>
      <c r="F88" s="228"/>
      <c r="G88" s="228"/>
      <c r="H88" s="197"/>
      <c r="I88" s="197"/>
      <c r="J88" s="228">
        <f t="shared" si="15"/>
        <v>0</v>
      </c>
      <c r="K88" s="228"/>
      <c r="L88" s="197"/>
      <c r="M88" s="197"/>
      <c r="N88" s="197"/>
      <c r="O88" s="228"/>
      <c r="P88" s="197"/>
      <c r="Q88" s="197"/>
      <c r="R88" s="228">
        <f t="shared" si="17"/>
        <v>0</v>
      </c>
    </row>
    <row r="89" spans="1:18" s="3" customFormat="1" ht="27" hidden="1" customHeight="1" x14ac:dyDescent="0.3">
      <c r="A89" s="133" t="s">
        <v>377</v>
      </c>
      <c r="B89" s="133" t="s">
        <v>378</v>
      </c>
      <c r="C89" s="133" t="s">
        <v>375</v>
      </c>
      <c r="D89" s="243" t="s">
        <v>379</v>
      </c>
      <c r="E89" s="228">
        <f t="shared" si="16"/>
        <v>0</v>
      </c>
      <c r="F89" s="228"/>
      <c r="G89" s="228"/>
      <c r="H89" s="197"/>
      <c r="I89" s="197"/>
      <c r="J89" s="228">
        <f t="shared" si="15"/>
        <v>0</v>
      </c>
      <c r="K89" s="197"/>
      <c r="L89" s="197"/>
      <c r="M89" s="197"/>
      <c r="N89" s="197"/>
      <c r="O89" s="197"/>
      <c r="P89" s="197"/>
      <c r="Q89" s="197"/>
      <c r="R89" s="197">
        <f t="shared" si="17"/>
        <v>0</v>
      </c>
    </row>
    <row r="90" spans="1:18" s="3" customFormat="1" ht="46.5" customHeight="1" x14ac:dyDescent="0.3">
      <c r="A90" s="133" t="s">
        <v>380</v>
      </c>
      <c r="B90" s="133" t="s">
        <v>381</v>
      </c>
      <c r="C90" s="133" t="s">
        <v>375</v>
      </c>
      <c r="D90" s="141" t="s">
        <v>382</v>
      </c>
      <c r="E90" s="228">
        <f t="shared" si="16"/>
        <v>42600</v>
      </c>
      <c r="F90" s="228">
        <v>42600</v>
      </c>
      <c r="G90" s="228"/>
      <c r="H90" s="197"/>
      <c r="I90" s="197"/>
      <c r="J90" s="228">
        <f t="shared" si="15"/>
        <v>0</v>
      </c>
      <c r="K90" s="260"/>
      <c r="L90" s="197"/>
      <c r="M90" s="197"/>
      <c r="N90" s="197"/>
      <c r="O90" s="260"/>
      <c r="P90" s="197"/>
      <c r="Q90" s="197"/>
      <c r="R90" s="228">
        <f t="shared" si="17"/>
        <v>42600</v>
      </c>
    </row>
    <row r="91" spans="1:18" s="264" customFormat="1" ht="39.75" customHeight="1" x14ac:dyDescent="0.35">
      <c r="A91" s="278"/>
      <c r="B91" s="278"/>
      <c r="C91" s="278"/>
      <c r="D91" s="350" t="s">
        <v>448</v>
      </c>
      <c r="E91" s="281">
        <f t="shared" si="16"/>
        <v>42600</v>
      </c>
      <c r="F91" s="281">
        <v>42600</v>
      </c>
      <c r="G91" s="281"/>
      <c r="H91" s="262"/>
      <c r="I91" s="262"/>
      <c r="J91" s="281"/>
      <c r="K91" s="263"/>
      <c r="L91" s="262"/>
      <c r="M91" s="262"/>
      <c r="N91" s="262"/>
      <c r="O91" s="263"/>
      <c r="P91" s="262"/>
      <c r="Q91" s="262"/>
      <c r="R91" s="281">
        <f t="shared" si="17"/>
        <v>42600</v>
      </c>
    </row>
    <row r="92" spans="1:18" s="3" customFormat="1" ht="42.75" hidden="1" customHeight="1" x14ac:dyDescent="0.3">
      <c r="A92" s="349" t="s">
        <v>383</v>
      </c>
      <c r="B92" s="349" t="s">
        <v>384</v>
      </c>
      <c r="C92" s="349" t="s">
        <v>375</v>
      </c>
      <c r="D92" s="115" t="s">
        <v>385</v>
      </c>
      <c r="E92" s="228">
        <f t="shared" si="16"/>
        <v>0</v>
      </c>
      <c r="F92" s="228"/>
      <c r="G92" s="228"/>
      <c r="H92" s="197"/>
      <c r="I92" s="197"/>
      <c r="J92" s="228">
        <f t="shared" si="15"/>
        <v>0</v>
      </c>
      <c r="K92" s="260"/>
      <c r="L92" s="197"/>
      <c r="M92" s="197"/>
      <c r="N92" s="197"/>
      <c r="O92" s="260"/>
      <c r="P92" s="197"/>
      <c r="Q92" s="197"/>
      <c r="R92" s="228">
        <f t="shared" si="17"/>
        <v>0</v>
      </c>
    </row>
    <row r="93" spans="1:18" s="264" customFormat="1" ht="80.25" customHeight="1" x14ac:dyDescent="0.35">
      <c r="A93" s="133" t="s">
        <v>386</v>
      </c>
      <c r="B93" s="133" t="s">
        <v>387</v>
      </c>
      <c r="C93" s="242" t="s">
        <v>375</v>
      </c>
      <c r="D93" s="141" t="s">
        <v>388</v>
      </c>
      <c r="E93" s="332">
        <f t="shared" si="16"/>
        <v>499986.06</v>
      </c>
      <c r="F93" s="332">
        <v>499986.06</v>
      </c>
      <c r="G93" s="332">
        <v>409824.06</v>
      </c>
      <c r="H93" s="228"/>
      <c r="I93" s="228"/>
      <c r="J93" s="228">
        <f t="shared" si="15"/>
        <v>0</v>
      </c>
      <c r="K93" s="261"/>
      <c r="L93" s="228"/>
      <c r="M93" s="262"/>
      <c r="N93" s="262"/>
      <c r="O93" s="263"/>
      <c r="P93" s="262"/>
      <c r="Q93" s="262"/>
      <c r="R93" s="332">
        <f t="shared" si="17"/>
        <v>499986.06</v>
      </c>
    </row>
    <row r="94" spans="1:18" s="264" customFormat="1" ht="78.75" customHeight="1" x14ac:dyDescent="0.3">
      <c r="A94" s="278" t="s">
        <v>441</v>
      </c>
      <c r="B94" s="278" t="s">
        <v>442</v>
      </c>
      <c r="C94" s="351" t="s">
        <v>375</v>
      </c>
      <c r="D94" s="352" t="s">
        <v>443</v>
      </c>
      <c r="E94" s="346">
        <f t="shared" si="16"/>
        <v>499986.06</v>
      </c>
      <c r="F94" s="345">
        <v>499986.06</v>
      </c>
      <c r="G94" s="345">
        <v>409824.06</v>
      </c>
      <c r="H94" s="262"/>
      <c r="I94" s="262"/>
      <c r="J94" s="262">
        <f t="shared" si="15"/>
        <v>0</v>
      </c>
      <c r="K94" s="262"/>
      <c r="L94" s="262"/>
      <c r="M94" s="262"/>
      <c r="N94" s="262"/>
      <c r="O94" s="262"/>
      <c r="P94" s="262"/>
      <c r="Q94" s="262"/>
      <c r="R94" s="353">
        <f t="shared" si="17"/>
        <v>499986.06</v>
      </c>
    </row>
    <row r="95" spans="1:18" s="3" customFormat="1" ht="29.25" customHeight="1" x14ac:dyDescent="0.3">
      <c r="A95" s="133" t="s">
        <v>178</v>
      </c>
      <c r="B95" s="119" t="s">
        <v>179</v>
      </c>
      <c r="C95" s="119" t="s">
        <v>145</v>
      </c>
      <c r="D95" s="120" t="s">
        <v>180</v>
      </c>
      <c r="E95" s="252">
        <f t="shared" si="16"/>
        <v>0</v>
      </c>
      <c r="F95" s="228"/>
      <c r="G95" s="228"/>
      <c r="H95" s="197"/>
      <c r="I95" s="197"/>
      <c r="J95" s="197">
        <f t="shared" si="15"/>
        <v>195844</v>
      </c>
      <c r="K95" s="197">
        <v>195844</v>
      </c>
      <c r="L95" s="197"/>
      <c r="M95" s="197"/>
      <c r="N95" s="197"/>
      <c r="O95" s="197">
        <v>195844</v>
      </c>
      <c r="P95" s="197"/>
      <c r="Q95" s="197"/>
      <c r="R95" s="197">
        <f t="shared" si="17"/>
        <v>195844</v>
      </c>
    </row>
    <row r="96" spans="1:18" s="238" customFormat="1" ht="25.5" hidden="1" customHeight="1" x14ac:dyDescent="0.3">
      <c r="A96" s="138"/>
      <c r="B96" s="138"/>
      <c r="C96" s="138"/>
      <c r="D96" s="147"/>
      <c r="E96" s="217">
        <f>SUM(E97)</f>
        <v>0</v>
      </c>
      <c r="F96" s="217"/>
      <c r="G96" s="217"/>
      <c r="H96" s="217"/>
      <c r="I96" s="217">
        <f t="shared" ref="I96:Q96" si="18">SUM(I97)</f>
        <v>0</v>
      </c>
      <c r="J96" s="175">
        <f t="shared" si="15"/>
        <v>0</v>
      </c>
      <c r="K96" s="217"/>
      <c r="L96" s="217"/>
      <c r="M96" s="217"/>
      <c r="N96" s="217"/>
      <c r="O96" s="217"/>
      <c r="P96" s="217"/>
      <c r="Q96" s="217">
        <f t="shared" si="18"/>
        <v>0</v>
      </c>
      <c r="R96" s="217">
        <f t="shared" si="17"/>
        <v>0</v>
      </c>
    </row>
    <row r="97" spans="1:123" s="264" customFormat="1" ht="69" customHeight="1" x14ac:dyDescent="0.3">
      <c r="A97" s="530" t="s">
        <v>612</v>
      </c>
      <c r="B97" s="530" t="s">
        <v>613</v>
      </c>
      <c r="C97" s="530" t="s">
        <v>148</v>
      </c>
      <c r="D97" s="531" t="s">
        <v>614</v>
      </c>
      <c r="E97" s="228">
        <f>SUM(F97,I97)</f>
        <v>0</v>
      </c>
      <c r="F97" s="228"/>
      <c r="G97" s="228"/>
      <c r="H97" s="228"/>
      <c r="I97" s="228"/>
      <c r="J97" s="228">
        <f>SUM(L97,O97)</f>
        <v>1318999</v>
      </c>
      <c r="K97" s="228">
        <v>1318999</v>
      </c>
      <c r="L97" s="228"/>
      <c r="M97" s="228"/>
      <c r="N97" s="228"/>
      <c r="O97" s="228">
        <v>1318999</v>
      </c>
      <c r="P97" s="262"/>
      <c r="Q97" s="262"/>
      <c r="R97" s="228">
        <f t="shared" si="17"/>
        <v>1318999</v>
      </c>
    </row>
    <row r="98" spans="1:123" s="264" customFormat="1" ht="83.25" customHeight="1" x14ac:dyDescent="0.3">
      <c r="A98" s="622"/>
      <c r="B98" s="622"/>
      <c r="C98" s="622"/>
      <c r="D98" s="623" t="s">
        <v>615</v>
      </c>
      <c r="E98" s="281">
        <f t="shared" si="16"/>
        <v>0</v>
      </c>
      <c r="F98" s="281"/>
      <c r="G98" s="281"/>
      <c r="H98" s="262"/>
      <c r="I98" s="262"/>
      <c r="J98" s="281">
        <f>SUM(L98,O98)</f>
        <v>1318999</v>
      </c>
      <c r="K98" s="281">
        <v>1318999</v>
      </c>
      <c r="L98" s="281"/>
      <c r="M98" s="281"/>
      <c r="N98" s="281"/>
      <c r="O98" s="281">
        <v>1318999</v>
      </c>
      <c r="P98" s="281"/>
      <c r="Q98" s="281"/>
      <c r="R98" s="281">
        <f>SUM(E98,J98)</f>
        <v>1318999</v>
      </c>
    </row>
    <row r="99" spans="1:123" s="3" customFormat="1" ht="57.75" customHeight="1" x14ac:dyDescent="0.3">
      <c r="A99" s="116" t="s">
        <v>184</v>
      </c>
      <c r="B99" s="250"/>
      <c r="C99" s="250"/>
      <c r="D99" s="132" t="s">
        <v>185</v>
      </c>
      <c r="E99" s="241">
        <f>SUM(E100)</f>
        <v>-3126540</v>
      </c>
      <c r="F99" s="265">
        <f t="shared" ref="F99:Q99" si="19">SUM(F100)</f>
        <v>-3126540</v>
      </c>
      <c r="G99" s="265">
        <f t="shared" si="19"/>
        <v>-2513400</v>
      </c>
      <c r="H99" s="265">
        <f t="shared" si="19"/>
        <v>0</v>
      </c>
      <c r="I99" s="265">
        <f t="shared" si="19"/>
        <v>0</v>
      </c>
      <c r="J99" s="265">
        <f t="shared" si="19"/>
        <v>0</v>
      </c>
      <c r="K99" s="265">
        <f t="shared" si="19"/>
        <v>0</v>
      </c>
      <c r="L99" s="265">
        <f t="shared" si="19"/>
        <v>0</v>
      </c>
      <c r="M99" s="265">
        <f t="shared" si="19"/>
        <v>0</v>
      </c>
      <c r="N99" s="265">
        <f t="shared" si="19"/>
        <v>0</v>
      </c>
      <c r="O99" s="265">
        <f t="shared" si="19"/>
        <v>0</v>
      </c>
      <c r="P99" s="265">
        <f t="shared" si="19"/>
        <v>0</v>
      </c>
      <c r="Q99" s="265">
        <f t="shared" si="19"/>
        <v>0</v>
      </c>
      <c r="R99" s="265">
        <f>SUM(E99,J99)</f>
        <v>-3126540</v>
      </c>
      <c r="T99" s="170">
        <f t="shared" ref="T99:T100" si="20">SUM(E99,J99)</f>
        <v>-3126540</v>
      </c>
    </row>
    <row r="100" spans="1:123" s="171" customFormat="1" ht="57.75" customHeight="1" x14ac:dyDescent="0.3">
      <c r="A100" s="116" t="s">
        <v>186</v>
      </c>
      <c r="B100" s="250"/>
      <c r="C100" s="250"/>
      <c r="D100" s="132" t="s">
        <v>185</v>
      </c>
      <c r="E100" s="241">
        <f>SUM(E101:E110)</f>
        <v>-3126540</v>
      </c>
      <c r="F100" s="241">
        <f>SUM(F101:F110)</f>
        <v>-3126540</v>
      </c>
      <c r="G100" s="241">
        <f t="shared" ref="G100:Q100" si="21">SUM(G101:G110)</f>
        <v>-2513400</v>
      </c>
      <c r="H100" s="241">
        <f t="shared" si="21"/>
        <v>0</v>
      </c>
      <c r="I100" s="241">
        <f t="shared" si="21"/>
        <v>0</v>
      </c>
      <c r="J100" s="241">
        <f>SUM(J105)</f>
        <v>0</v>
      </c>
      <c r="K100" s="241">
        <f>SUM(K105)</f>
        <v>0</v>
      </c>
      <c r="L100" s="241">
        <f t="shared" si="21"/>
        <v>0</v>
      </c>
      <c r="M100" s="241">
        <f t="shared" si="21"/>
        <v>0</v>
      </c>
      <c r="N100" s="241">
        <f t="shared" si="21"/>
        <v>0</v>
      </c>
      <c r="O100" s="241">
        <f>SUM(O105)</f>
        <v>0</v>
      </c>
      <c r="P100" s="241">
        <f t="shared" si="21"/>
        <v>0</v>
      </c>
      <c r="Q100" s="241">
        <f t="shared" si="21"/>
        <v>0</v>
      </c>
      <c r="R100" s="265">
        <f>SUM(E100,J100)</f>
        <v>-3126540</v>
      </c>
      <c r="T100" s="170">
        <f t="shared" si="20"/>
        <v>-3126540</v>
      </c>
      <c r="U100" s="266"/>
      <c r="V100" s="266"/>
      <c r="W100" s="266"/>
      <c r="X100" s="266"/>
      <c r="Y100" s="266"/>
      <c r="Z100" s="266"/>
      <c r="AA100" s="266"/>
      <c r="AB100" s="266"/>
      <c r="AC100" s="266"/>
      <c r="AD100" s="266"/>
      <c r="AE100" s="266"/>
      <c r="AF100" s="266"/>
      <c r="AG100" s="266"/>
      <c r="AH100" s="266"/>
    </row>
    <row r="101" spans="1:123" s="212" customFormat="1" ht="55.5" customHeight="1" x14ac:dyDescent="0.3">
      <c r="A101" s="119" t="s">
        <v>191</v>
      </c>
      <c r="B101" s="119" t="s">
        <v>192</v>
      </c>
      <c r="C101" s="119" t="s">
        <v>193</v>
      </c>
      <c r="D101" s="148" t="s">
        <v>214</v>
      </c>
      <c r="E101" s="228">
        <f t="shared" ref="E101:E110" si="22">SUM(F101,I101)</f>
        <v>-3126540</v>
      </c>
      <c r="F101" s="228">
        <v>-3126540</v>
      </c>
      <c r="G101" s="196">
        <v>-2513400</v>
      </c>
      <c r="H101" s="196"/>
      <c r="I101" s="196"/>
      <c r="J101" s="197">
        <f>SUM(L101,O101)</f>
        <v>0</v>
      </c>
      <c r="K101" s="197"/>
      <c r="L101" s="196"/>
      <c r="M101" s="196"/>
      <c r="N101" s="196"/>
      <c r="O101" s="196"/>
      <c r="P101" s="196"/>
      <c r="Q101" s="196"/>
      <c r="R101" s="197">
        <f>SUM(E101,J101)</f>
        <v>-3126540</v>
      </c>
      <c r="T101" s="267"/>
      <c r="U101" s="267"/>
      <c r="V101" s="267"/>
      <c r="W101" s="267"/>
      <c r="X101" s="267"/>
      <c r="Y101" s="267"/>
      <c r="Z101" s="267"/>
      <c r="AA101" s="267"/>
      <c r="AB101" s="267"/>
      <c r="AC101" s="267"/>
      <c r="AD101" s="267"/>
      <c r="AE101" s="267"/>
      <c r="AF101" s="267"/>
      <c r="AG101" s="267"/>
      <c r="AH101" s="267"/>
    </row>
    <row r="102" spans="1:123" s="171" customFormat="1" ht="33" hidden="1" customHeight="1" x14ac:dyDescent="0.3">
      <c r="A102" s="230" t="s">
        <v>389</v>
      </c>
      <c r="B102" s="268">
        <v>3050</v>
      </c>
      <c r="C102" s="268">
        <v>1070</v>
      </c>
      <c r="D102" s="243" t="s">
        <v>390</v>
      </c>
      <c r="E102" s="269">
        <f t="shared" si="22"/>
        <v>0</v>
      </c>
      <c r="F102" s="269"/>
      <c r="G102" s="270"/>
      <c r="H102" s="270"/>
      <c r="I102" s="270"/>
      <c r="J102" s="271">
        <f t="shared" ref="J102:J103" si="23">SUM(L102,O102)</f>
        <v>0</v>
      </c>
      <c r="K102" s="271"/>
      <c r="L102" s="270"/>
      <c r="M102" s="270"/>
      <c r="N102" s="270"/>
      <c r="O102" s="270"/>
      <c r="P102" s="270"/>
      <c r="Q102" s="270"/>
      <c r="R102" s="197">
        <f t="shared" ref="R102:R106" si="24">SUM(E102,J102)</f>
        <v>0</v>
      </c>
      <c r="T102" s="266"/>
      <c r="U102" s="266"/>
      <c r="V102" s="266"/>
      <c r="W102" s="266"/>
      <c r="X102" s="266"/>
      <c r="Y102" s="266"/>
      <c r="Z102" s="266"/>
      <c r="AA102" s="266"/>
      <c r="AB102" s="266"/>
      <c r="AC102" s="266"/>
      <c r="AD102" s="266"/>
      <c r="AE102" s="266"/>
      <c r="AF102" s="266"/>
      <c r="AG102" s="266"/>
      <c r="AH102" s="266"/>
    </row>
    <row r="103" spans="1:123" s="171" customFormat="1" ht="77.25" hidden="1" customHeight="1" x14ac:dyDescent="0.3">
      <c r="A103" s="230" t="s">
        <v>194</v>
      </c>
      <c r="B103" s="268">
        <v>3104</v>
      </c>
      <c r="C103" s="272">
        <v>1020</v>
      </c>
      <c r="D103" s="243" t="s">
        <v>195</v>
      </c>
      <c r="E103" s="269">
        <f t="shared" si="22"/>
        <v>0</v>
      </c>
      <c r="F103" s="269"/>
      <c r="G103" s="270"/>
      <c r="H103" s="270"/>
      <c r="I103" s="270"/>
      <c r="J103" s="271">
        <f t="shared" si="23"/>
        <v>0</v>
      </c>
      <c r="K103" s="271"/>
      <c r="L103" s="270"/>
      <c r="M103" s="270"/>
      <c r="N103" s="270"/>
      <c r="O103" s="270"/>
      <c r="P103" s="270"/>
      <c r="Q103" s="270"/>
      <c r="R103" s="197">
        <f t="shared" si="24"/>
        <v>0</v>
      </c>
      <c r="T103" s="266"/>
      <c r="U103" s="266"/>
      <c r="V103" s="266"/>
      <c r="W103" s="266"/>
      <c r="X103" s="266"/>
      <c r="Y103" s="266"/>
      <c r="Z103" s="266"/>
      <c r="AA103" s="266"/>
      <c r="AB103" s="266"/>
      <c r="AC103" s="266"/>
      <c r="AD103" s="266"/>
      <c r="AE103" s="266"/>
      <c r="AF103" s="266"/>
      <c r="AG103" s="266"/>
      <c r="AH103" s="266"/>
    </row>
    <row r="104" spans="1:123" s="171" customFormat="1" ht="37.5" hidden="1" customHeight="1" x14ac:dyDescent="0.3">
      <c r="A104" s="230" t="s">
        <v>391</v>
      </c>
      <c r="B104" s="268">
        <v>3105</v>
      </c>
      <c r="C104" s="272">
        <v>1010</v>
      </c>
      <c r="D104" s="243" t="s">
        <v>392</v>
      </c>
      <c r="E104" s="228">
        <f t="shared" si="22"/>
        <v>0</v>
      </c>
      <c r="F104" s="269"/>
      <c r="G104" s="270"/>
      <c r="H104" s="270"/>
      <c r="I104" s="270"/>
      <c r="J104" s="193">
        <f>SUM(L104,O104)</f>
        <v>0</v>
      </c>
      <c r="K104" s="271"/>
      <c r="L104" s="270"/>
      <c r="M104" s="270"/>
      <c r="N104" s="270"/>
      <c r="O104" s="270"/>
      <c r="P104" s="273"/>
      <c r="Q104" s="273"/>
      <c r="R104" s="197">
        <f t="shared" si="24"/>
        <v>0</v>
      </c>
      <c r="T104" s="266"/>
      <c r="U104" s="266"/>
      <c r="V104" s="266"/>
      <c r="W104" s="266"/>
      <c r="X104" s="266"/>
      <c r="Y104" s="266"/>
      <c r="Z104" s="266"/>
      <c r="AA104" s="266"/>
      <c r="AB104" s="266"/>
      <c r="AC104" s="266"/>
      <c r="AD104" s="266"/>
      <c r="AE104" s="266"/>
      <c r="AF104" s="266"/>
      <c r="AG104" s="266"/>
      <c r="AH104" s="266"/>
    </row>
    <row r="105" spans="1:123" s="212" customFormat="1" ht="117.75" hidden="1" customHeight="1" x14ac:dyDescent="0.3">
      <c r="A105" s="274" t="s">
        <v>187</v>
      </c>
      <c r="B105" s="274" t="s">
        <v>188</v>
      </c>
      <c r="C105" s="242" t="s">
        <v>189</v>
      </c>
      <c r="D105" s="243" t="s">
        <v>190</v>
      </c>
      <c r="E105" s="252">
        <f t="shared" si="22"/>
        <v>0</v>
      </c>
      <c r="F105" s="228"/>
      <c r="G105" s="196"/>
      <c r="H105" s="196"/>
      <c r="I105" s="196"/>
      <c r="J105" s="197">
        <f>J106</f>
        <v>0</v>
      </c>
      <c r="K105" s="197"/>
      <c r="L105" s="194"/>
      <c r="M105" s="196"/>
      <c r="N105" s="196"/>
      <c r="O105" s="194"/>
      <c r="P105" s="275"/>
      <c r="Q105" s="276"/>
      <c r="R105" s="197">
        <f t="shared" si="24"/>
        <v>0</v>
      </c>
      <c r="T105" s="267"/>
      <c r="U105" s="267"/>
      <c r="V105" s="267"/>
      <c r="W105" s="267"/>
      <c r="X105" s="267"/>
      <c r="Y105" s="267"/>
      <c r="Z105" s="267"/>
      <c r="AA105" s="267"/>
      <c r="AB105" s="267"/>
      <c r="AC105" s="267"/>
      <c r="AD105" s="267"/>
      <c r="AE105" s="267"/>
      <c r="AF105" s="267"/>
      <c r="AG105" s="267"/>
      <c r="AH105" s="267"/>
    </row>
    <row r="106" spans="1:123" s="282" customFormat="1" ht="129" hidden="1" customHeight="1" x14ac:dyDescent="0.3">
      <c r="A106" s="277"/>
      <c r="B106" s="277"/>
      <c r="C106" s="278"/>
      <c r="D106" s="279" t="s">
        <v>196</v>
      </c>
      <c r="E106" s="280">
        <f t="shared" si="22"/>
        <v>0</v>
      </c>
      <c r="F106" s="281"/>
      <c r="G106" s="281"/>
      <c r="H106" s="281"/>
      <c r="I106" s="281"/>
      <c r="J106" s="262">
        <f t="shared" ref="J106:J110" si="25">SUM(L106,O106)</f>
        <v>0</v>
      </c>
      <c r="K106" s="262"/>
      <c r="L106" s="281"/>
      <c r="M106" s="281"/>
      <c r="N106" s="281"/>
      <c r="O106" s="281"/>
      <c r="P106" s="281"/>
      <c r="Q106" s="281">
        <f>SUM(Q107:Q108)</f>
        <v>0</v>
      </c>
      <c r="R106" s="262">
        <f t="shared" si="24"/>
        <v>0</v>
      </c>
      <c r="T106" s="283"/>
      <c r="U106" s="283"/>
      <c r="V106" s="283"/>
      <c r="W106" s="283"/>
      <c r="X106" s="283"/>
      <c r="Y106" s="283"/>
      <c r="Z106" s="283"/>
      <c r="AA106" s="283"/>
      <c r="AB106" s="283"/>
      <c r="AC106" s="283"/>
      <c r="AD106" s="283"/>
      <c r="AE106" s="283"/>
      <c r="AF106" s="283"/>
      <c r="AG106" s="283"/>
      <c r="AH106" s="283"/>
    </row>
    <row r="107" spans="1:123" s="212" customFormat="1" ht="78" hidden="1" customHeight="1" x14ac:dyDescent="0.3">
      <c r="A107" s="284" t="s">
        <v>393</v>
      </c>
      <c r="B107" s="284" t="s">
        <v>394</v>
      </c>
      <c r="C107" s="133" t="s">
        <v>352</v>
      </c>
      <c r="D107" s="285" t="s">
        <v>395</v>
      </c>
      <c r="E107" s="252">
        <f t="shared" si="22"/>
        <v>0</v>
      </c>
      <c r="F107" s="193"/>
      <c r="G107" s="286"/>
      <c r="H107" s="286"/>
      <c r="I107" s="286"/>
      <c r="J107" s="197">
        <f t="shared" si="25"/>
        <v>0</v>
      </c>
      <c r="K107" s="197"/>
      <c r="L107" s="286"/>
      <c r="M107" s="286"/>
      <c r="N107" s="286"/>
      <c r="O107" s="286"/>
      <c r="P107" s="286"/>
      <c r="Q107" s="286"/>
      <c r="R107" s="195">
        <f>SUM(J107,E107)</f>
        <v>0</v>
      </c>
      <c r="T107" s="267"/>
      <c r="U107" s="267"/>
      <c r="V107" s="267"/>
      <c r="W107" s="267"/>
      <c r="X107" s="267"/>
      <c r="Y107" s="267"/>
      <c r="Z107" s="267"/>
      <c r="AA107" s="267"/>
      <c r="AB107" s="267"/>
      <c r="AC107" s="267"/>
      <c r="AD107" s="267"/>
      <c r="AE107" s="267"/>
      <c r="AF107" s="267"/>
      <c r="AG107" s="267"/>
      <c r="AH107" s="267"/>
    </row>
    <row r="108" spans="1:123" s="212" customFormat="1" ht="56.25" hidden="1" customHeight="1" x14ac:dyDescent="0.3">
      <c r="A108" s="284" t="s">
        <v>396</v>
      </c>
      <c r="B108" s="284" t="s">
        <v>397</v>
      </c>
      <c r="C108" s="133" t="s">
        <v>398</v>
      </c>
      <c r="D108" s="285" t="s">
        <v>399</v>
      </c>
      <c r="E108" s="252">
        <f t="shared" si="22"/>
        <v>0</v>
      </c>
      <c r="F108" s="193"/>
      <c r="G108" s="286"/>
      <c r="H108" s="286"/>
      <c r="I108" s="286"/>
      <c r="J108" s="197">
        <f t="shared" si="25"/>
        <v>0</v>
      </c>
      <c r="K108" s="197"/>
      <c r="L108" s="286"/>
      <c r="M108" s="286"/>
      <c r="N108" s="286"/>
      <c r="O108" s="286"/>
      <c r="P108" s="286"/>
      <c r="Q108" s="286"/>
      <c r="R108" s="195">
        <f>SUM(J108,E108)</f>
        <v>0</v>
      </c>
      <c r="T108" s="267"/>
      <c r="U108" s="267"/>
      <c r="V108" s="267"/>
      <c r="W108" s="267"/>
      <c r="X108" s="267"/>
      <c r="Y108" s="267"/>
      <c r="Z108" s="267"/>
      <c r="AA108" s="267"/>
      <c r="AB108" s="267"/>
      <c r="AC108" s="267"/>
      <c r="AD108" s="267"/>
      <c r="AE108" s="267"/>
      <c r="AF108" s="267"/>
      <c r="AG108" s="267"/>
      <c r="AH108" s="267"/>
    </row>
    <row r="109" spans="1:123" s="212" customFormat="1" ht="42" hidden="1" customHeight="1" x14ac:dyDescent="0.3">
      <c r="A109" s="274" t="s">
        <v>400</v>
      </c>
      <c r="B109" s="274" t="s">
        <v>279</v>
      </c>
      <c r="C109" s="133" t="s">
        <v>280</v>
      </c>
      <c r="D109" s="285" t="s">
        <v>281</v>
      </c>
      <c r="E109" s="252">
        <f t="shared" si="22"/>
        <v>0</v>
      </c>
      <c r="F109" s="228"/>
      <c r="G109" s="196"/>
      <c r="H109" s="196"/>
      <c r="I109" s="196"/>
      <c r="J109" s="197">
        <f t="shared" si="25"/>
        <v>0</v>
      </c>
      <c r="K109" s="197"/>
      <c r="L109" s="196"/>
      <c r="M109" s="196"/>
      <c r="N109" s="196"/>
      <c r="O109" s="196"/>
      <c r="P109" s="196"/>
      <c r="Q109" s="196"/>
      <c r="R109" s="197">
        <f>SUM(E109,J109)</f>
        <v>0</v>
      </c>
      <c r="T109" s="267"/>
      <c r="U109" s="267"/>
      <c r="V109" s="267"/>
      <c r="W109" s="267"/>
      <c r="X109" s="267"/>
      <c r="Y109" s="267"/>
      <c r="Z109" s="267"/>
      <c r="AA109" s="267"/>
      <c r="AB109" s="267"/>
      <c r="AC109" s="267"/>
      <c r="AD109" s="267"/>
      <c r="AE109" s="267"/>
      <c r="AF109" s="267"/>
      <c r="AG109" s="267"/>
      <c r="AH109" s="267"/>
    </row>
    <row r="110" spans="1:123" s="293" customFormat="1" ht="56.25" hidden="1" customHeight="1" x14ac:dyDescent="0.3">
      <c r="A110" s="130" t="s">
        <v>401</v>
      </c>
      <c r="B110" s="124" t="s">
        <v>165</v>
      </c>
      <c r="C110" s="124" t="s">
        <v>166</v>
      </c>
      <c r="D110" s="206" t="s">
        <v>167</v>
      </c>
      <c r="E110" s="217">
        <f t="shared" si="22"/>
        <v>0</v>
      </c>
      <c r="F110" s="287"/>
      <c r="G110" s="288"/>
      <c r="H110" s="288"/>
      <c r="I110" s="288"/>
      <c r="J110" s="289">
        <f t="shared" si="25"/>
        <v>0</v>
      </c>
      <c r="K110" s="289"/>
      <c r="L110" s="288"/>
      <c r="M110" s="288"/>
      <c r="N110" s="288"/>
      <c r="O110" s="288"/>
      <c r="P110" s="288"/>
      <c r="Q110" s="288"/>
      <c r="R110" s="175">
        <f>SUM(E110,J110)</f>
        <v>0</v>
      </c>
      <c r="S110" s="290"/>
      <c r="T110" s="290"/>
      <c r="U110" s="290"/>
      <c r="V110" s="290"/>
      <c r="W110" s="290"/>
      <c r="X110" s="290"/>
      <c r="Y110" s="290"/>
      <c r="Z110" s="290"/>
      <c r="AA110" s="290"/>
      <c r="AB110" s="290"/>
      <c r="AC110" s="290"/>
      <c r="AD110" s="290"/>
      <c r="AE110" s="290"/>
      <c r="AF110" s="290"/>
      <c r="AG110" s="290"/>
      <c r="AH110" s="290"/>
      <c r="AI110" s="290"/>
      <c r="AJ110" s="290"/>
      <c r="AK110" s="290"/>
      <c r="AL110" s="290"/>
      <c r="AM110" s="290"/>
      <c r="AN110" s="290"/>
      <c r="AO110" s="290"/>
      <c r="AP110" s="266"/>
      <c r="AQ110" s="266"/>
      <c r="AR110" s="266"/>
      <c r="AS110" s="266"/>
      <c r="AT110" s="266"/>
      <c r="AU110" s="266"/>
      <c r="AV110" s="266"/>
      <c r="AW110" s="266"/>
      <c r="AX110" s="266"/>
      <c r="AY110" s="266"/>
      <c r="AZ110" s="266"/>
      <c r="BA110" s="266"/>
      <c r="BB110" s="266"/>
      <c r="BC110" s="266"/>
      <c r="BD110" s="266"/>
      <c r="BE110" s="266"/>
      <c r="BF110" s="266"/>
      <c r="BG110" s="266"/>
      <c r="BH110" s="266"/>
      <c r="BI110" s="266"/>
      <c r="BJ110" s="266"/>
      <c r="BK110" s="266"/>
      <c r="BL110" s="266"/>
      <c r="BM110" s="266"/>
      <c r="BN110" s="266"/>
      <c r="BO110" s="266"/>
      <c r="BP110" s="291"/>
      <c r="BQ110" s="292"/>
      <c r="BR110" s="292"/>
      <c r="BS110" s="292"/>
      <c r="BT110" s="292"/>
      <c r="BU110" s="292"/>
      <c r="BV110" s="292"/>
      <c r="BW110" s="292"/>
      <c r="BX110" s="292"/>
      <c r="BY110" s="292"/>
      <c r="BZ110" s="292"/>
      <c r="CA110" s="292"/>
      <c r="CB110" s="292"/>
      <c r="CC110" s="292"/>
      <c r="CD110" s="292"/>
      <c r="CE110" s="292"/>
      <c r="CF110" s="292"/>
      <c r="CG110" s="292"/>
      <c r="CH110" s="292"/>
      <c r="CI110" s="292"/>
      <c r="CJ110" s="292"/>
      <c r="CK110" s="292"/>
      <c r="CL110" s="292"/>
      <c r="CM110" s="292"/>
      <c r="CN110" s="292"/>
      <c r="CO110" s="292"/>
      <c r="CP110" s="292"/>
      <c r="CQ110" s="292"/>
      <c r="CR110" s="292"/>
      <c r="CS110" s="292"/>
      <c r="CT110" s="292"/>
      <c r="CU110" s="292"/>
      <c r="CV110" s="292"/>
      <c r="CW110" s="292"/>
      <c r="CX110" s="292"/>
      <c r="CY110" s="292"/>
      <c r="CZ110" s="292"/>
      <c r="DA110" s="292"/>
      <c r="DB110" s="292"/>
      <c r="DC110" s="292"/>
      <c r="DD110" s="292"/>
      <c r="DE110" s="292"/>
      <c r="DF110" s="292"/>
      <c r="DG110" s="292"/>
      <c r="DH110" s="292"/>
      <c r="DI110" s="292"/>
      <c r="DJ110" s="292"/>
      <c r="DK110" s="292"/>
      <c r="DL110" s="292"/>
      <c r="DM110" s="292"/>
      <c r="DN110" s="292"/>
      <c r="DO110" s="292"/>
      <c r="DP110" s="292"/>
      <c r="DQ110" s="292"/>
      <c r="DR110" s="292"/>
      <c r="DS110" s="292"/>
    </row>
    <row r="111" spans="1:123" s="171" customFormat="1" ht="42.75" hidden="1" customHeight="1" x14ac:dyDescent="0.3">
      <c r="A111" s="116" t="s">
        <v>197</v>
      </c>
      <c r="B111" s="250"/>
      <c r="C111" s="250"/>
      <c r="D111" s="145" t="s">
        <v>198</v>
      </c>
      <c r="E111" s="241">
        <f>SUM(E112)</f>
        <v>0</v>
      </c>
      <c r="F111" s="265">
        <f t="shared" ref="F111:R111" si="26">SUM(F112)</f>
        <v>0</v>
      </c>
      <c r="G111" s="265">
        <f t="shared" si="26"/>
        <v>0</v>
      </c>
      <c r="H111" s="265">
        <f t="shared" si="26"/>
        <v>0</v>
      </c>
      <c r="I111" s="265">
        <f t="shared" si="26"/>
        <v>0</v>
      </c>
      <c r="J111" s="265">
        <f t="shared" si="26"/>
        <v>0</v>
      </c>
      <c r="K111" s="265">
        <f t="shared" si="26"/>
        <v>0</v>
      </c>
      <c r="L111" s="265">
        <f t="shared" si="26"/>
        <v>0</v>
      </c>
      <c r="M111" s="265">
        <f t="shared" si="26"/>
        <v>0</v>
      </c>
      <c r="N111" s="265">
        <f t="shared" si="26"/>
        <v>0</v>
      </c>
      <c r="O111" s="265">
        <f t="shared" si="26"/>
        <v>0</v>
      </c>
      <c r="P111" s="265">
        <f t="shared" si="26"/>
        <v>0</v>
      </c>
      <c r="Q111" s="265">
        <f t="shared" si="26"/>
        <v>0</v>
      </c>
      <c r="R111" s="265">
        <f t="shared" si="26"/>
        <v>0</v>
      </c>
      <c r="S111" s="266"/>
      <c r="T111" s="170">
        <f t="shared" ref="T111:T112" si="27">SUM(E111,J111)</f>
        <v>0</v>
      </c>
      <c r="U111" s="266"/>
      <c r="V111" s="266"/>
      <c r="W111" s="266"/>
      <c r="X111" s="266"/>
      <c r="Y111" s="266"/>
      <c r="Z111" s="266"/>
      <c r="AA111" s="266"/>
      <c r="AB111" s="266"/>
      <c r="AC111" s="266"/>
      <c r="AD111" s="266"/>
      <c r="AE111" s="266"/>
      <c r="AF111" s="266"/>
      <c r="AG111" s="266"/>
      <c r="AH111" s="266"/>
      <c r="AI111" s="266"/>
      <c r="AJ111" s="266"/>
      <c r="AK111" s="266"/>
      <c r="AL111" s="266"/>
      <c r="AM111" s="266"/>
      <c r="AN111" s="266"/>
      <c r="AO111" s="266"/>
      <c r="AP111" s="266"/>
      <c r="AQ111" s="266"/>
      <c r="AR111" s="266"/>
      <c r="AS111" s="266"/>
      <c r="AT111" s="266"/>
      <c r="AU111" s="266"/>
      <c r="AV111" s="266"/>
      <c r="AW111" s="266"/>
      <c r="AX111" s="266"/>
      <c r="AY111" s="266"/>
      <c r="AZ111" s="266"/>
      <c r="BA111" s="266"/>
      <c r="BB111" s="266"/>
      <c r="BC111" s="266"/>
      <c r="BD111" s="266"/>
      <c r="BE111" s="266"/>
      <c r="BF111" s="266"/>
      <c r="BG111" s="266"/>
      <c r="BH111" s="266"/>
      <c r="BI111" s="266"/>
      <c r="BJ111" s="266"/>
      <c r="BK111" s="266"/>
      <c r="BL111" s="266"/>
      <c r="BM111" s="266"/>
      <c r="BN111" s="266"/>
      <c r="BO111" s="266"/>
      <c r="BP111" s="266"/>
      <c r="BQ111" s="266"/>
      <c r="BR111" s="266"/>
      <c r="BS111" s="266"/>
      <c r="BT111" s="266"/>
      <c r="BU111" s="266"/>
      <c r="BV111" s="266"/>
      <c r="BW111" s="266"/>
      <c r="BX111" s="266"/>
      <c r="BY111" s="266"/>
      <c r="BZ111" s="266"/>
      <c r="CA111" s="266"/>
      <c r="CB111" s="266"/>
      <c r="CC111" s="266"/>
      <c r="CD111" s="266"/>
      <c r="CE111" s="266"/>
      <c r="CF111" s="266"/>
      <c r="CG111" s="266"/>
      <c r="CH111" s="266"/>
      <c r="CI111" s="266"/>
      <c r="CJ111" s="266"/>
      <c r="CK111" s="266"/>
      <c r="CL111" s="266"/>
      <c r="CM111" s="266"/>
      <c r="CN111" s="266"/>
      <c r="CO111" s="266"/>
      <c r="CP111" s="266"/>
      <c r="CQ111" s="266"/>
      <c r="CR111" s="266"/>
      <c r="CS111" s="266"/>
      <c r="CT111" s="266"/>
      <c r="CU111" s="266"/>
      <c r="CV111" s="266"/>
      <c r="CW111" s="266"/>
      <c r="CX111" s="266"/>
      <c r="CY111" s="266"/>
      <c r="CZ111" s="266"/>
      <c r="DA111" s="266"/>
      <c r="DB111" s="266"/>
      <c r="DC111" s="266"/>
      <c r="DD111" s="266"/>
      <c r="DE111" s="266"/>
      <c r="DF111" s="266"/>
      <c r="DG111" s="266"/>
      <c r="DH111" s="266"/>
      <c r="DI111" s="266"/>
      <c r="DJ111" s="266"/>
      <c r="DK111" s="266"/>
      <c r="DL111" s="266"/>
      <c r="DM111" s="266"/>
      <c r="DN111" s="266"/>
      <c r="DO111" s="266"/>
      <c r="DP111" s="266"/>
      <c r="DQ111" s="266"/>
      <c r="DR111" s="266"/>
      <c r="DS111" s="266"/>
    </row>
    <row r="112" spans="1:123" s="171" customFormat="1" ht="42" hidden="1" customHeight="1" x14ac:dyDescent="0.3">
      <c r="A112" s="116" t="s">
        <v>199</v>
      </c>
      <c r="B112" s="250"/>
      <c r="C112" s="250"/>
      <c r="D112" s="145" t="s">
        <v>198</v>
      </c>
      <c r="E112" s="241">
        <f>SUM(E113:E120)</f>
        <v>0</v>
      </c>
      <c r="F112" s="241">
        <f t="shared" ref="F112:R112" si="28">SUM(F113:F120)</f>
        <v>0</v>
      </c>
      <c r="G112" s="241">
        <f t="shared" si="28"/>
        <v>0</v>
      </c>
      <c r="H112" s="241">
        <f t="shared" si="28"/>
        <v>0</v>
      </c>
      <c r="I112" s="241">
        <f t="shared" si="28"/>
        <v>0</v>
      </c>
      <c r="J112" s="241">
        <f t="shared" si="28"/>
        <v>0</v>
      </c>
      <c r="K112" s="241">
        <f t="shared" si="28"/>
        <v>0</v>
      </c>
      <c r="L112" s="241">
        <f t="shared" si="28"/>
        <v>0</v>
      </c>
      <c r="M112" s="241">
        <f t="shared" si="28"/>
        <v>0</v>
      </c>
      <c r="N112" s="241">
        <f t="shared" si="28"/>
        <v>0</v>
      </c>
      <c r="O112" s="241">
        <f t="shared" si="28"/>
        <v>0</v>
      </c>
      <c r="P112" s="241">
        <f t="shared" si="28"/>
        <v>0</v>
      </c>
      <c r="Q112" s="241">
        <f t="shared" si="28"/>
        <v>0</v>
      </c>
      <c r="R112" s="241">
        <f t="shared" si="28"/>
        <v>0</v>
      </c>
      <c r="T112" s="170">
        <f t="shared" si="27"/>
        <v>0</v>
      </c>
    </row>
    <row r="113" spans="1:221" s="171" customFormat="1" ht="47.25" hidden="1" customHeight="1" x14ac:dyDescent="0.3">
      <c r="A113" s="119" t="s">
        <v>402</v>
      </c>
      <c r="B113" s="294" t="s">
        <v>192</v>
      </c>
      <c r="C113" s="294" t="s">
        <v>193</v>
      </c>
      <c r="D113" s="148" t="s">
        <v>214</v>
      </c>
      <c r="E113" s="228">
        <f t="shared" ref="E113:E119" si="29">SUM(F113,I113)</f>
        <v>0</v>
      </c>
      <c r="F113" s="193"/>
      <c r="G113" s="196"/>
      <c r="H113" s="196"/>
      <c r="I113" s="196"/>
      <c r="J113" s="195">
        <f t="shared" ref="J113:J120" si="30">SUM(L113,O113)</f>
        <v>0</v>
      </c>
      <c r="K113" s="196"/>
      <c r="L113" s="196"/>
      <c r="M113" s="196"/>
      <c r="N113" s="196"/>
      <c r="O113" s="196"/>
      <c r="P113" s="196"/>
      <c r="Q113" s="194"/>
      <c r="R113" s="197">
        <f>SUM(J113,E113)</f>
        <v>0</v>
      </c>
    </row>
    <row r="114" spans="1:221" s="171" customFormat="1" ht="40.5" hidden="1" customHeight="1" x14ac:dyDescent="0.3">
      <c r="A114" s="133" t="s">
        <v>203</v>
      </c>
      <c r="B114" s="133" t="s">
        <v>204</v>
      </c>
      <c r="C114" s="133" t="s">
        <v>205</v>
      </c>
      <c r="D114" s="141" t="s">
        <v>206</v>
      </c>
      <c r="E114" s="228">
        <f>SUM(F114,I114)</f>
        <v>0</v>
      </c>
      <c r="F114" s="193"/>
      <c r="G114" s="197"/>
      <c r="H114" s="197"/>
      <c r="I114" s="197"/>
      <c r="J114" s="193">
        <f>SUM(L114,O114)</f>
        <v>0</v>
      </c>
      <c r="K114" s="228"/>
      <c r="L114" s="228"/>
      <c r="M114" s="228"/>
      <c r="N114" s="228"/>
      <c r="O114" s="228"/>
      <c r="P114" s="228"/>
      <c r="Q114" s="228"/>
      <c r="R114" s="228">
        <f>SUM(J114,E114)</f>
        <v>0</v>
      </c>
    </row>
    <row r="115" spans="1:221" s="3" customFormat="1" ht="24" hidden="1" customHeight="1" x14ac:dyDescent="0.3">
      <c r="A115" s="133" t="s">
        <v>403</v>
      </c>
      <c r="B115" s="295" t="s">
        <v>404</v>
      </c>
      <c r="C115" s="295" t="s">
        <v>405</v>
      </c>
      <c r="D115" s="141" t="s">
        <v>406</v>
      </c>
      <c r="E115" s="228">
        <f t="shared" si="29"/>
        <v>0</v>
      </c>
      <c r="F115" s="193"/>
      <c r="G115" s="197"/>
      <c r="H115" s="197"/>
      <c r="I115" s="197"/>
      <c r="J115" s="195">
        <f t="shared" si="30"/>
        <v>0</v>
      </c>
      <c r="K115" s="197"/>
      <c r="L115" s="197"/>
      <c r="M115" s="197"/>
      <c r="N115" s="197"/>
      <c r="O115" s="197"/>
      <c r="P115" s="197"/>
      <c r="Q115" s="197"/>
      <c r="R115" s="197">
        <f t="shared" ref="R115:R119" si="31">SUM(J115,E115)</f>
        <v>0</v>
      </c>
    </row>
    <row r="116" spans="1:221" s="3" customFormat="1" ht="37.5" hidden="1" customHeight="1" x14ac:dyDescent="0.3">
      <c r="A116" s="133" t="s">
        <v>407</v>
      </c>
      <c r="B116" s="133" t="s">
        <v>408</v>
      </c>
      <c r="C116" s="133" t="s">
        <v>409</v>
      </c>
      <c r="D116" s="129" t="s">
        <v>410</v>
      </c>
      <c r="E116" s="228">
        <f t="shared" si="29"/>
        <v>0</v>
      </c>
      <c r="F116" s="193"/>
      <c r="G116" s="197"/>
      <c r="H116" s="197"/>
      <c r="I116" s="197"/>
      <c r="J116" s="195">
        <f t="shared" si="30"/>
        <v>0</v>
      </c>
      <c r="K116" s="197"/>
      <c r="L116" s="197"/>
      <c r="M116" s="197"/>
      <c r="N116" s="197"/>
      <c r="O116" s="197"/>
      <c r="P116" s="197"/>
      <c r="Q116" s="197"/>
      <c r="R116" s="197">
        <f t="shared" si="31"/>
        <v>0</v>
      </c>
    </row>
    <row r="117" spans="1:221" s="3" customFormat="1" ht="31.5" hidden="1" customHeight="1" x14ac:dyDescent="0.3">
      <c r="A117" s="128" t="s">
        <v>411</v>
      </c>
      <c r="B117" s="128" t="s">
        <v>412</v>
      </c>
      <c r="C117" s="128" t="s">
        <v>413</v>
      </c>
      <c r="D117" s="296" t="s">
        <v>414</v>
      </c>
      <c r="E117" s="193">
        <f t="shared" si="29"/>
        <v>0</v>
      </c>
      <c r="F117" s="193"/>
      <c r="G117" s="195"/>
      <c r="H117" s="195"/>
      <c r="I117" s="195"/>
      <c r="J117" s="195">
        <f t="shared" si="30"/>
        <v>0</v>
      </c>
      <c r="K117" s="195"/>
      <c r="L117" s="195"/>
      <c r="M117" s="195"/>
      <c r="N117" s="195"/>
      <c r="O117" s="195"/>
      <c r="P117" s="195"/>
      <c r="Q117" s="197"/>
      <c r="R117" s="197">
        <f t="shared" si="31"/>
        <v>0</v>
      </c>
    </row>
    <row r="118" spans="1:221" s="3" customFormat="1" ht="27" hidden="1" customHeight="1" x14ac:dyDescent="0.3">
      <c r="A118" s="128" t="s">
        <v>415</v>
      </c>
      <c r="B118" s="128" t="s">
        <v>416</v>
      </c>
      <c r="C118" s="128" t="s">
        <v>413</v>
      </c>
      <c r="D118" s="140" t="s">
        <v>417</v>
      </c>
      <c r="E118" s="228">
        <f t="shared" si="29"/>
        <v>0</v>
      </c>
      <c r="F118" s="193"/>
      <c r="G118" s="197"/>
      <c r="H118" s="197"/>
      <c r="I118" s="197"/>
      <c r="J118" s="195">
        <f t="shared" si="30"/>
        <v>0</v>
      </c>
      <c r="K118" s="195"/>
      <c r="L118" s="197"/>
      <c r="M118" s="197"/>
      <c r="N118" s="197"/>
      <c r="O118" s="197"/>
      <c r="P118" s="197"/>
      <c r="Q118" s="197"/>
      <c r="R118" s="197">
        <f t="shared" si="31"/>
        <v>0</v>
      </c>
    </row>
    <row r="119" spans="1:221" s="3" customFormat="1" ht="27" hidden="1" customHeight="1" x14ac:dyDescent="0.3">
      <c r="A119" s="128" t="s">
        <v>200</v>
      </c>
      <c r="B119" s="128" t="s">
        <v>201</v>
      </c>
      <c r="C119" s="128" t="s">
        <v>145</v>
      </c>
      <c r="D119" s="140" t="s">
        <v>202</v>
      </c>
      <c r="E119" s="228">
        <f t="shared" si="29"/>
        <v>0</v>
      </c>
      <c r="F119" s="193"/>
      <c r="G119" s="197"/>
      <c r="H119" s="197"/>
      <c r="I119" s="197"/>
      <c r="J119" s="195">
        <f t="shared" si="30"/>
        <v>0</v>
      </c>
      <c r="K119" s="195"/>
      <c r="L119" s="197"/>
      <c r="M119" s="197"/>
      <c r="N119" s="197"/>
      <c r="O119" s="197"/>
      <c r="P119" s="197"/>
      <c r="Q119" s="197"/>
      <c r="R119" s="197">
        <f t="shared" si="31"/>
        <v>0</v>
      </c>
    </row>
    <row r="120" spans="1:221" s="3" customFormat="1" ht="42" hidden="1" customHeight="1" x14ac:dyDescent="0.3">
      <c r="A120" s="128" t="s">
        <v>418</v>
      </c>
      <c r="B120" s="128" t="s">
        <v>419</v>
      </c>
      <c r="C120" s="128" t="s">
        <v>148</v>
      </c>
      <c r="D120" s="140" t="s">
        <v>420</v>
      </c>
      <c r="E120" s="197">
        <f>SUM(F120,I120)</f>
        <v>0</v>
      </c>
      <c r="F120" s="193"/>
      <c r="G120" s="197"/>
      <c r="H120" s="197"/>
      <c r="I120" s="197"/>
      <c r="J120" s="228">
        <f t="shared" si="30"/>
        <v>0</v>
      </c>
      <c r="K120" s="195"/>
      <c r="L120" s="197"/>
      <c r="M120" s="197"/>
      <c r="N120" s="197"/>
      <c r="O120" s="197"/>
      <c r="P120" s="197"/>
      <c r="Q120" s="197"/>
      <c r="R120" s="228">
        <f t="shared" ref="R120" si="32">SUM(E120,J120)</f>
        <v>0</v>
      </c>
    </row>
    <row r="121" spans="1:221" s="238" customFormat="1" ht="33.75" hidden="1" customHeight="1" x14ac:dyDescent="0.3">
      <c r="A121" s="142" t="s">
        <v>207</v>
      </c>
      <c r="B121" s="297"/>
      <c r="C121" s="297"/>
      <c r="D121" s="143" t="s">
        <v>208</v>
      </c>
      <c r="E121" s="298">
        <f>SUM(E122)</f>
        <v>0</v>
      </c>
      <c r="F121" s="299">
        <f t="shared" ref="F121:Q121" si="33">SUM(F122)</f>
        <v>0</v>
      </c>
      <c r="G121" s="299">
        <f t="shared" si="33"/>
        <v>0</v>
      </c>
      <c r="H121" s="299">
        <f t="shared" si="33"/>
        <v>0</v>
      </c>
      <c r="I121" s="299">
        <f t="shared" si="33"/>
        <v>0</v>
      </c>
      <c r="J121" s="299">
        <f t="shared" si="33"/>
        <v>0</v>
      </c>
      <c r="K121" s="299">
        <f t="shared" si="33"/>
        <v>0</v>
      </c>
      <c r="L121" s="299">
        <f t="shared" si="33"/>
        <v>0</v>
      </c>
      <c r="M121" s="299">
        <f t="shared" si="33"/>
        <v>0</v>
      </c>
      <c r="N121" s="299">
        <f t="shared" si="33"/>
        <v>0</v>
      </c>
      <c r="O121" s="299">
        <f t="shared" si="33"/>
        <v>0</v>
      </c>
      <c r="P121" s="299">
        <f t="shared" si="33"/>
        <v>0</v>
      </c>
      <c r="Q121" s="299">
        <f t="shared" si="33"/>
        <v>0</v>
      </c>
      <c r="R121" s="241">
        <f t="shared" ref="R121:R143" si="34">SUM(J121,E121)</f>
        <v>0</v>
      </c>
      <c r="T121" s="300">
        <f t="shared" ref="T121:T122" si="35">SUM(E121,J121)</f>
        <v>0</v>
      </c>
    </row>
    <row r="122" spans="1:221" s="238" customFormat="1" ht="35.25" hidden="1" customHeight="1" x14ac:dyDescent="0.3">
      <c r="A122" s="142" t="s">
        <v>209</v>
      </c>
      <c r="B122" s="297"/>
      <c r="C122" s="297"/>
      <c r="D122" s="143" t="s">
        <v>208</v>
      </c>
      <c r="E122" s="298">
        <f>SUM(E123:E127)</f>
        <v>0</v>
      </c>
      <c r="F122" s="299">
        <f t="shared" ref="F122:P122" si="36">SUM(F123:F127)</f>
        <v>0</v>
      </c>
      <c r="G122" s="299">
        <f t="shared" si="36"/>
        <v>0</v>
      </c>
      <c r="H122" s="299">
        <f t="shared" si="36"/>
        <v>0</v>
      </c>
      <c r="I122" s="299">
        <f t="shared" si="36"/>
        <v>0</v>
      </c>
      <c r="J122" s="299">
        <f t="shared" si="36"/>
        <v>0</v>
      </c>
      <c r="K122" s="299">
        <f t="shared" si="36"/>
        <v>0</v>
      </c>
      <c r="L122" s="299">
        <f t="shared" si="36"/>
        <v>0</v>
      </c>
      <c r="M122" s="299">
        <f t="shared" si="36"/>
        <v>0</v>
      </c>
      <c r="N122" s="299">
        <f t="shared" si="36"/>
        <v>0</v>
      </c>
      <c r="O122" s="299">
        <f t="shared" si="36"/>
        <v>0</v>
      </c>
      <c r="P122" s="299">
        <f t="shared" si="36"/>
        <v>0</v>
      </c>
      <c r="Q122" s="299">
        <f>SUM(Q123)</f>
        <v>0</v>
      </c>
      <c r="R122" s="241">
        <f t="shared" si="34"/>
        <v>0</v>
      </c>
      <c r="T122" s="300">
        <f t="shared" si="35"/>
        <v>0</v>
      </c>
    </row>
    <row r="123" spans="1:221" s="238" customFormat="1" ht="49.5" hidden="1" customHeight="1" x14ac:dyDescent="0.3">
      <c r="A123" s="124" t="s">
        <v>421</v>
      </c>
      <c r="B123" s="172" t="s">
        <v>192</v>
      </c>
      <c r="C123" s="172" t="s">
        <v>193</v>
      </c>
      <c r="D123" s="148" t="s">
        <v>214</v>
      </c>
      <c r="E123" s="175">
        <f>SUM(F123,I123)</f>
        <v>0</v>
      </c>
      <c r="F123" s="301"/>
      <c r="G123" s="289"/>
      <c r="H123" s="289"/>
      <c r="I123" s="289"/>
      <c r="J123" s="217">
        <f t="shared" ref="J123:J126" si="37">SUM(L123,O123)</f>
        <v>0</v>
      </c>
      <c r="K123" s="287"/>
      <c r="L123" s="289"/>
      <c r="M123" s="289"/>
      <c r="N123" s="289"/>
      <c r="O123" s="289"/>
      <c r="P123" s="289"/>
      <c r="Q123" s="289"/>
      <c r="R123" s="228">
        <f t="shared" si="34"/>
        <v>0</v>
      </c>
    </row>
    <row r="124" spans="1:221" s="306" customFormat="1" ht="36.75" hidden="1" customHeight="1" x14ac:dyDescent="0.3">
      <c r="A124" s="302" t="s">
        <v>422</v>
      </c>
      <c r="B124" s="303" t="s">
        <v>423</v>
      </c>
      <c r="C124" s="303" t="s">
        <v>236</v>
      </c>
      <c r="D124" s="147" t="s">
        <v>424</v>
      </c>
      <c r="E124" s="175"/>
      <c r="F124" s="180"/>
      <c r="G124" s="175"/>
      <c r="H124" s="175"/>
      <c r="I124" s="175"/>
      <c r="J124" s="217">
        <f t="shared" si="37"/>
        <v>0</v>
      </c>
      <c r="K124" s="304"/>
      <c r="L124" s="175"/>
      <c r="M124" s="175"/>
      <c r="N124" s="175"/>
      <c r="O124" s="175"/>
      <c r="P124" s="175"/>
      <c r="Q124" s="175"/>
      <c r="R124" s="228">
        <f t="shared" si="34"/>
        <v>0</v>
      </c>
      <c r="S124" s="305"/>
      <c r="T124" s="305"/>
      <c r="U124" s="305"/>
      <c r="V124" s="305"/>
      <c r="W124" s="305"/>
      <c r="X124" s="305"/>
      <c r="Y124" s="305"/>
      <c r="Z124" s="305"/>
      <c r="AA124" s="305"/>
      <c r="AB124" s="305"/>
      <c r="AC124" s="305"/>
      <c r="AD124" s="305"/>
      <c r="AE124" s="305"/>
      <c r="AF124" s="305"/>
      <c r="AG124" s="305"/>
      <c r="AH124" s="305"/>
      <c r="AI124" s="305"/>
      <c r="AJ124" s="305"/>
      <c r="AK124" s="305"/>
      <c r="AL124" s="305"/>
      <c r="AM124" s="305"/>
      <c r="AN124" s="305"/>
      <c r="AO124" s="305"/>
      <c r="AP124" s="305"/>
      <c r="AQ124" s="305"/>
      <c r="AR124" s="305"/>
      <c r="AS124" s="305"/>
      <c r="AT124" s="305"/>
      <c r="AU124" s="305"/>
      <c r="AV124" s="305"/>
      <c r="AW124" s="305"/>
      <c r="AX124" s="305"/>
      <c r="AY124" s="305"/>
      <c r="AZ124" s="305"/>
      <c r="BA124" s="305"/>
      <c r="BB124" s="305"/>
      <c r="BC124" s="305"/>
      <c r="BD124" s="305"/>
      <c r="BE124" s="305"/>
      <c r="BF124" s="305"/>
      <c r="BG124" s="305"/>
      <c r="BH124" s="305"/>
      <c r="BI124" s="305"/>
      <c r="BJ124" s="305"/>
      <c r="BK124" s="305"/>
      <c r="BL124" s="305"/>
      <c r="BM124" s="305"/>
      <c r="BN124" s="305"/>
      <c r="BO124" s="305"/>
      <c r="BP124" s="305"/>
      <c r="BQ124" s="305"/>
      <c r="BR124" s="305"/>
      <c r="BS124" s="305"/>
      <c r="BT124" s="305"/>
      <c r="BU124" s="305"/>
      <c r="BV124" s="305"/>
      <c r="BW124" s="305"/>
      <c r="BX124" s="305"/>
      <c r="BY124" s="305"/>
      <c r="BZ124" s="305"/>
      <c r="CA124" s="305"/>
      <c r="CB124" s="305"/>
      <c r="CC124" s="305"/>
      <c r="CD124" s="305"/>
      <c r="CE124" s="305"/>
      <c r="CF124" s="305"/>
      <c r="CG124" s="305"/>
      <c r="CH124" s="305"/>
      <c r="CI124" s="305"/>
      <c r="CJ124" s="305"/>
      <c r="CK124" s="305"/>
      <c r="CL124" s="305"/>
      <c r="CM124" s="305"/>
      <c r="CN124" s="305"/>
      <c r="CO124" s="305"/>
      <c r="CP124" s="305"/>
      <c r="CQ124" s="305"/>
      <c r="CR124" s="305"/>
      <c r="CS124" s="305"/>
      <c r="CT124" s="305"/>
      <c r="CU124" s="305"/>
      <c r="CV124" s="305"/>
      <c r="CW124" s="305"/>
      <c r="CX124" s="305"/>
      <c r="CY124" s="305"/>
      <c r="CZ124" s="305"/>
      <c r="DA124" s="305"/>
      <c r="DB124" s="305"/>
      <c r="DC124" s="305"/>
      <c r="DD124" s="305"/>
      <c r="DE124" s="305"/>
      <c r="DF124" s="305"/>
      <c r="DG124" s="305"/>
      <c r="DH124" s="305"/>
      <c r="DI124" s="305"/>
      <c r="DJ124" s="305"/>
      <c r="DK124" s="305"/>
      <c r="DL124" s="305"/>
      <c r="DM124" s="305"/>
      <c r="DN124" s="305"/>
      <c r="DO124" s="305"/>
      <c r="DP124" s="305"/>
      <c r="DQ124" s="305"/>
      <c r="DR124" s="305"/>
      <c r="DS124" s="305"/>
      <c r="DT124" s="305"/>
      <c r="DU124" s="305"/>
      <c r="DV124" s="305"/>
      <c r="DW124" s="305"/>
      <c r="DX124" s="305"/>
      <c r="DY124" s="305"/>
      <c r="DZ124" s="305"/>
      <c r="EA124" s="305"/>
      <c r="EB124" s="305"/>
      <c r="EC124" s="305"/>
      <c r="ED124" s="305"/>
      <c r="EE124" s="305"/>
      <c r="EF124" s="305"/>
      <c r="EG124" s="305"/>
      <c r="EH124" s="305"/>
      <c r="EI124" s="305"/>
      <c r="EJ124" s="305"/>
      <c r="EK124" s="305"/>
      <c r="EL124" s="305"/>
      <c r="EM124" s="305"/>
      <c r="EN124" s="305"/>
      <c r="EO124" s="305"/>
      <c r="EP124" s="305"/>
      <c r="EQ124" s="305"/>
      <c r="ER124" s="305"/>
      <c r="ES124" s="305"/>
      <c r="ET124" s="305"/>
      <c r="EU124" s="305"/>
      <c r="EV124" s="305"/>
      <c r="EW124" s="305"/>
      <c r="EX124" s="305"/>
      <c r="EY124" s="305"/>
      <c r="EZ124" s="305"/>
      <c r="FA124" s="305"/>
      <c r="FB124" s="305"/>
      <c r="FC124" s="305"/>
      <c r="FD124" s="305"/>
      <c r="FE124" s="305"/>
      <c r="FF124" s="305"/>
      <c r="FG124" s="305"/>
      <c r="FH124" s="305"/>
      <c r="FI124" s="305"/>
      <c r="FJ124" s="305"/>
      <c r="FK124" s="305"/>
      <c r="FL124" s="305"/>
      <c r="FM124" s="305"/>
      <c r="FN124" s="305"/>
      <c r="FO124" s="305"/>
      <c r="FP124" s="305"/>
      <c r="FQ124" s="305"/>
      <c r="FR124" s="305"/>
      <c r="FS124" s="305"/>
      <c r="FT124" s="305"/>
      <c r="FU124" s="305"/>
      <c r="FV124" s="305"/>
      <c r="FW124" s="305"/>
      <c r="FX124" s="305"/>
      <c r="FY124" s="305"/>
      <c r="FZ124" s="305"/>
      <c r="GA124" s="305"/>
      <c r="GB124" s="305"/>
      <c r="GC124" s="305"/>
      <c r="GD124" s="305"/>
      <c r="GE124" s="305"/>
      <c r="GF124" s="305"/>
      <c r="GG124" s="305"/>
      <c r="GH124" s="305"/>
      <c r="GI124" s="305"/>
      <c r="GJ124" s="305"/>
      <c r="GK124" s="305"/>
      <c r="GL124" s="305"/>
      <c r="GM124" s="305"/>
      <c r="GN124" s="305"/>
      <c r="GO124" s="305"/>
      <c r="GP124" s="305"/>
      <c r="GQ124" s="305"/>
      <c r="GR124" s="305"/>
      <c r="GS124" s="305"/>
      <c r="GT124" s="305"/>
      <c r="GU124" s="305"/>
      <c r="GV124" s="305"/>
      <c r="GW124" s="305"/>
      <c r="GX124" s="305"/>
      <c r="GY124" s="305"/>
      <c r="GZ124" s="305"/>
      <c r="HA124" s="305"/>
      <c r="HB124" s="305"/>
      <c r="HC124" s="305"/>
      <c r="HD124" s="305"/>
      <c r="HE124" s="305"/>
      <c r="HF124" s="305"/>
      <c r="HG124" s="305"/>
      <c r="HH124" s="305"/>
      <c r="HI124" s="305"/>
      <c r="HJ124" s="305"/>
      <c r="HK124" s="305"/>
      <c r="HL124" s="305"/>
      <c r="HM124" s="305"/>
    </row>
    <row r="125" spans="1:221" s="306" customFormat="1" ht="22.5" hidden="1" customHeight="1" x14ac:dyDescent="0.3">
      <c r="A125" s="138" t="s">
        <v>425</v>
      </c>
      <c r="B125" s="307" t="s">
        <v>426</v>
      </c>
      <c r="C125" s="307" t="s">
        <v>427</v>
      </c>
      <c r="D125" s="139" t="s">
        <v>428</v>
      </c>
      <c r="E125" s="175">
        <f>SUM(F125,I125)</f>
        <v>0</v>
      </c>
      <c r="F125" s="180"/>
      <c r="G125" s="175"/>
      <c r="H125" s="175"/>
      <c r="I125" s="175"/>
      <c r="J125" s="217">
        <f t="shared" si="37"/>
        <v>0</v>
      </c>
      <c r="K125" s="304"/>
      <c r="L125" s="175"/>
      <c r="M125" s="175"/>
      <c r="N125" s="175"/>
      <c r="O125" s="175"/>
      <c r="P125" s="175"/>
      <c r="Q125" s="175"/>
      <c r="R125" s="228">
        <f t="shared" si="34"/>
        <v>0</v>
      </c>
      <c r="S125" s="305"/>
      <c r="T125" s="305"/>
      <c r="U125" s="305"/>
      <c r="V125" s="305"/>
      <c r="W125" s="305"/>
      <c r="X125" s="305"/>
      <c r="Y125" s="305"/>
      <c r="Z125" s="305"/>
      <c r="AA125" s="305"/>
      <c r="AB125" s="305"/>
      <c r="AC125" s="305"/>
      <c r="AD125" s="305"/>
      <c r="AE125" s="305"/>
      <c r="AF125" s="305"/>
      <c r="AG125" s="305"/>
      <c r="AH125" s="305"/>
      <c r="AI125" s="305"/>
      <c r="AJ125" s="305"/>
      <c r="AK125" s="305"/>
      <c r="AL125" s="305"/>
      <c r="AM125" s="305"/>
      <c r="AN125" s="305"/>
      <c r="AO125" s="305"/>
      <c r="AP125" s="305"/>
      <c r="AQ125" s="305"/>
      <c r="AR125" s="305"/>
      <c r="AS125" s="305"/>
      <c r="AT125" s="305"/>
      <c r="AU125" s="305"/>
      <c r="AV125" s="305"/>
      <c r="AW125" s="305"/>
      <c r="AX125" s="305"/>
      <c r="AY125" s="305"/>
      <c r="AZ125" s="305"/>
      <c r="BA125" s="305"/>
      <c r="BB125" s="305"/>
      <c r="BC125" s="305"/>
      <c r="BD125" s="305"/>
      <c r="BE125" s="305"/>
      <c r="BF125" s="305"/>
      <c r="BG125" s="305"/>
      <c r="BH125" s="305"/>
      <c r="BI125" s="305"/>
      <c r="BJ125" s="305"/>
      <c r="BK125" s="305"/>
      <c r="BL125" s="305"/>
      <c r="BM125" s="305"/>
      <c r="BN125" s="305"/>
      <c r="BO125" s="305"/>
      <c r="BP125" s="305"/>
      <c r="BQ125" s="305"/>
      <c r="BR125" s="305"/>
      <c r="BS125" s="305"/>
      <c r="BT125" s="305"/>
      <c r="BU125" s="305"/>
      <c r="BV125" s="305"/>
      <c r="BW125" s="305"/>
      <c r="BX125" s="305"/>
      <c r="BY125" s="305"/>
      <c r="BZ125" s="305"/>
      <c r="CA125" s="305"/>
      <c r="CB125" s="305"/>
      <c r="CC125" s="305"/>
      <c r="CD125" s="305"/>
      <c r="CE125" s="305"/>
      <c r="CF125" s="305"/>
      <c r="CG125" s="305"/>
      <c r="CH125" s="305"/>
      <c r="CI125" s="305"/>
      <c r="CJ125" s="305"/>
      <c r="CK125" s="305"/>
      <c r="CL125" s="305"/>
      <c r="CM125" s="305"/>
      <c r="CN125" s="305"/>
      <c r="CO125" s="305"/>
      <c r="CP125" s="305"/>
      <c r="CQ125" s="305"/>
      <c r="CR125" s="305"/>
      <c r="CS125" s="305"/>
      <c r="CT125" s="305"/>
      <c r="CU125" s="305"/>
      <c r="CV125" s="305"/>
      <c r="CW125" s="305"/>
      <c r="CX125" s="305"/>
      <c r="CY125" s="305"/>
      <c r="CZ125" s="305"/>
      <c r="DA125" s="305"/>
      <c r="DB125" s="305"/>
      <c r="DC125" s="305"/>
      <c r="DD125" s="305"/>
      <c r="DE125" s="305"/>
      <c r="DF125" s="305"/>
      <c r="DG125" s="305"/>
      <c r="DH125" s="305"/>
      <c r="DI125" s="305"/>
      <c r="DJ125" s="305"/>
      <c r="DK125" s="305"/>
      <c r="DL125" s="305"/>
      <c r="DM125" s="305"/>
      <c r="DN125" s="305"/>
      <c r="DO125" s="305"/>
      <c r="DP125" s="305"/>
      <c r="DQ125" s="305"/>
      <c r="DR125" s="305"/>
      <c r="DS125" s="305"/>
      <c r="DT125" s="305"/>
      <c r="DU125" s="305"/>
      <c r="DV125" s="305"/>
      <c r="DW125" s="305"/>
      <c r="DX125" s="305"/>
      <c r="DY125" s="305"/>
      <c r="DZ125" s="305"/>
      <c r="EA125" s="305"/>
      <c r="EB125" s="305"/>
      <c r="EC125" s="305"/>
      <c r="ED125" s="305"/>
      <c r="EE125" s="305"/>
      <c r="EF125" s="305"/>
      <c r="EG125" s="305"/>
      <c r="EH125" s="305"/>
      <c r="EI125" s="305"/>
      <c r="EJ125" s="305"/>
      <c r="EK125" s="305"/>
      <c r="EL125" s="305"/>
      <c r="EM125" s="305"/>
      <c r="EN125" s="305"/>
      <c r="EO125" s="305"/>
      <c r="EP125" s="305"/>
      <c r="EQ125" s="305"/>
      <c r="ER125" s="305"/>
      <c r="ES125" s="305"/>
      <c r="ET125" s="305"/>
      <c r="EU125" s="305"/>
      <c r="EV125" s="305"/>
      <c r="EW125" s="305"/>
      <c r="EX125" s="305"/>
      <c r="EY125" s="305"/>
      <c r="EZ125" s="305"/>
      <c r="FA125" s="305"/>
      <c r="FB125" s="305"/>
      <c r="FC125" s="305"/>
      <c r="FD125" s="305"/>
      <c r="FE125" s="305"/>
      <c r="FF125" s="305"/>
      <c r="FG125" s="305"/>
      <c r="FH125" s="305"/>
      <c r="FI125" s="305"/>
      <c r="FJ125" s="305"/>
      <c r="FK125" s="305"/>
      <c r="FL125" s="305"/>
      <c r="FM125" s="305"/>
      <c r="FN125" s="305"/>
      <c r="FO125" s="305"/>
      <c r="FP125" s="305"/>
      <c r="FQ125" s="305"/>
      <c r="FR125" s="305"/>
      <c r="FS125" s="305"/>
      <c r="FT125" s="305"/>
      <c r="FU125" s="305"/>
      <c r="FV125" s="305"/>
      <c r="FW125" s="305"/>
      <c r="FX125" s="305"/>
      <c r="FY125" s="305"/>
      <c r="FZ125" s="305"/>
      <c r="GA125" s="305"/>
      <c r="GB125" s="305"/>
      <c r="GC125" s="305"/>
      <c r="GD125" s="305"/>
      <c r="GE125" s="305"/>
      <c r="GF125" s="305"/>
      <c r="GG125" s="305"/>
      <c r="GH125" s="305"/>
      <c r="GI125" s="305"/>
      <c r="GJ125" s="305"/>
      <c r="GK125" s="305"/>
      <c r="GL125" s="305"/>
      <c r="GM125" s="305"/>
      <c r="GN125" s="305"/>
      <c r="GO125" s="305"/>
      <c r="GP125" s="305"/>
      <c r="GQ125" s="305"/>
      <c r="GR125" s="305"/>
      <c r="GS125" s="305"/>
      <c r="GT125" s="305"/>
      <c r="GU125" s="305"/>
      <c r="GV125" s="305"/>
      <c r="GW125" s="305"/>
      <c r="GX125" s="305"/>
      <c r="GY125" s="305"/>
      <c r="GZ125" s="305"/>
      <c r="HA125" s="305"/>
      <c r="HB125" s="305"/>
      <c r="HC125" s="305"/>
      <c r="HD125" s="305"/>
      <c r="HE125" s="305"/>
      <c r="HF125" s="305"/>
      <c r="HG125" s="305"/>
      <c r="HH125" s="305"/>
      <c r="HI125" s="305"/>
      <c r="HJ125" s="305"/>
      <c r="HK125" s="305"/>
      <c r="HL125" s="305"/>
      <c r="HM125" s="305"/>
    </row>
    <row r="126" spans="1:221" s="238" customFormat="1" ht="24" hidden="1" customHeight="1" x14ac:dyDescent="0.3">
      <c r="A126" s="302" t="s">
        <v>429</v>
      </c>
      <c r="B126" s="138" t="s">
        <v>430</v>
      </c>
      <c r="C126" s="138" t="s">
        <v>236</v>
      </c>
      <c r="D126" s="139" t="s">
        <v>431</v>
      </c>
      <c r="E126" s="180"/>
      <c r="F126" s="180"/>
      <c r="G126" s="175"/>
      <c r="H126" s="175"/>
      <c r="I126" s="175"/>
      <c r="J126" s="217">
        <f t="shared" si="37"/>
        <v>0</v>
      </c>
      <c r="K126" s="304"/>
      <c r="L126" s="175"/>
      <c r="M126" s="175"/>
      <c r="N126" s="175"/>
      <c r="O126" s="175"/>
      <c r="P126" s="175"/>
      <c r="Q126" s="175"/>
      <c r="R126" s="228">
        <f t="shared" si="34"/>
        <v>0</v>
      </c>
    </row>
    <row r="127" spans="1:221" s="238" customFormat="1" ht="21.75" hidden="1" customHeight="1" x14ac:dyDescent="0.3">
      <c r="A127" s="138" t="s">
        <v>432</v>
      </c>
      <c r="B127" s="307" t="s">
        <v>433</v>
      </c>
      <c r="C127" s="307" t="s">
        <v>158</v>
      </c>
      <c r="D127" s="147" t="s">
        <v>434</v>
      </c>
      <c r="E127" s="175">
        <f>SUM(F127,I127)</f>
        <v>0</v>
      </c>
      <c r="F127" s="175"/>
      <c r="G127" s="144"/>
      <c r="H127" s="144"/>
      <c r="I127" s="144"/>
      <c r="J127" s="217">
        <f>SUM(L127,O127)</f>
        <v>0</v>
      </c>
      <c r="K127" s="304"/>
      <c r="L127" s="144"/>
      <c r="M127" s="144"/>
      <c r="N127" s="144"/>
      <c r="O127" s="144"/>
      <c r="P127" s="144"/>
      <c r="Q127" s="144"/>
      <c r="R127" s="228">
        <f t="shared" si="34"/>
        <v>0</v>
      </c>
    </row>
    <row r="128" spans="1:221" s="3" customFormat="1" ht="49.5" hidden="1" customHeight="1" x14ac:dyDescent="0.3">
      <c r="A128" s="116" t="s">
        <v>210</v>
      </c>
      <c r="B128" s="250"/>
      <c r="C128" s="250"/>
      <c r="D128" s="145" t="s">
        <v>211</v>
      </c>
      <c r="E128" s="241">
        <f>SUM(E129)</f>
        <v>0</v>
      </c>
      <c r="F128" s="241">
        <f t="shared" ref="F128:Q129" si="38">SUM(F129)</f>
        <v>0</v>
      </c>
      <c r="G128" s="241">
        <f t="shared" si="38"/>
        <v>0</v>
      </c>
      <c r="H128" s="241">
        <f t="shared" si="38"/>
        <v>0</v>
      </c>
      <c r="I128" s="241">
        <f t="shared" si="38"/>
        <v>0</v>
      </c>
      <c r="J128" s="241">
        <f t="shared" si="38"/>
        <v>0</v>
      </c>
      <c r="K128" s="241">
        <f t="shared" si="38"/>
        <v>0</v>
      </c>
      <c r="L128" s="241">
        <f t="shared" si="38"/>
        <v>0</v>
      </c>
      <c r="M128" s="241">
        <f t="shared" si="38"/>
        <v>0</v>
      </c>
      <c r="N128" s="241">
        <f t="shared" si="38"/>
        <v>0</v>
      </c>
      <c r="O128" s="241">
        <f t="shared" si="38"/>
        <v>0</v>
      </c>
      <c r="P128" s="241">
        <f t="shared" si="38"/>
        <v>0</v>
      </c>
      <c r="Q128" s="241">
        <f t="shared" si="38"/>
        <v>0</v>
      </c>
      <c r="R128" s="241">
        <f t="shared" si="34"/>
        <v>0</v>
      </c>
      <c r="T128" s="170">
        <f t="shared" ref="T128:T129" si="39">SUM(E128,J128)</f>
        <v>0</v>
      </c>
    </row>
    <row r="129" spans="1:22" s="3" customFormat="1" ht="57" hidden="1" customHeight="1" x14ac:dyDescent="0.3">
      <c r="A129" s="116" t="s">
        <v>212</v>
      </c>
      <c r="B129" s="250"/>
      <c r="C129" s="250"/>
      <c r="D129" s="145" t="s">
        <v>211</v>
      </c>
      <c r="E129" s="241">
        <f>SUM(E130)</f>
        <v>0</v>
      </c>
      <c r="F129" s="241">
        <f t="shared" si="38"/>
        <v>0</v>
      </c>
      <c r="G129" s="241">
        <f t="shared" si="38"/>
        <v>0</v>
      </c>
      <c r="H129" s="241">
        <f t="shared" si="38"/>
        <v>0</v>
      </c>
      <c r="I129" s="241">
        <f t="shared" si="38"/>
        <v>0</v>
      </c>
      <c r="J129" s="241">
        <f t="shared" si="38"/>
        <v>0</v>
      </c>
      <c r="K129" s="241">
        <f t="shared" si="38"/>
        <v>0</v>
      </c>
      <c r="L129" s="241">
        <f t="shared" si="38"/>
        <v>0</v>
      </c>
      <c r="M129" s="241">
        <f t="shared" si="38"/>
        <v>0</v>
      </c>
      <c r="N129" s="241">
        <f t="shared" si="38"/>
        <v>0</v>
      </c>
      <c r="O129" s="241">
        <f t="shared" si="38"/>
        <v>0</v>
      </c>
      <c r="P129" s="241">
        <f t="shared" si="38"/>
        <v>0</v>
      </c>
      <c r="Q129" s="241">
        <f t="shared" si="38"/>
        <v>0</v>
      </c>
      <c r="R129" s="241">
        <f t="shared" si="34"/>
        <v>0</v>
      </c>
      <c r="T129" s="170">
        <f t="shared" si="39"/>
        <v>0</v>
      </c>
    </row>
    <row r="130" spans="1:22" s="3" customFormat="1" ht="54" hidden="1" customHeight="1" x14ac:dyDescent="0.3">
      <c r="A130" s="133" t="s">
        <v>213</v>
      </c>
      <c r="B130" s="133" t="s">
        <v>192</v>
      </c>
      <c r="C130" s="119" t="s">
        <v>193</v>
      </c>
      <c r="D130" s="115" t="s">
        <v>214</v>
      </c>
      <c r="E130" s="228">
        <f>SUM(F130,I130)</f>
        <v>0</v>
      </c>
      <c r="F130" s="197"/>
      <c r="G130" s="197"/>
      <c r="H130" s="197"/>
      <c r="I130" s="197"/>
      <c r="J130" s="193">
        <f>SUM(L130,O130)</f>
        <v>0</v>
      </c>
      <c r="K130" s="197"/>
      <c r="L130" s="197"/>
      <c r="M130" s="197"/>
      <c r="N130" s="197"/>
      <c r="O130" s="197"/>
      <c r="P130" s="197"/>
      <c r="Q130" s="197"/>
      <c r="R130" s="228">
        <f t="shared" si="34"/>
        <v>0</v>
      </c>
    </row>
    <row r="131" spans="1:22" s="3" customFormat="1" ht="56.25" customHeight="1" x14ac:dyDescent="0.3">
      <c r="A131" s="116" t="s">
        <v>609</v>
      </c>
      <c r="B131" s="250"/>
      <c r="C131" s="250"/>
      <c r="D131" s="145" t="s">
        <v>215</v>
      </c>
      <c r="E131" s="241">
        <f>SUM(E132)</f>
        <v>1168767</v>
      </c>
      <c r="F131" s="241">
        <f t="shared" ref="F131:Q132" si="40">SUM(F132)</f>
        <v>1168767</v>
      </c>
      <c r="G131" s="241">
        <f t="shared" si="40"/>
        <v>921363</v>
      </c>
      <c r="H131" s="241">
        <f t="shared" si="40"/>
        <v>0</v>
      </c>
      <c r="I131" s="241">
        <f t="shared" si="40"/>
        <v>0</v>
      </c>
      <c r="J131" s="241">
        <f t="shared" si="40"/>
        <v>0</v>
      </c>
      <c r="K131" s="241">
        <f t="shared" si="40"/>
        <v>0</v>
      </c>
      <c r="L131" s="241">
        <f t="shared" si="40"/>
        <v>0</v>
      </c>
      <c r="M131" s="241">
        <f t="shared" si="40"/>
        <v>0</v>
      </c>
      <c r="N131" s="241">
        <f t="shared" si="40"/>
        <v>0</v>
      </c>
      <c r="O131" s="241">
        <f t="shared" si="40"/>
        <v>0</v>
      </c>
      <c r="P131" s="241">
        <f t="shared" si="40"/>
        <v>0</v>
      </c>
      <c r="Q131" s="241">
        <f t="shared" si="40"/>
        <v>0</v>
      </c>
      <c r="R131" s="241">
        <f t="shared" si="34"/>
        <v>1168767</v>
      </c>
      <c r="T131" s="170">
        <f t="shared" ref="T131:T132" si="41">SUM(E131,J131)</f>
        <v>1168767</v>
      </c>
    </row>
    <row r="132" spans="1:22" s="3" customFormat="1" ht="56.25" customHeight="1" x14ac:dyDescent="0.3">
      <c r="A132" s="116" t="s">
        <v>610</v>
      </c>
      <c r="B132" s="250"/>
      <c r="C132" s="250"/>
      <c r="D132" s="145" t="s">
        <v>215</v>
      </c>
      <c r="E132" s="241">
        <f>SUM(E133)</f>
        <v>1168767</v>
      </c>
      <c r="F132" s="241">
        <f t="shared" si="40"/>
        <v>1168767</v>
      </c>
      <c r="G132" s="241">
        <f t="shared" si="40"/>
        <v>921363</v>
      </c>
      <c r="H132" s="241">
        <f t="shared" si="40"/>
        <v>0</v>
      </c>
      <c r="I132" s="241">
        <f t="shared" si="40"/>
        <v>0</v>
      </c>
      <c r="J132" s="241">
        <f t="shared" si="40"/>
        <v>0</v>
      </c>
      <c r="K132" s="241">
        <f t="shared" si="40"/>
        <v>0</v>
      </c>
      <c r="L132" s="241">
        <f t="shared" si="40"/>
        <v>0</v>
      </c>
      <c r="M132" s="241">
        <f t="shared" si="40"/>
        <v>0</v>
      </c>
      <c r="N132" s="241">
        <f t="shared" si="40"/>
        <v>0</v>
      </c>
      <c r="O132" s="241">
        <f t="shared" si="40"/>
        <v>0</v>
      </c>
      <c r="P132" s="241">
        <f t="shared" si="40"/>
        <v>0</v>
      </c>
      <c r="Q132" s="241">
        <f t="shared" si="40"/>
        <v>0</v>
      </c>
      <c r="R132" s="241">
        <f t="shared" si="34"/>
        <v>1168767</v>
      </c>
      <c r="T132" s="170">
        <f t="shared" si="41"/>
        <v>1168767</v>
      </c>
    </row>
    <row r="133" spans="1:22" s="3" customFormat="1" ht="62.25" customHeight="1" x14ac:dyDescent="0.3">
      <c r="A133" s="133" t="s">
        <v>611</v>
      </c>
      <c r="B133" s="133" t="s">
        <v>192</v>
      </c>
      <c r="C133" s="119" t="s">
        <v>193</v>
      </c>
      <c r="D133" s="584" t="s">
        <v>214</v>
      </c>
      <c r="E133" s="228">
        <f>SUM(F133,I133)</f>
        <v>1168767</v>
      </c>
      <c r="F133" s="197">
        <v>1168767</v>
      </c>
      <c r="G133" s="197">
        <v>921363</v>
      </c>
      <c r="H133" s="197"/>
      <c r="I133" s="197"/>
      <c r="J133" s="197"/>
      <c r="K133" s="197"/>
      <c r="L133" s="197"/>
      <c r="M133" s="197"/>
      <c r="N133" s="197"/>
      <c r="O133" s="197"/>
      <c r="P133" s="197"/>
      <c r="Q133" s="197"/>
      <c r="R133" s="228">
        <f t="shared" si="34"/>
        <v>1168767</v>
      </c>
    </row>
    <row r="134" spans="1:22" s="3" customFormat="1" ht="53.25" customHeight="1" x14ac:dyDescent="0.3">
      <c r="A134" s="116" t="s">
        <v>605</v>
      </c>
      <c r="B134" s="250"/>
      <c r="C134" s="250"/>
      <c r="D134" s="145" t="s">
        <v>216</v>
      </c>
      <c r="E134" s="241">
        <f>SUM(E135)</f>
        <v>1228690</v>
      </c>
      <c r="F134" s="241">
        <f t="shared" ref="F134:Q135" si="42">SUM(F135)</f>
        <v>1228690</v>
      </c>
      <c r="G134" s="241">
        <f t="shared" si="42"/>
        <v>840320</v>
      </c>
      <c r="H134" s="241">
        <f t="shared" si="42"/>
        <v>0</v>
      </c>
      <c r="I134" s="241">
        <f t="shared" si="42"/>
        <v>0</v>
      </c>
      <c r="J134" s="241">
        <f t="shared" si="42"/>
        <v>49500</v>
      </c>
      <c r="K134" s="241">
        <f t="shared" si="42"/>
        <v>49500</v>
      </c>
      <c r="L134" s="241">
        <f t="shared" si="42"/>
        <v>0</v>
      </c>
      <c r="M134" s="241">
        <f t="shared" si="42"/>
        <v>0</v>
      </c>
      <c r="N134" s="241">
        <f t="shared" si="42"/>
        <v>0</v>
      </c>
      <c r="O134" s="241">
        <f t="shared" si="42"/>
        <v>49500</v>
      </c>
      <c r="P134" s="241">
        <f t="shared" si="42"/>
        <v>0</v>
      </c>
      <c r="Q134" s="241">
        <f t="shared" si="42"/>
        <v>0</v>
      </c>
      <c r="R134" s="241">
        <f t="shared" si="34"/>
        <v>1278190</v>
      </c>
      <c r="T134" s="170">
        <f t="shared" ref="T134:T135" si="43">SUM(E134,J134)</f>
        <v>1278190</v>
      </c>
    </row>
    <row r="135" spans="1:22" s="3" customFormat="1" ht="60" customHeight="1" x14ac:dyDescent="0.3">
      <c r="A135" s="116" t="s">
        <v>606</v>
      </c>
      <c r="B135" s="250"/>
      <c r="C135" s="250"/>
      <c r="D135" s="145" t="s">
        <v>216</v>
      </c>
      <c r="E135" s="241">
        <f>SUM(E136)</f>
        <v>1228690</v>
      </c>
      <c r="F135" s="241">
        <f t="shared" si="42"/>
        <v>1228690</v>
      </c>
      <c r="G135" s="241">
        <f t="shared" si="42"/>
        <v>840320</v>
      </c>
      <c r="H135" s="241">
        <f t="shared" si="42"/>
        <v>0</v>
      </c>
      <c r="I135" s="241">
        <f t="shared" si="42"/>
        <v>0</v>
      </c>
      <c r="J135" s="241">
        <f t="shared" si="42"/>
        <v>49500</v>
      </c>
      <c r="K135" s="241">
        <f t="shared" si="42"/>
        <v>49500</v>
      </c>
      <c r="L135" s="241">
        <f t="shared" si="42"/>
        <v>0</v>
      </c>
      <c r="M135" s="241">
        <f t="shared" si="42"/>
        <v>0</v>
      </c>
      <c r="N135" s="241">
        <f t="shared" si="42"/>
        <v>0</v>
      </c>
      <c r="O135" s="241">
        <f t="shared" si="42"/>
        <v>49500</v>
      </c>
      <c r="P135" s="241">
        <f t="shared" si="42"/>
        <v>0</v>
      </c>
      <c r="Q135" s="241">
        <f t="shared" si="42"/>
        <v>0</v>
      </c>
      <c r="R135" s="241">
        <f t="shared" si="34"/>
        <v>1278190</v>
      </c>
      <c r="T135" s="170">
        <f t="shared" si="43"/>
        <v>1278190</v>
      </c>
    </row>
    <row r="136" spans="1:22" s="3" customFormat="1" ht="65.25" customHeight="1" x14ac:dyDescent="0.3">
      <c r="A136" s="295" t="s">
        <v>607</v>
      </c>
      <c r="B136" s="295" t="s">
        <v>192</v>
      </c>
      <c r="C136" s="295" t="s">
        <v>193</v>
      </c>
      <c r="D136" s="148" t="s">
        <v>214</v>
      </c>
      <c r="E136" s="228">
        <f>SUM(F136,I136)</f>
        <v>1228690</v>
      </c>
      <c r="F136" s="197">
        <v>1228690</v>
      </c>
      <c r="G136" s="197">
        <v>840320</v>
      </c>
      <c r="H136" s="197"/>
      <c r="I136" s="197"/>
      <c r="J136" s="193">
        <f>SUM(L136,O136)</f>
        <v>49500</v>
      </c>
      <c r="K136" s="197">
        <v>49500</v>
      </c>
      <c r="L136" s="197"/>
      <c r="M136" s="197"/>
      <c r="N136" s="197"/>
      <c r="O136" s="197">
        <v>49500</v>
      </c>
      <c r="P136" s="197"/>
      <c r="Q136" s="197"/>
      <c r="R136" s="228">
        <f t="shared" si="34"/>
        <v>1278190</v>
      </c>
    </row>
    <row r="137" spans="1:22" s="3" customFormat="1" ht="55.5" customHeight="1" x14ac:dyDescent="0.3">
      <c r="A137" s="116" t="s">
        <v>449</v>
      </c>
      <c r="B137" s="250"/>
      <c r="C137" s="250"/>
      <c r="D137" s="145" t="s">
        <v>217</v>
      </c>
      <c r="E137" s="241">
        <f>SUM(E138)</f>
        <v>902648</v>
      </c>
      <c r="F137" s="241">
        <f t="shared" ref="F137:R138" si="44">SUM(F138)</f>
        <v>902648</v>
      </c>
      <c r="G137" s="241">
        <f t="shared" si="44"/>
        <v>739875</v>
      </c>
      <c r="H137" s="241">
        <f t="shared" si="44"/>
        <v>0</v>
      </c>
      <c r="I137" s="241">
        <f t="shared" si="44"/>
        <v>0</v>
      </c>
      <c r="J137" s="241">
        <f t="shared" si="44"/>
        <v>0</v>
      </c>
      <c r="K137" s="241">
        <f t="shared" si="44"/>
        <v>0</v>
      </c>
      <c r="L137" s="241">
        <f t="shared" si="44"/>
        <v>0</v>
      </c>
      <c r="M137" s="241">
        <f t="shared" si="44"/>
        <v>0</v>
      </c>
      <c r="N137" s="241">
        <f t="shared" si="44"/>
        <v>0</v>
      </c>
      <c r="O137" s="241">
        <f t="shared" si="44"/>
        <v>0</v>
      </c>
      <c r="P137" s="241">
        <f t="shared" si="44"/>
        <v>0</v>
      </c>
      <c r="Q137" s="241">
        <f t="shared" si="44"/>
        <v>0</v>
      </c>
      <c r="R137" s="241">
        <f t="shared" si="34"/>
        <v>902648</v>
      </c>
      <c r="T137" s="170">
        <f t="shared" ref="T137:T138" si="45">SUM(E137,J137)</f>
        <v>902648</v>
      </c>
    </row>
    <row r="138" spans="1:22" s="3" customFormat="1" ht="56.25" customHeight="1" x14ac:dyDescent="0.3">
      <c r="A138" s="116" t="s">
        <v>450</v>
      </c>
      <c r="B138" s="250"/>
      <c r="C138" s="250"/>
      <c r="D138" s="145" t="s">
        <v>217</v>
      </c>
      <c r="E138" s="241">
        <f>SUM(E139)</f>
        <v>902648</v>
      </c>
      <c r="F138" s="241">
        <f t="shared" si="44"/>
        <v>902648</v>
      </c>
      <c r="G138" s="241">
        <f t="shared" si="44"/>
        <v>739875</v>
      </c>
      <c r="H138" s="241">
        <f t="shared" si="44"/>
        <v>0</v>
      </c>
      <c r="I138" s="241">
        <f t="shared" si="44"/>
        <v>0</v>
      </c>
      <c r="J138" s="241">
        <f t="shared" si="44"/>
        <v>0</v>
      </c>
      <c r="K138" s="241">
        <f t="shared" si="44"/>
        <v>0</v>
      </c>
      <c r="L138" s="241">
        <f t="shared" si="44"/>
        <v>0</v>
      </c>
      <c r="M138" s="241">
        <f t="shared" si="44"/>
        <v>0</v>
      </c>
      <c r="N138" s="241">
        <f t="shared" si="44"/>
        <v>0</v>
      </c>
      <c r="O138" s="241">
        <f t="shared" si="44"/>
        <v>0</v>
      </c>
      <c r="P138" s="241">
        <f t="shared" si="44"/>
        <v>0</v>
      </c>
      <c r="Q138" s="241">
        <f t="shared" si="44"/>
        <v>0</v>
      </c>
      <c r="R138" s="241">
        <f t="shared" si="44"/>
        <v>902648</v>
      </c>
      <c r="T138" s="170">
        <f t="shared" si="45"/>
        <v>902648</v>
      </c>
    </row>
    <row r="139" spans="1:22" s="238" customFormat="1" ht="57.75" customHeight="1" x14ac:dyDescent="0.3">
      <c r="A139" s="295" t="s">
        <v>447</v>
      </c>
      <c r="B139" s="295" t="s">
        <v>192</v>
      </c>
      <c r="C139" s="295" t="s">
        <v>193</v>
      </c>
      <c r="D139" s="148" t="s">
        <v>214</v>
      </c>
      <c r="E139" s="228">
        <f>SUM(F139,I139)</f>
        <v>902648</v>
      </c>
      <c r="F139" s="197">
        <v>902648</v>
      </c>
      <c r="G139" s="228">
        <v>739875</v>
      </c>
      <c r="H139" s="144"/>
      <c r="I139" s="144"/>
      <c r="J139" s="193">
        <f>SUM(L139,O139)</f>
        <v>0</v>
      </c>
      <c r="K139" s="304"/>
      <c r="L139" s="144"/>
      <c r="M139" s="144"/>
      <c r="N139" s="144"/>
      <c r="O139" s="144"/>
      <c r="P139" s="144"/>
      <c r="Q139" s="144"/>
      <c r="R139" s="228">
        <f t="shared" ref="R139" si="46">SUM(J139,E139)</f>
        <v>902648</v>
      </c>
    </row>
    <row r="140" spans="1:22" s="238" customFormat="1" ht="21.75" hidden="1" customHeight="1" x14ac:dyDescent="0.3">
      <c r="A140" s="307"/>
      <c r="B140" s="307"/>
      <c r="C140" s="307"/>
      <c r="D140" s="147"/>
      <c r="E140" s="175"/>
      <c r="F140" s="175"/>
      <c r="G140" s="175"/>
      <c r="H140" s="175"/>
      <c r="I140" s="175"/>
      <c r="J140" s="175"/>
      <c r="K140" s="175"/>
      <c r="L140" s="175"/>
      <c r="M140" s="175"/>
      <c r="N140" s="175"/>
      <c r="O140" s="175"/>
      <c r="P140" s="175"/>
      <c r="Q140" s="175"/>
      <c r="R140" s="228">
        <f t="shared" si="34"/>
        <v>0</v>
      </c>
    </row>
    <row r="141" spans="1:22" s="3" customFormat="1" ht="54.75" customHeight="1" x14ac:dyDescent="0.3">
      <c r="A141" s="116" t="s">
        <v>451</v>
      </c>
      <c r="B141" s="354"/>
      <c r="C141" s="354"/>
      <c r="D141" s="145" t="s">
        <v>218</v>
      </c>
      <c r="E141" s="241">
        <f>SUM(E142)</f>
        <v>4973940</v>
      </c>
      <c r="F141" s="241">
        <f t="shared" ref="F141:Q142" si="47">SUM(F142)</f>
        <v>4973940</v>
      </c>
      <c r="G141" s="241">
        <f t="shared" si="47"/>
        <v>4027700</v>
      </c>
      <c r="H141" s="241">
        <f t="shared" si="47"/>
        <v>0</v>
      </c>
      <c r="I141" s="241">
        <f t="shared" si="47"/>
        <v>0</v>
      </c>
      <c r="J141" s="241">
        <f t="shared" si="47"/>
        <v>0</v>
      </c>
      <c r="K141" s="241">
        <f t="shared" si="47"/>
        <v>0</v>
      </c>
      <c r="L141" s="241">
        <f t="shared" si="47"/>
        <v>0</v>
      </c>
      <c r="M141" s="241">
        <f t="shared" si="47"/>
        <v>0</v>
      </c>
      <c r="N141" s="241">
        <f t="shared" si="47"/>
        <v>0</v>
      </c>
      <c r="O141" s="241">
        <f t="shared" si="47"/>
        <v>0</v>
      </c>
      <c r="P141" s="355">
        <f t="shared" si="47"/>
        <v>0</v>
      </c>
      <c r="Q141" s="355">
        <f t="shared" si="47"/>
        <v>0</v>
      </c>
      <c r="R141" s="241">
        <f t="shared" si="34"/>
        <v>4973940</v>
      </c>
      <c r="T141" s="170">
        <f t="shared" ref="T141:T142" si="48">SUM(E141,J141)</f>
        <v>4973940</v>
      </c>
    </row>
    <row r="142" spans="1:22" s="3" customFormat="1" ht="55.5" customHeight="1" x14ac:dyDescent="0.3">
      <c r="A142" s="116" t="s">
        <v>452</v>
      </c>
      <c r="B142" s="354"/>
      <c r="C142" s="354"/>
      <c r="D142" s="145" t="s">
        <v>218</v>
      </c>
      <c r="E142" s="241">
        <f>SUM(E143)</f>
        <v>4973940</v>
      </c>
      <c r="F142" s="241">
        <f t="shared" si="47"/>
        <v>4973940</v>
      </c>
      <c r="G142" s="241">
        <f t="shared" si="47"/>
        <v>4027700</v>
      </c>
      <c r="H142" s="241">
        <f t="shared" si="47"/>
        <v>0</v>
      </c>
      <c r="I142" s="241">
        <f t="shared" si="47"/>
        <v>0</v>
      </c>
      <c r="J142" s="241">
        <f t="shared" si="47"/>
        <v>0</v>
      </c>
      <c r="K142" s="241">
        <f t="shared" si="47"/>
        <v>0</v>
      </c>
      <c r="L142" s="241">
        <f t="shared" si="47"/>
        <v>0</v>
      </c>
      <c r="M142" s="241">
        <f t="shared" si="47"/>
        <v>0</v>
      </c>
      <c r="N142" s="241">
        <f t="shared" si="47"/>
        <v>0</v>
      </c>
      <c r="O142" s="241">
        <f t="shared" si="47"/>
        <v>0</v>
      </c>
      <c r="P142" s="355">
        <f t="shared" si="47"/>
        <v>0</v>
      </c>
      <c r="Q142" s="355">
        <f t="shared" si="47"/>
        <v>0</v>
      </c>
      <c r="R142" s="241">
        <f t="shared" si="34"/>
        <v>4973940</v>
      </c>
      <c r="T142" s="170">
        <f t="shared" si="48"/>
        <v>4973940</v>
      </c>
    </row>
    <row r="143" spans="1:22" s="238" customFormat="1" ht="53.25" customHeight="1" x14ac:dyDescent="0.3">
      <c r="A143" s="295" t="s">
        <v>440</v>
      </c>
      <c r="B143" s="295" t="s">
        <v>192</v>
      </c>
      <c r="C143" s="295" t="s">
        <v>193</v>
      </c>
      <c r="D143" s="148" t="s">
        <v>214</v>
      </c>
      <c r="E143" s="228">
        <f>SUM(F143,I143)</f>
        <v>4973940</v>
      </c>
      <c r="F143" s="197">
        <v>4973940</v>
      </c>
      <c r="G143" s="228">
        <v>4027700</v>
      </c>
      <c r="H143" s="144"/>
      <c r="I143" s="144"/>
      <c r="J143" s="193">
        <f>SUM(L143,O143)</f>
        <v>0</v>
      </c>
      <c r="K143" s="304"/>
      <c r="L143" s="144"/>
      <c r="M143" s="144"/>
      <c r="N143" s="144"/>
      <c r="O143" s="144"/>
      <c r="P143" s="144"/>
      <c r="Q143" s="144"/>
      <c r="R143" s="228">
        <f t="shared" si="34"/>
        <v>4973940</v>
      </c>
    </row>
    <row r="144" spans="1:22" s="171" customFormat="1" ht="34.5" customHeight="1" x14ac:dyDescent="0.3">
      <c r="A144" s="308"/>
      <c r="B144" s="308"/>
      <c r="C144" s="308"/>
      <c r="D144" s="309" t="s">
        <v>435</v>
      </c>
      <c r="E144" s="356">
        <f t="shared" ref="E144:R144" si="49">SUM(E14,E62,E80,E100,E112,E122,E129,E132,E135,E138,E142)</f>
        <v>2880429.04</v>
      </c>
      <c r="F144" s="356">
        <f t="shared" si="49"/>
        <v>2880429.04</v>
      </c>
      <c r="G144" s="356">
        <f t="shared" si="49"/>
        <v>2375072.04</v>
      </c>
      <c r="H144" s="310">
        <f t="shared" si="49"/>
        <v>0</v>
      </c>
      <c r="I144" s="310">
        <f t="shared" si="49"/>
        <v>0</v>
      </c>
      <c r="J144" s="310">
        <f t="shared" si="49"/>
        <v>1896323</v>
      </c>
      <c r="K144" s="310">
        <f t="shared" si="49"/>
        <v>1896323</v>
      </c>
      <c r="L144" s="310">
        <f t="shared" si="49"/>
        <v>0</v>
      </c>
      <c r="M144" s="310">
        <f t="shared" si="49"/>
        <v>0</v>
      </c>
      <c r="N144" s="310">
        <f t="shared" si="49"/>
        <v>0</v>
      </c>
      <c r="O144" s="310">
        <f t="shared" si="49"/>
        <v>1896323</v>
      </c>
      <c r="P144" s="356">
        <f t="shared" si="49"/>
        <v>0</v>
      </c>
      <c r="Q144" s="356">
        <f t="shared" si="49"/>
        <v>0</v>
      </c>
      <c r="R144" s="356">
        <f t="shared" si="49"/>
        <v>4776752.04</v>
      </c>
      <c r="T144" s="310">
        <f>SUM(T14,T62,T80,T100,T112,T122,T129,T132,T135,T138,T142)</f>
        <v>4776752.04</v>
      </c>
      <c r="U144" s="311">
        <f>SUM(E144,J144)</f>
        <v>4776752.04</v>
      </c>
      <c r="V144" s="311">
        <f>SUM(E144,J144)</f>
        <v>4776752.04</v>
      </c>
    </row>
    <row r="145" spans="3:18" x14ac:dyDescent="0.2">
      <c r="C145" s="312"/>
      <c r="D145" s="313"/>
      <c r="E145" s="314"/>
      <c r="F145" s="315"/>
      <c r="G145" s="316"/>
      <c r="H145" s="316"/>
      <c r="I145" s="316"/>
      <c r="J145" s="317"/>
      <c r="K145" s="317"/>
      <c r="L145" s="316"/>
      <c r="M145" s="316"/>
      <c r="N145" s="316"/>
      <c r="O145" s="316"/>
      <c r="P145" s="316"/>
      <c r="Q145" s="316"/>
      <c r="R145" s="315"/>
    </row>
    <row r="146" spans="3:18" ht="9" customHeight="1" x14ac:dyDescent="0.2">
      <c r="C146" s="312"/>
      <c r="D146" s="313"/>
      <c r="M146" s="316"/>
      <c r="O146" s="316"/>
      <c r="P146" s="316"/>
      <c r="Q146" s="316"/>
      <c r="R146" s="315"/>
    </row>
    <row r="147" spans="3:18" ht="48.75" customHeight="1" x14ac:dyDescent="0.2">
      <c r="C147" s="318"/>
      <c r="D147" s="313"/>
      <c r="Q147" s="316"/>
      <c r="R147" s="315"/>
    </row>
    <row r="148" spans="3:18" x14ac:dyDescent="0.2">
      <c r="C148" s="312"/>
      <c r="D148" s="313"/>
      <c r="O148" s="316"/>
      <c r="P148" s="316"/>
    </row>
    <row r="149" spans="3:18" x14ac:dyDescent="0.2">
      <c r="C149" s="312"/>
      <c r="D149" s="313"/>
    </row>
    <row r="150" spans="3:18" ht="15.75" hidden="1" customHeight="1" x14ac:dyDescent="0.2">
      <c r="C150" s="312"/>
      <c r="D150" s="313"/>
      <c r="E150" s="319"/>
      <c r="F150" s="319"/>
      <c r="G150" s="319"/>
      <c r="H150" s="319"/>
      <c r="I150" s="319"/>
      <c r="J150" s="319"/>
      <c r="K150" s="319"/>
      <c r="L150" s="319"/>
      <c r="M150" s="319"/>
      <c r="N150" s="319"/>
      <c r="O150" s="319"/>
      <c r="P150" s="319"/>
      <c r="Q150" s="319"/>
      <c r="R150" s="319"/>
    </row>
    <row r="151" spans="3:18" ht="12.75" hidden="1" customHeight="1" x14ac:dyDescent="0.2">
      <c r="C151" s="312"/>
      <c r="E151" s="320"/>
      <c r="F151" s="321"/>
      <c r="G151" s="322"/>
      <c r="H151" s="322"/>
      <c r="I151" s="322"/>
      <c r="J151" s="323"/>
      <c r="K151" s="323"/>
      <c r="L151" s="322"/>
      <c r="M151" s="322"/>
      <c r="N151" s="322"/>
      <c r="O151" s="322"/>
      <c r="P151" s="322"/>
      <c r="Q151" s="322"/>
      <c r="R151" s="321"/>
    </row>
    <row r="152" spans="3:18" hidden="1" x14ac:dyDescent="0.2">
      <c r="C152" s="312"/>
    </row>
    <row r="153" spans="3:18" ht="14.25" hidden="1" customHeight="1" x14ac:dyDescent="0.2">
      <c r="C153" s="312"/>
    </row>
    <row r="154" spans="3:18" ht="12.75" hidden="1" customHeight="1" x14ac:dyDescent="0.2">
      <c r="C154" s="312"/>
    </row>
    <row r="155" spans="3:18" hidden="1" x14ac:dyDescent="0.2">
      <c r="C155" s="312"/>
      <c r="E155" s="151" t="s">
        <v>436</v>
      </c>
    </row>
    <row r="156" spans="3:18" hidden="1" x14ac:dyDescent="0.2">
      <c r="C156" s="312"/>
      <c r="E156" s="320">
        <f>SUM(E17,E20,E23,E26,E27,E29,E32,E33,E34:E42,E43:E60)</f>
        <v>32893</v>
      </c>
      <c r="F156" s="320">
        <f>SUM(F17,F20,F23,F26,F27,F29,F32,F33,F34:F42,F43:F60)</f>
        <v>32893</v>
      </c>
      <c r="G156" s="320">
        <f>SUM(G17,G20,G21-G22,G23,G26,G27,G29,G32,G33,G34,G35,G36,G37,G38,G39,G40:G60,G20,G21,G22,G23,G26,G27,G29,G32,G33,G34,G35,G36,G37,G38,G39)</f>
        <v>0</v>
      </c>
      <c r="H156" s="320">
        <f>SUM(H17,H20,H21-H22,H23,H26,H27,H29,H32,H33,H34,H35,H36,H37,H38,H39,H40:H60,H20,H21,H22,H23,H26,H27,H29,H32,H33,H34,H35,H36,H37,H38,H39)</f>
        <v>0</v>
      </c>
      <c r="I156" s="320">
        <f>SUM(I17,I20,I21-I22,I23,I26,I27,I29,I32,I33,I34,I35,I36,I37,I38,I39,I40:I60,I20,I21,I22,I23,I26,I27,I29,I32,I33,I34,I35,I36,I37,I38,I39)</f>
        <v>0</v>
      </c>
      <c r="J156" s="320">
        <f>SUM(J17,J20,J23,J26,J27,J29,J32,J33,J34:J42,J43:J60)</f>
        <v>261680</v>
      </c>
      <c r="K156" s="320">
        <f>SUM(K17,K20,K23,K26,K27,K29,K32,K33,K34:K42,K43:K60)</f>
        <v>261680</v>
      </c>
      <c r="R156" s="321">
        <f>SUM(E156,J156)</f>
        <v>294573</v>
      </c>
    </row>
    <row r="157" spans="3:18" ht="22.5" hidden="1" customHeight="1" x14ac:dyDescent="0.2">
      <c r="C157" s="312"/>
      <c r="E157" s="320">
        <f>SUM(E64:E74)</f>
        <v>0</v>
      </c>
      <c r="J157" s="320">
        <f>SUM(J64:J74)</f>
        <v>0</v>
      </c>
      <c r="K157" s="320">
        <f>SUM(K64:K74)</f>
        <v>0</v>
      </c>
      <c r="R157" s="321">
        <f>SUM(E157,J157)</f>
        <v>0</v>
      </c>
    </row>
    <row r="158" spans="3:18" s="238" customFormat="1" ht="12.75" hidden="1" customHeight="1" x14ac:dyDescent="0.2">
      <c r="C158" s="324"/>
      <c r="D158" s="325"/>
      <c r="E158" s="320">
        <v>-400000</v>
      </c>
      <c r="F158" s="152" t="s">
        <v>437</v>
      </c>
      <c r="G158" s="3"/>
      <c r="H158" s="3"/>
      <c r="I158" s="3"/>
      <c r="J158" s="321"/>
      <c r="K158" s="321"/>
      <c r="L158" s="3"/>
      <c r="M158" s="3"/>
      <c r="N158" s="3"/>
      <c r="O158" s="3"/>
      <c r="P158" s="3"/>
      <c r="Q158" s="3"/>
      <c r="R158" s="321">
        <f>SUM(E158,J158)</f>
        <v>-400000</v>
      </c>
    </row>
    <row r="159" spans="3:18" hidden="1" x14ac:dyDescent="0.2">
      <c r="C159" s="312"/>
      <c r="E159" s="320" t="e">
        <f>SUM(#REF!,E108:E109)</f>
        <v>#REF!</v>
      </c>
      <c r="J159" s="320" t="e">
        <f>SUM(#REF!,J108:J109)</f>
        <v>#REF!</v>
      </c>
      <c r="K159" s="321"/>
      <c r="R159" s="321" t="e">
        <f t="shared" ref="R159:R162" si="50">SUM(E159,J159)</f>
        <v>#REF!</v>
      </c>
    </row>
    <row r="160" spans="3:18" hidden="1" x14ac:dyDescent="0.2">
      <c r="C160" s="312"/>
      <c r="E160" s="320"/>
      <c r="J160" s="321"/>
      <c r="K160" s="321"/>
      <c r="R160" s="321">
        <f t="shared" si="50"/>
        <v>0</v>
      </c>
    </row>
    <row r="161" spans="3:18" hidden="1" x14ac:dyDescent="0.2">
      <c r="C161" s="312"/>
      <c r="E161" s="320"/>
      <c r="F161" s="152" t="s">
        <v>438</v>
      </c>
      <c r="J161" s="319"/>
      <c r="K161" s="319"/>
      <c r="R161" s="321">
        <f t="shared" si="50"/>
        <v>0</v>
      </c>
    </row>
    <row r="162" spans="3:18" ht="12.75" hidden="1" customHeight="1" x14ac:dyDescent="0.2">
      <c r="C162" s="312"/>
      <c r="E162" s="326">
        <f>SUM(E118)</f>
        <v>0</v>
      </c>
      <c r="F162" s="327" t="s">
        <v>439</v>
      </c>
      <c r="G162" s="328"/>
      <c r="H162" s="328"/>
      <c r="I162" s="328"/>
      <c r="J162" s="327"/>
      <c r="K162" s="327"/>
      <c r="L162" s="328"/>
      <c r="M162" s="328"/>
      <c r="N162" s="328"/>
      <c r="O162" s="328"/>
      <c r="P162" s="328"/>
      <c r="Q162" s="328"/>
      <c r="R162" s="329">
        <f t="shared" si="50"/>
        <v>0</v>
      </c>
    </row>
    <row r="163" spans="3:18" hidden="1" x14ac:dyDescent="0.2">
      <c r="C163" s="312"/>
    </row>
    <row r="164" spans="3:18" hidden="1" x14ac:dyDescent="0.2">
      <c r="C164" s="312"/>
      <c r="E164" s="323" t="e">
        <f>SUM(E156:E162)</f>
        <v>#REF!</v>
      </c>
      <c r="J164" s="321" t="e">
        <f>SUM(J156:J162)</f>
        <v>#REF!</v>
      </c>
      <c r="K164" s="319">
        <f>SUM(K156:K162)</f>
        <v>261680</v>
      </c>
      <c r="R164" s="321" t="e">
        <f>SUM(R156:R162)</f>
        <v>#REF!</v>
      </c>
    </row>
    <row r="165" spans="3:18" x14ac:dyDescent="0.2">
      <c r="C165" s="312"/>
    </row>
    <row r="166" spans="3:18" ht="12.75" customHeight="1" x14ac:dyDescent="0.2">
      <c r="C166" s="312"/>
    </row>
    <row r="167" spans="3:18" x14ac:dyDescent="0.2">
      <c r="C167" s="312"/>
    </row>
    <row r="168" spans="3:18" x14ac:dyDescent="0.2">
      <c r="C168" s="312"/>
    </row>
    <row r="169" spans="3:18" x14ac:dyDescent="0.2">
      <c r="C169" s="312"/>
    </row>
    <row r="170" spans="3:18" ht="12.75" customHeight="1" x14ac:dyDescent="0.2">
      <c r="C170" s="312"/>
    </row>
    <row r="171" spans="3:18" x14ac:dyDescent="0.2">
      <c r="C171" s="312"/>
    </row>
    <row r="172" spans="3:18" x14ac:dyDescent="0.2">
      <c r="C172" s="312"/>
    </row>
    <row r="173" spans="3:18" x14ac:dyDescent="0.2">
      <c r="C173" s="312"/>
    </row>
    <row r="174" spans="3:18" ht="12.75" customHeight="1" x14ac:dyDescent="0.2">
      <c r="C174" s="312"/>
    </row>
    <row r="175" spans="3:18" x14ac:dyDescent="0.2">
      <c r="C175" s="312"/>
    </row>
    <row r="176" spans="3:18" x14ac:dyDescent="0.2">
      <c r="C176" s="312"/>
    </row>
    <row r="177" spans="3:3" x14ac:dyDescent="0.2">
      <c r="C177" s="312"/>
    </row>
    <row r="178" spans="3:3" ht="12.75" customHeight="1" x14ac:dyDescent="0.2">
      <c r="C178" s="312"/>
    </row>
    <row r="179" spans="3:3" x14ac:dyDescent="0.2">
      <c r="C179" s="312"/>
    </row>
    <row r="180" spans="3:3" x14ac:dyDescent="0.2">
      <c r="C180" s="312"/>
    </row>
    <row r="181" spans="3:3" x14ac:dyDescent="0.2">
      <c r="C181" s="312"/>
    </row>
    <row r="182" spans="3:3" ht="12.75" customHeight="1" x14ac:dyDescent="0.2">
      <c r="C182" s="312"/>
    </row>
    <row r="183" spans="3:3" x14ac:dyDescent="0.2">
      <c r="C183" s="312"/>
    </row>
    <row r="184" spans="3:3" x14ac:dyDescent="0.2">
      <c r="C184" s="312"/>
    </row>
    <row r="185" spans="3:3" x14ac:dyDescent="0.2">
      <c r="C185" s="312"/>
    </row>
    <row r="186" spans="3:3" ht="12.75" customHeight="1" x14ac:dyDescent="0.2">
      <c r="C186" s="312"/>
    </row>
    <row r="187" spans="3:3" x14ac:dyDescent="0.2">
      <c r="C187" s="312"/>
    </row>
    <row r="188" spans="3:3" x14ac:dyDescent="0.2">
      <c r="C188" s="312"/>
    </row>
    <row r="189" spans="3:3" x14ac:dyDescent="0.2">
      <c r="C189" s="312"/>
    </row>
    <row r="190" spans="3:3" ht="12.75" customHeight="1" x14ac:dyDescent="0.2">
      <c r="C190" s="312"/>
    </row>
    <row r="191" spans="3:3" x14ac:dyDescent="0.2">
      <c r="C191" s="312"/>
    </row>
    <row r="192" spans="3:3" x14ac:dyDescent="0.2">
      <c r="C192" s="312"/>
    </row>
    <row r="193" spans="3:3" x14ac:dyDescent="0.2">
      <c r="C193" s="312"/>
    </row>
    <row r="194" spans="3:3" ht="12.75" customHeight="1" x14ac:dyDescent="0.2">
      <c r="C194" s="312"/>
    </row>
    <row r="195" spans="3:3" x14ac:dyDescent="0.2">
      <c r="C195" s="312"/>
    </row>
    <row r="196" spans="3:3" x14ac:dyDescent="0.2">
      <c r="C196" s="312"/>
    </row>
    <row r="197" spans="3:3" x14ac:dyDescent="0.2">
      <c r="C197" s="312"/>
    </row>
    <row r="198" spans="3:3" ht="12.75" customHeight="1" x14ac:dyDescent="0.2">
      <c r="C198" s="312"/>
    </row>
    <row r="199" spans="3:3" x14ac:dyDescent="0.2">
      <c r="C199" s="312"/>
    </row>
    <row r="200" spans="3:3" x14ac:dyDescent="0.2">
      <c r="C200" s="312"/>
    </row>
    <row r="201" spans="3:3" x14ac:dyDescent="0.2">
      <c r="C201" s="312"/>
    </row>
    <row r="202" spans="3:3" ht="12.75" customHeight="1" x14ac:dyDescent="0.2">
      <c r="C202" s="312"/>
    </row>
    <row r="203" spans="3:3" x14ac:dyDescent="0.2">
      <c r="C203" s="312"/>
    </row>
    <row r="204" spans="3:3" x14ac:dyDescent="0.2">
      <c r="C204" s="312"/>
    </row>
    <row r="205" spans="3:3" x14ac:dyDescent="0.2">
      <c r="C205" s="312"/>
    </row>
    <row r="206" spans="3:3" ht="12.75" customHeight="1" x14ac:dyDescent="0.2">
      <c r="C206" s="312"/>
    </row>
    <row r="207" spans="3:3" x14ac:dyDescent="0.2">
      <c r="C207" s="312"/>
    </row>
    <row r="208" spans="3:3" x14ac:dyDescent="0.2">
      <c r="C208" s="312"/>
    </row>
    <row r="209" spans="3:3" x14ac:dyDescent="0.2">
      <c r="C209" s="312"/>
    </row>
    <row r="210" spans="3:3" ht="12.75" customHeight="1" x14ac:dyDescent="0.2">
      <c r="C210" s="312"/>
    </row>
    <row r="211" spans="3:3" x14ac:dyDescent="0.2">
      <c r="C211" s="312"/>
    </row>
    <row r="212" spans="3:3" x14ac:dyDescent="0.2">
      <c r="C212" s="312"/>
    </row>
    <row r="213" spans="3:3" x14ac:dyDescent="0.2">
      <c r="C213" s="312"/>
    </row>
    <row r="214" spans="3:3" ht="12.75" customHeight="1" x14ac:dyDescent="0.2">
      <c r="C214" s="312"/>
    </row>
    <row r="215" spans="3:3" x14ac:dyDescent="0.2">
      <c r="C215" s="312"/>
    </row>
    <row r="216" spans="3:3" x14ac:dyDescent="0.2">
      <c r="C216" s="312"/>
    </row>
    <row r="217" spans="3:3" x14ac:dyDescent="0.2">
      <c r="C217" s="312"/>
    </row>
    <row r="218" spans="3:3" ht="12.75" customHeight="1" x14ac:dyDescent="0.2">
      <c r="C218" s="312"/>
    </row>
    <row r="219" spans="3:3" x14ac:dyDescent="0.2">
      <c r="C219" s="312"/>
    </row>
    <row r="220" spans="3:3" x14ac:dyDescent="0.2">
      <c r="C220" s="312"/>
    </row>
    <row r="221" spans="3:3" x14ac:dyDescent="0.2">
      <c r="C221" s="312"/>
    </row>
    <row r="222" spans="3:3" ht="12.75" customHeight="1" x14ac:dyDescent="0.2">
      <c r="C222" s="312"/>
    </row>
    <row r="223" spans="3:3" x14ac:dyDescent="0.2">
      <c r="C223" s="312"/>
    </row>
    <row r="224" spans="3:3" x14ac:dyDescent="0.2">
      <c r="C224" s="312"/>
    </row>
    <row r="225" spans="3:3" x14ac:dyDescent="0.2">
      <c r="C225" s="312"/>
    </row>
    <row r="226" spans="3:3" ht="12.75" customHeight="1" x14ac:dyDescent="0.2">
      <c r="C226" s="312"/>
    </row>
    <row r="227" spans="3:3" x14ac:dyDescent="0.2">
      <c r="C227" s="312"/>
    </row>
    <row r="228" spans="3:3" x14ac:dyDescent="0.2">
      <c r="C228" s="312"/>
    </row>
    <row r="229" spans="3:3" x14ac:dyDescent="0.2">
      <c r="C229" s="312"/>
    </row>
    <row r="230" spans="3:3" ht="12.75" customHeight="1" x14ac:dyDescent="0.2">
      <c r="C230" s="312"/>
    </row>
    <row r="231" spans="3:3" x14ac:dyDescent="0.2">
      <c r="C231" s="312"/>
    </row>
    <row r="232" spans="3:3" x14ac:dyDescent="0.2">
      <c r="C232" s="312"/>
    </row>
    <row r="233" spans="3:3" x14ac:dyDescent="0.2">
      <c r="C233" s="312"/>
    </row>
    <row r="234" spans="3:3" ht="12.75" customHeight="1" x14ac:dyDescent="0.2">
      <c r="C234" s="312"/>
    </row>
    <row r="235" spans="3:3" x14ac:dyDescent="0.2">
      <c r="C235" s="312"/>
    </row>
    <row r="236" spans="3:3" x14ac:dyDescent="0.2">
      <c r="C236" s="312"/>
    </row>
    <row r="237" spans="3:3" x14ac:dyDescent="0.2">
      <c r="C237" s="312"/>
    </row>
    <row r="238" spans="3:3" ht="12.75" customHeight="1" x14ac:dyDescent="0.2">
      <c r="C238" s="312"/>
    </row>
    <row r="239" spans="3:3" x14ac:dyDescent="0.2">
      <c r="C239" s="312"/>
    </row>
    <row r="240" spans="3:3" x14ac:dyDescent="0.2">
      <c r="C240" s="312"/>
    </row>
    <row r="241" spans="3:3" x14ac:dyDescent="0.2">
      <c r="C241" s="312"/>
    </row>
    <row r="242" spans="3:3" ht="12.75" customHeight="1" x14ac:dyDescent="0.2">
      <c r="C242" s="312"/>
    </row>
    <row r="243" spans="3:3" x14ac:dyDescent="0.2">
      <c r="C243" s="312"/>
    </row>
    <row r="244" spans="3:3" x14ac:dyDescent="0.2">
      <c r="C244" s="312"/>
    </row>
    <row r="245" spans="3:3" x14ac:dyDescent="0.2">
      <c r="C245" s="312"/>
    </row>
    <row r="246" spans="3:3" ht="12.75" customHeight="1" x14ac:dyDescent="0.2">
      <c r="C246" s="312"/>
    </row>
    <row r="247" spans="3:3" x14ac:dyDescent="0.2">
      <c r="C247" s="312"/>
    </row>
    <row r="248" spans="3:3" x14ac:dyDescent="0.2">
      <c r="C248" s="312"/>
    </row>
    <row r="249" spans="3:3" x14ac:dyDescent="0.2">
      <c r="C249" s="312"/>
    </row>
    <row r="250" spans="3:3" ht="12.75" customHeight="1" x14ac:dyDescent="0.2">
      <c r="C250" s="312"/>
    </row>
    <row r="251" spans="3:3" x14ac:dyDescent="0.2">
      <c r="C251" s="312"/>
    </row>
    <row r="252" spans="3:3" x14ac:dyDescent="0.2">
      <c r="C252" s="312"/>
    </row>
    <row r="253" spans="3:3" x14ac:dyDescent="0.2">
      <c r="C253" s="312"/>
    </row>
    <row r="254" spans="3:3" ht="12.75" customHeight="1" x14ac:dyDescent="0.2">
      <c r="C254" s="312"/>
    </row>
    <row r="255" spans="3:3" x14ac:dyDescent="0.2">
      <c r="C255" s="312"/>
    </row>
    <row r="256" spans="3:3" x14ac:dyDescent="0.2">
      <c r="C256" s="312"/>
    </row>
    <row r="257" spans="3:3" x14ac:dyDescent="0.2">
      <c r="C257" s="312"/>
    </row>
    <row r="258" spans="3:3" ht="12.75" customHeight="1" x14ac:dyDescent="0.2">
      <c r="C258" s="312"/>
    </row>
    <row r="259" spans="3:3" x14ac:dyDescent="0.2">
      <c r="C259" s="312"/>
    </row>
    <row r="260" spans="3:3" x14ac:dyDescent="0.2">
      <c r="C260" s="312"/>
    </row>
    <row r="261" spans="3:3" x14ac:dyDescent="0.2">
      <c r="C261" s="312"/>
    </row>
    <row r="262" spans="3:3" ht="12.75" customHeight="1" x14ac:dyDescent="0.2">
      <c r="C262" s="312"/>
    </row>
    <row r="263" spans="3:3" x14ac:dyDescent="0.2">
      <c r="C263" s="312"/>
    </row>
    <row r="264" spans="3:3" x14ac:dyDescent="0.2">
      <c r="C264" s="312"/>
    </row>
    <row r="265" spans="3:3" x14ac:dyDescent="0.2">
      <c r="C265" s="312"/>
    </row>
    <row r="266" spans="3:3" ht="12.75" customHeight="1" x14ac:dyDescent="0.2">
      <c r="C266" s="312"/>
    </row>
    <row r="267" spans="3:3" x14ac:dyDescent="0.2">
      <c r="C267" s="312"/>
    </row>
    <row r="268" spans="3:3" x14ac:dyDescent="0.2">
      <c r="C268" s="312"/>
    </row>
    <row r="269" spans="3:3" x14ac:dyDescent="0.2">
      <c r="C269" s="312"/>
    </row>
    <row r="270" spans="3:3" ht="12.75" customHeight="1" x14ac:dyDescent="0.2">
      <c r="C270" s="312"/>
    </row>
    <row r="271" spans="3:3" x14ac:dyDescent="0.2">
      <c r="C271" s="312"/>
    </row>
    <row r="272" spans="3:3" x14ac:dyDescent="0.2">
      <c r="C272" s="312"/>
    </row>
    <row r="273" spans="3:3" x14ac:dyDescent="0.2">
      <c r="C273" s="312"/>
    </row>
    <row r="274" spans="3:3" ht="12.75" customHeight="1" x14ac:dyDescent="0.2">
      <c r="C274" s="312"/>
    </row>
    <row r="275" spans="3:3" x14ac:dyDescent="0.2">
      <c r="C275" s="312"/>
    </row>
    <row r="276" spans="3:3" x14ac:dyDescent="0.2">
      <c r="C276" s="312"/>
    </row>
    <row r="277" spans="3:3" x14ac:dyDescent="0.2">
      <c r="C277" s="312"/>
    </row>
    <row r="278" spans="3:3" ht="12.75" customHeight="1" x14ac:dyDescent="0.2">
      <c r="C278" s="312"/>
    </row>
    <row r="279" spans="3:3" x14ac:dyDescent="0.2">
      <c r="C279" s="312"/>
    </row>
    <row r="280" spans="3:3" x14ac:dyDescent="0.2">
      <c r="C280" s="312"/>
    </row>
    <row r="281" spans="3:3" x14ac:dyDescent="0.2">
      <c r="C281" s="312"/>
    </row>
    <row r="282" spans="3:3" ht="12.75" customHeight="1" x14ac:dyDescent="0.2">
      <c r="C282" s="312"/>
    </row>
    <row r="283" spans="3:3" x14ac:dyDescent="0.2">
      <c r="C283" s="312"/>
    </row>
    <row r="284" spans="3:3" x14ac:dyDescent="0.2">
      <c r="C284" s="312"/>
    </row>
    <row r="285" spans="3:3" x14ac:dyDescent="0.2">
      <c r="C285" s="312"/>
    </row>
    <row r="286" spans="3:3" ht="12.75" customHeight="1" x14ac:dyDescent="0.2">
      <c r="C286" s="312"/>
    </row>
    <row r="287" spans="3:3" x14ac:dyDescent="0.2">
      <c r="C287" s="312"/>
    </row>
    <row r="288" spans="3:3" x14ac:dyDescent="0.2">
      <c r="C288" s="312"/>
    </row>
    <row r="289" spans="3:3" x14ac:dyDescent="0.2">
      <c r="C289" s="312"/>
    </row>
    <row r="290" spans="3:3" ht="12.75" customHeight="1" x14ac:dyDescent="0.2">
      <c r="C290" s="312"/>
    </row>
    <row r="291" spans="3:3" x14ac:dyDescent="0.2">
      <c r="C291" s="312"/>
    </row>
    <row r="292" spans="3:3" x14ac:dyDescent="0.2">
      <c r="C292" s="312"/>
    </row>
    <row r="293" spans="3:3" x14ac:dyDescent="0.2">
      <c r="C293" s="312"/>
    </row>
    <row r="294" spans="3:3" ht="12.75" customHeight="1" x14ac:dyDescent="0.2">
      <c r="C294" s="312"/>
    </row>
    <row r="295" spans="3:3" x14ac:dyDescent="0.2">
      <c r="C295" s="312"/>
    </row>
    <row r="296" spans="3:3" x14ac:dyDescent="0.2">
      <c r="C296" s="312"/>
    </row>
    <row r="297" spans="3:3" x14ac:dyDescent="0.2">
      <c r="C297" s="312"/>
    </row>
    <row r="298" spans="3:3" ht="12.75" customHeight="1" x14ac:dyDescent="0.2">
      <c r="C298" s="312"/>
    </row>
    <row r="299" spans="3:3" x14ac:dyDescent="0.2">
      <c r="C299" s="312"/>
    </row>
    <row r="300" spans="3:3" x14ac:dyDescent="0.2">
      <c r="C300" s="312"/>
    </row>
    <row r="301" spans="3:3" x14ac:dyDescent="0.2">
      <c r="C301" s="312"/>
    </row>
    <row r="302" spans="3:3" ht="12.75" customHeight="1" x14ac:dyDescent="0.2">
      <c r="C302" s="312"/>
    </row>
    <row r="303" spans="3:3" x14ac:dyDescent="0.2">
      <c r="C303" s="312"/>
    </row>
    <row r="304" spans="3:3" x14ac:dyDescent="0.2">
      <c r="C304" s="312"/>
    </row>
    <row r="305" spans="3:3" x14ac:dyDescent="0.2">
      <c r="C305" s="312"/>
    </row>
    <row r="306" spans="3:3" ht="12.75" customHeight="1" x14ac:dyDescent="0.2">
      <c r="C306" s="312"/>
    </row>
    <row r="307" spans="3:3" x14ac:dyDescent="0.2">
      <c r="C307" s="312"/>
    </row>
  </sheetData>
  <mergeCells count="24">
    <mergeCell ref="R8:R11"/>
    <mergeCell ref="E9:E11"/>
    <mergeCell ref="F9:F11"/>
    <mergeCell ref="G9:H9"/>
    <mergeCell ref="I9:I11"/>
    <mergeCell ref="J9:J11"/>
    <mergeCell ref="K9:K11"/>
    <mergeCell ref="L9:L11"/>
    <mergeCell ref="M9:N9"/>
    <mergeCell ref="O9:O11"/>
    <mergeCell ref="P9:Q9"/>
    <mergeCell ref="G10:G11"/>
    <mergeCell ref="B4:C4"/>
    <mergeCell ref="B5:C5"/>
    <mergeCell ref="N10:N11"/>
    <mergeCell ref="P10:P11"/>
    <mergeCell ref="E8:I8"/>
    <mergeCell ref="J8:Q8"/>
    <mergeCell ref="A8:A11"/>
    <mergeCell ref="B8:B11"/>
    <mergeCell ref="C8:C11"/>
    <mergeCell ref="H10:H11"/>
    <mergeCell ref="M10:M11"/>
    <mergeCell ref="D8:D11"/>
  </mergeCells>
  <pageMargins left="0.19685039370078741" right="0.19685039370078741" top="0.98425196850393704" bottom="0.59055118110236227" header="0" footer="0"/>
  <pageSetup paperSize="9" scale="53" fitToHeight="6" orientation="landscape" r:id="rId1"/>
  <headerFooter differentFirst="1" alignWithMargins="0">
    <oddHeader>&amp;C&amp;P&amp;Rпродовження додатку 3</oddHeader>
  </headerFooter>
  <rowBreaks count="1" manualBreakCount="1">
    <brk id="98" max="17"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70"/>
  <sheetViews>
    <sheetView view="pageBreakPreview" topLeftCell="A8" zoomScale="79" zoomScaleNormal="100" zoomScaleSheetLayoutView="79" workbookViewId="0">
      <selection activeCell="C37" sqref="C37"/>
    </sheetView>
  </sheetViews>
  <sheetFormatPr defaultRowHeight="12.75" x14ac:dyDescent="0.2"/>
  <cols>
    <col min="1" max="1" width="17.7109375" customWidth="1"/>
    <col min="2" max="2" width="15" customWidth="1"/>
    <col min="3" max="3" width="74.7109375" customWidth="1"/>
    <col min="4" max="4" width="17.140625" customWidth="1"/>
    <col min="6" max="6" width="16.28515625" hidden="1" customWidth="1"/>
  </cols>
  <sheetData>
    <row r="1" spans="1:30" ht="5.45" customHeight="1" x14ac:dyDescent="0.2"/>
    <row r="2" spans="1:30" ht="18.75" x14ac:dyDescent="0.3">
      <c r="C2" s="720" t="s">
        <v>133</v>
      </c>
      <c r="D2" s="720"/>
    </row>
    <row r="3" spans="1:30" ht="18.75" x14ac:dyDescent="0.3">
      <c r="C3" s="720" t="s">
        <v>134</v>
      </c>
      <c r="D3" s="720"/>
    </row>
    <row r="4" spans="1:30" ht="37.5" customHeight="1" x14ac:dyDescent="0.3">
      <c r="C4" s="725" t="s">
        <v>137</v>
      </c>
      <c r="D4" s="666"/>
    </row>
    <row r="5" spans="1:30" ht="8.4499999999999993" customHeight="1" x14ac:dyDescent="0.3">
      <c r="C5" s="5"/>
      <c r="D5" s="5"/>
    </row>
    <row r="6" spans="1:30" ht="8.4499999999999993" customHeight="1" x14ac:dyDescent="0.3">
      <c r="C6" s="5"/>
      <c r="D6" s="5"/>
    </row>
    <row r="7" spans="1:30" ht="9.6" customHeight="1" x14ac:dyDescent="0.2"/>
    <row r="8" spans="1:30" ht="25.9" customHeight="1" x14ac:dyDescent="0.35">
      <c r="B8" s="721" t="s">
        <v>10</v>
      </c>
      <c r="C8" s="721"/>
    </row>
    <row r="9" spans="1:30" ht="19.149999999999999" customHeight="1" x14ac:dyDescent="0.3">
      <c r="B9" s="722">
        <v>17532000000</v>
      </c>
      <c r="C9" s="723"/>
    </row>
    <row r="10" spans="1:30" ht="11.45" customHeight="1" x14ac:dyDescent="0.2">
      <c r="C10" s="6" t="s">
        <v>135</v>
      </c>
    </row>
    <row r="11" spans="1:30" ht="21" customHeight="1" x14ac:dyDescent="0.3">
      <c r="A11" s="724" t="s">
        <v>11</v>
      </c>
      <c r="B11" s="724"/>
      <c r="C11" s="724"/>
      <c r="D11" s="724"/>
    </row>
    <row r="12" spans="1:30" ht="3.6" customHeight="1" x14ac:dyDescent="0.2"/>
    <row r="13" spans="1:30" x14ac:dyDescent="0.2">
      <c r="D13" s="7" t="s">
        <v>12</v>
      </c>
    </row>
    <row r="14" spans="1:30" ht="13.15" customHeight="1" x14ac:dyDescent="0.2">
      <c r="A14" s="710" t="s">
        <v>13</v>
      </c>
      <c r="B14" s="730" t="s">
        <v>25</v>
      </c>
      <c r="C14" s="731"/>
      <c r="D14" s="732" t="s">
        <v>5</v>
      </c>
      <c r="E14" s="8"/>
      <c r="F14" s="8"/>
      <c r="G14" s="8"/>
      <c r="H14" s="8"/>
      <c r="I14" s="8"/>
      <c r="J14" s="8"/>
      <c r="K14" s="8"/>
      <c r="L14" s="8"/>
      <c r="M14" s="8"/>
      <c r="N14" s="8"/>
      <c r="O14" s="8"/>
      <c r="P14" s="8"/>
      <c r="Q14" s="8"/>
      <c r="R14" s="8"/>
      <c r="S14" s="8"/>
      <c r="T14" s="8"/>
      <c r="U14" s="8"/>
      <c r="V14" s="8"/>
      <c r="W14" s="8"/>
      <c r="X14" s="8"/>
      <c r="Y14" s="8"/>
      <c r="Z14" s="8"/>
      <c r="AA14" s="8"/>
      <c r="AB14" s="8"/>
      <c r="AC14" s="8"/>
      <c r="AD14" s="8"/>
    </row>
    <row r="15" spans="1:30" ht="34.9" customHeight="1" x14ac:dyDescent="0.2">
      <c r="A15" s="711"/>
      <c r="B15" s="731"/>
      <c r="C15" s="731"/>
      <c r="D15" s="731"/>
      <c r="E15" s="8"/>
      <c r="F15" s="8"/>
      <c r="G15" s="8"/>
      <c r="H15" s="8"/>
      <c r="I15" s="8"/>
      <c r="J15" s="8"/>
      <c r="K15" s="8"/>
      <c r="L15" s="8"/>
      <c r="M15" s="8"/>
      <c r="N15" s="8"/>
      <c r="O15" s="8"/>
      <c r="P15" s="8"/>
      <c r="Q15" s="8"/>
      <c r="R15" s="8"/>
      <c r="S15" s="8"/>
      <c r="T15" s="8"/>
      <c r="U15" s="8"/>
      <c r="V15" s="8"/>
      <c r="W15" s="8"/>
      <c r="X15" s="8"/>
      <c r="Y15" s="8"/>
      <c r="Z15" s="8"/>
      <c r="AA15" s="8"/>
      <c r="AB15" s="8"/>
      <c r="AC15" s="8"/>
      <c r="AD15" s="8"/>
    </row>
    <row r="16" spans="1:30" ht="13.9" customHeight="1" x14ac:dyDescent="0.2">
      <c r="A16" s="64">
        <v>1</v>
      </c>
      <c r="B16" s="733">
        <v>2</v>
      </c>
      <c r="C16" s="734"/>
      <c r="D16" s="64">
        <v>3</v>
      </c>
      <c r="E16" s="8"/>
      <c r="F16" s="8"/>
      <c r="G16" s="8"/>
      <c r="H16" s="8"/>
      <c r="I16" s="8"/>
      <c r="J16" s="8"/>
      <c r="K16" s="8"/>
      <c r="L16" s="8"/>
      <c r="M16" s="8"/>
      <c r="N16" s="8"/>
      <c r="O16" s="8"/>
      <c r="P16" s="8"/>
      <c r="Q16" s="8"/>
      <c r="R16" s="8"/>
      <c r="S16" s="8"/>
      <c r="T16" s="8"/>
      <c r="U16" s="8"/>
      <c r="V16" s="8"/>
      <c r="W16" s="8"/>
      <c r="X16" s="8"/>
      <c r="Y16" s="8"/>
      <c r="Z16" s="8"/>
      <c r="AA16" s="8"/>
      <c r="AB16" s="8"/>
      <c r="AC16" s="8"/>
      <c r="AD16" s="8"/>
    </row>
    <row r="17" spans="1:30" ht="19.5" x14ac:dyDescent="0.3">
      <c r="A17" s="735" t="s">
        <v>14</v>
      </c>
      <c r="B17" s="736"/>
      <c r="C17" s="737"/>
      <c r="D17" s="738"/>
      <c r="E17" s="8"/>
      <c r="F17" s="8"/>
      <c r="G17" s="8"/>
      <c r="H17" s="8"/>
      <c r="I17" s="8"/>
      <c r="J17" s="8"/>
      <c r="K17" s="8"/>
      <c r="L17" s="8"/>
      <c r="M17" s="8"/>
      <c r="N17" s="8"/>
      <c r="O17" s="8"/>
      <c r="P17" s="8"/>
      <c r="Q17" s="8"/>
      <c r="R17" s="8"/>
      <c r="S17" s="8"/>
      <c r="T17" s="8"/>
      <c r="U17" s="8"/>
      <c r="V17" s="8"/>
      <c r="W17" s="8"/>
      <c r="X17" s="8"/>
      <c r="Y17" s="8"/>
      <c r="Z17" s="8"/>
      <c r="AA17" s="8"/>
      <c r="AB17" s="8"/>
      <c r="AC17" s="8"/>
      <c r="AD17" s="8"/>
    </row>
    <row r="18" spans="1:30" ht="19.5" x14ac:dyDescent="0.3">
      <c r="A18" s="65">
        <v>41030000</v>
      </c>
      <c r="B18" s="66" t="s">
        <v>112</v>
      </c>
      <c r="C18" s="67"/>
      <c r="D18" s="621">
        <v>1318999</v>
      </c>
      <c r="E18" s="8"/>
      <c r="F18" s="8"/>
      <c r="G18" s="8"/>
      <c r="H18" s="8"/>
      <c r="I18" s="8"/>
      <c r="J18" s="8"/>
      <c r="K18" s="8"/>
      <c r="L18" s="8"/>
      <c r="M18" s="8"/>
      <c r="N18" s="8"/>
      <c r="O18" s="8"/>
      <c r="P18" s="8"/>
      <c r="Q18" s="8"/>
      <c r="R18" s="8"/>
      <c r="S18" s="8"/>
      <c r="T18" s="8"/>
      <c r="U18" s="8"/>
      <c r="V18" s="8"/>
      <c r="W18" s="8"/>
      <c r="X18" s="8"/>
      <c r="Y18" s="8"/>
      <c r="Z18" s="8"/>
      <c r="AA18" s="8"/>
      <c r="AB18" s="8"/>
      <c r="AC18" s="8"/>
      <c r="AD18" s="8"/>
    </row>
    <row r="19" spans="1:30" ht="39" customHeight="1" x14ac:dyDescent="0.3">
      <c r="A19" s="68">
        <v>41034500</v>
      </c>
      <c r="B19" s="726" t="s">
        <v>608</v>
      </c>
      <c r="C19" s="727"/>
      <c r="D19" s="113">
        <v>1318999</v>
      </c>
      <c r="E19" s="8"/>
      <c r="F19" s="8"/>
      <c r="G19" s="8"/>
      <c r="H19" s="8"/>
      <c r="I19" s="8"/>
      <c r="J19" s="8"/>
      <c r="K19" s="8"/>
      <c r="L19" s="8"/>
      <c r="M19" s="8"/>
      <c r="N19" s="8"/>
      <c r="O19" s="8"/>
      <c r="P19" s="8"/>
      <c r="Q19" s="8"/>
      <c r="R19" s="8"/>
      <c r="S19" s="8"/>
      <c r="T19" s="8"/>
      <c r="U19" s="8"/>
      <c r="V19" s="8"/>
      <c r="W19" s="8"/>
      <c r="X19" s="8"/>
      <c r="Y19" s="8"/>
      <c r="Z19" s="8"/>
      <c r="AA19" s="8"/>
      <c r="AB19" s="8"/>
      <c r="AC19" s="8"/>
      <c r="AD19" s="8"/>
    </row>
    <row r="20" spans="1:30" ht="24" customHeight="1" x14ac:dyDescent="0.3">
      <c r="A20" s="68"/>
      <c r="B20" s="690" t="s">
        <v>28</v>
      </c>
      <c r="C20" s="691"/>
      <c r="D20" s="113">
        <v>1318999</v>
      </c>
      <c r="E20" s="8"/>
      <c r="F20" s="8"/>
      <c r="G20" s="8"/>
      <c r="H20" s="8"/>
      <c r="I20" s="8"/>
      <c r="J20" s="8"/>
      <c r="K20" s="8"/>
      <c r="L20" s="8"/>
      <c r="M20" s="8"/>
      <c r="N20" s="8"/>
      <c r="O20" s="8"/>
      <c r="P20" s="8"/>
      <c r="Q20" s="8"/>
      <c r="R20" s="8"/>
      <c r="S20" s="8"/>
      <c r="T20" s="8"/>
      <c r="U20" s="8"/>
      <c r="V20" s="8"/>
      <c r="W20" s="8"/>
      <c r="X20" s="8"/>
      <c r="Y20" s="8"/>
      <c r="Z20" s="8"/>
      <c r="AA20" s="8"/>
      <c r="AB20" s="8"/>
      <c r="AC20" s="8"/>
      <c r="AD20" s="8"/>
    </row>
    <row r="21" spans="1:30" ht="24" customHeight="1" x14ac:dyDescent="0.3">
      <c r="A21" s="65">
        <v>41050000</v>
      </c>
      <c r="B21" s="66" t="s">
        <v>117</v>
      </c>
      <c r="C21" s="67"/>
      <c r="D21" s="113">
        <v>42600</v>
      </c>
      <c r="E21" s="8"/>
      <c r="F21" s="8"/>
      <c r="G21" s="8"/>
      <c r="H21" s="8"/>
      <c r="I21" s="8"/>
      <c r="J21" s="8"/>
      <c r="K21" s="8"/>
      <c r="L21" s="8"/>
      <c r="M21" s="8"/>
      <c r="N21" s="8"/>
      <c r="O21" s="8"/>
      <c r="P21" s="8"/>
      <c r="Q21" s="8"/>
      <c r="R21" s="8"/>
      <c r="S21" s="8"/>
      <c r="T21" s="8"/>
      <c r="U21" s="8"/>
      <c r="V21" s="8"/>
      <c r="W21" s="8"/>
      <c r="X21" s="8"/>
      <c r="Y21" s="8"/>
      <c r="Z21" s="8"/>
      <c r="AA21" s="8"/>
      <c r="AB21" s="8"/>
      <c r="AC21" s="8"/>
      <c r="AD21" s="8"/>
    </row>
    <row r="22" spans="1:30" ht="24" customHeight="1" x14ac:dyDescent="0.3">
      <c r="A22" s="68">
        <v>41053900</v>
      </c>
      <c r="B22" s="726" t="s">
        <v>4</v>
      </c>
      <c r="C22" s="727"/>
      <c r="D22" s="113">
        <v>42600</v>
      </c>
      <c r="E22" s="8"/>
      <c r="F22" s="8"/>
      <c r="G22" s="8"/>
      <c r="H22" s="8"/>
      <c r="I22" s="8"/>
      <c r="J22" s="8"/>
      <c r="K22" s="8"/>
      <c r="L22" s="8"/>
      <c r="M22" s="8"/>
      <c r="N22" s="8"/>
      <c r="O22" s="8"/>
      <c r="P22" s="8"/>
      <c r="Q22" s="8"/>
      <c r="R22" s="8"/>
      <c r="S22" s="8"/>
      <c r="T22" s="8"/>
      <c r="U22" s="8"/>
      <c r="V22" s="8"/>
      <c r="W22" s="8"/>
      <c r="X22" s="8"/>
      <c r="Y22" s="8"/>
      <c r="Z22" s="8"/>
      <c r="AA22" s="8"/>
      <c r="AB22" s="8"/>
      <c r="AC22" s="8"/>
      <c r="AD22" s="8"/>
    </row>
    <row r="23" spans="1:30" ht="24" customHeight="1" x14ac:dyDescent="0.3">
      <c r="A23" s="68">
        <v>17543000000</v>
      </c>
      <c r="B23" s="739" t="str">
        <f>'[1]Transfers 2021'!E1124</f>
        <v xml:space="preserve">Бюджет Полицької сільської територіальної громади </v>
      </c>
      <c r="C23" s="740"/>
      <c r="D23" s="113">
        <v>19900</v>
      </c>
      <c r="E23" s="8"/>
      <c r="F23" s="8"/>
      <c r="G23" s="8"/>
      <c r="H23" s="8"/>
      <c r="I23" s="8"/>
      <c r="J23" s="8"/>
      <c r="K23" s="8"/>
      <c r="L23" s="8"/>
      <c r="M23" s="8"/>
      <c r="N23" s="8"/>
      <c r="O23" s="8"/>
      <c r="P23" s="8"/>
      <c r="Q23" s="8"/>
      <c r="R23" s="8"/>
      <c r="S23" s="8"/>
      <c r="T23" s="8"/>
      <c r="U23" s="8"/>
      <c r="V23" s="8"/>
      <c r="W23" s="8"/>
      <c r="X23" s="8"/>
      <c r="Y23" s="8"/>
      <c r="Z23" s="8"/>
      <c r="AA23" s="8"/>
      <c r="AB23" s="8"/>
      <c r="AC23" s="8"/>
      <c r="AD23" s="8"/>
    </row>
    <row r="24" spans="1:30" ht="24" customHeight="1" x14ac:dyDescent="0.3">
      <c r="A24" s="68">
        <v>17544000000</v>
      </c>
      <c r="B24" s="739" t="str">
        <f>'[1]Transfers 2021'!E1125</f>
        <v xml:space="preserve">Бюджет Рафалівської селищної територіальної громади </v>
      </c>
      <c r="C24" s="740"/>
      <c r="D24" s="113">
        <v>22700</v>
      </c>
      <c r="E24" s="8"/>
      <c r="F24" s="8"/>
      <c r="G24" s="8"/>
      <c r="H24" s="8"/>
      <c r="I24" s="8"/>
      <c r="J24" s="8"/>
      <c r="K24" s="8"/>
      <c r="L24" s="8"/>
      <c r="M24" s="8"/>
      <c r="N24" s="8"/>
      <c r="O24" s="8"/>
      <c r="P24" s="8"/>
      <c r="Q24" s="8"/>
      <c r="R24" s="8"/>
      <c r="S24" s="8"/>
      <c r="T24" s="8"/>
      <c r="U24" s="8"/>
      <c r="V24" s="8"/>
      <c r="W24" s="8"/>
      <c r="X24" s="8"/>
      <c r="Y24" s="8"/>
      <c r="Z24" s="8"/>
      <c r="AA24" s="8"/>
      <c r="AB24" s="8"/>
      <c r="AC24" s="8"/>
      <c r="AD24" s="8"/>
    </row>
    <row r="25" spans="1:30" ht="15.6" customHeight="1" x14ac:dyDescent="0.3">
      <c r="A25" s="68"/>
      <c r="B25" s="335"/>
      <c r="C25" s="337"/>
      <c r="D25" s="113"/>
      <c r="E25" s="8"/>
      <c r="F25" s="8"/>
      <c r="G25" s="8"/>
      <c r="H25" s="8"/>
      <c r="I25" s="8"/>
      <c r="J25" s="8"/>
      <c r="K25" s="8"/>
      <c r="L25" s="8"/>
      <c r="M25" s="8"/>
      <c r="N25" s="8"/>
      <c r="O25" s="8"/>
      <c r="P25" s="8"/>
      <c r="Q25" s="8"/>
      <c r="R25" s="8"/>
      <c r="S25" s="8"/>
      <c r="T25" s="8"/>
      <c r="U25" s="8"/>
      <c r="V25" s="8"/>
      <c r="W25" s="8"/>
      <c r="X25" s="8"/>
      <c r="Y25" s="8"/>
      <c r="Z25" s="8"/>
      <c r="AA25" s="8"/>
      <c r="AB25" s="8"/>
      <c r="AC25" s="8"/>
      <c r="AD25" s="8"/>
    </row>
    <row r="26" spans="1:30" ht="21.6" customHeight="1" x14ac:dyDescent="0.3">
      <c r="A26" s="700" t="s">
        <v>15</v>
      </c>
      <c r="B26" s="701"/>
      <c r="C26" s="702"/>
      <c r="D26" s="703"/>
      <c r="E26" s="8"/>
      <c r="F26" s="8"/>
      <c r="G26" s="8"/>
      <c r="H26" s="8"/>
      <c r="I26" s="8"/>
      <c r="J26" s="8"/>
      <c r="K26" s="8"/>
      <c r="L26" s="8"/>
      <c r="M26" s="8"/>
      <c r="N26" s="8"/>
      <c r="O26" s="8"/>
      <c r="P26" s="8"/>
      <c r="Q26" s="8"/>
      <c r="R26" s="8"/>
      <c r="S26" s="8"/>
      <c r="T26" s="8"/>
      <c r="U26" s="8"/>
      <c r="V26" s="8"/>
      <c r="W26" s="8"/>
      <c r="X26" s="8"/>
      <c r="Y26" s="8"/>
      <c r="Z26" s="8"/>
      <c r="AA26" s="8"/>
      <c r="AB26" s="8"/>
      <c r="AC26" s="8"/>
      <c r="AD26" s="8"/>
    </row>
    <row r="27" spans="1:30" ht="21.6" hidden="1" customHeight="1" x14ac:dyDescent="0.3">
      <c r="A27" s="65">
        <v>41050000</v>
      </c>
      <c r="B27" s="66" t="s">
        <v>117</v>
      </c>
      <c r="C27" s="67"/>
      <c r="D27" s="113"/>
      <c r="E27" s="8"/>
      <c r="F27" s="8"/>
      <c r="G27" s="8"/>
      <c r="H27" s="8"/>
      <c r="I27" s="8"/>
      <c r="J27" s="8"/>
      <c r="K27" s="8"/>
      <c r="L27" s="8"/>
      <c r="M27" s="8"/>
      <c r="N27" s="8"/>
      <c r="O27" s="8"/>
      <c r="P27" s="8"/>
      <c r="Q27" s="8"/>
      <c r="R27" s="8"/>
      <c r="S27" s="8"/>
      <c r="T27" s="8"/>
      <c r="U27" s="8"/>
      <c r="V27" s="8"/>
      <c r="W27" s="8"/>
      <c r="X27" s="8"/>
      <c r="Y27" s="8"/>
      <c r="Z27" s="8"/>
      <c r="AA27" s="8"/>
      <c r="AB27" s="8"/>
      <c r="AC27" s="8"/>
      <c r="AD27" s="8"/>
    </row>
    <row r="28" spans="1:30" ht="21.6" hidden="1" customHeight="1" x14ac:dyDescent="0.3">
      <c r="A28" s="68">
        <v>41053900</v>
      </c>
      <c r="B28" s="726" t="s">
        <v>4</v>
      </c>
      <c r="C28" s="727"/>
      <c r="D28" s="113"/>
      <c r="E28" s="8"/>
      <c r="F28" s="8"/>
      <c r="G28" s="8"/>
      <c r="H28" s="8"/>
      <c r="I28" s="8"/>
      <c r="J28" s="8"/>
      <c r="K28" s="8"/>
      <c r="L28" s="8"/>
      <c r="M28" s="8"/>
      <c r="N28" s="8"/>
      <c r="O28" s="8"/>
      <c r="P28" s="8"/>
      <c r="Q28" s="8"/>
      <c r="R28" s="8"/>
      <c r="S28" s="8"/>
      <c r="T28" s="8"/>
      <c r="U28" s="8"/>
      <c r="V28" s="8"/>
      <c r="W28" s="8"/>
      <c r="X28" s="8"/>
      <c r="Y28" s="8"/>
      <c r="Z28" s="8"/>
      <c r="AA28" s="8"/>
      <c r="AB28" s="8"/>
      <c r="AC28" s="8"/>
      <c r="AD28" s="8"/>
    </row>
    <row r="29" spans="1:30" ht="21.6" hidden="1" customHeight="1" x14ac:dyDescent="0.3">
      <c r="A29" s="68">
        <v>17100000000</v>
      </c>
      <c r="B29" s="690" t="s">
        <v>8</v>
      </c>
      <c r="C29" s="691"/>
      <c r="D29" s="113"/>
      <c r="E29" s="8"/>
      <c r="F29" s="8"/>
      <c r="G29" s="8"/>
      <c r="H29" s="8"/>
      <c r="I29" s="8"/>
      <c r="J29" s="8"/>
      <c r="K29" s="8"/>
      <c r="L29" s="8"/>
      <c r="M29" s="8"/>
      <c r="N29" s="8"/>
      <c r="O29" s="8"/>
      <c r="P29" s="8"/>
      <c r="Q29" s="8"/>
      <c r="R29" s="8"/>
      <c r="S29" s="8"/>
      <c r="T29" s="8"/>
      <c r="U29" s="8"/>
      <c r="V29" s="8"/>
      <c r="W29" s="8"/>
      <c r="X29" s="8"/>
      <c r="Y29" s="8"/>
      <c r="Z29" s="8"/>
      <c r="AA29" s="8"/>
      <c r="AB29" s="8"/>
      <c r="AC29" s="8"/>
      <c r="AD29" s="8"/>
    </row>
    <row r="30" spans="1:30" ht="21.6" customHeight="1" x14ac:dyDescent="0.2">
      <c r="A30" s="69"/>
      <c r="B30" s="728"/>
      <c r="C30" s="729"/>
      <c r="D30" s="114"/>
      <c r="E30" s="8"/>
      <c r="F30" s="8"/>
      <c r="G30" s="8"/>
      <c r="H30" s="8"/>
      <c r="I30" s="8"/>
      <c r="J30" s="8"/>
      <c r="K30" s="8"/>
      <c r="L30" s="8"/>
      <c r="M30" s="8"/>
      <c r="N30" s="8"/>
      <c r="O30" s="8"/>
      <c r="P30" s="8"/>
      <c r="Q30" s="8"/>
      <c r="R30" s="8"/>
      <c r="S30" s="8"/>
      <c r="T30" s="8"/>
      <c r="U30" s="8"/>
      <c r="V30" s="8"/>
      <c r="W30" s="8"/>
      <c r="X30" s="8"/>
      <c r="Y30" s="8"/>
      <c r="Z30" s="8"/>
      <c r="AA30" s="8"/>
      <c r="AB30" s="8"/>
      <c r="AC30" s="8"/>
      <c r="AD30" s="8"/>
    </row>
    <row r="31" spans="1:30" ht="20.25" x14ac:dyDescent="0.3">
      <c r="A31" s="70" t="s">
        <v>9</v>
      </c>
      <c r="B31" s="701" t="s">
        <v>132</v>
      </c>
      <c r="C31" s="702"/>
      <c r="D31" s="112">
        <f>SUM(D19,D21)</f>
        <v>1361599</v>
      </c>
      <c r="E31" s="8"/>
      <c r="F31" s="8"/>
      <c r="G31" s="8"/>
      <c r="H31" s="8"/>
      <c r="I31" s="8"/>
      <c r="J31" s="8"/>
      <c r="K31" s="8"/>
      <c r="L31" s="8"/>
      <c r="M31" s="8"/>
      <c r="N31" s="8"/>
      <c r="O31" s="8"/>
      <c r="P31" s="8"/>
      <c r="Q31" s="8"/>
      <c r="R31" s="8"/>
      <c r="S31" s="8"/>
      <c r="T31" s="8"/>
      <c r="U31" s="8"/>
      <c r="V31" s="8"/>
      <c r="W31" s="8"/>
      <c r="X31" s="8"/>
      <c r="Y31" s="8"/>
      <c r="Z31" s="8"/>
      <c r="AA31" s="8"/>
      <c r="AB31" s="8"/>
      <c r="AC31" s="8"/>
      <c r="AD31" s="8"/>
    </row>
    <row r="32" spans="1:30" ht="20.25" x14ac:dyDescent="0.3">
      <c r="A32" s="70" t="s">
        <v>9</v>
      </c>
      <c r="B32" s="690" t="s">
        <v>16</v>
      </c>
      <c r="C32" s="691"/>
      <c r="D32" s="113">
        <f>SUM(D31)</f>
        <v>1361599</v>
      </c>
      <c r="E32" s="8"/>
      <c r="F32" s="8"/>
      <c r="G32" s="8"/>
      <c r="H32" s="8"/>
      <c r="I32" s="8"/>
      <c r="J32" s="8"/>
      <c r="K32" s="8"/>
      <c r="L32" s="8"/>
      <c r="M32" s="8"/>
      <c r="N32" s="8"/>
      <c r="O32" s="8"/>
      <c r="P32" s="8"/>
      <c r="Q32" s="8"/>
      <c r="R32" s="8"/>
      <c r="S32" s="8"/>
      <c r="T32" s="8"/>
      <c r="U32" s="8"/>
      <c r="V32" s="8"/>
      <c r="W32" s="8"/>
      <c r="X32" s="8"/>
      <c r="Y32" s="8"/>
      <c r="Z32" s="8"/>
      <c r="AA32" s="8"/>
      <c r="AB32" s="8"/>
      <c r="AC32" s="8"/>
      <c r="AD32" s="8"/>
    </row>
    <row r="33" spans="1:30" ht="20.25" x14ac:dyDescent="0.3">
      <c r="A33" s="71" t="s">
        <v>9</v>
      </c>
      <c r="B33" s="706" t="s">
        <v>17</v>
      </c>
      <c r="C33" s="707"/>
      <c r="D33" s="113"/>
      <c r="E33" s="8"/>
      <c r="F33" s="8"/>
      <c r="G33" s="8"/>
      <c r="H33" s="8"/>
      <c r="I33" s="8"/>
      <c r="J33" s="8"/>
      <c r="K33" s="8"/>
      <c r="L33" s="8"/>
      <c r="M33" s="8"/>
      <c r="N33" s="8"/>
      <c r="O33" s="8"/>
      <c r="P33" s="8"/>
      <c r="Q33" s="8"/>
      <c r="R33" s="8"/>
      <c r="S33" s="8"/>
      <c r="T33" s="8"/>
      <c r="U33" s="8"/>
      <c r="V33" s="8"/>
      <c r="W33" s="8"/>
      <c r="X33" s="8"/>
      <c r="Y33" s="8"/>
      <c r="Z33" s="8"/>
      <c r="AA33" s="8"/>
      <c r="AB33" s="8"/>
      <c r="AC33" s="8"/>
      <c r="AD33" s="8"/>
    </row>
    <row r="34" spans="1:30" ht="10.15" customHeight="1" x14ac:dyDescent="0.3">
      <c r="A34" s="9"/>
      <c r="B34" s="9"/>
      <c r="C34" s="10"/>
      <c r="D34" s="11"/>
      <c r="E34" s="8"/>
      <c r="F34" s="8"/>
      <c r="G34" s="8"/>
      <c r="H34" s="8"/>
      <c r="I34" s="8"/>
      <c r="J34" s="8"/>
      <c r="K34" s="8"/>
      <c r="L34" s="8"/>
      <c r="M34" s="8"/>
      <c r="N34" s="8"/>
      <c r="O34" s="8"/>
      <c r="P34" s="8"/>
      <c r="Q34" s="8"/>
      <c r="R34" s="8"/>
      <c r="S34" s="8"/>
      <c r="T34" s="8"/>
      <c r="U34" s="8"/>
      <c r="V34" s="8"/>
      <c r="W34" s="8"/>
      <c r="X34" s="8"/>
      <c r="Y34" s="8"/>
      <c r="Z34" s="8"/>
      <c r="AA34" s="8"/>
      <c r="AB34" s="8"/>
      <c r="AC34" s="8"/>
      <c r="AD34" s="8"/>
    </row>
    <row r="35" spans="1:30" ht="10.5" customHeight="1" x14ac:dyDescent="0.3">
      <c r="A35" s="9"/>
      <c r="B35" s="9"/>
      <c r="C35" s="10"/>
      <c r="D35" s="11"/>
      <c r="E35" s="8"/>
      <c r="F35" s="8"/>
      <c r="G35" s="8"/>
      <c r="H35" s="8"/>
      <c r="I35" s="8"/>
      <c r="J35" s="8"/>
      <c r="K35" s="8"/>
      <c r="L35" s="8"/>
      <c r="M35" s="8"/>
      <c r="N35" s="8"/>
      <c r="O35" s="8"/>
      <c r="P35" s="8"/>
      <c r="Q35" s="8"/>
      <c r="R35" s="8"/>
      <c r="S35" s="8"/>
      <c r="T35" s="8"/>
      <c r="U35" s="8"/>
      <c r="V35" s="8"/>
      <c r="W35" s="8"/>
      <c r="X35" s="8"/>
      <c r="Y35" s="8"/>
      <c r="Z35" s="8"/>
      <c r="AA35" s="8"/>
      <c r="AB35" s="8"/>
      <c r="AC35" s="8"/>
      <c r="AD35" s="8"/>
    </row>
    <row r="36" spans="1:30" ht="20.25" x14ac:dyDescent="0.3">
      <c r="A36" s="708" t="s">
        <v>18</v>
      </c>
      <c r="B36" s="709"/>
      <c r="C36" s="709"/>
      <c r="D36" s="709"/>
      <c r="E36" s="8"/>
      <c r="F36" s="8"/>
      <c r="G36" s="8"/>
      <c r="H36" s="8"/>
      <c r="I36" s="8"/>
      <c r="J36" s="8"/>
      <c r="K36" s="8"/>
      <c r="L36" s="8"/>
      <c r="M36" s="8"/>
      <c r="N36" s="8"/>
      <c r="O36" s="8"/>
      <c r="P36" s="8"/>
      <c r="Q36" s="8"/>
      <c r="R36" s="8"/>
      <c r="S36" s="8"/>
      <c r="T36" s="8"/>
      <c r="U36" s="8"/>
      <c r="V36" s="8"/>
      <c r="W36" s="8"/>
      <c r="X36" s="8"/>
      <c r="Y36" s="8"/>
      <c r="Z36" s="8"/>
      <c r="AA36" s="8"/>
      <c r="AB36" s="8"/>
      <c r="AC36" s="8"/>
      <c r="AD36" s="8"/>
    </row>
    <row r="37" spans="1:30" ht="15" customHeight="1" x14ac:dyDescent="0.2">
      <c r="D37" t="s">
        <v>12</v>
      </c>
      <c r="E37" s="8"/>
      <c r="F37" s="8"/>
      <c r="G37" s="8"/>
      <c r="H37" s="8"/>
      <c r="I37" s="8"/>
      <c r="J37" s="8"/>
      <c r="K37" s="8"/>
      <c r="L37" s="8"/>
      <c r="M37" s="8"/>
      <c r="N37" s="8"/>
      <c r="O37" s="8"/>
      <c r="P37" s="8"/>
      <c r="Q37" s="8"/>
      <c r="R37" s="8"/>
      <c r="S37" s="8"/>
      <c r="T37" s="8"/>
      <c r="U37" s="8"/>
      <c r="V37" s="8"/>
      <c r="W37" s="8"/>
      <c r="X37" s="8"/>
      <c r="Y37" s="8"/>
      <c r="Z37" s="8"/>
      <c r="AA37" s="8"/>
      <c r="AB37" s="8"/>
      <c r="AC37" s="8"/>
      <c r="AD37" s="8"/>
    </row>
    <row r="38" spans="1:30" ht="21" customHeight="1" x14ac:dyDescent="0.2">
      <c r="A38" s="710" t="s">
        <v>19</v>
      </c>
      <c r="B38" s="710" t="s">
        <v>20</v>
      </c>
      <c r="C38" s="712" t="s">
        <v>21</v>
      </c>
      <c r="D38" s="714" t="s">
        <v>5</v>
      </c>
      <c r="E38" s="8"/>
      <c r="F38" s="8"/>
      <c r="G38" s="8"/>
      <c r="H38" s="8"/>
      <c r="I38" s="8"/>
      <c r="J38" s="8"/>
      <c r="K38" s="8"/>
      <c r="L38" s="8"/>
      <c r="M38" s="8"/>
      <c r="N38" s="8"/>
      <c r="O38" s="8"/>
      <c r="P38" s="8"/>
      <c r="Q38" s="8"/>
      <c r="R38" s="8"/>
      <c r="S38" s="8"/>
      <c r="T38" s="8"/>
      <c r="U38" s="8"/>
      <c r="V38" s="8"/>
      <c r="W38" s="8"/>
      <c r="X38" s="8"/>
      <c r="Y38" s="8"/>
      <c r="Z38" s="8"/>
      <c r="AA38" s="8"/>
      <c r="AB38" s="8"/>
      <c r="AC38" s="8"/>
      <c r="AD38" s="8"/>
    </row>
    <row r="39" spans="1:30" ht="97.15" customHeight="1" x14ac:dyDescent="0.2">
      <c r="A39" s="711"/>
      <c r="B39" s="711"/>
      <c r="C39" s="713"/>
      <c r="D39" s="715"/>
      <c r="E39" s="8"/>
      <c r="F39" s="8"/>
      <c r="G39" s="8"/>
      <c r="H39" s="8"/>
      <c r="I39" s="8"/>
      <c r="J39" s="8"/>
      <c r="K39" s="8"/>
      <c r="L39" s="8"/>
      <c r="M39" s="8"/>
      <c r="N39" s="8"/>
      <c r="O39" s="8"/>
      <c r="P39" s="8"/>
      <c r="Q39" s="8"/>
      <c r="R39" s="8"/>
      <c r="S39" s="8"/>
      <c r="T39" s="8"/>
      <c r="U39" s="8"/>
      <c r="V39" s="8"/>
      <c r="W39" s="8"/>
      <c r="X39" s="8"/>
      <c r="Y39" s="8"/>
      <c r="Z39" s="8"/>
      <c r="AA39" s="8"/>
      <c r="AB39" s="8"/>
      <c r="AC39" s="8"/>
      <c r="AD39" s="8"/>
    </row>
    <row r="40" spans="1:30" ht="12" customHeight="1" x14ac:dyDescent="0.2">
      <c r="A40" s="64">
        <v>1</v>
      </c>
      <c r="B40" s="64">
        <v>2</v>
      </c>
      <c r="C40" s="64">
        <v>3</v>
      </c>
      <c r="D40" s="64">
        <v>4</v>
      </c>
      <c r="E40" s="8"/>
      <c r="F40" s="8"/>
      <c r="G40" s="8"/>
      <c r="H40" s="8"/>
      <c r="I40" s="8"/>
      <c r="J40" s="8"/>
      <c r="K40" s="8"/>
      <c r="L40" s="8"/>
      <c r="M40" s="8"/>
      <c r="N40" s="8"/>
      <c r="O40" s="8"/>
      <c r="P40" s="8"/>
      <c r="Q40" s="8"/>
      <c r="R40" s="8"/>
      <c r="S40" s="8"/>
      <c r="T40" s="8"/>
      <c r="U40" s="8"/>
      <c r="V40" s="8"/>
      <c r="W40" s="8"/>
      <c r="X40" s="8"/>
      <c r="Y40" s="8"/>
      <c r="Z40" s="8"/>
      <c r="AA40" s="8"/>
      <c r="AB40" s="8"/>
      <c r="AC40" s="8"/>
      <c r="AD40" s="8"/>
    </row>
    <row r="41" spans="1:30" ht="19.5" x14ac:dyDescent="0.3">
      <c r="A41" s="696" t="s">
        <v>22</v>
      </c>
      <c r="B41" s="697"/>
      <c r="C41" s="698"/>
      <c r="D41" s="699"/>
      <c r="E41" s="8"/>
      <c r="F41" s="8"/>
      <c r="G41" s="8"/>
      <c r="H41" s="8"/>
      <c r="I41" s="8"/>
      <c r="J41" s="8"/>
      <c r="K41" s="8"/>
      <c r="L41" s="8"/>
      <c r="M41" s="8"/>
      <c r="N41" s="8"/>
      <c r="O41" s="8"/>
      <c r="P41" s="8"/>
      <c r="Q41" s="8"/>
      <c r="R41" s="8"/>
      <c r="S41" s="8"/>
      <c r="T41" s="8"/>
      <c r="U41" s="8"/>
      <c r="V41" s="8"/>
      <c r="W41" s="8"/>
      <c r="X41" s="8"/>
      <c r="Y41" s="8"/>
      <c r="Z41" s="8"/>
      <c r="AA41" s="8"/>
      <c r="AB41" s="8"/>
      <c r="AC41" s="8"/>
      <c r="AD41" s="8"/>
    </row>
    <row r="42" spans="1:30" ht="18.75" hidden="1" x14ac:dyDescent="0.3">
      <c r="A42" s="72" t="s">
        <v>3</v>
      </c>
      <c r="B42" s="73">
        <v>9770</v>
      </c>
      <c r="C42" s="74" t="s">
        <v>4</v>
      </c>
      <c r="D42" s="75"/>
      <c r="E42" s="8"/>
      <c r="F42" s="8"/>
      <c r="G42" s="8"/>
      <c r="H42" s="8"/>
      <c r="I42" s="8"/>
      <c r="J42" s="8"/>
      <c r="K42" s="8"/>
      <c r="L42" s="8"/>
      <c r="M42" s="8"/>
      <c r="N42" s="8"/>
      <c r="O42" s="8"/>
      <c r="P42" s="8"/>
      <c r="Q42" s="8"/>
      <c r="R42" s="8"/>
      <c r="S42" s="8"/>
      <c r="T42" s="8"/>
      <c r="U42" s="8"/>
      <c r="V42" s="8"/>
      <c r="W42" s="8"/>
      <c r="X42" s="8"/>
      <c r="Y42" s="8"/>
      <c r="Z42" s="8"/>
      <c r="AA42" s="8"/>
      <c r="AB42" s="8"/>
      <c r="AC42" s="8"/>
      <c r="AD42" s="8"/>
    </row>
    <row r="43" spans="1:30" ht="18.75" hidden="1" x14ac:dyDescent="0.3">
      <c r="A43" s="76">
        <v>17100000000</v>
      </c>
      <c r="B43" s="77"/>
      <c r="C43" s="78" t="s">
        <v>8</v>
      </c>
      <c r="D43" s="79"/>
      <c r="E43" s="8"/>
      <c r="F43" s="8"/>
      <c r="G43" s="8"/>
      <c r="H43" s="8"/>
      <c r="I43" s="8"/>
      <c r="J43" s="8"/>
      <c r="K43" s="8"/>
      <c r="L43" s="8"/>
      <c r="M43" s="8"/>
      <c r="N43" s="8"/>
      <c r="O43" s="8"/>
      <c r="P43" s="8"/>
      <c r="Q43" s="8"/>
      <c r="R43" s="8"/>
      <c r="S43" s="8"/>
      <c r="T43" s="8"/>
      <c r="U43" s="8"/>
      <c r="V43" s="8"/>
      <c r="W43" s="8"/>
      <c r="X43" s="8"/>
      <c r="Y43" s="8"/>
      <c r="Z43" s="8"/>
      <c r="AA43" s="8"/>
      <c r="AB43" s="8"/>
      <c r="AC43" s="8"/>
      <c r="AD43" s="8"/>
    </row>
    <row r="44" spans="1:30" ht="16.899999999999999" hidden="1" customHeight="1" x14ac:dyDescent="0.3">
      <c r="A44" s="716"/>
      <c r="B44" s="717"/>
      <c r="C44" s="717"/>
      <c r="D44" s="80"/>
      <c r="E44" s="8"/>
      <c r="F44" s="8"/>
      <c r="G44" s="8"/>
      <c r="H44" s="8"/>
      <c r="I44" s="8"/>
      <c r="J44" s="8"/>
      <c r="K44" s="8"/>
      <c r="L44" s="8"/>
      <c r="M44" s="8"/>
      <c r="N44" s="8"/>
      <c r="O44" s="8"/>
      <c r="P44" s="8"/>
      <c r="Q44" s="8"/>
      <c r="R44" s="8"/>
      <c r="S44" s="8"/>
      <c r="T44" s="8"/>
      <c r="U44" s="8"/>
      <c r="V44" s="8"/>
      <c r="W44" s="8"/>
      <c r="X44" s="8"/>
      <c r="Y44" s="8"/>
      <c r="Z44" s="8"/>
      <c r="AA44" s="8"/>
      <c r="AB44" s="8"/>
      <c r="AC44" s="8"/>
      <c r="AD44" s="8"/>
    </row>
    <row r="45" spans="1:30" ht="25.5" hidden="1" customHeight="1" x14ac:dyDescent="0.3">
      <c r="A45" s="81"/>
      <c r="B45" s="82"/>
      <c r="C45" s="78"/>
      <c r="D45" s="83"/>
      <c r="E45" s="8"/>
      <c r="F45" s="8"/>
      <c r="G45" s="8"/>
      <c r="H45" s="8"/>
      <c r="I45" s="8"/>
      <c r="J45" s="8"/>
      <c r="K45" s="8"/>
      <c r="L45" s="8"/>
      <c r="M45" s="8"/>
      <c r="N45" s="8"/>
      <c r="O45" s="8"/>
      <c r="P45" s="8"/>
      <c r="Q45" s="8"/>
      <c r="R45" s="8"/>
      <c r="S45" s="8"/>
      <c r="T45" s="8"/>
      <c r="U45" s="8"/>
      <c r="V45" s="8"/>
      <c r="W45" s="8"/>
      <c r="X45" s="8"/>
      <c r="Y45" s="8"/>
      <c r="Z45" s="8"/>
      <c r="AA45" s="8"/>
      <c r="AB45" s="8"/>
      <c r="AC45" s="8"/>
      <c r="AD45" s="8"/>
    </row>
    <row r="46" spans="1:30" ht="48.75" hidden="1" customHeight="1" x14ac:dyDescent="0.3">
      <c r="A46" s="84"/>
      <c r="B46" s="85"/>
      <c r="C46" s="86"/>
      <c r="D46" s="80"/>
      <c r="E46" s="8"/>
      <c r="F46" s="8"/>
      <c r="G46" s="8"/>
      <c r="H46" s="8"/>
      <c r="I46" s="8"/>
      <c r="J46" s="8"/>
      <c r="K46" s="8"/>
      <c r="L46" s="8"/>
      <c r="M46" s="8"/>
      <c r="N46" s="8"/>
      <c r="O46" s="8"/>
      <c r="P46" s="8"/>
      <c r="Q46" s="8"/>
      <c r="R46" s="8"/>
      <c r="S46" s="8"/>
      <c r="T46" s="8"/>
      <c r="U46" s="8"/>
      <c r="V46" s="8"/>
      <c r="W46" s="8"/>
      <c r="X46" s="8"/>
      <c r="Y46" s="8"/>
      <c r="Z46" s="8"/>
      <c r="AA46" s="8"/>
      <c r="AB46" s="8"/>
      <c r="AC46" s="8"/>
      <c r="AD46" s="8"/>
    </row>
    <row r="47" spans="1:30" ht="23.25" hidden="1" customHeight="1" x14ac:dyDescent="0.3">
      <c r="A47" s="87"/>
      <c r="B47" s="82"/>
      <c r="C47" s="88"/>
      <c r="D47" s="83"/>
      <c r="E47" s="8"/>
      <c r="F47" s="8"/>
      <c r="G47" s="8"/>
      <c r="H47" s="8"/>
      <c r="I47" s="8"/>
      <c r="J47" s="8"/>
      <c r="K47" s="8"/>
      <c r="L47" s="8"/>
      <c r="M47" s="8"/>
      <c r="N47" s="8"/>
      <c r="O47" s="8"/>
      <c r="P47" s="8"/>
      <c r="Q47" s="8"/>
      <c r="R47" s="8"/>
      <c r="S47" s="8"/>
      <c r="T47" s="8"/>
      <c r="U47" s="8"/>
      <c r="V47" s="8"/>
      <c r="W47" s="8"/>
      <c r="X47" s="8"/>
      <c r="Y47" s="8"/>
      <c r="Z47" s="8"/>
      <c r="AA47" s="8"/>
      <c r="AB47" s="8"/>
      <c r="AC47" s="8"/>
      <c r="AD47" s="8"/>
    </row>
    <row r="48" spans="1:30" ht="21.75" hidden="1" customHeight="1" x14ac:dyDescent="0.3">
      <c r="A48" s="81"/>
      <c r="B48" s="82"/>
      <c r="C48" s="78"/>
      <c r="D48" s="83"/>
      <c r="E48" s="8"/>
      <c r="F48" s="8"/>
      <c r="G48" s="8"/>
      <c r="H48" s="8"/>
      <c r="I48" s="8"/>
      <c r="J48" s="8"/>
      <c r="K48" s="8"/>
      <c r="L48" s="8"/>
      <c r="M48" s="8"/>
      <c r="N48" s="8"/>
      <c r="O48" s="8"/>
      <c r="P48" s="8"/>
      <c r="Q48" s="8"/>
      <c r="R48" s="8"/>
      <c r="S48" s="8"/>
      <c r="T48" s="8"/>
      <c r="U48" s="8"/>
      <c r="V48" s="8"/>
      <c r="W48" s="8"/>
      <c r="X48" s="8"/>
      <c r="Y48" s="8"/>
      <c r="Z48" s="8"/>
      <c r="AA48" s="8"/>
      <c r="AB48" s="8"/>
      <c r="AC48" s="8"/>
      <c r="AD48" s="8"/>
    </row>
    <row r="49" spans="1:30" ht="21.75" customHeight="1" x14ac:dyDescent="0.3">
      <c r="A49" s="81"/>
      <c r="B49" s="82"/>
      <c r="C49" s="89"/>
      <c r="D49" s="90"/>
      <c r="E49" s="8"/>
      <c r="F49" s="8"/>
      <c r="G49" s="8"/>
      <c r="H49" s="8"/>
      <c r="I49" s="8"/>
      <c r="J49" s="8"/>
      <c r="K49" s="8"/>
      <c r="L49" s="8"/>
      <c r="M49" s="8"/>
      <c r="N49" s="8"/>
      <c r="O49" s="8"/>
      <c r="P49" s="8"/>
      <c r="Q49" s="8"/>
      <c r="R49" s="8"/>
      <c r="S49" s="8"/>
      <c r="T49" s="8"/>
      <c r="U49" s="8"/>
      <c r="V49" s="8"/>
      <c r="W49" s="8"/>
      <c r="X49" s="8"/>
      <c r="Y49" s="8"/>
      <c r="Z49" s="8"/>
      <c r="AA49" s="8"/>
      <c r="AB49" s="8"/>
      <c r="AC49" s="8"/>
      <c r="AD49" s="8"/>
    </row>
    <row r="50" spans="1:30" ht="18.75" x14ac:dyDescent="0.3">
      <c r="A50" s="84"/>
      <c r="B50" s="85"/>
      <c r="C50" s="85"/>
      <c r="D50" s="91"/>
      <c r="E50" s="8"/>
      <c r="F50" s="8"/>
      <c r="G50" s="8"/>
      <c r="H50" s="8"/>
      <c r="I50" s="8"/>
      <c r="J50" s="8"/>
      <c r="K50" s="8"/>
      <c r="L50" s="8"/>
      <c r="M50" s="8"/>
      <c r="N50" s="8"/>
      <c r="O50" s="8"/>
      <c r="P50" s="8"/>
      <c r="Q50" s="8"/>
      <c r="R50" s="8"/>
      <c r="S50" s="8"/>
      <c r="T50" s="8"/>
      <c r="U50" s="8"/>
      <c r="V50" s="8"/>
      <c r="W50" s="8"/>
      <c r="X50" s="8"/>
      <c r="Y50" s="8"/>
      <c r="Z50" s="8"/>
      <c r="AA50" s="8"/>
      <c r="AB50" s="8"/>
      <c r="AC50" s="8"/>
      <c r="AD50" s="8"/>
    </row>
    <row r="51" spans="1:30" s="3" customFormat="1" ht="19.5" x14ac:dyDescent="0.3">
      <c r="A51" s="700" t="s">
        <v>23</v>
      </c>
      <c r="B51" s="701"/>
      <c r="C51" s="702"/>
      <c r="D51" s="703"/>
      <c r="E51" s="8"/>
      <c r="F51" s="8"/>
      <c r="G51" s="8"/>
      <c r="H51" s="8"/>
      <c r="I51" s="8"/>
      <c r="J51" s="8"/>
      <c r="K51" s="8"/>
      <c r="L51" s="8"/>
      <c r="M51" s="8"/>
      <c r="N51" s="8"/>
      <c r="O51" s="8"/>
      <c r="P51" s="8"/>
      <c r="Q51" s="8"/>
      <c r="R51" s="8"/>
      <c r="S51" s="8"/>
      <c r="T51" s="8"/>
      <c r="U51" s="8"/>
      <c r="V51" s="8"/>
      <c r="W51" s="8"/>
      <c r="X51" s="8"/>
      <c r="Y51" s="8"/>
      <c r="Z51" s="8"/>
      <c r="AA51" s="8"/>
      <c r="AB51" s="8"/>
      <c r="AC51" s="8"/>
      <c r="AD51" s="8"/>
    </row>
    <row r="52" spans="1:30" s="3" customFormat="1" ht="22.5" hidden="1" customHeight="1" x14ac:dyDescent="0.3">
      <c r="A52" s="92" t="s">
        <v>3</v>
      </c>
      <c r="B52" s="93">
        <v>9770</v>
      </c>
      <c r="C52" s="94" t="s">
        <v>4</v>
      </c>
      <c r="D52" s="95"/>
      <c r="E52" s="8"/>
      <c r="F52" s="8"/>
      <c r="G52" s="8"/>
      <c r="H52" s="8"/>
      <c r="I52" s="8"/>
      <c r="J52" s="8"/>
      <c r="K52" s="8"/>
      <c r="L52" s="8"/>
      <c r="M52" s="8"/>
      <c r="N52" s="8"/>
      <c r="O52" s="8"/>
      <c r="P52" s="8"/>
      <c r="Q52" s="8"/>
      <c r="R52" s="8"/>
      <c r="S52" s="8"/>
      <c r="T52" s="8"/>
      <c r="U52" s="8"/>
      <c r="V52" s="8"/>
      <c r="W52" s="8"/>
      <c r="X52" s="8"/>
      <c r="Y52" s="8"/>
      <c r="Z52" s="8"/>
      <c r="AA52" s="8"/>
      <c r="AB52" s="8"/>
      <c r="AC52" s="8"/>
      <c r="AD52" s="8"/>
    </row>
    <row r="53" spans="1:30" s="3" customFormat="1" ht="21.75" hidden="1" customHeight="1" x14ac:dyDescent="0.3">
      <c r="A53" s="68">
        <v>17100000000</v>
      </c>
      <c r="B53" s="96"/>
      <c r="C53" s="97" t="s">
        <v>8</v>
      </c>
      <c r="D53" s="95"/>
      <c r="E53" s="8"/>
      <c r="F53" s="8"/>
      <c r="G53" s="8"/>
      <c r="H53" s="8"/>
      <c r="I53" s="8"/>
      <c r="J53" s="8"/>
      <c r="K53" s="8"/>
      <c r="L53" s="8"/>
      <c r="M53" s="8"/>
      <c r="N53" s="8"/>
      <c r="O53" s="8"/>
      <c r="P53" s="8"/>
      <c r="Q53" s="8"/>
      <c r="R53" s="8"/>
      <c r="S53" s="8"/>
      <c r="T53" s="8"/>
      <c r="U53" s="8"/>
      <c r="V53" s="8"/>
      <c r="W53" s="8"/>
      <c r="X53" s="8"/>
      <c r="Y53" s="8"/>
      <c r="Z53" s="8"/>
      <c r="AA53" s="8"/>
      <c r="AB53" s="8"/>
      <c r="AC53" s="8"/>
      <c r="AD53" s="8"/>
    </row>
    <row r="54" spans="1:30" s="3" customFormat="1" ht="21.75" customHeight="1" x14ac:dyDescent="0.3">
      <c r="A54" s="694"/>
      <c r="B54" s="695"/>
      <c r="C54" s="695"/>
      <c r="D54" s="98"/>
      <c r="E54" s="8"/>
      <c r="F54" s="8"/>
      <c r="G54" s="8"/>
      <c r="H54" s="8"/>
      <c r="I54" s="8"/>
      <c r="J54" s="8"/>
      <c r="K54" s="8"/>
      <c r="L54" s="8"/>
      <c r="M54" s="8"/>
      <c r="N54" s="8"/>
      <c r="O54" s="8"/>
      <c r="P54" s="8"/>
      <c r="Q54" s="8"/>
      <c r="R54" s="8"/>
      <c r="S54" s="8"/>
      <c r="T54" s="8"/>
      <c r="U54" s="8"/>
      <c r="V54" s="8"/>
      <c r="W54" s="8"/>
      <c r="X54" s="8"/>
      <c r="Y54" s="8"/>
      <c r="Z54" s="8"/>
      <c r="AA54" s="8"/>
      <c r="AB54" s="8"/>
      <c r="AC54" s="8"/>
      <c r="AD54" s="8"/>
    </row>
    <row r="55" spans="1:30" s="3" customFormat="1" ht="21.75" hidden="1" customHeight="1" x14ac:dyDescent="0.3">
      <c r="A55" s="92" t="s">
        <v>3</v>
      </c>
      <c r="B55" s="93">
        <v>9770</v>
      </c>
      <c r="C55" s="94" t="s">
        <v>4</v>
      </c>
      <c r="D55" s="99"/>
      <c r="E55" s="8"/>
      <c r="F55" s="8"/>
      <c r="G55" s="8"/>
      <c r="H55" s="8"/>
      <c r="I55" s="8"/>
      <c r="J55" s="8"/>
      <c r="K55" s="8"/>
      <c r="L55" s="8"/>
      <c r="M55" s="8"/>
      <c r="N55" s="8"/>
      <c r="O55" s="8"/>
      <c r="P55" s="8"/>
      <c r="Q55" s="8"/>
      <c r="R55" s="8"/>
      <c r="S55" s="8"/>
      <c r="T55" s="8"/>
      <c r="U55" s="8"/>
      <c r="V55" s="8"/>
      <c r="W55" s="8"/>
      <c r="X55" s="8"/>
      <c r="Y55" s="8"/>
      <c r="Z55" s="8"/>
      <c r="AA55" s="8"/>
      <c r="AB55" s="8"/>
      <c r="AC55" s="8"/>
      <c r="AD55" s="8"/>
    </row>
    <row r="56" spans="1:30" s="3" customFormat="1" ht="21.75" hidden="1" customHeight="1" x14ac:dyDescent="0.3">
      <c r="A56" s="68">
        <v>17100000000</v>
      </c>
      <c r="B56" s="96"/>
      <c r="C56" s="97" t="s">
        <v>8</v>
      </c>
      <c r="D56" s="99"/>
      <c r="E56" s="8"/>
      <c r="F56" s="8"/>
      <c r="G56" s="8"/>
      <c r="H56" s="8"/>
      <c r="I56" s="8"/>
      <c r="J56" s="8"/>
      <c r="K56" s="8"/>
      <c r="L56" s="8"/>
      <c r="M56" s="8"/>
      <c r="N56" s="8"/>
      <c r="O56" s="8"/>
      <c r="P56" s="8"/>
      <c r="Q56" s="8"/>
      <c r="R56" s="8"/>
      <c r="S56" s="8"/>
      <c r="T56" s="8"/>
      <c r="U56" s="8"/>
      <c r="V56" s="8"/>
      <c r="W56" s="8"/>
      <c r="X56" s="8"/>
      <c r="Y56" s="8"/>
      <c r="Z56" s="8"/>
      <c r="AA56" s="8"/>
      <c r="AB56" s="8"/>
      <c r="AC56" s="8"/>
      <c r="AD56" s="8"/>
    </row>
    <row r="57" spans="1:30" s="3" customFormat="1" ht="16.899999999999999" hidden="1" customHeight="1" x14ac:dyDescent="0.3">
      <c r="A57" s="692"/>
      <c r="B57" s="693"/>
      <c r="C57" s="693"/>
      <c r="D57" s="100"/>
      <c r="E57" s="8"/>
      <c r="F57" s="8"/>
      <c r="G57" s="8"/>
      <c r="H57" s="8"/>
      <c r="I57" s="8"/>
      <c r="J57" s="8"/>
      <c r="K57" s="8"/>
      <c r="L57" s="8"/>
      <c r="M57" s="8"/>
      <c r="N57" s="8"/>
      <c r="O57" s="8"/>
      <c r="P57" s="8"/>
      <c r="Q57" s="8"/>
      <c r="R57" s="8"/>
      <c r="S57" s="8"/>
      <c r="T57" s="8"/>
      <c r="U57" s="8"/>
      <c r="V57" s="8"/>
      <c r="W57" s="8"/>
      <c r="X57" s="8"/>
      <c r="Y57" s="8"/>
      <c r="Z57" s="8"/>
      <c r="AA57" s="8"/>
      <c r="AB57" s="8"/>
      <c r="AC57" s="8"/>
      <c r="AD57" s="8"/>
    </row>
    <row r="58" spans="1:30" s="3" customFormat="1" ht="39.75" hidden="1" customHeight="1" x14ac:dyDescent="0.3">
      <c r="A58" s="101" t="s">
        <v>26</v>
      </c>
      <c r="B58" s="93">
        <v>9800</v>
      </c>
      <c r="C58" s="102" t="s">
        <v>27</v>
      </c>
      <c r="D58" s="103"/>
      <c r="E58" s="8"/>
      <c r="F58" s="8"/>
      <c r="G58" s="8"/>
      <c r="H58" s="8"/>
      <c r="I58" s="8"/>
      <c r="J58" s="8"/>
      <c r="K58" s="8"/>
      <c r="L58" s="8"/>
      <c r="M58" s="8"/>
      <c r="N58" s="8"/>
      <c r="O58" s="8"/>
      <c r="P58" s="8"/>
      <c r="Q58" s="8"/>
      <c r="R58" s="8"/>
      <c r="S58" s="8"/>
      <c r="T58" s="8"/>
      <c r="U58" s="8"/>
      <c r="V58" s="8"/>
      <c r="W58" s="8"/>
      <c r="X58" s="8"/>
      <c r="Y58" s="8"/>
      <c r="Z58" s="8"/>
      <c r="AA58" s="8"/>
      <c r="AB58" s="8"/>
      <c r="AC58" s="8"/>
      <c r="AD58" s="8"/>
    </row>
    <row r="59" spans="1:30" s="3" customFormat="1" ht="24" hidden="1" customHeight="1" x14ac:dyDescent="0.3">
      <c r="A59" s="104"/>
      <c r="B59" s="93"/>
      <c r="C59" s="105" t="s">
        <v>28</v>
      </c>
      <c r="D59" s="103"/>
      <c r="E59" s="8"/>
      <c r="F59" s="8"/>
      <c r="G59" s="8"/>
      <c r="H59" s="8"/>
      <c r="I59" s="8"/>
      <c r="J59" s="8"/>
      <c r="K59" s="8"/>
      <c r="L59" s="8"/>
      <c r="M59" s="8"/>
      <c r="N59" s="8"/>
      <c r="O59" s="8"/>
      <c r="P59" s="8"/>
      <c r="Q59" s="8"/>
      <c r="R59" s="8"/>
      <c r="S59" s="8"/>
      <c r="T59" s="8"/>
      <c r="U59" s="8"/>
      <c r="V59" s="8"/>
      <c r="W59" s="8"/>
      <c r="X59" s="8"/>
      <c r="Y59" s="8"/>
      <c r="Z59" s="8"/>
      <c r="AA59" s="8"/>
      <c r="AB59" s="8"/>
      <c r="AC59" s="8"/>
      <c r="AD59" s="8"/>
    </row>
    <row r="60" spans="1:30" s="3" customFormat="1" ht="16.149999999999999" customHeight="1" x14ac:dyDescent="0.3">
      <c r="A60" s="718"/>
      <c r="B60" s="719"/>
      <c r="C60" s="719"/>
      <c r="D60" s="100"/>
      <c r="E60" s="8"/>
      <c r="F60" s="8"/>
      <c r="G60" s="8"/>
      <c r="H60" s="8"/>
      <c r="I60" s="8"/>
      <c r="J60" s="8"/>
      <c r="K60" s="8"/>
      <c r="L60" s="8"/>
      <c r="M60" s="8"/>
      <c r="N60" s="8"/>
      <c r="O60" s="8"/>
      <c r="P60" s="8"/>
      <c r="Q60" s="8"/>
      <c r="R60" s="8"/>
      <c r="S60" s="8"/>
      <c r="T60" s="8"/>
      <c r="U60" s="8"/>
      <c r="V60" s="8"/>
      <c r="W60" s="8"/>
      <c r="X60" s="8"/>
      <c r="Y60" s="8"/>
      <c r="Z60" s="8"/>
      <c r="AA60" s="8"/>
      <c r="AB60" s="8"/>
      <c r="AC60" s="8"/>
      <c r="AD60" s="8"/>
    </row>
    <row r="61" spans="1:30" s="3" customFormat="1" ht="20.25" x14ac:dyDescent="0.3">
      <c r="A61" s="70" t="s">
        <v>9</v>
      </c>
      <c r="B61" s="106" t="s">
        <v>9</v>
      </c>
      <c r="C61" s="93" t="s">
        <v>136</v>
      </c>
      <c r="D61" s="107"/>
      <c r="F61" s="4">
        <f>SUM(D43,D44,D47,D52)</f>
        <v>0</v>
      </c>
    </row>
    <row r="62" spans="1:30" s="3" customFormat="1" ht="20.25" x14ac:dyDescent="0.3">
      <c r="A62" s="70" t="s">
        <v>9</v>
      </c>
      <c r="B62" s="106" t="s">
        <v>9</v>
      </c>
      <c r="C62" s="108" t="s">
        <v>16</v>
      </c>
      <c r="D62" s="103">
        <f>SUM(D42)</f>
        <v>0</v>
      </c>
    </row>
    <row r="63" spans="1:30" s="3" customFormat="1" ht="20.25" x14ac:dyDescent="0.3">
      <c r="A63" s="71" t="s">
        <v>9</v>
      </c>
      <c r="B63" s="109" t="s">
        <v>9</v>
      </c>
      <c r="C63" s="110" t="s">
        <v>17</v>
      </c>
      <c r="D63" s="111">
        <f>SUM(D52,D55,D58)</f>
        <v>0</v>
      </c>
    </row>
    <row r="64" spans="1:30" ht="14.25" customHeight="1" x14ac:dyDescent="0.3">
      <c r="A64" s="9"/>
      <c r="B64" s="9"/>
      <c r="C64" s="10"/>
      <c r="D64" s="11"/>
    </row>
    <row r="65" spans="1:6" ht="9" customHeight="1" x14ac:dyDescent="0.3">
      <c r="A65" s="9"/>
      <c r="B65" s="9"/>
      <c r="C65" s="10"/>
      <c r="D65" s="11"/>
    </row>
    <row r="66" spans="1:6" ht="12" customHeight="1" x14ac:dyDescent="0.3">
      <c r="A66" s="9"/>
      <c r="B66" s="9"/>
      <c r="C66" s="10"/>
      <c r="D66" s="11"/>
    </row>
    <row r="67" spans="1:6" s="2" customFormat="1" ht="60" customHeight="1" x14ac:dyDescent="0.35">
      <c r="A67" s="12" t="s">
        <v>24</v>
      </c>
      <c r="B67" s="12"/>
      <c r="C67" s="12"/>
      <c r="D67" s="12"/>
      <c r="E67" s="12"/>
      <c r="F67" s="12"/>
    </row>
    <row r="68" spans="1:6" ht="20.25" x14ac:dyDescent="0.3">
      <c r="A68" s="9"/>
      <c r="B68" s="9"/>
      <c r="C68" s="10"/>
      <c r="D68" s="11"/>
    </row>
    <row r="69" spans="1:6" ht="20.25" x14ac:dyDescent="0.3">
      <c r="A69" s="704"/>
      <c r="B69" s="705"/>
      <c r="C69" s="705"/>
      <c r="D69" s="705"/>
    </row>
    <row r="70" spans="1:6" ht="20.25" x14ac:dyDescent="0.3">
      <c r="A70" s="9"/>
      <c r="B70" s="9"/>
      <c r="C70" s="10"/>
      <c r="D70" s="11"/>
    </row>
  </sheetData>
  <mergeCells count="35">
    <mergeCell ref="B19:C19"/>
    <mergeCell ref="A26:D26"/>
    <mergeCell ref="B30:C30"/>
    <mergeCell ref="B31:C31"/>
    <mergeCell ref="A14:A15"/>
    <mergeCell ref="B14:C15"/>
    <mergeCell ref="D14:D15"/>
    <mergeCell ref="B16:C16"/>
    <mergeCell ref="A17:D17"/>
    <mergeCell ref="B20:C20"/>
    <mergeCell ref="B28:C28"/>
    <mergeCell ref="B29:C29"/>
    <mergeCell ref="B22:C22"/>
    <mergeCell ref="B23:C23"/>
    <mergeCell ref="B24:C24"/>
    <mergeCell ref="C2:D2"/>
    <mergeCell ref="C3:D3"/>
    <mergeCell ref="B8:C8"/>
    <mergeCell ref="B9:C9"/>
    <mergeCell ref="A11:D11"/>
    <mergeCell ref="C4:D4"/>
    <mergeCell ref="A69:D69"/>
    <mergeCell ref="B33:C33"/>
    <mergeCell ref="A36:D36"/>
    <mergeCell ref="A38:A39"/>
    <mergeCell ref="B38:B39"/>
    <mergeCell ref="C38:C39"/>
    <mergeCell ref="D38:D39"/>
    <mergeCell ref="A44:C44"/>
    <mergeCell ref="A60:C60"/>
    <mergeCell ref="B32:C32"/>
    <mergeCell ref="A57:C57"/>
    <mergeCell ref="A54:C54"/>
    <mergeCell ref="A41:D41"/>
    <mergeCell ref="A51:D51"/>
  </mergeCells>
  <pageMargins left="1.1811023622047245" right="0.39370078740157483" top="0.78740157480314965" bottom="0.78740157480314965" header="0.31496062992125984" footer="0.31496062992125984"/>
  <pageSetup paperSize="9" scale="68" orientation="portrait" horizontalDpi="4294967295" verticalDpi="4294967295"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94"/>
  <sheetViews>
    <sheetView zoomScale="70" zoomScaleNormal="70" zoomScaleSheetLayoutView="100" workbookViewId="0">
      <pane xSplit="4" ySplit="12" topLeftCell="E64" activePane="bottomRight" state="frozen"/>
      <selection pane="topRight" activeCell="E1" sqref="E1"/>
      <selection pane="bottomLeft" activeCell="A13" sqref="A13"/>
      <selection pane="bottomRight" activeCell="N64" sqref="N64"/>
    </sheetView>
  </sheetViews>
  <sheetFormatPr defaultColWidth="9.140625" defaultRowHeight="15" x14ac:dyDescent="0.2"/>
  <cols>
    <col min="1" max="1" width="16.5703125" style="399" customWidth="1"/>
    <col min="2" max="2" width="15" style="399" customWidth="1"/>
    <col min="3" max="3" width="14.140625" style="399" customWidth="1"/>
    <col min="4" max="4" width="64.5703125" style="399" customWidth="1"/>
    <col min="5" max="5" width="65.140625" style="399" customWidth="1"/>
    <col min="6" max="6" width="14" style="399" customWidth="1"/>
    <col min="7" max="7" width="12" style="399" customWidth="1"/>
    <col min="8" max="8" width="14.28515625" style="399" customWidth="1"/>
    <col min="9" max="9" width="19.85546875" style="399" customWidth="1"/>
    <col min="10" max="10" width="17.140625" style="399" customWidth="1"/>
    <col min="11" max="11" width="15.140625" style="399" hidden="1" customWidth="1"/>
    <col min="12" max="16384" width="9.140625" style="399"/>
  </cols>
  <sheetData>
    <row r="1" spans="1:11" ht="36" customHeight="1" x14ac:dyDescent="0.25">
      <c r="A1" s="398"/>
      <c r="B1" s="398"/>
      <c r="C1" s="398"/>
      <c r="D1" s="398"/>
      <c r="E1" s="398"/>
      <c r="F1" s="398"/>
      <c r="G1" s="398"/>
      <c r="H1" s="398"/>
    </row>
    <row r="2" spans="1:11" ht="15.75" x14ac:dyDescent="0.25">
      <c r="A2" s="398"/>
      <c r="B2" s="398"/>
      <c r="C2" s="398"/>
      <c r="D2" s="398"/>
      <c r="E2" s="398"/>
      <c r="F2" s="398"/>
      <c r="G2" s="398"/>
      <c r="H2" s="398"/>
    </row>
    <row r="3" spans="1:11" ht="15.75" x14ac:dyDescent="0.25">
      <c r="A3" s="398"/>
      <c r="B3" s="398"/>
      <c r="C3" s="398"/>
      <c r="D3" s="398"/>
      <c r="E3" s="398"/>
      <c r="F3" s="398"/>
      <c r="G3" s="398"/>
      <c r="H3" s="398"/>
    </row>
    <row r="4" spans="1:11" ht="15.75" x14ac:dyDescent="0.25">
      <c r="A4" s="400" t="s">
        <v>7</v>
      </c>
      <c r="B4" s="398"/>
      <c r="C4" s="398"/>
      <c r="D4" s="398"/>
      <c r="E4" s="398"/>
      <c r="F4" s="398"/>
      <c r="G4" s="398"/>
      <c r="H4" s="398"/>
    </row>
    <row r="5" spans="1:11" ht="15.75" x14ac:dyDescent="0.25">
      <c r="A5" s="363" t="s">
        <v>6</v>
      </c>
      <c r="B5" s="398"/>
      <c r="C5" s="398"/>
      <c r="D5" s="398"/>
      <c r="E5" s="398"/>
      <c r="F5" s="398"/>
      <c r="G5" s="398"/>
      <c r="H5" s="398"/>
    </row>
    <row r="6" spans="1:11" ht="15.75" x14ac:dyDescent="0.25">
      <c r="A6" s="398"/>
      <c r="B6" s="398"/>
      <c r="C6" s="398"/>
      <c r="D6" s="398"/>
      <c r="E6" s="398"/>
      <c r="F6" s="398"/>
      <c r="G6" s="398"/>
      <c r="H6" s="398"/>
    </row>
    <row r="7" spans="1:11" ht="18.75" x14ac:dyDescent="0.3">
      <c r="A7" s="398"/>
      <c r="B7" s="398"/>
      <c r="C7" s="398"/>
      <c r="D7" s="398"/>
      <c r="E7" s="398"/>
      <c r="F7" s="398"/>
      <c r="G7" s="398"/>
      <c r="H7" s="398"/>
      <c r="I7" s="401"/>
      <c r="J7" s="401"/>
      <c r="K7" s="398"/>
    </row>
    <row r="8" spans="1:11" ht="18.75" x14ac:dyDescent="0.3">
      <c r="A8" s="398"/>
      <c r="B8" s="398"/>
      <c r="C8" s="398"/>
      <c r="D8" s="398"/>
      <c r="E8" s="398"/>
      <c r="F8" s="398"/>
      <c r="G8" s="398"/>
      <c r="H8" s="398"/>
      <c r="I8" s="401"/>
      <c r="J8" s="401"/>
      <c r="K8" s="398"/>
    </row>
    <row r="10" spans="1:11" ht="15.75" customHeight="1" thickBot="1" x14ac:dyDescent="0.35">
      <c r="A10" s="401"/>
      <c r="B10" s="401"/>
      <c r="C10" s="401"/>
      <c r="D10" s="401"/>
      <c r="E10" s="401"/>
      <c r="F10" s="401"/>
      <c r="G10" s="401"/>
      <c r="H10" s="401"/>
      <c r="I10" s="401"/>
      <c r="J10" s="401" t="s">
        <v>0</v>
      </c>
    </row>
    <row r="11" spans="1:11" s="404" customFormat="1" ht="120.75" customHeight="1" x14ac:dyDescent="0.2">
      <c r="A11" s="402" t="s">
        <v>138</v>
      </c>
      <c r="B11" s="402" t="s">
        <v>139</v>
      </c>
      <c r="C11" s="402" t="s">
        <v>140</v>
      </c>
      <c r="D11" s="402" t="s">
        <v>141</v>
      </c>
      <c r="E11" s="402" t="s">
        <v>495</v>
      </c>
      <c r="F11" s="402" t="s">
        <v>496</v>
      </c>
      <c r="G11" s="402" t="s">
        <v>497</v>
      </c>
      <c r="H11" s="402" t="s">
        <v>498</v>
      </c>
      <c r="I11" s="402" t="s">
        <v>499</v>
      </c>
      <c r="J11" s="402" t="s">
        <v>500</v>
      </c>
      <c r="K11" s="403" t="s">
        <v>501</v>
      </c>
    </row>
    <row r="12" spans="1:11" s="407" customFormat="1" ht="19.5" customHeight="1" x14ac:dyDescent="0.2">
      <c r="A12" s="405">
        <v>1</v>
      </c>
      <c r="B12" s="405">
        <v>2</v>
      </c>
      <c r="C12" s="405">
        <v>3</v>
      </c>
      <c r="D12" s="405">
        <v>4</v>
      </c>
      <c r="E12" s="405">
        <v>5</v>
      </c>
      <c r="F12" s="405">
        <v>6</v>
      </c>
      <c r="G12" s="405">
        <v>7</v>
      </c>
      <c r="H12" s="405">
        <v>8</v>
      </c>
      <c r="I12" s="405">
        <v>9</v>
      </c>
      <c r="J12" s="405">
        <v>10</v>
      </c>
      <c r="K12" s="406">
        <v>8</v>
      </c>
    </row>
    <row r="13" spans="1:11" s="404" customFormat="1" ht="40.5" customHeight="1" x14ac:dyDescent="0.3">
      <c r="A13" s="116" t="s">
        <v>142</v>
      </c>
      <c r="B13" s="116"/>
      <c r="C13" s="116"/>
      <c r="D13" s="117" t="s">
        <v>143</v>
      </c>
      <c r="E13" s="408"/>
      <c r="F13" s="409"/>
      <c r="G13" s="409"/>
      <c r="H13" s="409"/>
      <c r="I13" s="409">
        <f>SUM(I14)</f>
        <v>261680</v>
      </c>
      <c r="J13" s="409"/>
      <c r="K13" s="410"/>
    </row>
    <row r="14" spans="1:11" s="412" customFormat="1" ht="39.75" customHeight="1" x14ac:dyDescent="0.3">
      <c r="A14" s="116" t="s">
        <v>144</v>
      </c>
      <c r="B14" s="116"/>
      <c r="C14" s="116"/>
      <c r="D14" s="117" t="s">
        <v>143</v>
      </c>
      <c r="E14" s="408"/>
      <c r="F14" s="409"/>
      <c r="G14" s="409"/>
      <c r="H14" s="409"/>
      <c r="I14" s="409">
        <f>SUM(I15:I23)</f>
        <v>261680</v>
      </c>
      <c r="J14" s="409"/>
      <c r="K14" s="411" t="e">
        <f>SUM(#REF!)</f>
        <v>#REF!</v>
      </c>
    </row>
    <row r="15" spans="1:11" s="412" customFormat="1" ht="33.75" customHeight="1" x14ac:dyDescent="0.3">
      <c r="A15" s="119" t="s">
        <v>307</v>
      </c>
      <c r="B15" s="119" t="s">
        <v>308</v>
      </c>
      <c r="C15" s="119" t="s">
        <v>296</v>
      </c>
      <c r="D15" s="121" t="s">
        <v>309</v>
      </c>
      <c r="E15" s="413"/>
      <c r="F15" s="414"/>
      <c r="G15" s="414"/>
      <c r="H15" s="414"/>
      <c r="I15" s="414">
        <v>261680</v>
      </c>
      <c r="J15" s="414"/>
      <c r="K15" s="411"/>
    </row>
    <row r="16" spans="1:11" s="418" customFormat="1" ht="119.25" hidden="1" customHeight="1" x14ac:dyDescent="0.3">
      <c r="A16" s="118" t="s">
        <v>502</v>
      </c>
      <c r="B16" s="119" t="s">
        <v>503</v>
      </c>
      <c r="C16" s="119" t="s">
        <v>145</v>
      </c>
      <c r="D16" s="120" t="s">
        <v>504</v>
      </c>
      <c r="E16" s="415" t="s">
        <v>505</v>
      </c>
      <c r="F16" s="414"/>
      <c r="G16" s="414"/>
      <c r="H16" s="414"/>
      <c r="I16" s="414"/>
      <c r="J16" s="416"/>
      <c r="K16" s="417"/>
    </row>
    <row r="17" spans="1:11" s="418" customFormat="1" ht="73.5" hidden="1" customHeight="1" x14ac:dyDescent="0.3">
      <c r="A17" s="119" t="s">
        <v>146</v>
      </c>
      <c r="B17" s="119" t="s">
        <v>147</v>
      </c>
      <c r="C17" s="119" t="s">
        <v>148</v>
      </c>
      <c r="D17" s="121" t="s">
        <v>149</v>
      </c>
      <c r="E17" s="419" t="s">
        <v>506</v>
      </c>
      <c r="F17" s="414"/>
      <c r="G17" s="414"/>
      <c r="H17" s="414"/>
      <c r="I17" s="414"/>
      <c r="J17" s="416"/>
      <c r="K17" s="417"/>
    </row>
    <row r="18" spans="1:11" s="418" customFormat="1" ht="39.75" hidden="1" customHeight="1" x14ac:dyDescent="0.3">
      <c r="A18" s="119" t="s">
        <v>150</v>
      </c>
      <c r="B18" s="119" t="s">
        <v>151</v>
      </c>
      <c r="C18" s="119" t="s">
        <v>152</v>
      </c>
      <c r="D18" s="338" t="s">
        <v>153</v>
      </c>
      <c r="E18" s="419"/>
      <c r="F18" s="414"/>
      <c r="G18" s="414"/>
      <c r="H18" s="414"/>
      <c r="I18" s="414"/>
      <c r="J18" s="416"/>
      <c r="K18" s="417"/>
    </row>
    <row r="19" spans="1:11" s="418" customFormat="1" ht="37.5" hidden="1" customHeight="1" x14ac:dyDescent="0.3">
      <c r="A19" s="119" t="s">
        <v>154</v>
      </c>
      <c r="B19" s="119" t="s">
        <v>155</v>
      </c>
      <c r="C19" s="119" t="s">
        <v>145</v>
      </c>
      <c r="D19" s="120" t="s">
        <v>156</v>
      </c>
      <c r="E19" s="419"/>
      <c r="F19" s="414"/>
      <c r="G19" s="420"/>
      <c r="H19" s="420"/>
      <c r="I19" s="414"/>
      <c r="J19" s="421"/>
      <c r="K19" s="417"/>
    </row>
    <row r="20" spans="1:11" s="418" customFormat="1" ht="105" hidden="1" customHeight="1" x14ac:dyDescent="0.3">
      <c r="A20" s="118" t="s">
        <v>502</v>
      </c>
      <c r="B20" s="119" t="s">
        <v>503</v>
      </c>
      <c r="C20" s="119" t="s">
        <v>145</v>
      </c>
      <c r="D20" s="120" t="s">
        <v>504</v>
      </c>
      <c r="E20" s="413"/>
      <c r="F20" s="414"/>
      <c r="G20" s="420"/>
      <c r="H20" s="420"/>
      <c r="I20" s="414"/>
      <c r="J20" s="422"/>
      <c r="K20" s="417"/>
    </row>
    <row r="21" spans="1:11" s="418" customFormat="1" ht="13.5" hidden="1" customHeight="1" x14ac:dyDescent="0.3">
      <c r="A21" s="122" t="s">
        <v>3</v>
      </c>
      <c r="B21" s="119" t="s">
        <v>157</v>
      </c>
      <c r="C21" s="122" t="s">
        <v>158</v>
      </c>
      <c r="D21" s="123" t="s">
        <v>159</v>
      </c>
      <c r="E21" s="423"/>
      <c r="F21" s="416"/>
      <c r="G21" s="416"/>
      <c r="H21" s="416"/>
      <c r="I21" s="414"/>
      <c r="J21" s="416"/>
      <c r="K21" s="417"/>
    </row>
    <row r="22" spans="1:11" s="418" customFormat="1" ht="13.5" hidden="1" customHeight="1" x14ac:dyDescent="0.3">
      <c r="A22" s="119" t="s">
        <v>26</v>
      </c>
      <c r="B22" s="119" t="s">
        <v>160</v>
      </c>
      <c r="C22" s="119" t="s">
        <v>158</v>
      </c>
      <c r="D22" s="338" t="s">
        <v>27</v>
      </c>
      <c r="E22" s="424"/>
      <c r="F22" s="416"/>
      <c r="G22" s="425"/>
      <c r="H22" s="425"/>
      <c r="I22" s="414"/>
      <c r="J22" s="422"/>
      <c r="K22" s="417"/>
    </row>
    <row r="23" spans="1:11" s="418" customFormat="1" ht="37.5" hidden="1" customHeight="1" x14ac:dyDescent="0.3">
      <c r="A23" s="124"/>
      <c r="B23" s="124"/>
      <c r="C23" s="124"/>
      <c r="D23" s="125"/>
      <c r="E23" s="424"/>
      <c r="F23" s="416"/>
      <c r="G23" s="425"/>
      <c r="H23" s="425"/>
      <c r="I23" s="416"/>
      <c r="J23" s="422"/>
      <c r="K23" s="417"/>
    </row>
    <row r="24" spans="1:11" s="412" customFormat="1" ht="63" hidden="1" customHeight="1" x14ac:dyDescent="0.3">
      <c r="A24" s="116" t="s">
        <v>161</v>
      </c>
      <c r="B24" s="116"/>
      <c r="C24" s="116"/>
      <c r="D24" s="117" t="s">
        <v>162</v>
      </c>
      <c r="E24" s="408"/>
      <c r="F24" s="409"/>
      <c r="G24" s="409"/>
      <c r="H24" s="409"/>
      <c r="I24" s="409">
        <f>SUM(I25)</f>
        <v>0</v>
      </c>
      <c r="J24" s="426"/>
      <c r="K24" s="411"/>
    </row>
    <row r="25" spans="1:11" s="412" customFormat="1" ht="65.25" hidden="1" customHeight="1" x14ac:dyDescent="0.3">
      <c r="A25" s="116" t="s">
        <v>163</v>
      </c>
      <c r="B25" s="116"/>
      <c r="C25" s="116"/>
      <c r="D25" s="117" t="s">
        <v>162</v>
      </c>
      <c r="E25" s="408"/>
      <c r="F25" s="409"/>
      <c r="G25" s="409"/>
      <c r="H25" s="409"/>
      <c r="I25" s="409">
        <f>SUM(I26:I36)</f>
        <v>0</v>
      </c>
      <c r="J25" s="426"/>
      <c r="K25" s="411"/>
    </row>
    <row r="26" spans="1:11" s="407" customFormat="1" ht="92.25" hidden="1" customHeight="1" x14ac:dyDescent="0.3">
      <c r="A26" s="126" t="s">
        <v>164</v>
      </c>
      <c r="B26" s="119" t="s">
        <v>165</v>
      </c>
      <c r="C26" s="119" t="s">
        <v>166</v>
      </c>
      <c r="D26" s="127" t="s">
        <v>167</v>
      </c>
      <c r="E26" s="120" t="s">
        <v>507</v>
      </c>
      <c r="F26" s="405"/>
      <c r="G26" s="405"/>
      <c r="H26" s="405"/>
      <c r="I26" s="427"/>
      <c r="J26" s="405"/>
      <c r="K26" s="428"/>
    </row>
    <row r="27" spans="1:11" s="407" customFormat="1" ht="47.25" hidden="1" customHeight="1" x14ac:dyDescent="0.3">
      <c r="A27" s="128" t="s">
        <v>168</v>
      </c>
      <c r="B27" s="128" t="s">
        <v>169</v>
      </c>
      <c r="C27" s="128" t="s">
        <v>145</v>
      </c>
      <c r="D27" s="129" t="s">
        <v>170</v>
      </c>
      <c r="E27" s="429" t="s">
        <v>508</v>
      </c>
      <c r="F27" s="405"/>
      <c r="G27" s="405"/>
      <c r="H27" s="405"/>
      <c r="I27" s="427"/>
      <c r="J27" s="405"/>
      <c r="K27" s="428"/>
    </row>
    <row r="28" spans="1:11" s="407" customFormat="1" ht="45" hidden="1" customHeight="1" x14ac:dyDescent="0.3">
      <c r="A28" s="130"/>
      <c r="B28" s="130"/>
      <c r="C28" s="130"/>
      <c r="D28" s="131"/>
      <c r="E28" s="429" t="s">
        <v>509</v>
      </c>
      <c r="F28" s="405"/>
      <c r="G28" s="405"/>
      <c r="H28" s="405"/>
      <c r="I28" s="427"/>
      <c r="J28" s="405"/>
      <c r="K28" s="428"/>
    </row>
    <row r="29" spans="1:11" s="407" customFormat="1" ht="57" hidden="1" customHeight="1" x14ac:dyDescent="0.3">
      <c r="A29" s="130"/>
      <c r="B29" s="130"/>
      <c r="C29" s="130"/>
      <c r="D29" s="131"/>
      <c r="E29" s="429" t="s">
        <v>510</v>
      </c>
      <c r="F29" s="405"/>
      <c r="G29" s="405"/>
      <c r="H29" s="405"/>
      <c r="I29" s="427"/>
      <c r="J29" s="405"/>
      <c r="K29" s="428"/>
    </row>
    <row r="30" spans="1:11" s="407" customFormat="1" ht="63" hidden="1" customHeight="1" x14ac:dyDescent="0.3">
      <c r="A30" s="130"/>
      <c r="B30" s="130"/>
      <c r="C30" s="124"/>
      <c r="D30" s="125"/>
      <c r="E30" s="429" t="s">
        <v>511</v>
      </c>
      <c r="F30" s="405"/>
      <c r="G30" s="405"/>
      <c r="H30" s="405"/>
      <c r="I30" s="427"/>
      <c r="J30" s="405"/>
      <c r="K30" s="428"/>
    </row>
    <row r="31" spans="1:11" s="407" customFormat="1" ht="56.25" hidden="1" customHeight="1" x14ac:dyDescent="0.3">
      <c r="A31" s="130"/>
      <c r="B31" s="130"/>
      <c r="C31" s="124"/>
      <c r="D31" s="125"/>
      <c r="E31" s="429" t="s">
        <v>512</v>
      </c>
      <c r="F31" s="405"/>
      <c r="G31" s="405"/>
      <c r="H31" s="405"/>
      <c r="I31" s="427"/>
      <c r="J31" s="405"/>
      <c r="K31" s="428"/>
    </row>
    <row r="32" spans="1:11" s="407" customFormat="1" ht="78" hidden="1" customHeight="1" x14ac:dyDescent="0.3">
      <c r="A32" s="130"/>
      <c r="B32" s="130"/>
      <c r="C32" s="124"/>
      <c r="D32" s="125"/>
      <c r="E32" s="429" t="s">
        <v>513</v>
      </c>
      <c r="F32" s="405"/>
      <c r="G32" s="405"/>
      <c r="H32" s="405"/>
      <c r="I32" s="427"/>
      <c r="J32" s="405"/>
      <c r="K32" s="428"/>
    </row>
    <row r="33" spans="1:11" s="407" customFormat="1" ht="41.25" hidden="1" customHeight="1" x14ac:dyDescent="0.3">
      <c r="A33" s="119" t="s">
        <v>171</v>
      </c>
      <c r="B33" s="119" t="s">
        <v>172</v>
      </c>
      <c r="C33" s="119" t="s">
        <v>145</v>
      </c>
      <c r="D33" s="120" t="s">
        <v>173</v>
      </c>
      <c r="E33" s="429" t="s">
        <v>514</v>
      </c>
      <c r="F33" s="405"/>
      <c r="G33" s="405"/>
      <c r="H33" s="405"/>
      <c r="I33" s="427"/>
      <c r="J33" s="405"/>
      <c r="K33" s="428"/>
    </row>
    <row r="34" spans="1:11" s="407" customFormat="1" ht="57.75" hidden="1" customHeight="1" x14ac:dyDescent="0.3">
      <c r="A34" s="128"/>
      <c r="B34" s="128"/>
      <c r="C34" s="128"/>
      <c r="D34" s="129"/>
      <c r="E34" s="429" t="s">
        <v>515</v>
      </c>
      <c r="F34" s="405"/>
      <c r="G34" s="405"/>
      <c r="H34" s="405"/>
      <c r="I34" s="427"/>
      <c r="J34" s="405"/>
      <c r="K34" s="428"/>
    </row>
    <row r="35" spans="1:11" s="407" customFormat="1" ht="44.25" hidden="1" customHeight="1" x14ac:dyDescent="0.3">
      <c r="A35" s="119" t="s">
        <v>174</v>
      </c>
      <c r="B35" s="119" t="s">
        <v>155</v>
      </c>
      <c r="C35" s="119" t="s">
        <v>145</v>
      </c>
      <c r="D35" s="120" t="s">
        <v>156</v>
      </c>
      <c r="E35" s="405"/>
      <c r="F35" s="405"/>
      <c r="G35" s="405"/>
      <c r="H35" s="405"/>
      <c r="I35" s="427"/>
      <c r="J35" s="405"/>
      <c r="K35" s="428"/>
    </row>
    <row r="36" spans="1:11" s="407" customFormat="1" ht="19.5" hidden="1" customHeight="1" x14ac:dyDescent="0.2">
      <c r="A36" s="405"/>
      <c r="B36" s="405"/>
      <c r="C36" s="405"/>
      <c r="D36" s="405"/>
      <c r="E36" s="405"/>
      <c r="F36" s="405"/>
      <c r="G36" s="405"/>
      <c r="H36" s="405"/>
      <c r="I36" s="430"/>
      <c r="J36" s="405"/>
      <c r="K36" s="428"/>
    </row>
    <row r="37" spans="1:11" s="412" customFormat="1" ht="45.75" customHeight="1" x14ac:dyDescent="0.3">
      <c r="A37" s="116" t="s">
        <v>175</v>
      </c>
      <c r="B37" s="116"/>
      <c r="C37" s="116"/>
      <c r="D37" s="132" t="s">
        <v>176</v>
      </c>
      <c r="E37" s="431"/>
      <c r="F37" s="431"/>
      <c r="G37" s="431"/>
      <c r="H37" s="431"/>
      <c r="I37" s="432">
        <f>I38</f>
        <v>1585143</v>
      </c>
      <c r="J37" s="432"/>
      <c r="K37" s="433"/>
    </row>
    <row r="38" spans="1:11" s="435" customFormat="1" ht="45" customHeight="1" x14ac:dyDescent="0.3">
      <c r="A38" s="116" t="s">
        <v>177</v>
      </c>
      <c r="B38" s="116"/>
      <c r="C38" s="116"/>
      <c r="D38" s="132" t="s">
        <v>176</v>
      </c>
      <c r="E38" s="431"/>
      <c r="F38" s="431"/>
      <c r="G38" s="431"/>
      <c r="H38" s="431"/>
      <c r="I38" s="432">
        <f>SUM(I39:I42,I64,I66)</f>
        <v>1585143</v>
      </c>
      <c r="J38" s="432"/>
      <c r="K38" s="434"/>
    </row>
    <row r="39" spans="1:11" s="441" customFormat="1" ht="105.75" customHeight="1" x14ac:dyDescent="0.3">
      <c r="A39" s="133" t="s">
        <v>178</v>
      </c>
      <c r="B39" s="119" t="s">
        <v>179</v>
      </c>
      <c r="C39" s="119" t="s">
        <v>145</v>
      </c>
      <c r="D39" s="120" t="s">
        <v>180</v>
      </c>
      <c r="E39" s="436" t="s">
        <v>603</v>
      </c>
      <c r="F39" s="437"/>
      <c r="G39" s="437"/>
      <c r="H39" s="437"/>
      <c r="I39" s="438">
        <v>19639</v>
      </c>
      <c r="J39" s="439"/>
      <c r="K39" s="440"/>
    </row>
    <row r="40" spans="1:11" s="441" customFormat="1" ht="58.5" customHeight="1" x14ac:dyDescent="0.3">
      <c r="A40" s="133" t="s">
        <v>178</v>
      </c>
      <c r="B40" s="119" t="s">
        <v>179</v>
      </c>
      <c r="C40" s="119" t="s">
        <v>145</v>
      </c>
      <c r="D40" s="120" t="s">
        <v>180</v>
      </c>
      <c r="E40" s="436" t="s">
        <v>602</v>
      </c>
      <c r="F40" s="437"/>
      <c r="G40" s="437"/>
      <c r="H40" s="437"/>
      <c r="I40" s="438">
        <v>26205</v>
      </c>
      <c r="J40" s="439"/>
      <c r="K40" s="440"/>
    </row>
    <row r="41" spans="1:11" s="581" customFormat="1" ht="78" customHeight="1" x14ac:dyDescent="0.3">
      <c r="A41" s="574" t="s">
        <v>178</v>
      </c>
      <c r="B41" s="574" t="s">
        <v>179</v>
      </c>
      <c r="C41" s="574" t="s">
        <v>145</v>
      </c>
      <c r="D41" s="575" t="s">
        <v>180</v>
      </c>
      <c r="E41" s="576" t="s">
        <v>604</v>
      </c>
      <c r="F41" s="577"/>
      <c r="G41" s="577"/>
      <c r="H41" s="577"/>
      <c r="I41" s="578">
        <v>150000</v>
      </c>
      <c r="J41" s="579"/>
      <c r="K41" s="580"/>
    </row>
    <row r="42" spans="1:11" s="441" customFormat="1" ht="45.75" customHeight="1" x14ac:dyDescent="0.3">
      <c r="A42" s="134" t="s">
        <v>181</v>
      </c>
      <c r="B42" s="135">
        <v>1021</v>
      </c>
      <c r="C42" s="136" t="s">
        <v>182</v>
      </c>
      <c r="D42" s="137" t="s">
        <v>183</v>
      </c>
      <c r="E42" s="442"/>
      <c r="F42" s="442"/>
      <c r="G42" s="442"/>
      <c r="H42" s="442"/>
      <c r="I42" s="438">
        <v>70300</v>
      </c>
      <c r="J42" s="439"/>
      <c r="K42" s="440"/>
    </row>
    <row r="43" spans="1:11" s="441" customFormat="1" ht="33.75" hidden="1" customHeight="1" x14ac:dyDescent="0.3">
      <c r="A43" s="133"/>
      <c r="B43" s="119"/>
      <c r="C43" s="119"/>
      <c r="D43" s="120"/>
      <c r="E43" s="437"/>
      <c r="F43" s="437"/>
      <c r="G43" s="437"/>
      <c r="H43" s="437"/>
      <c r="I43" s="439"/>
      <c r="J43" s="439"/>
      <c r="K43" s="440"/>
    </row>
    <row r="44" spans="1:11" s="441" customFormat="1" ht="33.75" hidden="1" customHeight="1" x14ac:dyDescent="0.3">
      <c r="A44" s="138"/>
      <c r="B44" s="138"/>
      <c r="C44" s="443"/>
      <c r="D44" s="444"/>
      <c r="E44" s="437"/>
      <c r="F44" s="437"/>
      <c r="G44" s="437"/>
      <c r="H44" s="437"/>
      <c r="I44" s="439"/>
      <c r="J44" s="439"/>
      <c r="K44" s="440"/>
    </row>
    <row r="45" spans="1:11" s="441" customFormat="1" ht="33.75" hidden="1" customHeight="1" x14ac:dyDescent="0.3">
      <c r="A45" s="133"/>
      <c r="B45" s="119"/>
      <c r="C45" s="119"/>
      <c r="D45" s="120"/>
      <c r="E45" s="437"/>
      <c r="F45" s="437"/>
      <c r="G45" s="437"/>
      <c r="H45" s="437"/>
      <c r="I45" s="439"/>
      <c r="J45" s="439"/>
      <c r="K45" s="440"/>
    </row>
    <row r="46" spans="1:11" s="435" customFormat="1" ht="46.5" hidden="1" customHeight="1" x14ac:dyDescent="0.3">
      <c r="A46" s="116" t="s">
        <v>184</v>
      </c>
      <c r="B46" s="116"/>
      <c r="C46" s="116"/>
      <c r="D46" s="132" t="s">
        <v>185</v>
      </c>
      <c r="E46" s="431"/>
      <c r="F46" s="431"/>
      <c r="G46" s="431"/>
      <c r="H46" s="431"/>
      <c r="I46" s="432">
        <f>SUM(I47)</f>
        <v>0</v>
      </c>
      <c r="J46" s="432"/>
      <c r="K46" s="434"/>
    </row>
    <row r="47" spans="1:11" s="435" customFormat="1" ht="45.75" hidden="1" customHeight="1" x14ac:dyDescent="0.3">
      <c r="A47" s="116" t="s">
        <v>186</v>
      </c>
      <c r="B47" s="116"/>
      <c r="C47" s="116"/>
      <c r="D47" s="132" t="s">
        <v>185</v>
      </c>
      <c r="E47" s="431"/>
      <c r="F47" s="431"/>
      <c r="G47" s="431"/>
      <c r="H47" s="431"/>
      <c r="I47" s="432">
        <f>SUM(I48)</f>
        <v>0</v>
      </c>
      <c r="J47" s="432"/>
      <c r="K47" s="434"/>
    </row>
    <row r="48" spans="1:11" s="451" customFormat="1" ht="97.5" hidden="1" customHeight="1" x14ac:dyDescent="0.3">
      <c r="A48" s="445" t="s">
        <v>187</v>
      </c>
      <c r="B48" s="445" t="s">
        <v>188</v>
      </c>
      <c r="C48" s="446" t="s">
        <v>189</v>
      </c>
      <c r="D48" s="447" t="s">
        <v>190</v>
      </c>
      <c r="E48" s="448"/>
      <c r="F48" s="437"/>
      <c r="G48" s="437"/>
      <c r="H48" s="437"/>
      <c r="I48" s="439"/>
      <c r="J48" s="449"/>
      <c r="K48" s="450"/>
    </row>
    <row r="49" spans="1:11" s="451" customFormat="1" ht="40.5" hidden="1" customHeight="1" x14ac:dyDescent="0.3">
      <c r="A49" s="124" t="s">
        <v>191</v>
      </c>
      <c r="B49" s="124" t="s">
        <v>192</v>
      </c>
      <c r="C49" s="124" t="s">
        <v>193</v>
      </c>
      <c r="D49" s="139" t="s">
        <v>516</v>
      </c>
      <c r="E49" s="424"/>
      <c r="F49" s="416"/>
      <c r="G49" s="425"/>
      <c r="H49" s="425"/>
      <c r="I49" s="416"/>
      <c r="J49" s="416"/>
      <c r="K49" s="450"/>
    </row>
    <row r="50" spans="1:11" s="451" customFormat="1" ht="64.5" hidden="1" customHeight="1" x14ac:dyDescent="0.3">
      <c r="A50" s="452" t="s">
        <v>194</v>
      </c>
      <c r="B50" s="452" t="s">
        <v>517</v>
      </c>
      <c r="C50" s="443" t="s">
        <v>518</v>
      </c>
      <c r="D50" s="444" t="s">
        <v>195</v>
      </c>
      <c r="E50" s="424"/>
      <c r="F50" s="416"/>
      <c r="G50" s="425"/>
      <c r="H50" s="425"/>
      <c r="I50" s="416"/>
      <c r="J50" s="416"/>
      <c r="K50" s="450"/>
    </row>
    <row r="51" spans="1:11" s="451" customFormat="1" ht="138.75" hidden="1" customHeight="1" x14ac:dyDescent="0.3">
      <c r="A51" s="452"/>
      <c r="B51" s="452"/>
      <c r="C51" s="443"/>
      <c r="D51" s="453" t="s">
        <v>196</v>
      </c>
      <c r="E51" s="424"/>
      <c r="F51" s="416"/>
      <c r="G51" s="425"/>
      <c r="H51" s="425"/>
      <c r="I51" s="454"/>
      <c r="J51" s="416"/>
      <c r="K51" s="450"/>
    </row>
    <row r="52" spans="1:11" s="435" customFormat="1" ht="46.5" hidden="1" customHeight="1" x14ac:dyDescent="0.3">
      <c r="A52" s="116" t="s">
        <v>197</v>
      </c>
      <c r="B52" s="116"/>
      <c r="C52" s="116"/>
      <c r="D52" s="132" t="s">
        <v>198</v>
      </c>
      <c r="E52" s="431"/>
      <c r="F52" s="431"/>
      <c r="G52" s="431"/>
      <c r="H52" s="431"/>
      <c r="I52" s="432">
        <f>SUM(I53)</f>
        <v>0</v>
      </c>
      <c r="J52" s="432"/>
      <c r="K52" s="434"/>
    </row>
    <row r="53" spans="1:11" s="435" customFormat="1" ht="46.5" hidden="1" customHeight="1" x14ac:dyDescent="0.3">
      <c r="A53" s="116" t="s">
        <v>199</v>
      </c>
      <c r="B53" s="116"/>
      <c r="C53" s="116"/>
      <c r="D53" s="132" t="s">
        <v>198</v>
      </c>
      <c r="E53" s="431"/>
      <c r="F53" s="431"/>
      <c r="G53" s="431"/>
      <c r="H53" s="431"/>
      <c r="I53" s="432">
        <f>SUM(I54:I58)</f>
        <v>0</v>
      </c>
      <c r="J53" s="432"/>
      <c r="K53" s="434"/>
    </row>
    <row r="54" spans="1:11" s="451" customFormat="1" ht="75.75" hidden="1" customHeight="1" x14ac:dyDescent="0.3">
      <c r="A54" s="128" t="s">
        <v>200</v>
      </c>
      <c r="B54" s="128" t="s">
        <v>201</v>
      </c>
      <c r="C54" s="128" t="s">
        <v>145</v>
      </c>
      <c r="D54" s="140" t="s">
        <v>202</v>
      </c>
      <c r="E54" s="419"/>
      <c r="F54" s="416"/>
      <c r="G54" s="425"/>
      <c r="H54" s="425"/>
      <c r="I54" s="427"/>
      <c r="J54" s="416"/>
      <c r="K54" s="450"/>
    </row>
    <row r="55" spans="1:11" s="451" customFormat="1" ht="34.5" hidden="1" customHeight="1" x14ac:dyDescent="0.3">
      <c r="A55" s="133" t="s">
        <v>203</v>
      </c>
      <c r="B55" s="133" t="s">
        <v>204</v>
      </c>
      <c r="C55" s="133" t="s">
        <v>205</v>
      </c>
      <c r="D55" s="141" t="s">
        <v>206</v>
      </c>
      <c r="E55" s="424"/>
      <c r="F55" s="416"/>
      <c r="G55" s="425"/>
      <c r="H55" s="425"/>
      <c r="I55" s="427"/>
      <c r="J55" s="416"/>
      <c r="K55" s="450"/>
    </row>
    <row r="56" spans="1:11" s="451" customFormat="1" ht="43.5" hidden="1" customHeight="1" x14ac:dyDescent="0.3">
      <c r="A56" s="142" t="s">
        <v>207</v>
      </c>
      <c r="B56" s="142"/>
      <c r="C56" s="142"/>
      <c r="D56" s="143" t="s">
        <v>208</v>
      </c>
      <c r="E56" s="455"/>
      <c r="F56" s="455"/>
      <c r="G56" s="455"/>
      <c r="H56" s="455"/>
      <c r="I56" s="456">
        <f>SUM(I57)</f>
        <v>0</v>
      </c>
      <c r="J56" s="457"/>
      <c r="K56" s="450"/>
    </row>
    <row r="57" spans="1:11" s="451" customFormat="1" ht="45" hidden="1" customHeight="1" x14ac:dyDescent="0.3">
      <c r="A57" s="142" t="s">
        <v>209</v>
      </c>
      <c r="B57" s="142"/>
      <c r="C57" s="142"/>
      <c r="D57" s="143" t="s">
        <v>208</v>
      </c>
      <c r="E57" s="455"/>
      <c r="F57" s="455"/>
      <c r="G57" s="455"/>
      <c r="H57" s="455"/>
      <c r="I57" s="456">
        <f>SUM(I58)</f>
        <v>0</v>
      </c>
      <c r="J57" s="457"/>
      <c r="K57" s="450"/>
    </row>
    <row r="58" spans="1:11" s="451" customFormat="1" ht="28.5" hidden="1" customHeight="1" x14ac:dyDescent="0.3">
      <c r="A58" s="133"/>
      <c r="B58" s="133"/>
      <c r="C58" s="133"/>
      <c r="D58" s="141"/>
      <c r="E58" s="437"/>
      <c r="F58" s="437"/>
      <c r="G58" s="437"/>
      <c r="H58" s="437"/>
      <c r="I58" s="439"/>
      <c r="J58" s="144"/>
      <c r="K58" s="450"/>
    </row>
    <row r="59" spans="1:11" s="451" customFormat="1" ht="51" hidden="1" customHeight="1" x14ac:dyDescent="0.3">
      <c r="A59" s="458" t="s">
        <v>210</v>
      </c>
      <c r="B59" s="459"/>
      <c r="C59" s="459"/>
      <c r="D59" s="145" t="s">
        <v>211</v>
      </c>
      <c r="E59" s="455"/>
      <c r="F59" s="455"/>
      <c r="G59" s="455"/>
      <c r="H59" s="455"/>
      <c r="I59" s="432">
        <f>SUM(I60)</f>
        <v>0</v>
      </c>
      <c r="J59" s="457"/>
      <c r="K59" s="450"/>
    </row>
    <row r="60" spans="1:11" s="451" customFormat="1" ht="48" hidden="1" customHeight="1" x14ac:dyDescent="0.3">
      <c r="A60" s="458" t="s">
        <v>212</v>
      </c>
      <c r="B60" s="459"/>
      <c r="C60" s="459"/>
      <c r="D60" s="145" t="s">
        <v>211</v>
      </c>
      <c r="E60" s="455"/>
      <c r="F60" s="455"/>
      <c r="G60" s="455"/>
      <c r="H60" s="455"/>
      <c r="I60" s="432">
        <f>SUM(I61)</f>
        <v>0</v>
      </c>
      <c r="J60" s="457"/>
      <c r="K60" s="450"/>
    </row>
    <row r="61" spans="1:11" s="451" customFormat="1" ht="45.75" hidden="1" customHeight="1" x14ac:dyDescent="0.3">
      <c r="A61" s="133" t="s">
        <v>213</v>
      </c>
      <c r="B61" s="133" t="s">
        <v>192</v>
      </c>
      <c r="C61" s="119" t="s">
        <v>193</v>
      </c>
      <c r="D61" s="338" t="s">
        <v>214</v>
      </c>
      <c r="E61" s="437"/>
      <c r="F61" s="437"/>
      <c r="G61" s="437"/>
      <c r="H61" s="437"/>
      <c r="I61" s="460"/>
      <c r="J61" s="144"/>
      <c r="K61" s="450"/>
    </row>
    <row r="62" spans="1:11" s="451" customFormat="1" ht="57" hidden="1" customHeight="1" x14ac:dyDescent="0.3">
      <c r="A62" s="459"/>
      <c r="B62" s="459"/>
      <c r="C62" s="459"/>
      <c r="D62" s="146" t="s">
        <v>215</v>
      </c>
      <c r="E62" s="455"/>
      <c r="F62" s="455"/>
      <c r="G62" s="455"/>
      <c r="H62" s="455"/>
      <c r="I62" s="456">
        <f>SUM(I63)</f>
        <v>1018999</v>
      </c>
      <c r="J62" s="457"/>
      <c r="K62" s="450"/>
    </row>
    <row r="63" spans="1:11" s="451" customFormat="1" ht="60" hidden="1" customHeight="1" x14ac:dyDescent="0.3">
      <c r="A63" s="459"/>
      <c r="B63" s="459"/>
      <c r="C63" s="459"/>
      <c r="D63" s="146" t="s">
        <v>215</v>
      </c>
      <c r="E63" s="455"/>
      <c r="F63" s="455"/>
      <c r="G63" s="455"/>
      <c r="H63" s="455"/>
      <c r="I63" s="456">
        <f>SUM(I64)</f>
        <v>1018999</v>
      </c>
      <c r="J63" s="457"/>
      <c r="K63" s="450"/>
    </row>
    <row r="64" spans="1:11" s="451" customFormat="1" ht="78" customHeight="1" x14ac:dyDescent="0.3">
      <c r="A64" s="530" t="s">
        <v>612</v>
      </c>
      <c r="B64" s="530" t="s">
        <v>613</v>
      </c>
      <c r="C64" s="530" t="s">
        <v>148</v>
      </c>
      <c r="D64" s="531" t="s">
        <v>614</v>
      </c>
      <c r="E64" s="624" t="s">
        <v>616</v>
      </c>
      <c r="F64" s="437"/>
      <c r="G64" s="437"/>
      <c r="H64" s="437"/>
      <c r="I64" s="438">
        <v>1018999</v>
      </c>
      <c r="J64" s="144"/>
      <c r="K64" s="450"/>
    </row>
    <row r="65" spans="1:11" s="628" customFormat="1" ht="62.25" customHeight="1" x14ac:dyDescent="0.35">
      <c r="A65" s="625"/>
      <c r="B65" s="625"/>
      <c r="C65" s="625"/>
      <c r="D65" s="623" t="s">
        <v>615</v>
      </c>
      <c r="E65" s="626"/>
      <c r="F65" s="626"/>
      <c r="G65" s="626"/>
      <c r="H65" s="626"/>
      <c r="I65" s="629">
        <v>1018999</v>
      </c>
      <c r="J65" s="144"/>
      <c r="K65" s="627"/>
    </row>
    <row r="66" spans="1:11" s="451" customFormat="1" ht="63" customHeight="1" x14ac:dyDescent="0.3">
      <c r="A66" s="530" t="s">
        <v>612</v>
      </c>
      <c r="B66" s="530" t="s">
        <v>613</v>
      </c>
      <c r="C66" s="530" t="s">
        <v>148</v>
      </c>
      <c r="D66" s="531" t="s">
        <v>614</v>
      </c>
      <c r="E66" s="437"/>
      <c r="F66" s="437"/>
      <c r="G66" s="437"/>
      <c r="H66" s="437"/>
      <c r="I66" s="438">
        <v>300000</v>
      </c>
      <c r="J66" s="144"/>
      <c r="K66" s="450"/>
    </row>
    <row r="67" spans="1:11" s="628" customFormat="1" ht="62.25" customHeight="1" x14ac:dyDescent="0.35">
      <c r="A67" s="625"/>
      <c r="B67" s="625"/>
      <c r="C67" s="625"/>
      <c r="D67" s="623" t="s">
        <v>615</v>
      </c>
      <c r="E67" s="626"/>
      <c r="F67" s="626"/>
      <c r="G67" s="626"/>
      <c r="H67" s="626"/>
      <c r="I67" s="629">
        <v>300000</v>
      </c>
      <c r="J67" s="144"/>
      <c r="K67" s="627"/>
    </row>
    <row r="68" spans="1:11" s="435" customFormat="1" ht="58.5" customHeight="1" x14ac:dyDescent="0.3">
      <c r="A68" s="116" t="s">
        <v>605</v>
      </c>
      <c r="B68" s="582"/>
      <c r="C68" s="582"/>
      <c r="D68" s="145" t="s">
        <v>216</v>
      </c>
      <c r="E68" s="431"/>
      <c r="F68" s="431"/>
      <c r="G68" s="431"/>
      <c r="H68" s="431"/>
      <c r="I68" s="432">
        <f>SUM(I69)</f>
        <v>49500</v>
      </c>
      <c r="J68" s="583"/>
      <c r="K68" s="434"/>
    </row>
    <row r="69" spans="1:11" s="435" customFormat="1" ht="59.25" customHeight="1" x14ac:dyDescent="0.3">
      <c r="A69" s="116" t="s">
        <v>606</v>
      </c>
      <c r="B69" s="582"/>
      <c r="C69" s="582"/>
      <c r="D69" s="145" t="s">
        <v>216</v>
      </c>
      <c r="E69" s="431"/>
      <c r="F69" s="431"/>
      <c r="G69" s="431"/>
      <c r="H69" s="431"/>
      <c r="I69" s="432">
        <f>SUM(I70)</f>
        <v>49500</v>
      </c>
      <c r="J69" s="583"/>
      <c r="K69" s="434"/>
    </row>
    <row r="70" spans="1:11" s="451" customFormat="1" ht="55.5" customHeight="1" x14ac:dyDescent="0.3">
      <c r="A70" s="295" t="s">
        <v>607</v>
      </c>
      <c r="B70" s="295" t="s">
        <v>192</v>
      </c>
      <c r="C70" s="295" t="s">
        <v>193</v>
      </c>
      <c r="D70" s="148" t="s">
        <v>214</v>
      </c>
      <c r="E70" s="437"/>
      <c r="F70" s="437"/>
      <c r="G70" s="437"/>
      <c r="H70" s="437"/>
      <c r="I70" s="438">
        <v>49500</v>
      </c>
      <c r="J70" s="144"/>
      <c r="K70" s="450"/>
    </row>
    <row r="71" spans="1:11" s="451" customFormat="1" ht="45.75" hidden="1" customHeight="1" x14ac:dyDescent="0.3">
      <c r="A71" s="459"/>
      <c r="B71" s="459"/>
      <c r="C71" s="459"/>
      <c r="D71" s="146" t="s">
        <v>217</v>
      </c>
      <c r="E71" s="455"/>
      <c r="F71" s="455"/>
      <c r="G71" s="455"/>
      <c r="H71" s="455"/>
      <c r="I71" s="456">
        <f>SUM(I72)</f>
        <v>0</v>
      </c>
      <c r="J71" s="457"/>
      <c r="K71" s="450"/>
    </row>
    <row r="72" spans="1:11" s="451" customFormat="1" ht="43.5" hidden="1" customHeight="1" x14ac:dyDescent="0.3">
      <c r="A72" s="459"/>
      <c r="B72" s="459"/>
      <c r="C72" s="459"/>
      <c r="D72" s="146" t="s">
        <v>217</v>
      </c>
      <c r="E72" s="455"/>
      <c r="F72" s="455"/>
      <c r="G72" s="455"/>
      <c r="H72" s="455"/>
      <c r="I72" s="456">
        <f>SUM(I73)</f>
        <v>0</v>
      </c>
      <c r="J72" s="457"/>
      <c r="K72" s="450"/>
    </row>
    <row r="73" spans="1:11" s="451" customFormat="1" ht="28.5" hidden="1" customHeight="1" x14ac:dyDescent="0.3">
      <c r="A73" s="124"/>
      <c r="B73" s="124"/>
      <c r="C73" s="124"/>
      <c r="D73" s="147"/>
      <c r="E73" s="437"/>
      <c r="F73" s="437"/>
      <c r="G73" s="437"/>
      <c r="H73" s="437"/>
      <c r="I73" s="439"/>
      <c r="J73" s="144"/>
      <c r="K73" s="450"/>
    </row>
    <row r="74" spans="1:11" s="451" customFormat="1" ht="42.75" hidden="1" customHeight="1" x14ac:dyDescent="0.3">
      <c r="A74" s="459"/>
      <c r="B74" s="459"/>
      <c r="C74" s="459"/>
      <c r="D74" s="146" t="s">
        <v>218</v>
      </c>
      <c r="E74" s="455"/>
      <c r="F74" s="455"/>
      <c r="G74" s="455"/>
      <c r="H74" s="455"/>
      <c r="I74" s="456">
        <f>SUM(I75)</f>
        <v>0</v>
      </c>
      <c r="J74" s="457"/>
      <c r="K74" s="450"/>
    </row>
    <row r="75" spans="1:11" s="451" customFormat="1" ht="42.75" hidden="1" customHeight="1" x14ac:dyDescent="0.3">
      <c r="A75" s="459"/>
      <c r="B75" s="459"/>
      <c r="C75" s="459"/>
      <c r="D75" s="146" t="s">
        <v>218</v>
      </c>
      <c r="E75" s="455"/>
      <c r="F75" s="455"/>
      <c r="G75" s="455"/>
      <c r="H75" s="455"/>
      <c r="I75" s="456">
        <f>SUM(I76)</f>
        <v>0</v>
      </c>
      <c r="J75" s="457"/>
      <c r="K75" s="450"/>
    </row>
    <row r="76" spans="1:11" s="451" customFormat="1" ht="42.75" hidden="1" customHeight="1" x14ac:dyDescent="0.3">
      <c r="A76" s="124"/>
      <c r="B76" s="124"/>
      <c r="C76" s="124"/>
      <c r="D76" s="148" t="s">
        <v>214</v>
      </c>
      <c r="E76" s="437"/>
      <c r="F76" s="437"/>
      <c r="G76" s="437"/>
      <c r="H76" s="437"/>
      <c r="I76" s="439"/>
      <c r="J76" s="144"/>
      <c r="K76" s="450"/>
    </row>
    <row r="77" spans="1:11" s="451" customFormat="1" ht="28.5" hidden="1" customHeight="1" x14ac:dyDescent="0.3">
      <c r="A77" s="124"/>
      <c r="B77" s="124"/>
      <c r="C77" s="124"/>
      <c r="D77" s="139"/>
      <c r="E77" s="437"/>
      <c r="F77" s="437"/>
      <c r="G77" s="437"/>
      <c r="H77" s="437"/>
      <c r="I77" s="439"/>
      <c r="J77" s="144"/>
      <c r="K77" s="450"/>
    </row>
    <row r="78" spans="1:11" s="451" customFormat="1" ht="28.5" hidden="1" customHeight="1" x14ac:dyDescent="0.3">
      <c r="A78" s="124"/>
      <c r="B78" s="124"/>
      <c r="C78" s="124"/>
      <c r="D78" s="139"/>
      <c r="E78" s="437"/>
      <c r="F78" s="437"/>
      <c r="G78" s="437"/>
      <c r="H78" s="437"/>
      <c r="I78" s="439"/>
      <c r="J78" s="144"/>
      <c r="K78" s="450"/>
    </row>
    <row r="79" spans="1:11" s="451" customFormat="1" ht="28.5" hidden="1" customHeight="1" x14ac:dyDescent="0.3">
      <c r="A79" s="124"/>
      <c r="B79" s="124"/>
      <c r="C79" s="124"/>
      <c r="D79" s="139"/>
      <c r="E79" s="437"/>
      <c r="F79" s="437"/>
      <c r="G79" s="437"/>
      <c r="H79" s="437"/>
      <c r="I79" s="439"/>
      <c r="J79" s="144"/>
      <c r="K79" s="450"/>
    </row>
    <row r="80" spans="1:11" s="451" customFormat="1" ht="28.5" hidden="1" customHeight="1" x14ac:dyDescent="0.3">
      <c r="A80" s="124"/>
      <c r="B80" s="124"/>
      <c r="C80" s="124"/>
      <c r="D80" s="139"/>
      <c r="E80" s="437"/>
      <c r="F80" s="437"/>
      <c r="G80" s="437"/>
      <c r="H80" s="437"/>
      <c r="I80" s="439"/>
      <c r="J80" s="144"/>
      <c r="K80" s="450"/>
    </row>
    <row r="81" spans="1:11" s="451" customFormat="1" ht="28.5" hidden="1" customHeight="1" x14ac:dyDescent="0.3">
      <c r="A81" s="124"/>
      <c r="B81" s="124"/>
      <c r="C81" s="124"/>
      <c r="D81" s="139"/>
      <c r="E81" s="437"/>
      <c r="F81" s="437"/>
      <c r="G81" s="437"/>
      <c r="H81" s="437"/>
      <c r="I81" s="439"/>
      <c r="J81" s="144"/>
      <c r="K81" s="450"/>
    </row>
    <row r="82" spans="1:11" s="451" customFormat="1" ht="28.5" hidden="1" customHeight="1" x14ac:dyDescent="0.3">
      <c r="A82" s="124"/>
      <c r="B82" s="124"/>
      <c r="C82" s="124"/>
      <c r="D82" s="139"/>
      <c r="E82" s="437"/>
      <c r="F82" s="437"/>
      <c r="G82" s="437"/>
      <c r="H82" s="437"/>
      <c r="I82" s="439"/>
      <c r="J82" s="144"/>
      <c r="K82" s="450"/>
    </row>
    <row r="83" spans="1:11" s="435" customFormat="1" ht="42.75" customHeight="1" x14ac:dyDescent="0.3">
      <c r="A83" s="461"/>
      <c r="B83" s="461"/>
      <c r="C83" s="462"/>
      <c r="D83" s="463" t="s">
        <v>519</v>
      </c>
      <c r="E83" s="464"/>
      <c r="F83" s="465"/>
      <c r="G83" s="464"/>
      <c r="H83" s="464"/>
      <c r="I83" s="466">
        <f>SUM(I14,I38,I69)</f>
        <v>1896323</v>
      </c>
      <c r="J83" s="466"/>
      <c r="K83" s="434"/>
    </row>
    <row r="84" spans="1:11" ht="47.25" customHeight="1" x14ac:dyDescent="0.3">
      <c r="A84" s="467"/>
      <c r="B84" s="467"/>
      <c r="C84" s="467"/>
      <c r="D84" s="401"/>
      <c r="E84" s="401"/>
      <c r="F84" s="401"/>
      <c r="G84" s="401"/>
      <c r="H84" s="401"/>
      <c r="I84" s="401"/>
      <c r="J84" s="401"/>
      <c r="K84" s="401"/>
    </row>
    <row r="85" spans="1:11" ht="40.5" customHeight="1" x14ac:dyDescent="0.3">
      <c r="A85" s="467"/>
      <c r="B85" s="467"/>
      <c r="C85" s="467"/>
      <c r="D85" s="468"/>
      <c r="E85" s="468"/>
      <c r="F85" s="468"/>
      <c r="G85" s="468"/>
      <c r="H85" s="468"/>
      <c r="I85" s="398"/>
      <c r="J85" s="398"/>
      <c r="K85" s="398"/>
    </row>
    <row r="86" spans="1:11" ht="18.75" x14ac:dyDescent="0.3">
      <c r="A86" s="467"/>
      <c r="B86" s="467"/>
      <c r="C86" s="467"/>
      <c r="D86" s="401"/>
      <c r="E86" s="401"/>
      <c r="F86" s="401"/>
      <c r="G86" s="401"/>
      <c r="H86" s="401"/>
      <c r="I86" s="398"/>
      <c r="J86" s="398"/>
      <c r="K86" s="398"/>
    </row>
    <row r="87" spans="1:11" ht="20.25" x14ac:dyDescent="0.3">
      <c r="A87" s="469"/>
      <c r="B87" s="469"/>
      <c r="C87" s="469"/>
      <c r="D87" s="470"/>
      <c r="E87" s="470"/>
      <c r="F87" s="470"/>
      <c r="G87" s="470"/>
      <c r="H87" s="470"/>
      <c r="I87" s="398"/>
      <c r="J87" s="398"/>
      <c r="K87" s="398"/>
    </row>
    <row r="88" spans="1:11" ht="15.75" x14ac:dyDescent="0.25">
      <c r="I88" s="398"/>
      <c r="J88" s="398"/>
      <c r="K88" s="398"/>
    </row>
    <row r="92" spans="1:11" ht="15.75" x14ac:dyDescent="0.2">
      <c r="E92" s="471"/>
      <c r="F92" s="472"/>
      <c r="G92" s="473"/>
      <c r="H92" s="473"/>
    </row>
    <row r="93" spans="1:11" x14ac:dyDescent="0.2">
      <c r="E93" s="471"/>
      <c r="F93" s="474"/>
      <c r="G93" s="473"/>
      <c r="H93" s="473"/>
    </row>
    <row r="94" spans="1:11" x14ac:dyDescent="0.2">
      <c r="E94" s="473"/>
      <c r="F94" s="473"/>
      <c r="G94" s="473"/>
      <c r="H94" s="473"/>
    </row>
  </sheetData>
  <pageMargins left="0.78740157480314965" right="0.19685039370078741" top="0.78740157480314965" bottom="0.27559055118110237" header="0" footer="0"/>
  <pageSetup paperSize="9" scale="55" fitToHeight="2" orientation="landscape" r:id="rId1"/>
  <headerFooter differentFirst="1" alignWithMargins="0">
    <oddHeader xml:space="preserve">&amp;C&amp;P&amp;Rпродовження додатку 5  </oddHeader>
  </headerFooter>
  <colBreaks count="1" manualBreakCount="1">
    <brk id="10" max="106"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M92"/>
  <sheetViews>
    <sheetView view="pageBreakPreview" zoomScale="70" zoomScaleNormal="112" zoomScaleSheetLayoutView="70" workbookViewId="0">
      <selection activeCell="L7" sqref="L7"/>
    </sheetView>
  </sheetViews>
  <sheetFormatPr defaultColWidth="9.140625" defaultRowHeight="12.75" x14ac:dyDescent="0.2"/>
  <cols>
    <col min="1" max="1" width="13.5703125" style="1" customWidth="1"/>
    <col min="2" max="2" width="11.85546875" style="1" customWidth="1"/>
    <col min="3" max="3" width="10.85546875" style="1" customWidth="1"/>
    <col min="4" max="4" width="53.7109375" style="1" customWidth="1"/>
    <col min="5" max="5" width="53" style="1" customWidth="1"/>
    <col min="6" max="6" width="26.42578125" style="475" customWidth="1"/>
    <col min="7" max="7" width="15.5703125" style="476" customWidth="1"/>
    <col min="8" max="8" width="16.28515625" style="477" customWidth="1"/>
    <col min="9" max="9" width="15" style="1" customWidth="1"/>
    <col min="10" max="10" width="14.140625" style="1" customWidth="1"/>
    <col min="11" max="11" width="18.28515625" style="1" customWidth="1"/>
    <col min="12" max="12" width="17.28515625" style="1" customWidth="1"/>
    <col min="13" max="13" width="16" style="1" customWidth="1"/>
    <col min="14" max="16384" width="9.140625" style="1"/>
  </cols>
  <sheetData>
    <row r="4" spans="1:13" ht="57" customHeight="1" x14ac:dyDescent="0.2"/>
    <row r="5" spans="1:13" ht="16.350000000000001" customHeight="1" x14ac:dyDescent="0.3">
      <c r="D5" s="743"/>
      <c r="E5" s="743"/>
      <c r="F5" s="743"/>
      <c r="G5" s="743"/>
      <c r="H5" s="743"/>
      <c r="I5" s="743"/>
    </row>
    <row r="6" spans="1:13" ht="18.75" x14ac:dyDescent="0.3">
      <c r="D6" s="744"/>
      <c r="E6" s="744"/>
      <c r="F6" s="744"/>
      <c r="G6" s="744"/>
      <c r="H6" s="744"/>
      <c r="I6" s="744"/>
      <c r="J6" s="744"/>
    </row>
    <row r="7" spans="1:13" ht="16.899999999999999" customHeight="1" x14ac:dyDescent="0.3">
      <c r="D7" s="478"/>
      <c r="E7" s="478"/>
      <c r="F7" s="479"/>
      <c r="G7" s="480"/>
      <c r="H7" s="478"/>
      <c r="I7" s="478"/>
      <c r="J7" s="478"/>
    </row>
    <row r="8" spans="1:13" ht="27" customHeight="1" x14ac:dyDescent="0.3">
      <c r="A8" s="481" t="s">
        <v>7</v>
      </c>
      <c r="D8" s="478"/>
      <c r="E8" s="478"/>
      <c r="F8" s="479"/>
      <c r="G8" s="480"/>
      <c r="H8" s="478"/>
      <c r="I8" s="478"/>
      <c r="J8" s="478"/>
    </row>
    <row r="9" spans="1:13" ht="17.45" customHeight="1" x14ac:dyDescent="0.3">
      <c r="A9" s="482" t="s">
        <v>6</v>
      </c>
      <c r="D9" s="478"/>
      <c r="E9" s="478"/>
      <c r="F9" s="479"/>
      <c r="G9" s="480"/>
      <c r="H9" s="478"/>
      <c r="I9" s="478"/>
      <c r="J9" s="483" t="s">
        <v>520</v>
      </c>
    </row>
    <row r="10" spans="1:13" ht="9.6" customHeight="1" x14ac:dyDescent="0.3">
      <c r="E10" s="484"/>
      <c r="F10" s="479"/>
      <c r="G10" s="480"/>
      <c r="H10" s="485"/>
    </row>
    <row r="11" spans="1:13" s="486" customFormat="1" ht="27" customHeight="1" x14ac:dyDescent="0.2">
      <c r="A11" s="745" t="s">
        <v>521</v>
      </c>
      <c r="B11" s="745" t="s">
        <v>522</v>
      </c>
      <c r="C11" s="745" t="s">
        <v>140</v>
      </c>
      <c r="D11" s="746" t="s">
        <v>523</v>
      </c>
      <c r="E11" s="747" t="s">
        <v>524</v>
      </c>
      <c r="F11" s="747" t="s">
        <v>525</v>
      </c>
      <c r="G11" s="748" t="s">
        <v>5</v>
      </c>
      <c r="H11" s="749" t="s">
        <v>1</v>
      </c>
      <c r="I11" s="741" t="s">
        <v>2</v>
      </c>
      <c r="J11" s="742"/>
    </row>
    <row r="12" spans="1:13" s="486" customFormat="1" ht="86.25" customHeight="1" x14ac:dyDescent="0.2">
      <c r="A12" s="664"/>
      <c r="B12" s="664"/>
      <c r="C12" s="664"/>
      <c r="D12" s="664"/>
      <c r="E12" s="664"/>
      <c r="F12" s="687"/>
      <c r="G12" s="664"/>
      <c r="H12" s="664"/>
      <c r="I12" s="487" t="s">
        <v>457</v>
      </c>
      <c r="J12" s="488" t="s">
        <v>223</v>
      </c>
    </row>
    <row r="13" spans="1:13" s="491" customFormat="1" ht="15.75" customHeight="1" x14ac:dyDescent="0.2">
      <c r="A13" s="489">
        <v>1</v>
      </c>
      <c r="B13" s="489">
        <v>2</v>
      </c>
      <c r="C13" s="489">
        <v>3</v>
      </c>
      <c r="D13" s="489">
        <v>4</v>
      </c>
      <c r="E13" s="490">
        <v>5</v>
      </c>
      <c r="F13" s="490">
        <v>6</v>
      </c>
      <c r="G13" s="490">
        <v>7</v>
      </c>
      <c r="H13" s="490">
        <v>8</v>
      </c>
      <c r="I13" s="489">
        <v>9</v>
      </c>
      <c r="J13" s="490">
        <v>10</v>
      </c>
    </row>
    <row r="14" spans="1:13" ht="44.25" customHeight="1" x14ac:dyDescent="0.3">
      <c r="A14" s="492" t="s">
        <v>142</v>
      </c>
      <c r="B14" s="492"/>
      <c r="C14" s="492"/>
      <c r="D14" s="493" t="s">
        <v>143</v>
      </c>
      <c r="E14" s="494"/>
      <c r="F14" s="495"/>
      <c r="G14" s="496">
        <f>SUM(G15)</f>
        <v>294573</v>
      </c>
      <c r="H14" s="496">
        <f t="shared" ref="H14:J14" si="0">SUM(H15)</f>
        <v>32893</v>
      </c>
      <c r="I14" s="496">
        <f t="shared" si="0"/>
        <v>261680</v>
      </c>
      <c r="J14" s="496">
        <f t="shared" si="0"/>
        <v>261680</v>
      </c>
      <c r="L14" s="4"/>
      <c r="M14" s="4"/>
    </row>
    <row r="15" spans="1:13" ht="41.25" customHeight="1" x14ac:dyDescent="0.3">
      <c r="A15" s="492" t="s">
        <v>144</v>
      </c>
      <c r="B15" s="492"/>
      <c r="C15" s="492"/>
      <c r="D15" s="493" t="s">
        <v>143</v>
      </c>
      <c r="E15" s="494"/>
      <c r="F15" s="495"/>
      <c r="G15" s="496">
        <f>SUM(G16:G52)</f>
        <v>294573</v>
      </c>
      <c r="H15" s="496">
        <f t="shared" ref="H15:J15" si="1">SUM(H16:H52)</f>
        <v>32893</v>
      </c>
      <c r="I15" s="496">
        <f t="shared" si="1"/>
        <v>261680</v>
      </c>
      <c r="J15" s="496">
        <f t="shared" si="1"/>
        <v>261680</v>
      </c>
      <c r="K15" s="497">
        <f>SUM(H14:I14)</f>
        <v>294573</v>
      </c>
    </row>
    <row r="16" spans="1:13" s="502" customFormat="1" ht="91.5" hidden="1" customHeight="1" x14ac:dyDescent="0.3">
      <c r="A16" s="124" t="s">
        <v>235</v>
      </c>
      <c r="B16" s="124" t="s">
        <v>158</v>
      </c>
      <c r="C16" s="124" t="s">
        <v>236</v>
      </c>
      <c r="D16" s="139" t="s">
        <v>237</v>
      </c>
      <c r="E16" s="498" t="s">
        <v>526</v>
      </c>
      <c r="F16" s="499" t="s">
        <v>527</v>
      </c>
      <c r="G16" s="217">
        <f t="shared" ref="G16:G52" si="2">SUM(H16:I16)</f>
        <v>0</v>
      </c>
      <c r="H16" s="500"/>
      <c r="I16" s="500"/>
      <c r="J16" s="500"/>
      <c r="K16" s="501"/>
    </row>
    <row r="17" spans="1:11" s="502" customFormat="1" ht="41.25" hidden="1" customHeight="1" x14ac:dyDescent="0.3">
      <c r="A17" s="124" t="s">
        <v>150</v>
      </c>
      <c r="B17" s="124" t="s">
        <v>151</v>
      </c>
      <c r="C17" s="124" t="s">
        <v>152</v>
      </c>
      <c r="D17" s="211" t="s">
        <v>153</v>
      </c>
      <c r="E17" s="503" t="s">
        <v>528</v>
      </c>
      <c r="F17" s="499" t="s">
        <v>529</v>
      </c>
      <c r="G17" s="217">
        <f t="shared" si="2"/>
        <v>0</v>
      </c>
      <c r="H17" s="504"/>
      <c r="I17" s="500"/>
      <c r="J17" s="500"/>
      <c r="K17" s="501"/>
    </row>
    <row r="18" spans="1:11" s="508" customFormat="1" ht="38.25" hidden="1" customHeight="1" x14ac:dyDescent="0.3">
      <c r="A18" s="505" t="s">
        <v>247</v>
      </c>
      <c r="B18" s="505" t="s">
        <v>248</v>
      </c>
      <c r="C18" s="505" t="s">
        <v>249</v>
      </c>
      <c r="D18" s="206" t="s">
        <v>250</v>
      </c>
      <c r="E18" s="503" t="s">
        <v>528</v>
      </c>
      <c r="F18" s="499" t="s">
        <v>529</v>
      </c>
      <c r="G18" s="217">
        <f t="shared" si="2"/>
        <v>0</v>
      </c>
      <c r="H18" s="179"/>
      <c r="I18" s="506"/>
      <c r="J18" s="507"/>
    </row>
    <row r="19" spans="1:11" s="510" customFormat="1" ht="40.5" hidden="1" customHeight="1" x14ac:dyDescent="0.3">
      <c r="A19" s="124" t="s">
        <v>251</v>
      </c>
      <c r="B19" s="124" t="s">
        <v>252</v>
      </c>
      <c r="C19" s="124" t="s">
        <v>249</v>
      </c>
      <c r="D19" s="139" t="s">
        <v>253</v>
      </c>
      <c r="E19" s="503" t="s">
        <v>528</v>
      </c>
      <c r="F19" s="499" t="s">
        <v>529</v>
      </c>
      <c r="G19" s="217">
        <f t="shared" si="2"/>
        <v>0</v>
      </c>
      <c r="H19" s="179"/>
      <c r="I19" s="506"/>
      <c r="J19" s="509"/>
    </row>
    <row r="20" spans="1:11" s="510" customFormat="1" ht="46.5" hidden="1" customHeight="1" x14ac:dyDescent="0.3">
      <c r="A20" s="505" t="s">
        <v>251</v>
      </c>
      <c r="B20" s="505" t="s">
        <v>252</v>
      </c>
      <c r="C20" s="505" t="s">
        <v>249</v>
      </c>
      <c r="D20" s="139" t="s">
        <v>253</v>
      </c>
      <c r="E20" s="503" t="s">
        <v>528</v>
      </c>
      <c r="F20" s="499" t="s">
        <v>529</v>
      </c>
      <c r="G20" s="217">
        <f t="shared" si="2"/>
        <v>0</v>
      </c>
      <c r="H20" s="179"/>
      <c r="I20" s="504"/>
      <c r="J20" s="509"/>
    </row>
    <row r="21" spans="1:11" s="512" customFormat="1" ht="36.75" hidden="1" customHeight="1" x14ac:dyDescent="0.3">
      <c r="A21" s="505" t="s">
        <v>255</v>
      </c>
      <c r="B21" s="505" t="s">
        <v>256</v>
      </c>
      <c r="C21" s="505" t="s">
        <v>249</v>
      </c>
      <c r="D21" s="511" t="s">
        <v>257</v>
      </c>
      <c r="E21" s="503" t="s">
        <v>528</v>
      </c>
      <c r="F21" s="499" t="s">
        <v>529</v>
      </c>
      <c r="G21" s="217">
        <f t="shared" si="2"/>
        <v>0</v>
      </c>
      <c r="H21" s="179"/>
      <c r="I21" s="504"/>
      <c r="J21" s="509"/>
    </row>
    <row r="22" spans="1:11" s="238" customFormat="1" ht="39.75" hidden="1" customHeight="1" x14ac:dyDescent="0.3">
      <c r="A22" s="505" t="s">
        <v>258</v>
      </c>
      <c r="B22" s="505" t="s">
        <v>259</v>
      </c>
      <c r="C22" s="505" t="s">
        <v>249</v>
      </c>
      <c r="D22" s="511" t="s">
        <v>260</v>
      </c>
      <c r="E22" s="503" t="s">
        <v>528</v>
      </c>
      <c r="F22" s="499" t="s">
        <v>529</v>
      </c>
      <c r="G22" s="217">
        <f t="shared" si="2"/>
        <v>0</v>
      </c>
      <c r="H22" s="217"/>
      <c r="I22" s="504"/>
      <c r="J22" s="306"/>
    </row>
    <row r="23" spans="1:11" s="238" customFormat="1" ht="58.5" hidden="1" customHeight="1" x14ac:dyDescent="0.3">
      <c r="A23" s="505" t="s">
        <v>262</v>
      </c>
      <c r="B23" s="505" t="s">
        <v>263</v>
      </c>
      <c r="C23" s="505" t="s">
        <v>264</v>
      </c>
      <c r="D23" s="216" t="s">
        <v>265</v>
      </c>
      <c r="E23" s="498" t="s">
        <v>530</v>
      </c>
      <c r="F23" s="499" t="s">
        <v>531</v>
      </c>
      <c r="G23" s="217">
        <f t="shared" si="2"/>
        <v>0</v>
      </c>
      <c r="H23" s="217"/>
      <c r="I23" s="504"/>
      <c r="J23" s="306"/>
    </row>
    <row r="24" spans="1:11" s="514" customFormat="1" ht="58.5" hidden="1" customHeight="1" x14ac:dyDescent="0.3">
      <c r="A24" s="124" t="s">
        <v>266</v>
      </c>
      <c r="B24" s="124" t="s">
        <v>267</v>
      </c>
      <c r="C24" s="124" t="s">
        <v>264</v>
      </c>
      <c r="D24" s="219" t="s">
        <v>268</v>
      </c>
      <c r="E24" s="498" t="s">
        <v>530</v>
      </c>
      <c r="F24" s="499" t="s">
        <v>531</v>
      </c>
      <c r="G24" s="217">
        <f t="shared" si="2"/>
        <v>0</v>
      </c>
      <c r="H24" s="179"/>
      <c r="I24" s="504"/>
      <c r="J24" s="513"/>
    </row>
    <row r="25" spans="1:11" s="508" customFormat="1" ht="45" hidden="1" customHeight="1" x14ac:dyDescent="0.3">
      <c r="A25" s="515" t="s">
        <v>532</v>
      </c>
      <c r="B25" s="505" t="s">
        <v>533</v>
      </c>
      <c r="C25" s="515" t="s">
        <v>264</v>
      </c>
      <c r="D25" s="511" t="s">
        <v>534</v>
      </c>
      <c r="E25" s="498" t="s">
        <v>535</v>
      </c>
      <c r="F25" s="499" t="s">
        <v>536</v>
      </c>
      <c r="G25" s="217">
        <f t="shared" si="2"/>
        <v>0</v>
      </c>
      <c r="H25" s="201"/>
      <c r="I25" s="516"/>
      <c r="J25" s="306"/>
    </row>
    <row r="26" spans="1:11" ht="59.25" customHeight="1" x14ac:dyDescent="0.3">
      <c r="A26" s="118" t="s">
        <v>272</v>
      </c>
      <c r="B26" s="118" t="s">
        <v>273</v>
      </c>
      <c r="C26" s="118" t="s">
        <v>264</v>
      </c>
      <c r="D26" s="527" t="s">
        <v>274</v>
      </c>
      <c r="E26" s="525" t="s">
        <v>530</v>
      </c>
      <c r="F26" s="268" t="s">
        <v>531</v>
      </c>
      <c r="G26" s="228">
        <f t="shared" si="2"/>
        <v>-49055</v>
      </c>
      <c r="H26" s="193">
        <v>-49055</v>
      </c>
      <c r="I26" s="523"/>
      <c r="J26" s="529"/>
    </row>
    <row r="27" spans="1:11" ht="96" customHeight="1" x14ac:dyDescent="0.3">
      <c r="A27" s="571" t="s">
        <v>275</v>
      </c>
      <c r="B27" s="118" t="s">
        <v>276</v>
      </c>
      <c r="C27" s="571" t="s">
        <v>264</v>
      </c>
      <c r="D27" s="340" t="s">
        <v>277</v>
      </c>
      <c r="E27" s="525" t="s">
        <v>537</v>
      </c>
      <c r="F27" s="268" t="s">
        <v>538</v>
      </c>
      <c r="G27" s="228">
        <f t="shared" si="2"/>
        <v>-73880</v>
      </c>
      <c r="H27" s="228">
        <v>-73880</v>
      </c>
      <c r="I27" s="523"/>
      <c r="J27" s="529"/>
    </row>
    <row r="28" spans="1:11" ht="44.25" hidden="1" customHeight="1" x14ac:dyDescent="0.3">
      <c r="A28" s="118" t="s">
        <v>278</v>
      </c>
      <c r="B28" s="118" t="s">
        <v>279</v>
      </c>
      <c r="C28" s="118" t="s">
        <v>280</v>
      </c>
      <c r="D28" s="340" t="s">
        <v>281</v>
      </c>
      <c r="E28" s="525"/>
      <c r="F28" s="268"/>
      <c r="G28" s="228">
        <f t="shared" si="2"/>
        <v>0</v>
      </c>
      <c r="H28" s="228"/>
      <c r="I28" s="523"/>
      <c r="J28" s="529"/>
    </row>
    <row r="29" spans="1:11" ht="57.75" customHeight="1" x14ac:dyDescent="0.3">
      <c r="A29" s="118" t="s">
        <v>282</v>
      </c>
      <c r="B29" s="118" t="s">
        <v>283</v>
      </c>
      <c r="C29" s="118" t="s">
        <v>166</v>
      </c>
      <c r="D29" s="243" t="s">
        <v>284</v>
      </c>
      <c r="E29" s="520" t="s">
        <v>539</v>
      </c>
      <c r="F29" s="268" t="s">
        <v>540</v>
      </c>
      <c r="G29" s="228">
        <f t="shared" si="2"/>
        <v>-6724</v>
      </c>
      <c r="H29" s="193">
        <v>-6724</v>
      </c>
      <c r="I29" s="523"/>
      <c r="J29" s="526"/>
    </row>
    <row r="30" spans="1:11" s="522" customFormat="1" ht="57" customHeight="1" x14ac:dyDescent="0.3">
      <c r="A30" s="118" t="s">
        <v>285</v>
      </c>
      <c r="B30" s="118" t="s">
        <v>286</v>
      </c>
      <c r="C30" s="572" t="s">
        <v>166</v>
      </c>
      <c r="D30" s="243" t="s">
        <v>287</v>
      </c>
      <c r="E30" s="520" t="s">
        <v>539</v>
      </c>
      <c r="F30" s="268" t="s">
        <v>540</v>
      </c>
      <c r="G30" s="228">
        <f t="shared" si="2"/>
        <v>-83068</v>
      </c>
      <c r="H30" s="228">
        <v>-83068</v>
      </c>
      <c r="I30" s="523"/>
      <c r="J30" s="573"/>
    </row>
    <row r="31" spans="1:11" s="522" customFormat="1" ht="60" customHeight="1" x14ac:dyDescent="0.3">
      <c r="A31" s="119" t="s">
        <v>288</v>
      </c>
      <c r="B31" s="119" t="s">
        <v>289</v>
      </c>
      <c r="C31" s="230" t="s">
        <v>166</v>
      </c>
      <c r="D31" s="243" t="s">
        <v>290</v>
      </c>
      <c r="E31" s="520" t="s">
        <v>539</v>
      </c>
      <c r="F31" s="268" t="s">
        <v>540</v>
      </c>
      <c r="G31" s="228">
        <f t="shared" si="2"/>
        <v>-53200</v>
      </c>
      <c r="H31" s="228">
        <v>-53200</v>
      </c>
      <c r="I31" s="523"/>
      <c r="J31" s="573"/>
    </row>
    <row r="32" spans="1:11" s="510" customFormat="1" ht="80.25" hidden="1" customHeight="1" x14ac:dyDescent="0.3">
      <c r="A32" s="124" t="s">
        <v>304</v>
      </c>
      <c r="B32" s="124" t="s">
        <v>305</v>
      </c>
      <c r="C32" s="518" t="s">
        <v>296</v>
      </c>
      <c r="D32" s="519" t="s">
        <v>306</v>
      </c>
      <c r="E32" s="503" t="s">
        <v>541</v>
      </c>
      <c r="F32" s="499" t="s">
        <v>542</v>
      </c>
      <c r="G32" s="217">
        <f t="shared" si="2"/>
        <v>0</v>
      </c>
      <c r="H32" s="217"/>
      <c r="I32" s="217"/>
      <c r="J32" s="217"/>
    </row>
    <row r="33" spans="1:10" s="510" customFormat="1" ht="65.25" customHeight="1" x14ac:dyDescent="0.3">
      <c r="A33" s="126" t="s">
        <v>294</v>
      </c>
      <c r="B33" s="126" t="s">
        <v>295</v>
      </c>
      <c r="C33" s="126" t="s">
        <v>296</v>
      </c>
      <c r="D33" s="226" t="s">
        <v>297</v>
      </c>
      <c r="E33" s="520" t="s">
        <v>543</v>
      </c>
      <c r="F33" s="521" t="s">
        <v>544</v>
      </c>
      <c r="G33" s="228">
        <f t="shared" si="2"/>
        <v>49400</v>
      </c>
      <c r="H33" s="228">
        <v>49400</v>
      </c>
      <c r="I33" s="217"/>
      <c r="J33" s="217"/>
    </row>
    <row r="34" spans="1:10" s="522" customFormat="1" ht="54.75" hidden="1" customHeight="1" x14ac:dyDescent="0.3">
      <c r="A34" s="126" t="s">
        <v>298</v>
      </c>
      <c r="B34" s="126" t="s">
        <v>299</v>
      </c>
      <c r="C34" s="126" t="s">
        <v>296</v>
      </c>
      <c r="D34" s="226" t="s">
        <v>300</v>
      </c>
      <c r="E34" s="520" t="s">
        <v>543</v>
      </c>
      <c r="F34" s="521" t="s">
        <v>544</v>
      </c>
      <c r="G34" s="228">
        <f t="shared" si="2"/>
        <v>0</v>
      </c>
      <c r="H34" s="228"/>
      <c r="I34" s="228"/>
      <c r="J34" s="228"/>
    </row>
    <row r="35" spans="1:10" s="522" customFormat="1" ht="79.5" customHeight="1" x14ac:dyDescent="0.3">
      <c r="A35" s="118" t="s">
        <v>307</v>
      </c>
      <c r="B35" s="118" t="s">
        <v>308</v>
      </c>
      <c r="C35" s="118" t="s">
        <v>296</v>
      </c>
      <c r="D35" s="121" t="s">
        <v>309</v>
      </c>
      <c r="E35" s="520" t="s">
        <v>543</v>
      </c>
      <c r="F35" s="521" t="s">
        <v>544</v>
      </c>
      <c r="G35" s="228">
        <f t="shared" si="2"/>
        <v>511100</v>
      </c>
      <c r="H35" s="228">
        <v>249420</v>
      </c>
      <c r="I35" s="523">
        <v>261680</v>
      </c>
      <c r="J35" s="523">
        <v>261680</v>
      </c>
    </row>
    <row r="36" spans="1:10" s="522" customFormat="1" ht="79.5" hidden="1" customHeight="1" x14ac:dyDescent="0.3">
      <c r="A36" s="118" t="s">
        <v>307</v>
      </c>
      <c r="B36" s="118" t="s">
        <v>308</v>
      </c>
      <c r="C36" s="118" t="s">
        <v>296</v>
      </c>
      <c r="D36" s="121" t="s">
        <v>309</v>
      </c>
      <c r="E36" s="520" t="s">
        <v>545</v>
      </c>
      <c r="F36" s="521" t="s">
        <v>546</v>
      </c>
      <c r="G36" s="228">
        <f t="shared" si="2"/>
        <v>0</v>
      </c>
      <c r="H36" s="228"/>
      <c r="I36" s="523"/>
      <c r="J36" s="523"/>
    </row>
    <row r="37" spans="1:10" s="522" customFormat="1" ht="94.5" hidden="1" customHeight="1" x14ac:dyDescent="0.3">
      <c r="A37" s="119" t="s">
        <v>310</v>
      </c>
      <c r="B37" s="119" t="s">
        <v>311</v>
      </c>
      <c r="C37" s="119" t="s">
        <v>189</v>
      </c>
      <c r="D37" s="121" t="s">
        <v>312</v>
      </c>
      <c r="E37" s="520" t="s">
        <v>547</v>
      </c>
      <c r="F37" s="521" t="s">
        <v>548</v>
      </c>
      <c r="G37" s="228">
        <f t="shared" si="2"/>
        <v>0</v>
      </c>
      <c r="H37" s="228"/>
      <c r="I37" s="523"/>
      <c r="J37" s="523"/>
    </row>
    <row r="38" spans="1:10" s="524" customFormat="1" ht="75.75" hidden="1" customHeight="1" x14ac:dyDescent="0.3">
      <c r="A38" s="341" t="s">
        <v>317</v>
      </c>
      <c r="B38" s="128" t="s">
        <v>169</v>
      </c>
      <c r="C38" s="128" t="s">
        <v>145</v>
      </c>
      <c r="D38" s="129" t="s">
        <v>170</v>
      </c>
      <c r="E38" s="520" t="s">
        <v>549</v>
      </c>
      <c r="F38" s="521" t="s">
        <v>550</v>
      </c>
      <c r="G38" s="228">
        <f t="shared" si="2"/>
        <v>0</v>
      </c>
      <c r="H38" s="228"/>
      <c r="I38" s="523"/>
      <c r="J38" s="523"/>
    </row>
    <row r="39" spans="1:10" s="524" customFormat="1" ht="45" hidden="1" customHeight="1" x14ac:dyDescent="0.3">
      <c r="A39" s="119" t="s">
        <v>502</v>
      </c>
      <c r="B39" s="119" t="s">
        <v>503</v>
      </c>
      <c r="C39" s="119" t="s">
        <v>145</v>
      </c>
      <c r="D39" s="120" t="s">
        <v>504</v>
      </c>
      <c r="E39" s="520" t="s">
        <v>528</v>
      </c>
      <c r="F39" s="268" t="s">
        <v>529</v>
      </c>
      <c r="G39" s="228">
        <f t="shared" si="2"/>
        <v>0</v>
      </c>
      <c r="H39" s="228"/>
      <c r="I39" s="523"/>
      <c r="J39" s="523"/>
    </row>
    <row r="40" spans="1:10" s="524" customFormat="1" ht="63.75" hidden="1" customHeight="1" x14ac:dyDescent="0.3">
      <c r="A40" s="119" t="s">
        <v>313</v>
      </c>
      <c r="B40" s="119" t="s">
        <v>314</v>
      </c>
      <c r="C40" s="119" t="s">
        <v>315</v>
      </c>
      <c r="D40" s="121" t="s">
        <v>316</v>
      </c>
      <c r="E40" s="520"/>
      <c r="F40" s="521"/>
      <c r="G40" s="228">
        <f t="shared" si="2"/>
        <v>0</v>
      </c>
      <c r="H40" s="228"/>
      <c r="I40" s="523"/>
      <c r="J40" s="523"/>
    </row>
    <row r="41" spans="1:10" s="524" customFormat="1" ht="51.75" hidden="1" customHeight="1" x14ac:dyDescent="0.3">
      <c r="A41" s="119" t="s">
        <v>154</v>
      </c>
      <c r="B41" s="119" t="s">
        <v>155</v>
      </c>
      <c r="C41" s="119" t="s">
        <v>145</v>
      </c>
      <c r="D41" s="120" t="s">
        <v>156</v>
      </c>
      <c r="E41" s="520" t="s">
        <v>551</v>
      </c>
      <c r="F41" s="268" t="s">
        <v>552</v>
      </c>
      <c r="G41" s="228">
        <f t="shared" si="2"/>
        <v>0</v>
      </c>
      <c r="H41" s="228"/>
      <c r="I41" s="523"/>
      <c r="J41" s="523"/>
    </row>
    <row r="42" spans="1:10" ht="63" hidden="1" customHeight="1" x14ac:dyDescent="0.3">
      <c r="A42" s="119" t="s">
        <v>146</v>
      </c>
      <c r="B42" s="119" t="s">
        <v>147</v>
      </c>
      <c r="C42" s="119" t="s">
        <v>148</v>
      </c>
      <c r="D42" s="121" t="s">
        <v>149</v>
      </c>
      <c r="E42" s="525" t="s">
        <v>553</v>
      </c>
      <c r="F42" s="268" t="s">
        <v>554</v>
      </c>
      <c r="G42" s="228">
        <f t="shared" si="2"/>
        <v>0</v>
      </c>
      <c r="H42" s="193"/>
      <c r="I42" s="523"/>
      <c r="J42" s="523"/>
    </row>
    <row r="43" spans="1:10" s="3" customFormat="1" ht="75" hidden="1" customHeight="1" x14ac:dyDescent="0.3">
      <c r="A43" s="119" t="s">
        <v>318</v>
      </c>
      <c r="B43" s="119" t="s">
        <v>319</v>
      </c>
      <c r="C43" s="119" t="s">
        <v>320</v>
      </c>
      <c r="D43" s="120" t="s">
        <v>321</v>
      </c>
      <c r="E43" s="520" t="s">
        <v>543</v>
      </c>
      <c r="F43" s="521" t="s">
        <v>544</v>
      </c>
      <c r="G43" s="228">
        <f t="shared" si="2"/>
        <v>0</v>
      </c>
      <c r="H43" s="193"/>
      <c r="I43" s="523"/>
      <c r="J43" s="526"/>
    </row>
    <row r="44" spans="1:10" s="3" customFormat="1" ht="60.75" hidden="1" customHeight="1" x14ac:dyDescent="0.3">
      <c r="A44" s="118" t="s">
        <v>334</v>
      </c>
      <c r="B44" s="118" t="s">
        <v>335</v>
      </c>
      <c r="C44" s="118" t="s">
        <v>148</v>
      </c>
      <c r="D44" s="527" t="s">
        <v>336</v>
      </c>
      <c r="E44" s="520" t="s">
        <v>555</v>
      </c>
      <c r="F44" s="521" t="s">
        <v>556</v>
      </c>
      <c r="G44" s="228">
        <f t="shared" si="2"/>
        <v>0</v>
      </c>
      <c r="H44" s="228"/>
      <c r="I44" s="523"/>
      <c r="J44" s="526"/>
    </row>
    <row r="45" spans="1:10" s="3" customFormat="1" ht="45.75" hidden="1" customHeight="1" x14ac:dyDescent="0.3">
      <c r="A45" s="119" t="s">
        <v>322</v>
      </c>
      <c r="B45" s="119" t="s">
        <v>323</v>
      </c>
      <c r="C45" s="119" t="s">
        <v>324</v>
      </c>
      <c r="D45" s="120" t="s">
        <v>325</v>
      </c>
      <c r="E45" s="520" t="s">
        <v>551</v>
      </c>
      <c r="F45" s="268" t="s">
        <v>552</v>
      </c>
      <c r="G45" s="228">
        <f t="shared" si="2"/>
        <v>0</v>
      </c>
      <c r="H45" s="228"/>
      <c r="I45" s="523"/>
      <c r="J45" s="523"/>
    </row>
    <row r="46" spans="1:10" ht="59.25" hidden="1" customHeight="1" x14ac:dyDescent="0.3">
      <c r="A46" s="118" t="s">
        <v>337</v>
      </c>
      <c r="B46" s="118" t="s">
        <v>338</v>
      </c>
      <c r="C46" s="118" t="s">
        <v>148</v>
      </c>
      <c r="D46" s="527" t="s">
        <v>339</v>
      </c>
      <c r="E46" s="520"/>
      <c r="F46" s="521"/>
      <c r="G46" s="228">
        <f t="shared" si="2"/>
        <v>0</v>
      </c>
      <c r="H46" s="528"/>
      <c r="I46" s="523"/>
      <c r="J46" s="529"/>
    </row>
    <row r="47" spans="1:10" ht="3.75" hidden="1" customHeight="1" x14ac:dyDescent="0.3">
      <c r="A47" s="118" t="s">
        <v>340</v>
      </c>
      <c r="B47" s="118" t="s">
        <v>341</v>
      </c>
      <c r="C47" s="530" t="s">
        <v>342</v>
      </c>
      <c r="D47" s="531" t="s">
        <v>343</v>
      </c>
      <c r="E47" s="520" t="s">
        <v>557</v>
      </c>
      <c r="F47" s="521" t="s">
        <v>558</v>
      </c>
      <c r="G47" s="228">
        <f t="shared" si="2"/>
        <v>0</v>
      </c>
      <c r="H47" s="193"/>
      <c r="I47" s="523"/>
      <c r="J47" s="529"/>
    </row>
    <row r="48" spans="1:10" ht="60" hidden="1" customHeight="1" x14ac:dyDescent="0.3">
      <c r="A48" s="122" t="s">
        <v>346</v>
      </c>
      <c r="B48" s="119" t="s">
        <v>347</v>
      </c>
      <c r="C48" s="122" t="s">
        <v>348</v>
      </c>
      <c r="D48" s="123" t="s">
        <v>349</v>
      </c>
      <c r="E48" s="520" t="s">
        <v>559</v>
      </c>
      <c r="F48" s="268" t="s">
        <v>560</v>
      </c>
      <c r="G48" s="228">
        <f t="shared" si="2"/>
        <v>0</v>
      </c>
      <c r="H48" s="532"/>
      <c r="I48" s="523"/>
      <c r="J48" s="529"/>
    </row>
    <row r="49" spans="1:11" ht="61.5" hidden="1" customHeight="1" x14ac:dyDescent="0.3">
      <c r="A49" s="118" t="s">
        <v>3</v>
      </c>
      <c r="B49" s="118" t="s">
        <v>157</v>
      </c>
      <c r="C49" s="118" t="s">
        <v>158</v>
      </c>
      <c r="D49" s="527" t="s">
        <v>159</v>
      </c>
      <c r="E49" s="525" t="s">
        <v>537</v>
      </c>
      <c r="F49" s="268" t="s">
        <v>538</v>
      </c>
      <c r="G49" s="228">
        <f t="shared" si="2"/>
        <v>0</v>
      </c>
      <c r="H49" s="193"/>
      <c r="I49" s="523"/>
      <c r="J49" s="529"/>
    </row>
    <row r="50" spans="1:11" ht="57.75" hidden="1" customHeight="1" x14ac:dyDescent="0.3">
      <c r="A50" s="118" t="s">
        <v>3</v>
      </c>
      <c r="B50" s="118" t="s">
        <v>157</v>
      </c>
      <c r="C50" s="118" t="s">
        <v>158</v>
      </c>
      <c r="D50" s="527" t="s">
        <v>159</v>
      </c>
      <c r="E50" s="525" t="s">
        <v>561</v>
      </c>
      <c r="F50" s="268" t="s">
        <v>562</v>
      </c>
      <c r="G50" s="228">
        <f t="shared" si="2"/>
        <v>0</v>
      </c>
      <c r="H50" s="193"/>
      <c r="I50" s="523"/>
      <c r="J50" s="523"/>
    </row>
    <row r="51" spans="1:11" ht="43.5" hidden="1" customHeight="1" x14ac:dyDescent="0.3">
      <c r="A51" s="118" t="s">
        <v>3</v>
      </c>
      <c r="B51" s="118" t="s">
        <v>157</v>
      </c>
      <c r="C51" s="118" t="s">
        <v>158</v>
      </c>
      <c r="D51" s="527" t="s">
        <v>159</v>
      </c>
      <c r="E51" s="525" t="s">
        <v>553</v>
      </c>
      <c r="F51" s="268" t="s">
        <v>554</v>
      </c>
      <c r="G51" s="228">
        <f t="shared" si="2"/>
        <v>0</v>
      </c>
      <c r="H51" s="193"/>
      <c r="I51" s="523"/>
      <c r="J51" s="523"/>
    </row>
    <row r="52" spans="1:11" ht="61.5" hidden="1" customHeight="1" x14ac:dyDescent="0.3">
      <c r="A52" s="119" t="s">
        <v>26</v>
      </c>
      <c r="B52" s="119" t="s">
        <v>160</v>
      </c>
      <c r="C52" s="119" t="s">
        <v>158</v>
      </c>
      <c r="D52" s="520" t="s">
        <v>27</v>
      </c>
      <c r="E52" s="525" t="s">
        <v>553</v>
      </c>
      <c r="F52" s="268" t="s">
        <v>554</v>
      </c>
      <c r="G52" s="228">
        <f t="shared" si="2"/>
        <v>0</v>
      </c>
      <c r="H52" s="193"/>
      <c r="I52" s="523"/>
      <c r="J52" s="523"/>
    </row>
    <row r="53" spans="1:11" s="5" customFormat="1" ht="66.75" hidden="1" customHeight="1" x14ac:dyDescent="0.3">
      <c r="A53" s="492" t="s">
        <v>161</v>
      </c>
      <c r="B53" s="492"/>
      <c r="C53" s="492"/>
      <c r="D53" s="493" t="s">
        <v>162</v>
      </c>
      <c r="E53" s="533"/>
      <c r="F53" s="534"/>
      <c r="G53" s="241">
        <f>SUM(G54)</f>
        <v>0</v>
      </c>
      <c r="H53" s="241">
        <f t="shared" ref="H53:J53" si="3">SUM(H54)</f>
        <v>0</v>
      </c>
      <c r="I53" s="241">
        <f t="shared" si="3"/>
        <v>0</v>
      </c>
      <c r="J53" s="241">
        <f t="shared" si="3"/>
        <v>0</v>
      </c>
    </row>
    <row r="54" spans="1:11" s="5" customFormat="1" ht="66" hidden="1" customHeight="1" x14ac:dyDescent="0.3">
      <c r="A54" s="492" t="s">
        <v>163</v>
      </c>
      <c r="B54" s="492"/>
      <c r="C54" s="492"/>
      <c r="D54" s="493" t="s">
        <v>162</v>
      </c>
      <c r="E54" s="533"/>
      <c r="F54" s="534"/>
      <c r="G54" s="241">
        <f>SUM(G55:G64)</f>
        <v>0</v>
      </c>
      <c r="H54" s="241">
        <f t="shared" ref="H54:J54" si="4">SUM(H55:H64)</f>
        <v>0</v>
      </c>
      <c r="I54" s="241">
        <f t="shared" si="4"/>
        <v>0</v>
      </c>
      <c r="J54" s="241">
        <f t="shared" si="4"/>
        <v>0</v>
      </c>
      <c r="K54" s="4">
        <f>SUM(H53:I53)</f>
        <v>0</v>
      </c>
    </row>
    <row r="55" spans="1:11" s="537" customFormat="1" ht="110.25" hidden="1" customHeight="1" x14ac:dyDescent="0.3">
      <c r="A55" s="126" t="s">
        <v>164</v>
      </c>
      <c r="B55" s="119" t="s">
        <v>165</v>
      </c>
      <c r="C55" s="119" t="s">
        <v>166</v>
      </c>
      <c r="D55" s="120" t="s">
        <v>167</v>
      </c>
      <c r="E55" s="525" t="s">
        <v>563</v>
      </c>
      <c r="F55" s="521" t="s">
        <v>564</v>
      </c>
      <c r="G55" s="228">
        <f t="shared" ref="G55:G64" si="5">SUM(H55:I55)</f>
        <v>0</v>
      </c>
      <c r="H55" s="535"/>
      <c r="I55" s="193"/>
      <c r="J55" s="193"/>
      <c r="K55" s="536"/>
    </row>
    <row r="56" spans="1:11" s="537" customFormat="1" ht="99.75" hidden="1" customHeight="1" x14ac:dyDescent="0.3">
      <c r="A56" s="126" t="s">
        <v>565</v>
      </c>
      <c r="B56" s="119" t="s">
        <v>243</v>
      </c>
      <c r="C56" s="119" t="s">
        <v>244</v>
      </c>
      <c r="D56" s="127" t="s">
        <v>245</v>
      </c>
      <c r="E56" s="525" t="s">
        <v>563</v>
      </c>
      <c r="F56" s="521" t="s">
        <v>564</v>
      </c>
      <c r="G56" s="228">
        <f t="shared" si="5"/>
        <v>0</v>
      </c>
      <c r="H56" s="535"/>
      <c r="I56" s="193"/>
      <c r="J56" s="193"/>
      <c r="K56" s="536"/>
    </row>
    <row r="57" spans="1:11" ht="96" hidden="1" customHeight="1" x14ac:dyDescent="0.3">
      <c r="A57" s="126" t="s">
        <v>355</v>
      </c>
      <c r="B57" s="126" t="s">
        <v>292</v>
      </c>
      <c r="C57" s="126" t="s">
        <v>189</v>
      </c>
      <c r="D57" s="226" t="s">
        <v>293</v>
      </c>
      <c r="E57" s="525" t="s">
        <v>563</v>
      </c>
      <c r="F57" s="521" t="s">
        <v>564</v>
      </c>
      <c r="G57" s="228">
        <f t="shared" si="5"/>
        <v>0</v>
      </c>
      <c r="H57" s="193"/>
      <c r="I57" s="523"/>
      <c r="J57" s="523"/>
      <c r="K57" s="5"/>
    </row>
    <row r="58" spans="1:11" s="524" customFormat="1" ht="96.75" hidden="1" customHeight="1" x14ac:dyDescent="0.3">
      <c r="A58" s="126" t="s">
        <v>356</v>
      </c>
      <c r="B58" s="126" t="s">
        <v>357</v>
      </c>
      <c r="C58" s="126" t="s">
        <v>296</v>
      </c>
      <c r="D58" s="226" t="s">
        <v>358</v>
      </c>
      <c r="E58" s="525" t="s">
        <v>563</v>
      </c>
      <c r="F58" s="521" t="s">
        <v>564</v>
      </c>
      <c r="G58" s="228">
        <f t="shared" si="5"/>
        <v>0</v>
      </c>
      <c r="H58" s="193"/>
      <c r="I58" s="523"/>
      <c r="J58" s="523"/>
      <c r="K58" s="538"/>
    </row>
    <row r="59" spans="1:11" s="524" customFormat="1" ht="95.25" hidden="1" customHeight="1" x14ac:dyDescent="0.3">
      <c r="A59" s="126" t="s">
        <v>359</v>
      </c>
      <c r="B59" s="126" t="s">
        <v>360</v>
      </c>
      <c r="C59" s="126" t="s">
        <v>296</v>
      </c>
      <c r="D59" s="226" t="s">
        <v>361</v>
      </c>
      <c r="E59" s="525" t="s">
        <v>563</v>
      </c>
      <c r="F59" s="521" t="s">
        <v>564</v>
      </c>
      <c r="G59" s="228">
        <f t="shared" si="5"/>
        <v>0</v>
      </c>
      <c r="H59" s="193"/>
      <c r="I59" s="523"/>
      <c r="J59" s="523"/>
      <c r="K59" s="538"/>
    </row>
    <row r="60" spans="1:11" s="524" customFormat="1" ht="112.5" hidden="1" customHeight="1" x14ac:dyDescent="0.3">
      <c r="A60" s="128" t="s">
        <v>168</v>
      </c>
      <c r="B60" s="128" t="s">
        <v>169</v>
      </c>
      <c r="C60" s="128" t="s">
        <v>145</v>
      </c>
      <c r="D60" s="129" t="s">
        <v>170</v>
      </c>
      <c r="E60" s="525" t="s">
        <v>563</v>
      </c>
      <c r="F60" s="521" t="s">
        <v>564</v>
      </c>
      <c r="G60" s="228">
        <f t="shared" si="5"/>
        <v>0</v>
      </c>
      <c r="H60" s="193"/>
      <c r="I60" s="523"/>
      <c r="J60" s="523"/>
      <c r="K60" s="538"/>
    </row>
    <row r="61" spans="1:11" ht="92.25" hidden="1" customHeight="1" x14ac:dyDescent="0.3">
      <c r="A61" s="128" t="s">
        <v>168</v>
      </c>
      <c r="B61" s="128" t="s">
        <v>169</v>
      </c>
      <c r="C61" s="128" t="s">
        <v>145</v>
      </c>
      <c r="D61" s="129" t="s">
        <v>170</v>
      </c>
      <c r="E61" s="525" t="s">
        <v>566</v>
      </c>
      <c r="F61" s="521" t="s">
        <v>567</v>
      </c>
      <c r="G61" s="228">
        <f t="shared" si="5"/>
        <v>0</v>
      </c>
      <c r="H61" s="193"/>
      <c r="I61" s="523"/>
      <c r="J61" s="523"/>
      <c r="K61" s="5"/>
    </row>
    <row r="62" spans="1:11" ht="110.25" hidden="1" customHeight="1" x14ac:dyDescent="0.3">
      <c r="A62" s="119" t="s">
        <v>171</v>
      </c>
      <c r="B62" s="119" t="s">
        <v>172</v>
      </c>
      <c r="C62" s="119" t="s">
        <v>145</v>
      </c>
      <c r="D62" s="120" t="s">
        <v>568</v>
      </c>
      <c r="E62" s="525" t="s">
        <v>563</v>
      </c>
      <c r="F62" s="521" t="s">
        <v>564</v>
      </c>
      <c r="G62" s="228">
        <f t="shared" si="5"/>
        <v>0</v>
      </c>
      <c r="H62" s="193"/>
      <c r="I62" s="523"/>
      <c r="J62" s="523"/>
      <c r="K62" s="5"/>
    </row>
    <row r="63" spans="1:11" ht="73.5" hidden="1" customHeight="1" x14ac:dyDescent="0.3">
      <c r="A63" s="119" t="s">
        <v>174</v>
      </c>
      <c r="B63" s="119" t="s">
        <v>155</v>
      </c>
      <c r="C63" s="119" t="s">
        <v>145</v>
      </c>
      <c r="D63" s="120" t="s">
        <v>156</v>
      </c>
      <c r="E63" s="525" t="s">
        <v>569</v>
      </c>
      <c r="F63" s="521" t="s">
        <v>570</v>
      </c>
      <c r="G63" s="228">
        <f t="shared" si="5"/>
        <v>0</v>
      </c>
      <c r="H63" s="193"/>
      <c r="I63" s="523"/>
      <c r="J63" s="523"/>
      <c r="K63" s="5"/>
    </row>
    <row r="64" spans="1:11" ht="97.5" hidden="1" customHeight="1" x14ac:dyDescent="0.3">
      <c r="A64" s="128" t="s">
        <v>365</v>
      </c>
      <c r="B64" s="119" t="s">
        <v>157</v>
      </c>
      <c r="C64" s="119" t="s">
        <v>158</v>
      </c>
      <c r="D64" s="339" t="s">
        <v>159</v>
      </c>
      <c r="E64" s="525" t="s">
        <v>563</v>
      </c>
      <c r="F64" s="521" t="s">
        <v>564</v>
      </c>
      <c r="G64" s="228">
        <f t="shared" si="5"/>
        <v>0</v>
      </c>
      <c r="H64" s="523"/>
      <c r="I64" s="523"/>
      <c r="J64" s="523"/>
      <c r="K64" s="5"/>
    </row>
    <row r="65" spans="1:11" s="3" customFormat="1" ht="47.25" hidden="1" customHeight="1" x14ac:dyDescent="0.3">
      <c r="A65" s="116" t="s">
        <v>175</v>
      </c>
      <c r="B65" s="539"/>
      <c r="C65" s="539"/>
      <c r="D65" s="132" t="s">
        <v>176</v>
      </c>
      <c r="E65" s="540"/>
      <c r="F65" s="541"/>
      <c r="G65" s="496">
        <f>SUM(G66)</f>
        <v>0</v>
      </c>
      <c r="H65" s="496">
        <f t="shared" ref="H65:J65" si="6">SUM(H66)</f>
        <v>0</v>
      </c>
      <c r="I65" s="496">
        <f t="shared" si="6"/>
        <v>0</v>
      </c>
      <c r="J65" s="496">
        <f t="shared" si="6"/>
        <v>0</v>
      </c>
    </row>
    <row r="66" spans="1:11" s="3" customFormat="1" ht="45.75" hidden="1" customHeight="1" x14ac:dyDescent="0.3">
      <c r="A66" s="116" t="s">
        <v>177</v>
      </c>
      <c r="B66" s="539"/>
      <c r="C66" s="539"/>
      <c r="D66" s="132" t="s">
        <v>176</v>
      </c>
      <c r="E66" s="540"/>
      <c r="F66" s="541"/>
      <c r="G66" s="496">
        <f>SUM(G67:G69)</f>
        <v>0</v>
      </c>
      <c r="H66" s="496">
        <f t="shared" ref="H66:J66" si="7">SUM(H67:H69)</f>
        <v>0</v>
      </c>
      <c r="I66" s="496">
        <f t="shared" si="7"/>
        <v>0</v>
      </c>
      <c r="J66" s="496">
        <f t="shared" si="7"/>
        <v>0</v>
      </c>
      <c r="K66" s="542">
        <f>SUM(H66:I66)</f>
        <v>0</v>
      </c>
    </row>
    <row r="67" spans="1:11" s="238" customFormat="1" ht="45.75" hidden="1" customHeight="1" x14ac:dyDescent="0.3">
      <c r="A67" s="515" t="s">
        <v>181</v>
      </c>
      <c r="B67" s="515" t="s">
        <v>571</v>
      </c>
      <c r="C67" s="543" t="s">
        <v>182</v>
      </c>
      <c r="D67" s="447" t="s">
        <v>572</v>
      </c>
      <c r="E67" s="498" t="s">
        <v>573</v>
      </c>
      <c r="F67" s="544" t="s">
        <v>574</v>
      </c>
      <c r="G67" s="179">
        <f t="shared" ref="G67" si="8">SUM(H67:I67)</f>
        <v>0</v>
      </c>
      <c r="H67" s="179"/>
      <c r="I67" s="500"/>
      <c r="J67" s="545"/>
      <c r="K67" s="306"/>
    </row>
    <row r="68" spans="1:11" s="238" customFormat="1" ht="57" hidden="1" customHeight="1" x14ac:dyDescent="0.3">
      <c r="A68" s="133" t="s">
        <v>377</v>
      </c>
      <c r="B68" s="133" t="s">
        <v>378</v>
      </c>
      <c r="C68" s="133" t="s">
        <v>375</v>
      </c>
      <c r="D68" s="243" t="s">
        <v>379</v>
      </c>
      <c r="E68" s="520" t="s">
        <v>539</v>
      </c>
      <c r="F68" s="268" t="s">
        <v>540</v>
      </c>
      <c r="G68" s="228">
        <f>SUM(H68:I68)</f>
        <v>0</v>
      </c>
      <c r="H68" s="193"/>
      <c r="I68" s="500"/>
      <c r="J68" s="545"/>
      <c r="K68" s="305"/>
    </row>
    <row r="69" spans="1:11" s="508" customFormat="1" ht="42" hidden="1" customHeight="1" x14ac:dyDescent="0.3">
      <c r="A69" s="505" t="s">
        <v>575</v>
      </c>
      <c r="B69" s="505" t="s">
        <v>331</v>
      </c>
      <c r="C69" s="505" t="s">
        <v>332</v>
      </c>
      <c r="D69" s="546" t="s">
        <v>333</v>
      </c>
      <c r="E69" s="503" t="s">
        <v>576</v>
      </c>
      <c r="F69" s="499"/>
      <c r="G69" s="499"/>
      <c r="H69" s="504"/>
      <c r="I69" s="504"/>
      <c r="J69" s="517"/>
    </row>
    <row r="70" spans="1:11" s="3" customFormat="1" ht="60" hidden="1" customHeight="1" x14ac:dyDescent="0.3">
      <c r="A70" s="116" t="s">
        <v>184</v>
      </c>
      <c r="B70" s="116"/>
      <c r="C70" s="116"/>
      <c r="D70" s="132" t="s">
        <v>185</v>
      </c>
      <c r="E70" s="547"/>
      <c r="F70" s="541"/>
      <c r="G70" s="241">
        <f>SUM(G71)</f>
        <v>0</v>
      </c>
      <c r="H70" s="241">
        <f t="shared" ref="H70:J70" si="9">SUM(H71)</f>
        <v>0</v>
      </c>
      <c r="I70" s="241">
        <f t="shared" si="9"/>
        <v>0</v>
      </c>
      <c r="J70" s="241">
        <f t="shared" si="9"/>
        <v>0</v>
      </c>
    </row>
    <row r="71" spans="1:11" s="3" customFormat="1" ht="57.75" hidden="1" customHeight="1" x14ac:dyDescent="0.3">
      <c r="A71" s="116" t="s">
        <v>186</v>
      </c>
      <c r="B71" s="116"/>
      <c r="C71" s="116"/>
      <c r="D71" s="132" t="s">
        <v>185</v>
      </c>
      <c r="E71" s="547"/>
      <c r="F71" s="541"/>
      <c r="G71" s="496">
        <f>SUM(G73:G79)</f>
        <v>0</v>
      </c>
      <c r="H71" s="496">
        <f>SUM(H73:H79)</f>
        <v>0</v>
      </c>
      <c r="I71" s="496">
        <f>SUM(I73:I79)</f>
        <v>0</v>
      </c>
      <c r="J71" s="496">
        <f>SUM(J73:J79)</f>
        <v>0</v>
      </c>
      <c r="K71" s="542">
        <f>SUM(H71:I71)</f>
        <v>0</v>
      </c>
    </row>
    <row r="72" spans="1:11" s="3" customFormat="1" ht="102" hidden="1" customHeight="1" x14ac:dyDescent="0.3">
      <c r="A72" s="274" t="s">
        <v>577</v>
      </c>
      <c r="B72" s="274" t="s">
        <v>578</v>
      </c>
      <c r="C72" s="242"/>
      <c r="D72" s="243" t="s">
        <v>579</v>
      </c>
      <c r="E72" s="520" t="s">
        <v>580</v>
      </c>
      <c r="F72" s="268"/>
      <c r="G72" s="268"/>
      <c r="H72" s="523"/>
      <c r="I72" s="523"/>
      <c r="J72" s="526"/>
    </row>
    <row r="73" spans="1:11" s="3" customFormat="1" ht="55.5" hidden="1" customHeight="1" x14ac:dyDescent="0.3">
      <c r="A73" s="274" t="s">
        <v>581</v>
      </c>
      <c r="B73" s="274" t="s">
        <v>582</v>
      </c>
      <c r="C73" s="242" t="s">
        <v>398</v>
      </c>
      <c r="D73" s="243" t="s">
        <v>583</v>
      </c>
      <c r="E73" s="520" t="s">
        <v>584</v>
      </c>
      <c r="F73" s="521" t="s">
        <v>585</v>
      </c>
      <c r="G73" s="228">
        <f>SUM(H73:I73)</f>
        <v>0</v>
      </c>
      <c r="H73" s="523"/>
      <c r="I73" s="523"/>
      <c r="J73" s="526"/>
    </row>
    <row r="74" spans="1:11" s="3" customFormat="1" ht="58.5" hidden="1" customHeight="1" x14ac:dyDescent="0.3">
      <c r="A74" s="274" t="s">
        <v>586</v>
      </c>
      <c r="B74" s="548" t="s">
        <v>587</v>
      </c>
      <c r="C74" s="549" t="s">
        <v>371</v>
      </c>
      <c r="D74" s="243" t="s">
        <v>588</v>
      </c>
      <c r="E74" s="520" t="s">
        <v>584</v>
      </c>
      <c r="F74" s="521" t="s">
        <v>585</v>
      </c>
      <c r="G74" s="228">
        <f t="shared" ref="G74:G83" si="10">SUM(H74:I74)</f>
        <v>0</v>
      </c>
      <c r="H74" s="523"/>
      <c r="I74" s="523"/>
      <c r="J74" s="526"/>
    </row>
    <row r="75" spans="1:11" s="551" customFormat="1" ht="61.5" hidden="1" customHeight="1" x14ac:dyDescent="0.3">
      <c r="A75" s="274" t="s">
        <v>589</v>
      </c>
      <c r="B75" s="274" t="s">
        <v>590</v>
      </c>
      <c r="C75" s="242" t="s">
        <v>371</v>
      </c>
      <c r="D75" s="243" t="s">
        <v>591</v>
      </c>
      <c r="E75" s="520" t="s">
        <v>584</v>
      </c>
      <c r="F75" s="521" t="s">
        <v>585</v>
      </c>
      <c r="G75" s="228">
        <f t="shared" si="10"/>
        <v>0</v>
      </c>
      <c r="H75" s="523"/>
      <c r="I75" s="523"/>
      <c r="J75" s="550"/>
    </row>
    <row r="76" spans="1:11" s="551" customFormat="1" ht="52.5" hidden="1" customHeight="1" x14ac:dyDescent="0.3">
      <c r="A76" s="284" t="s">
        <v>592</v>
      </c>
      <c r="B76" s="284" t="s">
        <v>593</v>
      </c>
      <c r="C76" s="133"/>
      <c r="D76" s="285" t="s">
        <v>594</v>
      </c>
      <c r="E76" s="520" t="s">
        <v>584</v>
      </c>
      <c r="F76" s="521" t="s">
        <v>585</v>
      </c>
      <c r="G76" s="228">
        <f t="shared" si="10"/>
        <v>0</v>
      </c>
      <c r="H76" s="523"/>
      <c r="I76" s="523"/>
      <c r="J76" s="550"/>
    </row>
    <row r="77" spans="1:11" s="551" customFormat="1" ht="62.25" hidden="1" customHeight="1" x14ac:dyDescent="0.3">
      <c r="A77" s="284" t="s">
        <v>396</v>
      </c>
      <c r="B77" s="284" t="s">
        <v>397</v>
      </c>
      <c r="C77" s="133" t="s">
        <v>398</v>
      </c>
      <c r="D77" s="285" t="s">
        <v>595</v>
      </c>
      <c r="E77" s="520" t="s">
        <v>584</v>
      </c>
      <c r="F77" s="521" t="s">
        <v>585</v>
      </c>
      <c r="G77" s="228">
        <f t="shared" si="10"/>
        <v>0</v>
      </c>
      <c r="H77" s="523"/>
      <c r="I77" s="523"/>
      <c r="J77" s="550"/>
    </row>
    <row r="78" spans="1:11" s="551" customFormat="1" ht="0.75" hidden="1" customHeight="1" x14ac:dyDescent="0.3">
      <c r="A78" s="552" t="s">
        <v>596</v>
      </c>
      <c r="B78" s="552" t="s">
        <v>597</v>
      </c>
      <c r="C78" s="553"/>
      <c r="D78" s="554" t="s">
        <v>598</v>
      </c>
      <c r="E78" s="520" t="s">
        <v>584</v>
      </c>
      <c r="F78" s="521" t="s">
        <v>585</v>
      </c>
      <c r="G78" s="228">
        <f t="shared" si="10"/>
        <v>0</v>
      </c>
      <c r="H78" s="523"/>
      <c r="I78" s="523"/>
      <c r="J78" s="550"/>
    </row>
    <row r="79" spans="1:11" s="551" customFormat="1" ht="61.5" hidden="1" customHeight="1" x14ac:dyDescent="0.3">
      <c r="A79" s="274" t="s">
        <v>400</v>
      </c>
      <c r="B79" s="274" t="s">
        <v>279</v>
      </c>
      <c r="C79" s="133" t="s">
        <v>280</v>
      </c>
      <c r="D79" s="285" t="s">
        <v>281</v>
      </c>
      <c r="E79" s="520" t="s">
        <v>584</v>
      </c>
      <c r="F79" s="521" t="s">
        <v>585</v>
      </c>
      <c r="G79" s="228">
        <f t="shared" si="10"/>
        <v>0</v>
      </c>
      <c r="H79" s="523"/>
      <c r="I79" s="523"/>
      <c r="J79" s="550"/>
    </row>
    <row r="80" spans="1:11" s="3" customFormat="1" ht="50.25" hidden="1" customHeight="1" x14ac:dyDescent="0.3">
      <c r="A80" s="116" t="s">
        <v>197</v>
      </c>
      <c r="B80" s="116"/>
      <c r="C80" s="116"/>
      <c r="D80" s="145" t="s">
        <v>198</v>
      </c>
      <c r="E80" s="555"/>
      <c r="F80" s="556"/>
      <c r="G80" s="241">
        <f>SUM(G81)</f>
        <v>0</v>
      </c>
      <c r="H80" s="241">
        <f t="shared" ref="H80:J80" si="11">SUM(H81)</f>
        <v>0</v>
      </c>
      <c r="I80" s="241">
        <f t="shared" si="11"/>
        <v>0</v>
      </c>
      <c r="J80" s="241">
        <f t="shared" si="11"/>
        <v>0</v>
      </c>
    </row>
    <row r="81" spans="1:11" s="3" customFormat="1" ht="51" hidden="1" customHeight="1" x14ac:dyDescent="0.3">
      <c r="A81" s="116" t="s">
        <v>199</v>
      </c>
      <c r="B81" s="116"/>
      <c r="C81" s="116"/>
      <c r="D81" s="145" t="s">
        <v>198</v>
      </c>
      <c r="E81" s="555"/>
      <c r="F81" s="556"/>
      <c r="G81" s="241">
        <f>SUM(G82:G83)</f>
        <v>0</v>
      </c>
      <c r="H81" s="241">
        <f t="shared" ref="H81:J81" si="12">SUM(H82:H83)</f>
        <v>0</v>
      </c>
      <c r="I81" s="241">
        <f t="shared" si="12"/>
        <v>0</v>
      </c>
      <c r="J81" s="241">
        <f t="shared" si="12"/>
        <v>0</v>
      </c>
      <c r="K81" s="542">
        <f>SUM(H81:I81)</f>
        <v>0</v>
      </c>
    </row>
    <row r="82" spans="1:11" s="3" customFormat="1" ht="45.75" hidden="1" customHeight="1" x14ac:dyDescent="0.3">
      <c r="A82" s="128" t="s">
        <v>415</v>
      </c>
      <c r="B82" s="128" t="s">
        <v>416</v>
      </c>
      <c r="C82" s="128" t="s">
        <v>413</v>
      </c>
      <c r="D82" s="140" t="s">
        <v>417</v>
      </c>
      <c r="E82" s="520" t="s">
        <v>599</v>
      </c>
      <c r="F82" s="521" t="s">
        <v>600</v>
      </c>
      <c r="G82" s="228">
        <f t="shared" si="10"/>
        <v>0</v>
      </c>
      <c r="H82" s="523"/>
      <c r="I82" s="523"/>
      <c r="J82" s="557"/>
    </row>
    <row r="83" spans="1:11" s="238" customFormat="1" ht="44.25" hidden="1" customHeight="1" x14ac:dyDescent="0.3">
      <c r="A83" s="128" t="s">
        <v>200</v>
      </c>
      <c r="B83" s="128" t="s">
        <v>201</v>
      </c>
      <c r="C83" s="128" t="s">
        <v>145</v>
      </c>
      <c r="D83" s="140" t="s">
        <v>202</v>
      </c>
      <c r="E83" s="520" t="s">
        <v>599</v>
      </c>
      <c r="F83" s="521" t="s">
        <v>600</v>
      </c>
      <c r="G83" s="228">
        <f t="shared" si="10"/>
        <v>0</v>
      </c>
      <c r="H83" s="504"/>
      <c r="I83" s="523"/>
      <c r="J83" s="523"/>
    </row>
    <row r="84" spans="1:11" s="563" customFormat="1" ht="42.75" customHeight="1" x14ac:dyDescent="0.3">
      <c r="A84" s="558" t="s">
        <v>601</v>
      </c>
      <c r="B84" s="558" t="s">
        <v>601</v>
      </c>
      <c r="C84" s="559" t="s">
        <v>601</v>
      </c>
      <c r="D84" s="560" t="s">
        <v>456</v>
      </c>
      <c r="E84" s="560" t="s">
        <v>601</v>
      </c>
      <c r="F84" s="560" t="s">
        <v>601</v>
      </c>
      <c r="G84" s="561">
        <f>SUM(G15,G54,G66,G71,G81)</f>
        <v>294573</v>
      </c>
      <c r="H84" s="561">
        <f>SUM(H15,H54,H66,H71,H81)</f>
        <v>32893</v>
      </c>
      <c r="I84" s="561">
        <f>SUM(I15,I54,I66,I71,I81)</f>
        <v>261680</v>
      </c>
      <c r="J84" s="561">
        <f>SUM(J15,J54,J66,J71,J81)</f>
        <v>261680</v>
      </c>
      <c r="K84" s="562">
        <f>SUM(H84:I84)</f>
        <v>294573</v>
      </c>
    </row>
    <row r="85" spans="1:11" ht="28.9" customHeight="1" x14ac:dyDescent="0.3">
      <c r="A85" s="564"/>
      <c r="B85" s="564"/>
      <c r="C85" s="564"/>
      <c r="D85" s="564"/>
      <c r="E85" s="564"/>
      <c r="F85" s="565"/>
      <c r="G85" s="566"/>
      <c r="H85" s="567"/>
      <c r="I85" s="567"/>
    </row>
    <row r="86" spans="1:11" ht="101.25" customHeight="1" x14ac:dyDescent="0.3">
      <c r="A86" s="564"/>
      <c r="B86" s="564"/>
      <c r="C86" s="564"/>
      <c r="D86" s="564"/>
      <c r="E86" s="564"/>
      <c r="F86" s="565"/>
      <c r="G86" s="566"/>
      <c r="H86" s="567"/>
      <c r="I86" s="567"/>
    </row>
    <row r="87" spans="1:11" ht="18.75" x14ac:dyDescent="0.3">
      <c r="A87" s="564"/>
      <c r="B87" s="564"/>
      <c r="C87" s="564"/>
      <c r="D87" s="568"/>
      <c r="E87" s="568"/>
      <c r="F87" s="569"/>
      <c r="G87" s="570"/>
      <c r="I87" s="567"/>
    </row>
    <row r="88" spans="1:11" ht="18.75" x14ac:dyDescent="0.3">
      <c r="A88" s="564"/>
      <c r="B88" s="564"/>
      <c r="C88" s="564"/>
      <c r="D88" s="564"/>
      <c r="E88" s="564"/>
      <c r="F88" s="565"/>
      <c r="G88" s="566"/>
      <c r="H88" s="567"/>
      <c r="I88" s="567"/>
    </row>
    <row r="89" spans="1:11" ht="18.75" x14ac:dyDescent="0.3">
      <c r="A89" s="564"/>
      <c r="B89" s="564"/>
      <c r="C89" s="564"/>
      <c r="D89" s="564"/>
      <c r="E89" s="564"/>
      <c r="F89" s="565"/>
      <c r="G89" s="566"/>
      <c r="H89" s="567"/>
      <c r="I89" s="567"/>
    </row>
    <row r="90" spans="1:11" x14ac:dyDescent="0.2">
      <c r="A90" s="568"/>
      <c r="B90" s="568"/>
      <c r="C90" s="568"/>
      <c r="D90" s="568"/>
      <c r="E90" s="568"/>
      <c r="F90" s="569"/>
      <c r="G90" s="570"/>
    </row>
    <row r="91" spans="1:11" ht="18" x14ac:dyDescent="0.25">
      <c r="A91" s="568"/>
      <c r="B91" s="568"/>
      <c r="C91" s="568"/>
      <c r="D91" s="568"/>
      <c r="E91" s="568"/>
      <c r="F91" s="569"/>
      <c r="G91" s="570"/>
      <c r="H91" s="542"/>
      <c r="I91" s="542"/>
    </row>
    <row r="92" spans="1:11" x14ac:dyDescent="0.2">
      <c r="A92" s="568"/>
      <c r="B92" s="568"/>
      <c r="C92" s="568"/>
      <c r="D92" s="568"/>
      <c r="E92" s="568"/>
      <c r="F92" s="569"/>
      <c r="G92" s="570"/>
    </row>
  </sheetData>
  <mergeCells count="11">
    <mergeCell ref="I11:J11"/>
    <mergeCell ref="D5:I5"/>
    <mergeCell ref="D6:J6"/>
    <mergeCell ref="A11:A12"/>
    <mergeCell ref="B11:B12"/>
    <mergeCell ref="C11:C12"/>
    <mergeCell ref="D11:D12"/>
    <mergeCell ref="E11:E12"/>
    <mergeCell ref="F11:F12"/>
    <mergeCell ref="G11:G12"/>
    <mergeCell ref="H11:H12"/>
  </mergeCells>
  <pageMargins left="0.74803149606299213" right="0.19685039370078741" top="0.86614173228346458" bottom="0.6692913385826772" header="0" footer="0"/>
  <pageSetup paperSize="9" scale="60" orientation="landscape" r:id="rId1"/>
  <headerFooter differentFirst="1" alignWithMargins="0">
    <oddHeader xml:space="preserve">&amp;C&amp;P&amp;Rпродовження додатку 6
</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6</vt:i4>
      </vt:variant>
      <vt:variant>
        <vt:lpstr>Именованные диапазоны</vt:lpstr>
      </vt:variant>
      <vt:variant>
        <vt:i4>9</vt:i4>
      </vt:variant>
    </vt:vector>
  </HeadingPairs>
  <TitlesOfParts>
    <vt:vector size="15" baseType="lpstr">
      <vt:lpstr>дод1</vt:lpstr>
      <vt:lpstr>дод2</vt:lpstr>
      <vt:lpstr>дод3</vt:lpstr>
      <vt:lpstr>дод4</vt:lpstr>
      <vt:lpstr>дод5</vt:lpstr>
      <vt:lpstr>дод6</vt:lpstr>
      <vt:lpstr>дод3!Заголовки_для_печати</vt:lpstr>
      <vt:lpstr>дод5!Заголовки_для_печати</vt:lpstr>
      <vt:lpstr>дод6!Заголовки_для_печати</vt:lpstr>
      <vt:lpstr>дод1!Область_печати</vt:lpstr>
      <vt:lpstr>дод2!Область_печати</vt:lpstr>
      <vt:lpstr>дод3!Область_печати</vt:lpstr>
      <vt:lpstr>дод4!Область_печати</vt:lpstr>
      <vt:lpstr>дод5!Область_печати</vt:lpstr>
      <vt:lpstr>дод6!Область_печати</vt:lpstr>
    </vt:vector>
  </TitlesOfParts>
  <Company>Відділ доходів</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Лена</dc:creator>
  <cp:lastModifiedBy>Lytay</cp:lastModifiedBy>
  <cp:lastPrinted>2021-05-25T10:00:32Z</cp:lastPrinted>
  <dcterms:created xsi:type="dcterms:W3CDTF">2004-12-22T07:46:33Z</dcterms:created>
  <dcterms:modified xsi:type="dcterms:W3CDTF">2021-05-25T13:06:40Z</dcterms:modified>
</cp:coreProperties>
</file>