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ra\рішення 2021\звіт перше півріччя 2021\проєкт ради\"/>
    </mc:Choice>
  </mc:AlternateContent>
  <bookViews>
    <workbookView xWindow="6675" yWindow="270" windowWidth="11895" windowHeight="9990" tabRatio="555" activeTab="1"/>
  </bookViews>
  <sheets>
    <sheet name="дод1" sheetId="18" r:id="rId1"/>
    <sheet name="дод2" sheetId="19" r:id="rId2"/>
  </sheets>
  <definedNames>
    <definedName name="_xlnm.Print_Titles" localSheetId="0">дод1!$9:$11</definedName>
    <definedName name="_xlnm.Print_Titles" localSheetId="1">дод2!$10:$13</definedName>
    <definedName name="_xlnm.Print_Area" localSheetId="0">дод1!$A$1:$H$77</definedName>
    <definedName name="_xlnm.Print_Area" localSheetId="1">дод2!$A$1:$W$145</definedName>
  </definedNames>
  <calcPr calcId="162913"/>
</workbook>
</file>

<file path=xl/calcChain.xml><?xml version="1.0" encoding="utf-8"?>
<calcChain xmlns="http://schemas.openxmlformats.org/spreadsheetml/2006/main">
  <c r="U142" i="19" l="1"/>
  <c r="T142" i="19"/>
  <c r="R142" i="19"/>
  <c r="P142" i="19"/>
  <c r="U140" i="19"/>
  <c r="T140" i="19"/>
  <c r="S140" i="19"/>
  <c r="R140" i="19"/>
  <c r="Q140" i="19"/>
  <c r="P140" i="19"/>
  <c r="J140" i="19"/>
  <c r="U139" i="19"/>
  <c r="T139" i="19"/>
  <c r="S139" i="19"/>
  <c r="R139" i="19"/>
  <c r="Q139" i="19"/>
  <c r="P139" i="19"/>
  <c r="J139" i="19"/>
  <c r="U138" i="19"/>
  <c r="T138" i="19"/>
  <c r="S138" i="19"/>
  <c r="R138" i="19"/>
  <c r="Q138" i="19"/>
  <c r="P138" i="19"/>
  <c r="J138" i="19"/>
  <c r="U137" i="19"/>
  <c r="T137" i="19"/>
  <c r="S137" i="19"/>
  <c r="R137" i="19"/>
  <c r="P137" i="19"/>
  <c r="J137" i="19"/>
  <c r="U136" i="19"/>
  <c r="T136" i="19"/>
  <c r="S136" i="19"/>
  <c r="R136" i="19"/>
  <c r="Q136" i="19"/>
  <c r="P136" i="19"/>
  <c r="J136" i="19"/>
  <c r="U135" i="19"/>
  <c r="T135" i="19"/>
  <c r="S135" i="19"/>
  <c r="R135" i="19"/>
  <c r="P135" i="19"/>
  <c r="K135" i="19"/>
  <c r="J135" i="19"/>
  <c r="U134" i="19"/>
  <c r="T134" i="19"/>
  <c r="S134" i="19"/>
  <c r="R134" i="19"/>
  <c r="P134" i="19"/>
  <c r="K134" i="19"/>
  <c r="J134" i="19"/>
  <c r="U133" i="19"/>
  <c r="T133" i="19"/>
  <c r="S133" i="19"/>
  <c r="R133" i="19"/>
  <c r="P133" i="19"/>
  <c r="K133" i="19"/>
  <c r="J133" i="19"/>
  <c r="U132" i="19"/>
  <c r="T132" i="19"/>
  <c r="S132" i="19"/>
  <c r="R132" i="19"/>
  <c r="Q132" i="19"/>
  <c r="P132" i="19"/>
  <c r="J132" i="19"/>
  <c r="U131" i="19"/>
  <c r="T131" i="19"/>
  <c r="S131" i="19"/>
  <c r="R131" i="19"/>
  <c r="P131" i="19"/>
  <c r="K131" i="19"/>
  <c r="J131" i="19"/>
  <c r="U130" i="19"/>
  <c r="T130" i="19"/>
  <c r="S130" i="19"/>
  <c r="R130" i="19"/>
  <c r="P130" i="19"/>
  <c r="J130" i="19"/>
  <c r="V129" i="19"/>
  <c r="U129" i="19"/>
  <c r="T129" i="19"/>
  <c r="S129" i="19"/>
  <c r="R129" i="19"/>
  <c r="P129" i="19"/>
  <c r="J129" i="19"/>
  <c r="V128" i="19"/>
  <c r="U128" i="19"/>
  <c r="W128" i="19" s="1"/>
  <c r="T128" i="19"/>
  <c r="S128" i="19"/>
  <c r="R128" i="19"/>
  <c r="P128" i="19"/>
  <c r="J128" i="19"/>
  <c r="U127" i="19"/>
  <c r="T127" i="19"/>
  <c r="W127" i="19" s="1"/>
  <c r="S127" i="19"/>
  <c r="R127" i="19"/>
  <c r="Q127" i="19"/>
  <c r="P127" i="19"/>
  <c r="J127" i="19"/>
  <c r="U126" i="19"/>
  <c r="T126" i="19"/>
  <c r="S126" i="19"/>
  <c r="R126" i="19"/>
  <c r="P126" i="19"/>
  <c r="J126" i="19"/>
  <c r="U125" i="19"/>
  <c r="W125" i="19" s="1"/>
  <c r="T125" i="19"/>
  <c r="S125" i="19"/>
  <c r="R125" i="19"/>
  <c r="Q125" i="19"/>
  <c r="P125" i="19"/>
  <c r="J125" i="19"/>
  <c r="U124" i="19"/>
  <c r="T124" i="19"/>
  <c r="S124" i="19"/>
  <c r="R124" i="19"/>
  <c r="Q124" i="19"/>
  <c r="P124" i="19"/>
  <c r="J124" i="19"/>
  <c r="U123" i="19"/>
  <c r="W123" i="19" s="1"/>
  <c r="T123" i="19"/>
  <c r="S123" i="19"/>
  <c r="R123" i="19"/>
  <c r="Q123" i="19"/>
  <c r="P123" i="19"/>
  <c r="J123" i="19"/>
  <c r="U122" i="19"/>
  <c r="T122" i="19"/>
  <c r="S122" i="19"/>
  <c r="R122" i="19"/>
  <c r="Q122" i="19"/>
  <c r="P122" i="19"/>
  <c r="J122" i="19"/>
  <c r="U121" i="19"/>
  <c r="W121" i="19" s="1"/>
  <c r="T121" i="19"/>
  <c r="S121" i="19"/>
  <c r="R121" i="19"/>
  <c r="Q121" i="19"/>
  <c r="P121" i="19"/>
  <c r="J121" i="19"/>
  <c r="U120" i="19"/>
  <c r="T120" i="19"/>
  <c r="S120" i="19"/>
  <c r="R120" i="19"/>
  <c r="Q120" i="19"/>
  <c r="P120" i="19"/>
  <c r="J120" i="19"/>
  <c r="U119" i="19"/>
  <c r="W119" i="19" s="1"/>
  <c r="T119" i="19"/>
  <c r="S119" i="19"/>
  <c r="R119" i="19"/>
  <c r="J119" i="19"/>
  <c r="U118" i="19"/>
  <c r="V118" i="19" s="1"/>
  <c r="T118" i="19"/>
  <c r="S118" i="19"/>
  <c r="R118" i="19"/>
  <c r="P118" i="19"/>
  <c r="K118" i="19"/>
  <c r="J118" i="19"/>
  <c r="U117" i="19"/>
  <c r="T117" i="19"/>
  <c r="S117" i="19"/>
  <c r="R117" i="19"/>
  <c r="P117" i="19"/>
  <c r="K117" i="19"/>
  <c r="J117" i="19"/>
  <c r="U116" i="19"/>
  <c r="T116" i="19"/>
  <c r="W116" i="19" s="1"/>
  <c r="S116" i="19"/>
  <c r="R116" i="19"/>
  <c r="Q116" i="19"/>
  <c r="P116" i="19"/>
  <c r="J116" i="19"/>
  <c r="U114" i="19"/>
  <c r="T114" i="19"/>
  <c r="S114" i="19"/>
  <c r="R114" i="19"/>
  <c r="Q114" i="19"/>
  <c r="P114" i="19"/>
  <c r="K114" i="19"/>
  <c r="J114" i="19"/>
  <c r="U113" i="19"/>
  <c r="W113" i="19" s="1"/>
  <c r="T113" i="19"/>
  <c r="S113" i="19"/>
  <c r="R113" i="19"/>
  <c r="Q113" i="19"/>
  <c r="P113" i="19"/>
  <c r="K113" i="19"/>
  <c r="J113" i="19"/>
  <c r="U112" i="19"/>
  <c r="W112" i="19" s="1"/>
  <c r="T112" i="19"/>
  <c r="S112" i="19"/>
  <c r="R112" i="19"/>
  <c r="Q112" i="19"/>
  <c r="P112" i="19"/>
  <c r="K112" i="19"/>
  <c r="J112" i="19"/>
  <c r="U111" i="19"/>
  <c r="W111" i="19" s="1"/>
  <c r="T111" i="19"/>
  <c r="S111" i="19"/>
  <c r="R111" i="19"/>
  <c r="Q111" i="19"/>
  <c r="P111" i="19"/>
  <c r="J111" i="19"/>
  <c r="U110" i="19"/>
  <c r="T110" i="19"/>
  <c r="W110" i="19" s="1"/>
  <c r="S110" i="19"/>
  <c r="R110" i="19"/>
  <c r="Q110" i="19"/>
  <c r="P110" i="19"/>
  <c r="J110" i="19"/>
  <c r="U109" i="19"/>
  <c r="T109" i="19"/>
  <c r="S109" i="19"/>
  <c r="R109" i="19"/>
  <c r="Q109" i="19"/>
  <c r="P109" i="19"/>
  <c r="K109" i="19"/>
  <c r="J109" i="19"/>
  <c r="U108" i="19"/>
  <c r="T108" i="19"/>
  <c r="S108" i="19"/>
  <c r="R108" i="19"/>
  <c r="Q108" i="19"/>
  <c r="P108" i="19"/>
  <c r="K108" i="19"/>
  <c r="J108" i="19"/>
  <c r="U107" i="19"/>
  <c r="V107" i="19" s="1"/>
  <c r="T107" i="19"/>
  <c r="S107" i="19"/>
  <c r="R107" i="19"/>
  <c r="P107" i="19"/>
  <c r="J107" i="19"/>
  <c r="U106" i="19"/>
  <c r="T106" i="19"/>
  <c r="S106" i="19"/>
  <c r="R106" i="19"/>
  <c r="P106" i="19"/>
  <c r="J106" i="19"/>
  <c r="U105" i="19"/>
  <c r="V105" i="19" s="1"/>
  <c r="T105" i="19"/>
  <c r="S105" i="19"/>
  <c r="R105" i="19"/>
  <c r="P105" i="19"/>
  <c r="J105" i="19"/>
  <c r="U104" i="19"/>
  <c r="T104" i="19"/>
  <c r="S104" i="19"/>
  <c r="R104" i="19"/>
  <c r="Q104" i="19"/>
  <c r="P104" i="19"/>
  <c r="J104" i="19"/>
  <c r="U103" i="19"/>
  <c r="T103" i="19"/>
  <c r="S103" i="19"/>
  <c r="R103" i="19"/>
  <c r="Q103" i="19"/>
  <c r="P103" i="19"/>
  <c r="J103" i="19"/>
  <c r="U102" i="19"/>
  <c r="T102" i="19"/>
  <c r="S102" i="19"/>
  <c r="R102" i="19"/>
  <c r="Q102" i="19"/>
  <c r="P102" i="19"/>
  <c r="J102" i="19"/>
  <c r="U101" i="19"/>
  <c r="V101" i="19" s="1"/>
  <c r="T101" i="19"/>
  <c r="S101" i="19"/>
  <c r="R101" i="19"/>
  <c r="P101" i="19"/>
  <c r="J101" i="19"/>
  <c r="U100" i="19"/>
  <c r="W100" i="19" s="1"/>
  <c r="T100" i="19"/>
  <c r="S100" i="19"/>
  <c r="R100" i="19"/>
  <c r="Q100" i="19"/>
  <c r="P100" i="19"/>
  <c r="J100" i="19"/>
  <c r="U99" i="19"/>
  <c r="T99" i="19"/>
  <c r="S99" i="19"/>
  <c r="R99" i="19"/>
  <c r="Q99" i="19"/>
  <c r="P99" i="19"/>
  <c r="J99" i="19"/>
  <c r="U98" i="19"/>
  <c r="W98" i="19" s="1"/>
  <c r="T98" i="19"/>
  <c r="S98" i="19"/>
  <c r="R98" i="19"/>
  <c r="Q98" i="19"/>
  <c r="P98" i="19"/>
  <c r="J98" i="19"/>
  <c r="U97" i="19"/>
  <c r="T97" i="19"/>
  <c r="S97" i="19"/>
  <c r="R97" i="19"/>
  <c r="P97" i="19"/>
  <c r="K97" i="19"/>
  <c r="J97" i="19"/>
  <c r="U96" i="19"/>
  <c r="V96" i="19" s="1"/>
  <c r="T96" i="19"/>
  <c r="S96" i="19"/>
  <c r="R96" i="19"/>
  <c r="P96" i="19"/>
  <c r="K96" i="19"/>
  <c r="J96" i="19"/>
  <c r="U95" i="19"/>
  <c r="T95" i="19"/>
  <c r="S95" i="19"/>
  <c r="R95" i="19"/>
  <c r="P95" i="19"/>
  <c r="K95" i="19"/>
  <c r="J95" i="19"/>
  <c r="U94" i="19"/>
  <c r="V94" i="19" s="1"/>
  <c r="T94" i="19"/>
  <c r="S94" i="19"/>
  <c r="R94" i="19"/>
  <c r="P94" i="19"/>
  <c r="J94" i="19"/>
  <c r="U93" i="19"/>
  <c r="T93" i="19"/>
  <c r="S93" i="19"/>
  <c r="R93" i="19"/>
  <c r="Q93" i="19"/>
  <c r="P93" i="19"/>
  <c r="J93" i="19"/>
  <c r="U92" i="19"/>
  <c r="T92" i="19"/>
  <c r="S92" i="19"/>
  <c r="R92" i="19"/>
  <c r="Q92" i="19"/>
  <c r="P92" i="19"/>
  <c r="J92" i="19"/>
  <c r="W91" i="19"/>
  <c r="U91" i="19"/>
  <c r="T91" i="19"/>
  <c r="S91" i="19"/>
  <c r="R91" i="19"/>
  <c r="Q91" i="19"/>
  <c r="P91" i="19"/>
  <c r="K91" i="19"/>
  <c r="J91" i="19"/>
  <c r="U90" i="19"/>
  <c r="T90" i="19"/>
  <c r="S90" i="19"/>
  <c r="R90" i="19"/>
  <c r="P90" i="19"/>
  <c r="J90" i="19"/>
  <c r="U89" i="19"/>
  <c r="V89" i="19" s="1"/>
  <c r="T89" i="19"/>
  <c r="S89" i="19"/>
  <c r="R89" i="19"/>
  <c r="Q89" i="19"/>
  <c r="P89" i="19"/>
  <c r="J89" i="19"/>
  <c r="T88" i="19"/>
  <c r="O88" i="19"/>
  <c r="N88" i="19"/>
  <c r="M88" i="19"/>
  <c r="L88" i="19"/>
  <c r="H88" i="19"/>
  <c r="G88" i="19"/>
  <c r="F88" i="19"/>
  <c r="U87" i="19"/>
  <c r="T87" i="19"/>
  <c r="S87" i="19"/>
  <c r="R87" i="19"/>
  <c r="P87" i="19"/>
  <c r="K87" i="19"/>
  <c r="J87" i="19"/>
  <c r="U86" i="19"/>
  <c r="T86" i="19"/>
  <c r="S86" i="19"/>
  <c r="R86" i="19"/>
  <c r="Q86" i="19"/>
  <c r="P86" i="19"/>
  <c r="K86" i="19"/>
  <c r="J86" i="19"/>
  <c r="U85" i="19"/>
  <c r="T85" i="19"/>
  <c r="S85" i="19"/>
  <c r="R85" i="19"/>
  <c r="Q85" i="19"/>
  <c r="P85" i="19"/>
  <c r="K85" i="19"/>
  <c r="J85" i="19"/>
  <c r="U84" i="19"/>
  <c r="T84" i="19"/>
  <c r="V84" i="19" s="1"/>
  <c r="S84" i="19"/>
  <c r="R84" i="19"/>
  <c r="P84" i="19"/>
  <c r="K84" i="19"/>
  <c r="J84" i="19"/>
  <c r="U83" i="19"/>
  <c r="T83" i="19"/>
  <c r="S83" i="19"/>
  <c r="R83" i="19"/>
  <c r="Q83" i="19"/>
  <c r="P83" i="19"/>
  <c r="J83" i="19"/>
  <c r="U82" i="19"/>
  <c r="T82" i="19"/>
  <c r="S82" i="19"/>
  <c r="R82" i="19"/>
  <c r="P82" i="19"/>
  <c r="K82" i="19"/>
  <c r="J82" i="19"/>
  <c r="U81" i="19"/>
  <c r="T81" i="19"/>
  <c r="S81" i="19"/>
  <c r="R81" i="19"/>
  <c r="P81" i="19"/>
  <c r="K81" i="19"/>
  <c r="J81" i="19"/>
  <c r="U80" i="19"/>
  <c r="T80" i="19"/>
  <c r="W80" i="19" s="1"/>
  <c r="S80" i="19"/>
  <c r="R80" i="19"/>
  <c r="P80" i="19"/>
  <c r="K80" i="19"/>
  <c r="J80" i="19"/>
  <c r="O79" i="19"/>
  <c r="N79" i="19"/>
  <c r="M79" i="19"/>
  <c r="L79" i="19"/>
  <c r="H79" i="19"/>
  <c r="G79" i="19"/>
  <c r="T79" i="19" s="1"/>
  <c r="F79" i="19"/>
  <c r="U78" i="19"/>
  <c r="V78" i="19" s="1"/>
  <c r="T78" i="19"/>
  <c r="S78" i="19"/>
  <c r="R78" i="19"/>
  <c r="P78" i="19"/>
  <c r="K78" i="19"/>
  <c r="J78" i="19"/>
  <c r="U77" i="19"/>
  <c r="T77" i="19"/>
  <c r="S77" i="19"/>
  <c r="R77" i="19"/>
  <c r="Q77" i="19"/>
  <c r="P77" i="19"/>
  <c r="K77" i="19"/>
  <c r="J77" i="19"/>
  <c r="U76" i="19"/>
  <c r="T76" i="19"/>
  <c r="S76" i="19"/>
  <c r="R76" i="19"/>
  <c r="Q76" i="19"/>
  <c r="P76" i="19"/>
  <c r="K76" i="19"/>
  <c r="J76" i="19"/>
  <c r="U75" i="19"/>
  <c r="T75" i="19"/>
  <c r="S75" i="19"/>
  <c r="R75" i="19"/>
  <c r="Q75" i="19"/>
  <c r="P75" i="19"/>
  <c r="K75" i="19"/>
  <c r="J75" i="19"/>
  <c r="O74" i="19"/>
  <c r="N74" i="19"/>
  <c r="M74" i="19"/>
  <c r="L74" i="19"/>
  <c r="H74" i="19"/>
  <c r="U74" i="19" s="1"/>
  <c r="G74" i="19"/>
  <c r="J74" i="19" s="1"/>
  <c r="F74" i="19"/>
  <c r="U73" i="19"/>
  <c r="V73" i="19" s="1"/>
  <c r="T73" i="19"/>
  <c r="S73" i="19"/>
  <c r="R73" i="19"/>
  <c r="P73" i="19"/>
  <c r="K73" i="19"/>
  <c r="J73" i="19"/>
  <c r="U72" i="19"/>
  <c r="T72" i="19"/>
  <c r="S72" i="19"/>
  <c r="R72" i="19"/>
  <c r="Q72" i="19"/>
  <c r="P72" i="19"/>
  <c r="K72" i="19"/>
  <c r="J72" i="19"/>
  <c r="U71" i="19"/>
  <c r="T71" i="19"/>
  <c r="S71" i="19"/>
  <c r="R71" i="19"/>
  <c r="Q71" i="19"/>
  <c r="P71" i="19"/>
  <c r="K71" i="19"/>
  <c r="J71" i="19"/>
  <c r="U70" i="19"/>
  <c r="T70" i="19"/>
  <c r="S70" i="19"/>
  <c r="R70" i="19"/>
  <c r="P70" i="19"/>
  <c r="K70" i="19"/>
  <c r="J70" i="19"/>
  <c r="U69" i="19"/>
  <c r="W69" i="19" s="1"/>
  <c r="T69" i="19"/>
  <c r="S69" i="19"/>
  <c r="R69" i="19"/>
  <c r="Q69" i="19"/>
  <c r="P69" i="19"/>
  <c r="K69" i="19"/>
  <c r="J69" i="19"/>
  <c r="U68" i="19"/>
  <c r="T68" i="19"/>
  <c r="S68" i="19"/>
  <c r="R68" i="19"/>
  <c r="P68" i="19"/>
  <c r="K68" i="19"/>
  <c r="J68" i="19"/>
  <c r="U67" i="19"/>
  <c r="T67" i="19"/>
  <c r="V67" i="19" s="1"/>
  <c r="S67" i="19"/>
  <c r="R67" i="19"/>
  <c r="P67" i="19"/>
  <c r="K67" i="19"/>
  <c r="J67" i="19"/>
  <c r="U66" i="19"/>
  <c r="V66" i="19" s="1"/>
  <c r="T66" i="19"/>
  <c r="S66" i="19"/>
  <c r="R66" i="19"/>
  <c r="P66" i="19"/>
  <c r="J66" i="19"/>
  <c r="U65" i="19"/>
  <c r="T65" i="19"/>
  <c r="S65" i="19"/>
  <c r="R65" i="19"/>
  <c r="P65" i="19"/>
  <c r="K65" i="19"/>
  <c r="J65" i="19"/>
  <c r="U64" i="19"/>
  <c r="T64" i="19"/>
  <c r="S64" i="19"/>
  <c r="R64" i="19"/>
  <c r="P64" i="19"/>
  <c r="K64" i="19"/>
  <c r="J64" i="19"/>
  <c r="U63" i="19"/>
  <c r="T63" i="19"/>
  <c r="S63" i="19"/>
  <c r="R63" i="19"/>
  <c r="Q63" i="19"/>
  <c r="P63" i="19"/>
  <c r="K63" i="19"/>
  <c r="J63" i="19"/>
  <c r="P62" i="19"/>
  <c r="O62" i="19"/>
  <c r="N62" i="19"/>
  <c r="M62" i="19"/>
  <c r="L62" i="19"/>
  <c r="H62" i="19"/>
  <c r="G62" i="19"/>
  <c r="T62" i="19" s="1"/>
  <c r="F62" i="19"/>
  <c r="S62" i="19" s="1"/>
  <c r="V61" i="19"/>
  <c r="U61" i="19"/>
  <c r="T61" i="19"/>
  <c r="S61" i="19"/>
  <c r="R61" i="19"/>
  <c r="P61" i="19"/>
  <c r="K61" i="19"/>
  <c r="J61" i="19"/>
  <c r="U60" i="19"/>
  <c r="T60" i="19"/>
  <c r="S60" i="19"/>
  <c r="R60" i="19"/>
  <c r="P60" i="19"/>
  <c r="K60" i="19"/>
  <c r="J60" i="19"/>
  <c r="U59" i="19"/>
  <c r="T59" i="19"/>
  <c r="S59" i="19"/>
  <c r="R59" i="19"/>
  <c r="P59" i="19"/>
  <c r="K59" i="19"/>
  <c r="J59" i="19"/>
  <c r="U58" i="19"/>
  <c r="T58" i="19"/>
  <c r="S58" i="19"/>
  <c r="R58" i="19"/>
  <c r="P58" i="19"/>
  <c r="K58" i="19"/>
  <c r="J58" i="19"/>
  <c r="U57" i="19"/>
  <c r="T57" i="19"/>
  <c r="S57" i="19"/>
  <c r="R57" i="19"/>
  <c r="P57" i="19"/>
  <c r="K57" i="19"/>
  <c r="J57" i="19"/>
  <c r="U56" i="19"/>
  <c r="V56" i="19" s="1"/>
  <c r="T56" i="19"/>
  <c r="S56" i="19"/>
  <c r="R56" i="19"/>
  <c r="P56" i="19"/>
  <c r="K56" i="19"/>
  <c r="J56" i="19"/>
  <c r="U55" i="19"/>
  <c r="T55" i="19"/>
  <c r="S55" i="19"/>
  <c r="R55" i="19"/>
  <c r="P55" i="19"/>
  <c r="K55" i="19"/>
  <c r="J55" i="19"/>
  <c r="U54" i="19"/>
  <c r="T54" i="19"/>
  <c r="S54" i="19"/>
  <c r="R54" i="19"/>
  <c r="P54" i="19"/>
  <c r="K54" i="19"/>
  <c r="J54" i="19"/>
  <c r="U53" i="19"/>
  <c r="V53" i="19" s="1"/>
  <c r="T53" i="19"/>
  <c r="S53" i="19"/>
  <c r="R53" i="19"/>
  <c r="Q53" i="19"/>
  <c r="P53" i="19"/>
  <c r="K53" i="19"/>
  <c r="J53" i="19"/>
  <c r="U52" i="19"/>
  <c r="T52" i="19"/>
  <c r="S52" i="19"/>
  <c r="R52" i="19"/>
  <c r="Q52" i="19"/>
  <c r="P52" i="19"/>
  <c r="K52" i="19"/>
  <c r="J52" i="19"/>
  <c r="U51" i="19"/>
  <c r="T51" i="19"/>
  <c r="S51" i="19"/>
  <c r="R51" i="19"/>
  <c r="Q51" i="19"/>
  <c r="P51" i="19"/>
  <c r="K51" i="19"/>
  <c r="J51" i="19"/>
  <c r="U50" i="19"/>
  <c r="V50" i="19" s="1"/>
  <c r="T50" i="19"/>
  <c r="S50" i="19"/>
  <c r="R50" i="19"/>
  <c r="Q50" i="19"/>
  <c r="P50" i="19"/>
  <c r="K50" i="19"/>
  <c r="J50" i="19"/>
  <c r="U49" i="19"/>
  <c r="W49" i="19" s="1"/>
  <c r="T49" i="19"/>
  <c r="S49" i="19"/>
  <c r="R49" i="19"/>
  <c r="P49" i="19"/>
  <c r="K49" i="19"/>
  <c r="J49" i="19"/>
  <c r="U48" i="19"/>
  <c r="T48" i="19"/>
  <c r="V48" i="19" s="1"/>
  <c r="S48" i="19"/>
  <c r="R48" i="19"/>
  <c r="P48" i="19"/>
  <c r="K48" i="19"/>
  <c r="J48" i="19"/>
  <c r="U47" i="19"/>
  <c r="W47" i="19" s="1"/>
  <c r="T47" i="19"/>
  <c r="S47" i="19"/>
  <c r="R47" i="19"/>
  <c r="P47" i="19"/>
  <c r="K47" i="19"/>
  <c r="J47" i="19"/>
  <c r="U46" i="19"/>
  <c r="T46" i="19"/>
  <c r="V46" i="19" s="1"/>
  <c r="S46" i="19"/>
  <c r="R46" i="19"/>
  <c r="P46" i="19"/>
  <c r="K46" i="19"/>
  <c r="J46" i="19"/>
  <c r="U45" i="19"/>
  <c r="W45" i="19" s="1"/>
  <c r="T45" i="19"/>
  <c r="S45" i="19"/>
  <c r="S15" i="19" s="1"/>
  <c r="R45" i="19"/>
  <c r="P45" i="19"/>
  <c r="K45" i="19"/>
  <c r="J45" i="19"/>
  <c r="U44" i="19"/>
  <c r="T44" i="19"/>
  <c r="V44" i="19" s="1"/>
  <c r="S44" i="19"/>
  <c r="R44" i="19"/>
  <c r="Q44" i="19"/>
  <c r="P44" i="19"/>
  <c r="K44" i="19"/>
  <c r="J44" i="19"/>
  <c r="U43" i="19"/>
  <c r="T43" i="19"/>
  <c r="S43" i="19"/>
  <c r="R43" i="19"/>
  <c r="Q43" i="19"/>
  <c r="P43" i="19"/>
  <c r="K43" i="19"/>
  <c r="J43" i="19"/>
  <c r="U42" i="19"/>
  <c r="T42" i="19"/>
  <c r="S42" i="19"/>
  <c r="R42" i="19"/>
  <c r="Q42" i="19"/>
  <c r="P42" i="19"/>
  <c r="K42" i="19"/>
  <c r="J42" i="19"/>
  <c r="U41" i="19"/>
  <c r="T41" i="19"/>
  <c r="S41" i="19"/>
  <c r="R41" i="19"/>
  <c r="Q41" i="19"/>
  <c r="P41" i="19"/>
  <c r="J41" i="19"/>
  <c r="U40" i="19"/>
  <c r="W40" i="19" s="1"/>
  <c r="T40" i="19"/>
  <c r="S40" i="19"/>
  <c r="R40" i="19"/>
  <c r="Q40" i="19"/>
  <c r="P40" i="19"/>
  <c r="K40" i="19"/>
  <c r="J40" i="19"/>
  <c r="U39" i="19"/>
  <c r="W39" i="19" s="1"/>
  <c r="T39" i="19"/>
  <c r="S39" i="19"/>
  <c r="R39" i="19"/>
  <c r="Q39" i="19"/>
  <c r="P39" i="19"/>
  <c r="K39" i="19"/>
  <c r="J39" i="19"/>
  <c r="U38" i="19"/>
  <c r="T38" i="19"/>
  <c r="S38" i="19"/>
  <c r="R38" i="19"/>
  <c r="Q38" i="19"/>
  <c r="P38" i="19"/>
  <c r="K38" i="19"/>
  <c r="J38" i="19"/>
  <c r="W37" i="19"/>
  <c r="U37" i="19"/>
  <c r="T37" i="19"/>
  <c r="S37" i="19"/>
  <c r="R37" i="19"/>
  <c r="K37" i="19"/>
  <c r="J37" i="19"/>
  <c r="U36" i="19"/>
  <c r="T36" i="19"/>
  <c r="S36" i="19"/>
  <c r="R36" i="19"/>
  <c r="P36" i="19"/>
  <c r="K36" i="19"/>
  <c r="J36" i="19"/>
  <c r="U35" i="19"/>
  <c r="W35" i="19" s="1"/>
  <c r="T35" i="19"/>
  <c r="S35" i="19"/>
  <c r="R35" i="19"/>
  <c r="Q35" i="19"/>
  <c r="P35" i="19"/>
  <c r="K35" i="19"/>
  <c r="J35" i="19"/>
  <c r="O34" i="19"/>
  <c r="Q34" i="19" s="1"/>
  <c r="N34" i="19"/>
  <c r="M34" i="19"/>
  <c r="L34" i="19"/>
  <c r="H34" i="19"/>
  <c r="G34" i="19"/>
  <c r="F34" i="19"/>
  <c r="U32" i="19"/>
  <c r="W32" i="19" s="1"/>
  <c r="T32" i="19"/>
  <c r="S32" i="19"/>
  <c r="R32" i="19"/>
  <c r="P32" i="19"/>
  <c r="K32" i="19"/>
  <c r="J32" i="19"/>
  <c r="U31" i="19"/>
  <c r="T31" i="19"/>
  <c r="V31" i="19" s="1"/>
  <c r="S31" i="19"/>
  <c r="R31" i="19"/>
  <c r="P31" i="19"/>
  <c r="K31" i="19"/>
  <c r="J31" i="19"/>
  <c r="U30" i="19"/>
  <c r="W30" i="19" s="1"/>
  <c r="T30" i="19"/>
  <c r="S30" i="19"/>
  <c r="R30" i="19"/>
  <c r="P30" i="19"/>
  <c r="K30" i="19"/>
  <c r="J30" i="19"/>
  <c r="U29" i="19"/>
  <c r="T29" i="19"/>
  <c r="V29" i="19" s="1"/>
  <c r="S29" i="19"/>
  <c r="R29" i="19"/>
  <c r="P29" i="19"/>
  <c r="K29" i="19"/>
  <c r="J29" i="19"/>
  <c r="U28" i="19"/>
  <c r="W28" i="19" s="1"/>
  <c r="T28" i="19"/>
  <c r="S28" i="19"/>
  <c r="R28" i="19"/>
  <c r="P28" i="19"/>
  <c r="K28" i="19"/>
  <c r="J28" i="19"/>
  <c r="U27" i="19"/>
  <c r="T27" i="19"/>
  <c r="V27" i="19" s="1"/>
  <c r="S27" i="19"/>
  <c r="R27" i="19"/>
  <c r="P27" i="19"/>
  <c r="K27" i="19"/>
  <c r="J27" i="19"/>
  <c r="U26" i="19"/>
  <c r="W26" i="19" s="1"/>
  <c r="T26" i="19"/>
  <c r="S26" i="19"/>
  <c r="R26" i="19"/>
  <c r="P26" i="19"/>
  <c r="K26" i="19"/>
  <c r="J26" i="19"/>
  <c r="U25" i="19"/>
  <c r="T25" i="19"/>
  <c r="V25" i="19" s="1"/>
  <c r="S25" i="19"/>
  <c r="R25" i="19"/>
  <c r="P25" i="19"/>
  <c r="K25" i="19"/>
  <c r="J25" i="19"/>
  <c r="U24" i="19"/>
  <c r="W24" i="19" s="1"/>
  <c r="T24" i="19"/>
  <c r="S24" i="19"/>
  <c r="R24" i="19"/>
  <c r="Q24" i="19"/>
  <c r="P24" i="19"/>
  <c r="K24" i="19"/>
  <c r="J24" i="19"/>
  <c r="U23" i="19"/>
  <c r="V23" i="19" s="1"/>
  <c r="T23" i="19"/>
  <c r="S23" i="19"/>
  <c r="R23" i="19"/>
  <c r="Q23" i="19"/>
  <c r="P23" i="19"/>
  <c r="K23" i="19"/>
  <c r="J23" i="19"/>
  <c r="U22" i="19"/>
  <c r="W22" i="19" s="1"/>
  <c r="T22" i="19"/>
  <c r="S22" i="19"/>
  <c r="R22" i="19"/>
  <c r="Q22" i="19"/>
  <c r="P22" i="19"/>
  <c r="K22" i="19"/>
  <c r="J22" i="19"/>
  <c r="U21" i="19"/>
  <c r="T21" i="19"/>
  <c r="V21" i="19" s="1"/>
  <c r="S21" i="19"/>
  <c r="R21" i="19"/>
  <c r="K21" i="19"/>
  <c r="J21" i="19"/>
  <c r="U20" i="19"/>
  <c r="W20" i="19" s="1"/>
  <c r="T20" i="19"/>
  <c r="S20" i="19"/>
  <c r="R20" i="19"/>
  <c r="K20" i="19"/>
  <c r="J20" i="19"/>
  <c r="U19" i="19"/>
  <c r="T19" i="19"/>
  <c r="S19" i="19"/>
  <c r="R19" i="19"/>
  <c r="P19" i="19"/>
  <c r="K19" i="19"/>
  <c r="J19" i="19"/>
  <c r="U18" i="19"/>
  <c r="T18" i="19"/>
  <c r="V18" i="19" s="1"/>
  <c r="S18" i="19"/>
  <c r="R18" i="19"/>
  <c r="P18" i="19"/>
  <c r="K18" i="19"/>
  <c r="J18" i="19"/>
  <c r="U17" i="19"/>
  <c r="V17" i="19" s="1"/>
  <c r="T17" i="19"/>
  <c r="S17" i="19"/>
  <c r="R17" i="19"/>
  <c r="P17" i="19"/>
  <c r="K17" i="19"/>
  <c r="J17" i="19"/>
  <c r="O16" i="19"/>
  <c r="N16" i="19"/>
  <c r="M16" i="19"/>
  <c r="L16" i="19"/>
  <c r="H16" i="19"/>
  <c r="G16" i="19"/>
  <c r="F16" i="19"/>
  <c r="O15" i="19"/>
  <c r="P15" i="19" s="1"/>
  <c r="N15" i="19"/>
  <c r="M15" i="19"/>
  <c r="L15" i="19"/>
  <c r="H15" i="19"/>
  <c r="G15" i="19"/>
  <c r="F15" i="19"/>
  <c r="U11" i="19"/>
  <c r="T11" i="19"/>
  <c r="O11" i="19"/>
  <c r="N11" i="19"/>
  <c r="W25" i="19" l="1"/>
  <c r="W29" i="19"/>
  <c r="G33" i="19"/>
  <c r="P34" i="19"/>
  <c r="W46" i="19"/>
  <c r="W51" i="19"/>
  <c r="W54" i="19"/>
  <c r="W55" i="19"/>
  <c r="W58" i="19"/>
  <c r="W59" i="19"/>
  <c r="V70" i="19"/>
  <c r="W72" i="19"/>
  <c r="K79" i="19"/>
  <c r="P79" i="19"/>
  <c r="V80" i="19"/>
  <c r="W85" i="19"/>
  <c r="W87" i="19"/>
  <c r="W89" i="19"/>
  <c r="V98" i="19"/>
  <c r="V100" i="19"/>
  <c r="V116" i="19"/>
  <c r="W118" i="19"/>
  <c r="W131" i="19"/>
  <c r="V135" i="19"/>
  <c r="W138" i="19"/>
  <c r="G141" i="19"/>
  <c r="G143" i="19" s="1"/>
  <c r="T15" i="19"/>
  <c r="U79" i="19"/>
  <c r="W84" i="19"/>
  <c r="H141" i="19"/>
  <c r="H14" i="19" s="1"/>
  <c r="I15" i="19" s="1"/>
  <c r="O141" i="19"/>
  <c r="O14" i="19" s="1"/>
  <c r="W19" i="19"/>
  <c r="V20" i="19"/>
  <c r="W27" i="19"/>
  <c r="W31" i="19"/>
  <c r="O33" i="19"/>
  <c r="Q33" i="19" s="1"/>
  <c r="V37" i="19"/>
  <c r="W42" i="19"/>
  <c r="W43" i="19"/>
  <c r="W44" i="19"/>
  <c r="W48" i="19"/>
  <c r="V64" i="19"/>
  <c r="W67" i="19"/>
  <c r="Q74" i="19"/>
  <c r="V75" i="19"/>
  <c r="F33" i="19"/>
  <c r="Q88" i="19"/>
  <c r="W102" i="19"/>
  <c r="W129" i="19"/>
  <c r="U34" i="19"/>
  <c r="Q16" i="19"/>
  <c r="W17" i="19"/>
  <c r="W18" i="19"/>
  <c r="V19" i="19"/>
  <c r="V22" i="19"/>
  <c r="W23" i="19"/>
  <c r="N33" i="19"/>
  <c r="T33" i="19" s="1"/>
  <c r="K34" i="19"/>
  <c r="R34" i="19"/>
  <c r="V35" i="19"/>
  <c r="V40" i="19"/>
  <c r="V43" i="19"/>
  <c r="W50" i="19"/>
  <c r="W56" i="19"/>
  <c r="W57" i="19"/>
  <c r="V58" i="19"/>
  <c r="V59" i="19"/>
  <c r="W64" i="19"/>
  <c r="W70" i="19"/>
  <c r="W73" i="19"/>
  <c r="U88" i="19"/>
  <c r="W88" i="19" s="1"/>
  <c r="W96" i="19"/>
  <c r="W109" i="19"/>
  <c r="V110" i="19"/>
  <c r="V111" i="19"/>
  <c r="W126" i="19"/>
  <c r="V133" i="19"/>
  <c r="W135" i="19"/>
  <c r="V140" i="19"/>
  <c r="J16" i="19"/>
  <c r="L33" i="19"/>
  <c r="S34" i="19"/>
  <c r="R15" i="19"/>
  <c r="V57" i="19"/>
  <c r="V82" i="19"/>
  <c r="V85" i="19"/>
  <c r="V87" i="19"/>
  <c r="K88" i="19"/>
  <c r="P88" i="19"/>
  <c r="W90" i="19"/>
  <c r="V93" i="19"/>
  <c r="S88" i="19"/>
  <c r="W103" i="19"/>
  <c r="W104" i="19"/>
  <c r="V106" i="19"/>
  <c r="V109" i="19"/>
  <c r="V112" i="19"/>
  <c r="V119" i="19"/>
  <c r="V121" i="19"/>
  <c r="V123" i="19"/>
  <c r="V125" i="19"/>
  <c r="V126" i="19"/>
  <c r="V131" i="19"/>
  <c r="W133" i="19"/>
  <c r="V138" i="19"/>
  <c r="W140" i="19"/>
  <c r="G14" i="19"/>
  <c r="J15" i="19"/>
  <c r="F141" i="19"/>
  <c r="F143" i="19" s="1"/>
  <c r="U16" i="19"/>
  <c r="W21" i="19"/>
  <c r="M33" i="19"/>
  <c r="W36" i="19"/>
  <c r="W38" i="19"/>
  <c r="W41" i="19"/>
  <c r="W53" i="19"/>
  <c r="V54" i="19"/>
  <c r="V55" i="19"/>
  <c r="W61" i="19"/>
  <c r="Q62" i="19"/>
  <c r="V69" i="19"/>
  <c r="V72" i="19"/>
  <c r="S74" i="19"/>
  <c r="W75" i="19"/>
  <c r="W76" i="19"/>
  <c r="W78" i="19"/>
  <c r="Q79" i="19"/>
  <c r="W82" i="19"/>
  <c r="R88" i="19"/>
  <c r="V90" i="19"/>
  <c r="V91" i="19"/>
  <c r="W93" i="19"/>
  <c r="W101" i="19"/>
  <c r="V102" i="19"/>
  <c r="V103" i="19"/>
  <c r="R33" i="19"/>
  <c r="I140" i="19"/>
  <c r="I137" i="19"/>
  <c r="I135" i="19"/>
  <c r="I133" i="19"/>
  <c r="I125" i="19"/>
  <c r="I123" i="19"/>
  <c r="I121" i="19"/>
  <c r="I116" i="19"/>
  <c r="I109" i="19"/>
  <c r="I100" i="19"/>
  <c r="I98" i="19"/>
  <c r="I96" i="19"/>
  <c r="I93" i="19"/>
  <c r="I89" i="19"/>
  <c r="I87" i="19"/>
  <c r="I84" i="19"/>
  <c r="I82" i="19"/>
  <c r="I80" i="19"/>
  <c r="I78" i="19"/>
  <c r="I74" i="19"/>
  <c r="I72" i="19"/>
  <c r="I69" i="19"/>
  <c r="I67" i="19"/>
  <c r="I66" i="19"/>
  <c r="I64" i="19"/>
  <c r="I53" i="19"/>
  <c r="I130" i="19"/>
  <c r="I127" i="19"/>
  <c r="I112" i="19"/>
  <c r="I110" i="19"/>
  <c r="I104" i="19"/>
  <c r="I102" i="19"/>
  <c r="I91" i="19"/>
  <c r="I75" i="19"/>
  <c r="I73" i="19"/>
  <c r="I70" i="19"/>
  <c r="I60" i="19"/>
  <c r="I58" i="19"/>
  <c r="I56" i="19"/>
  <c r="I54" i="19"/>
  <c r="I139" i="19"/>
  <c r="I136" i="19"/>
  <c r="I134" i="19"/>
  <c r="I132" i="19"/>
  <c r="I129" i="19"/>
  <c r="I126" i="19"/>
  <c r="I124" i="19"/>
  <c r="I122" i="19"/>
  <c r="I120" i="19"/>
  <c r="I119" i="19"/>
  <c r="I117" i="19"/>
  <c r="I113" i="19"/>
  <c r="I101" i="19"/>
  <c r="I99" i="19"/>
  <c r="I97" i="19"/>
  <c r="I95" i="19"/>
  <c r="I94" i="19"/>
  <c r="I92" i="19"/>
  <c r="I90" i="19"/>
  <c r="I85" i="19"/>
  <c r="I83" i="19"/>
  <c r="I81" i="19"/>
  <c r="I76" i="19"/>
  <c r="I68" i="19"/>
  <c r="I65" i="19"/>
  <c r="I51" i="19"/>
  <c r="K15" i="19"/>
  <c r="I18" i="19"/>
  <c r="I55" i="19"/>
  <c r="I59" i="19"/>
  <c r="W77" i="19"/>
  <c r="V77" i="19"/>
  <c r="W83" i="19"/>
  <c r="V83" i="19"/>
  <c r="W92" i="19"/>
  <c r="V92" i="19"/>
  <c r="I111" i="19"/>
  <c r="J14" i="19"/>
  <c r="U15" i="19"/>
  <c r="K16" i="19"/>
  <c r="O143" i="19"/>
  <c r="S16" i="19"/>
  <c r="I21" i="19"/>
  <c r="I23" i="19"/>
  <c r="V24" i="19"/>
  <c r="I26" i="19"/>
  <c r="V26" i="19"/>
  <c r="I28" i="19"/>
  <c r="V28" i="19"/>
  <c r="I30" i="19"/>
  <c r="V30" i="19"/>
  <c r="I32" i="19"/>
  <c r="V32" i="19"/>
  <c r="H33" i="19"/>
  <c r="P33" i="19"/>
  <c r="J34" i="19"/>
  <c r="I38" i="19"/>
  <c r="V39" i="19"/>
  <c r="V42" i="19"/>
  <c r="I45" i="19"/>
  <c r="V45" i="19"/>
  <c r="I47" i="19"/>
  <c r="V47" i="19"/>
  <c r="I49" i="19"/>
  <c r="V49" i="19"/>
  <c r="V51" i="19"/>
  <c r="W65" i="19"/>
  <c r="V65" i="19"/>
  <c r="R74" i="19"/>
  <c r="S79" i="19"/>
  <c r="W81" i="19"/>
  <c r="V81" i="19"/>
  <c r="I86" i="19"/>
  <c r="W86" i="19"/>
  <c r="V86" i="19"/>
  <c r="W97" i="19"/>
  <c r="V97" i="19"/>
  <c r="W99" i="19"/>
  <c r="V99" i="19"/>
  <c r="I103" i="19"/>
  <c r="I105" i="19"/>
  <c r="V127" i="19"/>
  <c r="W136" i="19"/>
  <c r="V136" i="19"/>
  <c r="N141" i="19"/>
  <c r="R16" i="19"/>
  <c r="I20" i="19"/>
  <c r="I57" i="19"/>
  <c r="W71" i="19"/>
  <c r="V71" i="19"/>
  <c r="I79" i="19"/>
  <c r="I106" i="19"/>
  <c r="F14" i="19"/>
  <c r="K14" i="19"/>
  <c r="H143" i="19"/>
  <c r="K141" i="19"/>
  <c r="L141" i="19"/>
  <c r="P16" i="19"/>
  <c r="T16" i="19"/>
  <c r="I17" i="19"/>
  <c r="I19" i="19"/>
  <c r="I22" i="19"/>
  <c r="I36" i="19"/>
  <c r="V36" i="19"/>
  <c r="V38" i="19"/>
  <c r="I41" i="19"/>
  <c r="V41" i="19"/>
  <c r="I44" i="19"/>
  <c r="W60" i="19"/>
  <c r="V60" i="19"/>
  <c r="I63" i="19"/>
  <c r="W63" i="19"/>
  <c r="V63" i="19"/>
  <c r="T74" i="19"/>
  <c r="V74" i="19" s="1"/>
  <c r="W79" i="19"/>
  <c r="V79" i="19"/>
  <c r="I88" i="19"/>
  <c r="W95" i="19"/>
  <c r="V95" i="19"/>
  <c r="W120" i="19"/>
  <c r="V120" i="19"/>
  <c r="W122" i="19"/>
  <c r="V122" i="19"/>
  <c r="W124" i="19"/>
  <c r="V124" i="19"/>
  <c r="I128" i="19"/>
  <c r="W134" i="19"/>
  <c r="V134" i="19"/>
  <c r="I24" i="19"/>
  <c r="I34" i="19"/>
  <c r="I37" i="19"/>
  <c r="I39" i="19"/>
  <c r="I42" i="19"/>
  <c r="I61" i="19"/>
  <c r="I71" i="19"/>
  <c r="I77" i="19"/>
  <c r="I16" i="19"/>
  <c r="M141" i="19"/>
  <c r="I25" i="19"/>
  <c r="I27" i="19"/>
  <c r="I29" i="19"/>
  <c r="I31" i="19"/>
  <c r="T34" i="19"/>
  <c r="W34" i="19" s="1"/>
  <c r="I35" i="19"/>
  <c r="I40" i="19"/>
  <c r="I43" i="19"/>
  <c r="I46" i="19"/>
  <c r="I48" i="19"/>
  <c r="I50" i="19"/>
  <c r="I52" i="19"/>
  <c r="W52" i="19"/>
  <c r="V52" i="19"/>
  <c r="K62" i="19"/>
  <c r="J62" i="19"/>
  <c r="U62" i="19"/>
  <c r="I62" i="19"/>
  <c r="W68" i="19"/>
  <c r="V68" i="19"/>
  <c r="I107" i="19"/>
  <c r="I108" i="19"/>
  <c r="W108" i="19"/>
  <c r="V108" i="19"/>
  <c r="I114" i="19"/>
  <c r="W114" i="19"/>
  <c r="V114" i="19"/>
  <c r="W117" i="19"/>
  <c r="V117" i="19"/>
  <c r="W130" i="19"/>
  <c r="V130" i="19"/>
  <c r="W132" i="19"/>
  <c r="V132" i="19"/>
  <c r="V137" i="19"/>
  <c r="W139" i="19"/>
  <c r="V139" i="19"/>
  <c r="V142" i="19"/>
  <c r="K74" i="19"/>
  <c r="J79" i="19"/>
  <c r="R79" i="19"/>
  <c r="J88" i="19"/>
  <c r="R62" i="19"/>
  <c r="P74" i="19"/>
  <c r="V76" i="19"/>
  <c r="V104" i="19"/>
  <c r="V113" i="19"/>
  <c r="E17" i="18"/>
  <c r="E18" i="18"/>
  <c r="H21" i="18"/>
  <c r="V88" i="19" l="1"/>
  <c r="U141" i="19"/>
  <c r="U14" i="19" s="1"/>
  <c r="I118" i="19"/>
  <c r="I131" i="19"/>
  <c r="I138" i="19"/>
  <c r="S33" i="19"/>
  <c r="J141" i="19"/>
  <c r="W74" i="19"/>
  <c r="L14" i="19"/>
  <c r="L143" i="19"/>
  <c r="R143" i="19" s="1"/>
  <c r="W62" i="19"/>
  <c r="V62" i="19"/>
  <c r="T141" i="19"/>
  <c r="T14" i="19" s="1"/>
  <c r="V16" i="19"/>
  <c r="K143" i="19"/>
  <c r="J143" i="19"/>
  <c r="U143" i="19"/>
  <c r="N143" i="19"/>
  <c r="T143" i="19" s="1"/>
  <c r="N14" i="19"/>
  <c r="J33" i="19"/>
  <c r="U33" i="19"/>
  <c r="I33" i="19"/>
  <c r="K33" i="19"/>
  <c r="S141" i="19"/>
  <c r="S14" i="19" s="1"/>
  <c r="W15" i="19"/>
  <c r="V15" i="19"/>
  <c r="W16" i="19"/>
  <c r="M143" i="19"/>
  <c r="S143" i="19" s="1"/>
  <c r="M14" i="19"/>
  <c r="P141" i="19"/>
  <c r="P143" i="19" s="1"/>
  <c r="R141" i="19"/>
  <c r="R14" i="19" s="1"/>
  <c r="V34" i="19"/>
  <c r="Q141" i="19"/>
  <c r="G56" i="18"/>
  <c r="H15" i="18"/>
  <c r="Q143" i="19" l="1"/>
  <c r="W14" i="19"/>
  <c r="V14" i="19"/>
  <c r="W143" i="19"/>
  <c r="V143" i="19"/>
  <c r="P14" i="19"/>
  <c r="Q14" i="19"/>
  <c r="W141" i="19"/>
  <c r="V33" i="19"/>
  <c r="W33" i="19"/>
  <c r="V141" i="19"/>
  <c r="D67" i="18"/>
  <c r="D72" i="18" s="1"/>
  <c r="G21" i="18"/>
  <c r="G26" i="18"/>
  <c r="D48" i="18"/>
  <c r="D40" i="18" s="1"/>
  <c r="E48" i="18"/>
  <c r="F48" i="18"/>
  <c r="D46" i="18"/>
  <c r="D41" i="18"/>
  <c r="D24" i="18"/>
  <c r="F18" i="18"/>
  <c r="F17" i="18" s="1"/>
  <c r="D18" i="18"/>
  <c r="D17" i="18" s="1"/>
  <c r="D12" i="18" s="1"/>
  <c r="D39" i="18" l="1"/>
  <c r="D62" i="18" s="1"/>
  <c r="D73" i="18" s="1"/>
  <c r="F41" i="18"/>
  <c r="E41" i="18"/>
  <c r="C41" i="18"/>
  <c r="F46" i="18"/>
  <c r="E46" i="18"/>
  <c r="C46" i="18"/>
  <c r="E24" i="18"/>
  <c r="F40" i="18" l="1"/>
  <c r="E40" i="18"/>
  <c r="G71" i="18" l="1"/>
  <c r="G70" i="18"/>
  <c r="F67" i="18"/>
  <c r="F72" i="18" s="1"/>
  <c r="E72" i="18"/>
  <c r="C67" i="18"/>
  <c r="C72" i="18" s="1"/>
  <c r="H66" i="18"/>
  <c r="G66" i="18"/>
  <c r="G65" i="18"/>
  <c r="H64" i="18"/>
  <c r="G64" i="18"/>
  <c r="H61" i="18"/>
  <c r="H60" i="18"/>
  <c r="H59" i="18"/>
  <c r="H58" i="18"/>
  <c r="H57" i="18"/>
  <c r="H56" i="18"/>
  <c r="H55" i="18"/>
  <c r="G55" i="18"/>
  <c r="H54" i="18"/>
  <c r="H53" i="18"/>
  <c r="H52" i="18"/>
  <c r="H51" i="18"/>
  <c r="H50" i="18"/>
  <c r="H49" i="18"/>
  <c r="C40" i="18"/>
  <c r="H47" i="18"/>
  <c r="H46" i="18"/>
  <c r="H45" i="18"/>
  <c r="H44" i="18"/>
  <c r="H43" i="18"/>
  <c r="H42" i="18"/>
  <c r="F37" i="18"/>
  <c r="G36" i="18"/>
  <c r="H35" i="18"/>
  <c r="G35" i="18"/>
  <c r="H34" i="18"/>
  <c r="G34" i="18"/>
  <c r="H33" i="18"/>
  <c r="G33" i="18"/>
  <c r="H32" i="18"/>
  <c r="G32" i="18"/>
  <c r="H31" i="18"/>
  <c r="G31" i="18"/>
  <c r="H30" i="18"/>
  <c r="G30" i="18"/>
  <c r="G29" i="18"/>
  <c r="H28" i="18"/>
  <c r="G28" i="18"/>
  <c r="H25" i="18"/>
  <c r="G25" i="18"/>
  <c r="F24" i="18"/>
  <c r="C24" i="18"/>
  <c r="H23" i="18"/>
  <c r="G23" i="18"/>
  <c r="H22" i="18"/>
  <c r="G22" i="18"/>
  <c r="H20" i="18"/>
  <c r="G20" i="18"/>
  <c r="H19" i="18"/>
  <c r="G19" i="18"/>
  <c r="F12" i="18"/>
  <c r="E12" i="18"/>
  <c r="C18" i="18"/>
  <c r="C17" i="18" s="1"/>
  <c r="C12" i="18" s="1"/>
  <c r="H16" i="18"/>
  <c r="G16" i="18"/>
  <c r="G15" i="18"/>
  <c r="H14" i="18"/>
  <c r="G14" i="18"/>
  <c r="H13" i="18"/>
  <c r="G13" i="18"/>
  <c r="G18" i="18" l="1"/>
  <c r="G17" i="18" s="1"/>
  <c r="G12" i="18" s="1"/>
  <c r="F39" i="18"/>
  <c r="G24" i="18"/>
  <c r="G67" i="18"/>
  <c r="G72" i="18" s="1"/>
  <c r="C39" i="18"/>
  <c r="E39" i="18"/>
  <c r="E62" i="18" s="1"/>
  <c r="E73" i="18" s="1"/>
  <c r="H17" i="18"/>
  <c r="H18" i="18"/>
  <c r="H24" i="18"/>
  <c r="H40" i="18"/>
  <c r="H41" i="18"/>
  <c r="H48" i="18"/>
  <c r="H72" i="18"/>
  <c r="H12" i="18"/>
  <c r="G37" i="18"/>
  <c r="C62" i="18" l="1"/>
  <c r="C73" i="18" s="1"/>
  <c r="F62" i="18"/>
  <c r="F73" i="18" s="1"/>
  <c r="H73" i="18" s="1"/>
  <c r="H39" i="18"/>
  <c r="G39" i="18"/>
  <c r="G62" i="18" s="1"/>
  <c r="G73" i="18" s="1"/>
  <c r="H62" i="18" l="1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E24" authorId="0" shapeId="0">
      <text>
        <r>
          <rPr>
            <b/>
            <sz val="9"/>
            <color indexed="81"/>
            <rFont val="Tahoma"/>
            <family val="2"/>
            <charset val="204"/>
          </rPr>
          <t>субвенція 41053900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  <charset val="204"/>
          </rPr>
          <t>Субвенція 41051200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  <charset val="204"/>
          </rPr>
          <t>Субвенція 41052000</t>
        </r>
      </text>
    </comment>
    <comment ref="E109" authorId="0" shapeId="0">
      <text>
        <r>
          <rPr>
            <b/>
            <sz val="9"/>
            <color indexed="81"/>
            <rFont val="Tahoma"/>
            <family val="2"/>
            <charset val="204"/>
          </rPr>
          <t>Субвенція
41033200</t>
        </r>
      </text>
    </comment>
    <comment ref="E112" authorId="0" shapeId="0">
      <text>
        <r>
          <rPr>
            <b/>
            <sz val="9"/>
            <color indexed="81"/>
            <rFont val="Tahoma"/>
            <family val="2"/>
            <charset val="204"/>
          </rPr>
          <t>Субвенції
41052300
41054100</t>
        </r>
      </text>
    </comment>
    <comment ref="E123" authorId="0" shapeId="0">
      <text>
        <r>
          <rPr>
            <b/>
            <sz val="9"/>
            <color indexed="81"/>
            <rFont val="Tahoma"/>
            <family val="2"/>
            <charset val="204"/>
          </rPr>
          <t>Субвенція
41035100</t>
        </r>
      </text>
    </comment>
    <comment ref="E124" authorId="0" shapeId="0">
      <text>
        <r>
          <rPr>
            <b/>
            <sz val="9"/>
            <color indexed="81"/>
            <rFont val="Tahoma"/>
            <family val="2"/>
            <charset val="204"/>
          </rPr>
          <t>Субвенція
41050800</t>
        </r>
      </text>
    </comment>
  </commentList>
</comments>
</file>

<file path=xl/sharedStrings.xml><?xml version="1.0" encoding="utf-8"?>
<sst xmlns="http://schemas.openxmlformats.org/spreadsheetml/2006/main" count="473" uniqueCount="384">
  <si>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</si>
  <si>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</si>
  <si>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</si>
  <si>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</si>
  <si>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</si>
  <si>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</si>
  <si>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Місцеві податки і збори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</si>
  <si>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</si>
  <si>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</si>
  <si>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</si>
  <si>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</si>
  <si>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</si>
  <si>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</si>
  <si>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</si>
  <si>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</si>
  <si>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Адміністративні штрафи та інші санкції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</si>
  <si>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</si>
  <si>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</si>
  <si>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</si>
  <si>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</si>
  <si>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</si>
  <si>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</si>
  <si>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</si>
  <si>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</si>
  <si>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</si>
  <si>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</si>
  <si>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</si>
  <si>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</si>
  <si>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</si>
  <si>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</si>
  <si>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</si>
  <si>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</si>
  <si>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</si>
  <si>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</si>
  <si>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Додаток 1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</si>
  <si>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</si>
  <si>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</si>
  <si>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</si>
  <si>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</si>
  <si>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Внутрішні податки на товари та послуги  (акцизний податок )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</si>
  <si>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</si>
  <si>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</si>
  <si>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</si>
  <si>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</si>
  <si>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</si>
  <si>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</si>
  <si>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</si>
  <si>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</si>
  <si>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</si>
  <si>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</si>
  <si>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</si>
  <si>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</si>
  <si>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</si>
  <si>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</si>
  <si>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</si>
  <si>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</si>
  <si>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</si>
  <si>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</si>
  <si>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</si>
  <si>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</si>
  <si>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</si>
  <si>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 і організацій</t>
  </si>
  <si>
    <t>Надходження коштів пайової участі у розвитку інфраструктури населеного пункту</t>
  </si>
  <si>
    <t>Кошти від продажу землі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</si>
  <si>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</si>
  <si>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</si>
  <si>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</si>
  <si>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</si>
  <si>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</si>
  <si>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місцевого бюджету за рахунок залишку коштів субвенції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</si>
  <si>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</si>
  <si>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до рішення міської ради</t>
  </si>
  <si>
    <t xml:space="preserve"> об'єднаної територіальної громади за перше півріччя  2021 року</t>
  </si>
  <si>
    <t>_________2021 року №______</t>
  </si>
  <si>
    <t>Бюджет                на 2021рік</t>
  </si>
  <si>
    <t>Бюджет                               на 2021 рік              зі змінами</t>
  </si>
  <si>
    <t>Затверджено розписом станом на 01.07.2021р.</t>
  </si>
  <si>
    <t xml:space="preserve"> Фактичні надходження до бюджету станом  на 01.07.2021р.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</si>
  <si>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</si>
  <si>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Секретар міської ради                                           Геннадій ДЕРЕВ'ЯНЧУК</t>
  </si>
  <si>
    <t>(тис.грн)</t>
  </si>
  <si>
    <t>№ п/п</t>
  </si>
  <si>
    <t xml:space="preserve">КТКВК </t>
  </si>
  <si>
    <t>КПКВКМБ</t>
  </si>
  <si>
    <t>КФКВКБ</t>
  </si>
  <si>
    <t xml:space="preserve">Назва коду за типовою програмною класифікацією видатків та кредитування місцевих бюджетів </t>
  </si>
  <si>
    <t>Загальний фонд</t>
  </si>
  <si>
    <t>Спеціальний фонд</t>
  </si>
  <si>
    <t>Всього по бюджету</t>
  </si>
  <si>
    <t>затверджено розписом на рік з урахуванням внесених змін</t>
  </si>
  <si>
    <t>затверджено на 01.07.2021</t>
  </si>
  <si>
    <t>виконано станом на 01.07.2021</t>
  </si>
  <si>
    <t>питома вага</t>
  </si>
  <si>
    <t>відхилення                       "+", "-"</t>
  </si>
  <si>
    <t>виконання у %</t>
  </si>
  <si>
    <t>уточнений план  на рік, кошторисні призначення</t>
  </si>
  <si>
    <t>відхилення                     "+", "-"</t>
  </si>
  <si>
    <t>відхилення                          "+", "-"</t>
  </si>
  <si>
    <t xml:space="preserve">     ВСЬОГО ВИДАТКІВ</t>
  </si>
  <si>
    <t>у тому числі видатків за рахунок субвенцій та дотацій з інших бюджетів:</t>
  </si>
  <si>
    <t>090000</t>
  </si>
  <si>
    <t>3000</t>
  </si>
  <si>
    <t>Соціальний захист та соціальне забезпечення</t>
  </si>
  <si>
    <t>090203</t>
  </si>
  <si>
    <t>3031</t>
  </si>
  <si>
    <t>1030</t>
  </si>
  <si>
    <t>Надання інших пільг окремим категоріям громадян відповідно до законодавства</t>
  </si>
  <si>
    <t>090214</t>
  </si>
  <si>
    <t>3032</t>
  </si>
  <si>
    <t>1070</t>
  </si>
  <si>
    <t>Надання пільг окремим категоріям громадян з оплати послуг зв'язку</t>
  </si>
  <si>
    <t>170102</t>
  </si>
  <si>
    <t>3033</t>
  </si>
  <si>
    <t>Компенсаційні виплати на пільговий проїзд автомобільним транспортом окремим категоріям громадян</t>
  </si>
  <si>
    <t>090212</t>
  </si>
  <si>
    <t>3050</t>
  </si>
  <si>
    <t xml:space="preserve">Пільгове медичне обслуговування осіб, які постраждали внаслідок Чорнобильської катастрофи </t>
  </si>
  <si>
    <t>у т. ч. за рахунок інших субвенцій з місцевого бюджету (41053900)</t>
  </si>
  <si>
    <t>091204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</si>
  <si>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</si>
  <si>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</si>
  <si>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</si>
  <si>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091206</t>
  </si>
  <si>
    <t>3105</t>
  </si>
  <si>
    <t>1010</t>
  </si>
  <si>
    <t>Надання реабілітаційних послуг особам з інвалідністю та дітям з інвалідністю</t>
  </si>
  <si>
    <t>у т.ч. за рахунок субвенції з інших бюджетів (41053900)</t>
  </si>
  <si>
    <t>090802</t>
  </si>
  <si>
    <t>3112</t>
  </si>
  <si>
    <t>1040</t>
  </si>
  <si>
    <t>Заходи державної політики з питань дітей та їх соціального захисту</t>
  </si>
  <si>
    <t>091101</t>
  </si>
  <si>
    <t>3121</t>
  </si>
  <si>
    <t>Утримання та забезпечення діяльності центрів соціальних служб для сім’ї, дітей та молоді</t>
  </si>
  <si>
    <t>091105</t>
  </si>
  <si>
    <t>3132</t>
  </si>
  <si>
    <t>Утримання клубів для підлітків за місцем проживання</t>
  </si>
  <si>
    <t>091103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</si>
  <si>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</si>
  <si>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</si>
  <si>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</si>
  <si>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</si>
  <si>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091205</t>
  </si>
  <si>
    <t>3160</t>
  </si>
  <si>
    <t>Надання соціальних гарантій,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</si>
  <si>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</si>
  <si>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</si>
  <si>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090412</t>
  </si>
  <si>
    <t>3242</t>
  </si>
  <si>
    <t>1090</t>
  </si>
  <si>
    <t>Інші заходи у сфері соціального захисту і соціального забезпечення</t>
  </si>
  <si>
    <t xml:space="preserve">Соціально-культурна сфера, всього:        </t>
  </si>
  <si>
    <t>070000</t>
  </si>
  <si>
    <t>1000</t>
  </si>
  <si>
    <t xml:space="preserve">Освіта,   всього </t>
  </si>
  <si>
    <t>0910</t>
  </si>
  <si>
    <t>Надання дошкільної освіти</t>
  </si>
  <si>
    <t>у т.ч. за рах.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(41051200)</t>
  </si>
  <si>
    <t xml:space="preserve">субвенції з місцевого бюджету за рахунок залишку коштів субвенції на надання державної підтримки особам з особливими потребами, що утворився на початок бюджетного періоду (41051700) </t>
  </si>
  <si>
    <t>070201</t>
  </si>
  <si>
    <t>Надання загальної середньої освіти за рахунок коштів місцевого бюджету</t>
  </si>
  <si>
    <t>0921</t>
  </si>
  <si>
    <t>Надання загальної середньої освіти закладами загальної середньої освіти</t>
  </si>
  <si>
    <t>у т. ч. за рахунок: освітньої субвенції з державного бюджету місцевим бюджетам (41033900) та залишку освітньої субвенції, що утворився станом на 01.01.2020 р. (41051100)</t>
  </si>
  <si>
    <t>субвенції з місцевого бюджету за рахунок залишку коштів освітньої субвенції, що утворився на початок бюджетного періоду (41051100)-придбання обладнання для їдалень ЗЗСО№№2,4,5</t>
  </si>
  <si>
    <t>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(41051200)</t>
  </si>
  <si>
    <t>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 (41051400)</t>
  </si>
  <si>
    <t>у т.ч.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 (41040200)</t>
  </si>
  <si>
    <t>Надання загальної середньої освіти за рахунок коштів освітньої субвенції (41033900)</t>
  </si>
  <si>
    <t>Надання загальної середньої освіти закладами загальної середньої освіти (41033900)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</si>
  <si>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 (41051100)</t>
  </si>
  <si>
    <t>Надання загальної середньої освіти закладами загальної середньої освіти (41051100)</t>
  </si>
  <si>
    <t>070304</t>
  </si>
  <si>
    <t>0922</t>
  </si>
  <si>
    <t>Надання позашкільної освіти закладами позашкільної освіти, заходи із позашкільної роботи з дітьми</t>
  </si>
  <si>
    <t>у т.ч.: за рахунок освітньої субвенції з державного бюджету місцевим бюджетам (41033900)</t>
  </si>
  <si>
    <t xml:space="preserve">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(41051200)</t>
  </si>
  <si>
    <t>0960</t>
  </si>
  <si>
    <t>Надання спеціальної освіти мистецькими школами</t>
  </si>
  <si>
    <t>070401</t>
  </si>
  <si>
    <t>1141</t>
  </si>
  <si>
    <t>0990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</si>
  <si>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</si>
  <si>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</si>
  <si>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</si>
  <si>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070801</t>
  </si>
  <si>
    <t>1151</t>
  </si>
  <si>
    <t>Забезпечення діяльності інклюзивно-ресурсних центрів за рахунок коштів місцевого бюджету</t>
  </si>
  <si>
    <t>у т.ч. за рахунок інших субвенцій з місцевого бюджету  (41053900) - утримання КЗ "Вараський інклюзивно-ресурсний центр" за рахунок коштів субвенцій з бюджетів Рафалівської селищної ради та Полицької сільської ради</t>
  </si>
  <si>
    <t>1152</t>
  </si>
  <si>
    <t>Забезпечення діяльності інклюзивно-ресурсних центрів за рахунок освітньої субвенції (41051000)</t>
  </si>
  <si>
    <t>070802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</si>
  <si>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</si>
  <si>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</si>
  <si>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</si>
  <si>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освтініми потребами (41051200)</t>
  </si>
  <si>
    <t>1210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</si>
  <si>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(41051700) </t>
  </si>
  <si>
    <t>080000</t>
  </si>
  <si>
    <t>2000</t>
  </si>
  <si>
    <t>Охорона здоров'я</t>
  </si>
  <si>
    <t>080201</t>
  </si>
  <si>
    <t>2010</t>
  </si>
  <si>
    <t>0731</t>
  </si>
  <si>
    <t>Багатопрофільна стаціонарна медична допомога населенню</t>
  </si>
  <si>
    <t>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 (41051800)</t>
  </si>
  <si>
    <t>081007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</si>
  <si>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</si>
  <si>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</si>
  <si>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</si>
  <si>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2142</t>
  </si>
  <si>
    <t>0763</t>
  </si>
  <si>
    <t>Програми і централізовані заходи боротьби з туберкульозом</t>
  </si>
  <si>
    <t>081009</t>
  </si>
  <si>
    <t>2144</t>
  </si>
  <si>
    <t>Централізовані заходи з лікування хворих на цукровий та нецукровий діабет</t>
  </si>
  <si>
    <t>у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(41055000) - інсуліни</t>
  </si>
  <si>
    <t>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 на лікування хворих на цукровий діабет інсуліном та нецукровий діабет десмопресином (41055000)</t>
  </si>
  <si>
    <t>081010</t>
  </si>
  <si>
    <t>2145</t>
  </si>
  <si>
    <t>Централізовані заходи з лікування онкологічних хворих</t>
  </si>
  <si>
    <t>2146</t>
  </si>
  <si>
    <t>Відшкодування вартості лікарських засобів для лікування окремих захворювань</t>
  </si>
  <si>
    <t>у т. ч. за рахунок субвенції з місц.бюджету на відшкодування вартості лікарських засобів для лікування окремих захворювань за рахунок відповідної субвенції з держ.бюджету (41052000) - доступні ліки</t>
  </si>
  <si>
    <t>081002</t>
  </si>
  <si>
    <t>2152</t>
  </si>
  <si>
    <t>Інші програми та заходи у сфері охорони здоров’я</t>
  </si>
  <si>
    <t>110000</t>
  </si>
  <si>
    <t>4000</t>
  </si>
  <si>
    <t>Культура і мистецтво, всього</t>
  </si>
  <si>
    <t>110201</t>
  </si>
  <si>
    <t>4030</t>
  </si>
  <si>
    <t>0824</t>
  </si>
  <si>
    <t>Забезпечення діяльності бібліотек</t>
  </si>
  <si>
    <t>110204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</si>
  <si>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</si>
  <si>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</si>
  <si>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</si>
  <si>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110205</t>
  </si>
  <si>
    <t>4081</t>
  </si>
  <si>
    <t>0829</t>
  </si>
  <si>
    <t xml:space="preserve">Забезпечення діяльності інших закладів в галузі культури і мистецтва </t>
  </si>
  <si>
    <t>110502</t>
  </si>
  <si>
    <t>4082</t>
  </si>
  <si>
    <t>Інші заходи в галузі культури і мистецтва</t>
  </si>
  <si>
    <t>130000</t>
  </si>
  <si>
    <t>5000</t>
  </si>
  <si>
    <t>Фізична культура і спорт, всього</t>
  </si>
  <si>
    <t>130102</t>
  </si>
  <si>
    <t>5011</t>
  </si>
  <si>
    <t>0810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</si>
  <si>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</si>
  <si>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</si>
  <si>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</si>
  <si>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130107</t>
  </si>
  <si>
    <t>5031</t>
  </si>
  <si>
    <t>Утримання та навчально-тренувальна робота комунальних дитячо-юнацьких спортивних шкіл</t>
  </si>
  <si>
    <t>5045</t>
  </si>
  <si>
    <t>Будівництво мультифункціональних майданчиків для занять ігровими видами спорту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</si>
  <si>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</si>
  <si>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</si>
  <si>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010116</t>
  </si>
  <si>
    <t>0150</t>
  </si>
  <si>
    <t>0111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</si>
  <si>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</si>
  <si>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</si>
  <si>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</si>
  <si>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</si>
  <si>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0133</t>
  </si>
  <si>
    <t>Інша діяльність у сфері державного управління</t>
  </si>
  <si>
    <t>100000</t>
  </si>
  <si>
    <t>6000</t>
  </si>
  <si>
    <t>Житлово-комунальне господарство</t>
  </si>
  <si>
    <t>6011</t>
  </si>
  <si>
    <t>0610</t>
  </si>
  <si>
    <t>Експлуатація та технічне обслуговування житлового фонду</t>
  </si>
  <si>
    <t>6012</t>
  </si>
  <si>
    <t>0620</t>
  </si>
  <si>
    <t>Забезпечення діяльності з виробництва, транспортування, постачання теплової енергії</t>
  </si>
  <si>
    <t>100101</t>
  </si>
  <si>
    <t>6014</t>
  </si>
  <si>
    <t>Забезпечення збору та вивезення сміття і відходів</t>
  </si>
  <si>
    <t>6015</t>
  </si>
  <si>
    <t>Забезпечення надійної та безперебійної експлуатації ліфтів</t>
  </si>
  <si>
    <t>6016</t>
  </si>
  <si>
    <t>Впровадження засобів обліку витрат та регулювання споживання води та теплової енергії</t>
  </si>
  <si>
    <t>6013</t>
  </si>
  <si>
    <t>Забезпечення діяльності водопровідно-каналізаційного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</si>
  <si>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</si>
  <si>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</si>
  <si>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100203</t>
  </si>
  <si>
    <t>6030</t>
  </si>
  <si>
    <t>Організація благоустрою населених пунктів</t>
  </si>
  <si>
    <t>6040</t>
  </si>
  <si>
    <t>Заходи, пов'язані з поліпшенням питної води</t>
  </si>
  <si>
    <t>6082</t>
  </si>
  <si>
    <t>Придбання житла для окремих категорій населення відповідно до законодавства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</si>
  <si>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</si>
  <si>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</si>
  <si>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r>
      <t xml:space="preserve"> у т.ч. за рахунок субвенції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  </r>
    <r>
      <rPr>
        <i/>
        <sz val="13"/>
        <rFont val="Times New Roman"/>
        <family val="1"/>
        <charset val="204"/>
      </rPr>
      <t xml:space="preserve">(41050900) </t>
    </r>
  </si>
  <si>
    <t>7130</t>
  </si>
  <si>
    <t>0421</t>
  </si>
  <si>
    <t>Здійснення заходів із землеустрою</t>
  </si>
  <si>
    <t>7310</t>
  </si>
  <si>
    <t>0443</t>
  </si>
  <si>
    <t>Будівництво об'єктів житлово-комунального господарства</t>
  </si>
  <si>
    <t>7321</t>
  </si>
  <si>
    <t xml:space="preserve">Будівництво освітніх установ та закладів </t>
  </si>
  <si>
    <t>7322</t>
  </si>
  <si>
    <t>Будівництво медичних установ та закладів</t>
  </si>
  <si>
    <t>7324</t>
  </si>
  <si>
    <t>Будівництво установ та закладів культури</t>
  </si>
  <si>
    <t>7330</t>
  </si>
  <si>
    <t>Будівництво інших об'єктів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</si>
  <si>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</si>
  <si>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</si>
  <si>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7362</t>
  </si>
  <si>
    <t>0490</t>
  </si>
  <si>
    <t>Виконання інвестиційних проектів в рамках формування інфраструктури об'єднаних територіальних громад</t>
  </si>
  <si>
    <t>у т.ч. за рахунок субвенції з державного бюджету місцевому бюджету на формування інфраструктури об'єднаних територіальних громад (41033200) - капремонт покрівлі ДНЗ "Чебурашка" с.Заболоття</t>
  </si>
  <si>
    <t>7363</t>
  </si>
  <si>
    <t>Виконання інвестиційних проєктів в рамках здійснення заходів щодо соціально-економічного розвитку окремих територій</t>
  </si>
  <si>
    <t xml:space="preserve">у т.ч. за рахунок субвенції з державного бюджету місцевим бюджетам на здійснення заходів щодо соціально-економічного розвитку окремих територій (41034500) </t>
  </si>
  <si>
    <t>субвенції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 (41052300) та субвенції з місцевого бюджету на здійснення заходів щодо соціально-економічного розвитку окремих територій за рахунок залишку коштів на 01.01.2019р. (41054100)- з Володимирецького р-ну для с.Заболоття на дитячий майданчик</t>
  </si>
  <si>
    <t>7370</t>
  </si>
  <si>
    <t>Реалізація інших заходів щодо соціально-економічного розвитку територій</t>
  </si>
  <si>
    <t>7442</t>
  </si>
  <si>
    <t>0456</t>
  </si>
  <si>
    <t>Утримання та розвиток інших об'єктів транспортної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</si>
  <si>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</si>
  <si>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</si>
  <si>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7530</t>
  </si>
  <si>
    <t>0460</t>
  </si>
  <si>
    <t>Інші заходи у сфері зв'язку, телекомунікації та інформатики</t>
  </si>
  <si>
    <t>7610</t>
  </si>
  <si>
    <t>0411</t>
  </si>
  <si>
    <t>Сприяння розвитку малого та середнього підприємництва</t>
  </si>
  <si>
    <t>7640</t>
  </si>
  <si>
    <t>0470</t>
  </si>
  <si>
    <t>Заходи з енергозбереження</t>
  </si>
  <si>
    <t>7670</t>
  </si>
  <si>
    <t>Внески до статутного капіталу суб'єктів господарювання</t>
  </si>
  <si>
    <t>8110</t>
  </si>
  <si>
    <t>0320</t>
  </si>
  <si>
    <t>Заходи із запобігання та ліквідації надзвичайних ситуацій та наслідків стихійного лиха</t>
  </si>
  <si>
    <t xml:space="preserve"> в т.ч.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спостереження-закупівля калій-йодиду; протирад.укриття №64383, кап. ремонт (41035100)</t>
  </si>
  <si>
    <t xml:space="preserve"> в т.ч. за рахунок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 за рахунок відповідної субвенції з державного бюджету (41050800) - пот.ремонт сховища №65080, протирадіаційного укриття №64382</t>
  </si>
  <si>
    <t>8230</t>
  </si>
  <si>
    <t>0380</t>
  </si>
  <si>
    <t>Інші заходи громадського порядку та безпеки</t>
  </si>
  <si>
    <t>7680</t>
  </si>
  <si>
    <t>Членські внески до асоціацій органів місцевого самоврядування</t>
  </si>
  <si>
    <t>у т.ч.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 (41035100) - поточний ремонт сховища №65080</t>
  </si>
  <si>
    <t>за рахунок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 за рахунок відповідної субвенції з державного бюджету (41050800) - закупівля респіраторів</t>
  </si>
  <si>
    <t>7650</t>
  </si>
  <si>
    <t>Проведення експертної  грошової  оцінки  земельної ділянки чи права на неї</t>
  </si>
  <si>
    <t>8340</t>
  </si>
  <si>
    <t>0540</t>
  </si>
  <si>
    <t>Природоохоронні заходи за рахунок цільових фондів</t>
  </si>
  <si>
    <t>8600</t>
  </si>
  <si>
    <t>0170</t>
  </si>
  <si>
    <t>Обслуговування місцевого боргу</t>
  </si>
  <si>
    <t>250102</t>
  </si>
  <si>
    <t>8710</t>
  </si>
  <si>
    <t>Резервний фонд місцевого бюджету</t>
  </si>
  <si>
    <t>250301</t>
  </si>
  <si>
    <t>9110</t>
  </si>
  <si>
    <r>
      <t xml:space="preserve">Реверсна дотація </t>
    </r>
    <r>
      <rPr>
        <sz val="13"/>
        <rFont val="Times New Roman"/>
        <family val="1"/>
        <charset val="204"/>
      </rPr>
      <t>(вилучення)</t>
    </r>
  </si>
  <si>
    <t>9770</t>
  </si>
  <si>
    <t xml:space="preserve">Інші субвенції з місцевого бюджету </t>
  </si>
  <si>
    <t>у т.ч.: забезпечення послугами оздоровлення і відпочинку дітей, які потребують особливої соціальної уваги та підтримки, шляхом компенсації вартості путівки на оздоровлення дітей через співфінансування з місцевого бюджету у вигляді інших субвенцій обласному бюджету</t>
  </si>
  <si>
    <t>субвенція обласному бюджету для будівництва пожежного депо з житловими приміщеннями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</si>
  <si>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</si>
  <si>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</si>
  <si>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державному бюджету для придбання службових автомобілів для поліцейських офіцерів громади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</si>
  <si>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</si>
  <si>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 </t>
  </si>
  <si>
    <t>ВИДАТКИ ТА  КРЕДИТУВАННЯ - усього</t>
  </si>
  <si>
    <t>Додаток 2</t>
  </si>
  <si>
    <t>до рішення  Вараської міської ради</t>
  </si>
  <si>
    <t xml:space="preserve">  ______________2021 року №______</t>
  </si>
  <si>
    <t>Секретар міської ради</t>
  </si>
  <si>
    <t>Геннадій ДЕРЕВ'ЯНЧУК</t>
  </si>
  <si>
    <t xml:space="preserve">                Виконання бюджету Вараської міської територіальної громади по видатках та кредитуванню  за перше півріччя 2021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</si>
</sst>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0.0%"/>
    <numFmt numFmtId="166" formatCode="#,##0.0"/>
    <numFmt numFmtId="167" formatCode="0.000%"/>
    <numFmt numFmtId="168" formatCode="000000"/>
    <numFmt numFmtId="169" formatCode="0.0000%"/>
  </numFmts>
  <fonts count="6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b/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8"/>
      <color theme="3" tint="-0.499984740745262"/>
      <name val="Times New Roman"/>
      <family val="1"/>
      <charset val="204"/>
    </font>
    <font>
      <sz val="17.5"/>
      <name val="Times New Roman"/>
      <family val="1"/>
      <charset val="204"/>
    </font>
    <font>
      <sz val="17.5"/>
      <color rgb="FF000000"/>
      <name val="Times New Roman"/>
      <family val="1"/>
      <charset val="204"/>
    </font>
    <font>
      <sz val="17.5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Cambria"/>
      <family val="1"/>
      <charset val="204"/>
      <scheme val="major"/>
    </font>
    <font>
      <b/>
      <sz val="18"/>
      <name val="Cambria"/>
      <family val="1"/>
      <charset val="204"/>
      <scheme val="major"/>
    </font>
    <font>
      <b/>
      <i/>
      <sz val="18"/>
      <name val="Cambria"/>
      <family val="1"/>
      <charset val="204"/>
      <scheme val="major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7.5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6"/>
      <name val="Arial Cyr"/>
      <charset val="204"/>
    </font>
    <font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Arial Cyr"/>
      <family val="2"/>
      <charset val="204"/>
    </font>
    <font>
      <sz val="9"/>
      <name val="Arial Cyr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Arial"/>
      <family val="2"/>
      <charset val="204"/>
    </font>
    <font>
      <b/>
      <sz val="10"/>
      <name val="Arial Cyr"/>
      <family val="2"/>
      <charset val="204"/>
    </font>
    <font>
      <sz val="14"/>
      <name val="Arial"/>
      <family val="2"/>
      <charset val="204"/>
    </font>
    <font>
      <i/>
      <sz val="13"/>
      <name val="Times New Roman"/>
      <family val="1"/>
      <charset val="204"/>
    </font>
    <font>
      <i/>
      <sz val="14"/>
      <name val="Arial"/>
      <family val="2"/>
      <charset val="204"/>
    </font>
    <font>
      <b/>
      <i/>
      <sz val="14"/>
      <name val="Arial"/>
      <family val="2"/>
      <charset val="204"/>
    </font>
    <font>
      <i/>
      <sz val="10"/>
      <name val="Arial Cyr"/>
      <family val="2"/>
      <charset val="204"/>
    </font>
    <font>
      <i/>
      <sz val="9"/>
      <name val="Arial Cyr"/>
      <family val="2"/>
      <charset val="204"/>
    </font>
    <font>
      <i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i/>
      <sz val="11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sz val="20"/>
      <name val="Arial Cyr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Arial Cyr"/>
      <family val="2"/>
      <charset val="204"/>
    </font>
    <font>
      <sz val="10"/>
      <color indexed="10"/>
      <name val="Arial Cyr"/>
      <family val="2"/>
      <charset val="204"/>
    </font>
    <font>
      <sz val="24"/>
      <name val="Times New Roman"/>
      <family val="1"/>
    </font>
    <font>
      <b/>
      <sz val="2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56" fillId="0" borderId="0"/>
  </cellStyleXfs>
  <cellXfs count="333">
    <xf numFmtId="0" fontId="0" fillId="0" borderId="0" xfId="0"/>
    <xf numFmtId="0" fontId="0" fillId="0" borderId="0" xfId="0" applyBorder="1"/>
    <xf numFmtId="0" fontId="3" fillId="0" borderId="0" xfId="1" applyFont="1"/>
    <xf numFmtId="0" fontId="6" fillId="0" borderId="0" xfId="1" applyFont="1" applyAlignment="1">
      <alignment horizontal="center"/>
    </xf>
    <xf numFmtId="0" fontId="4" fillId="0" borderId="0" xfId="1" applyFont="1" applyAlignment="1" applyProtection="1">
      <alignment horizontal="right"/>
      <protection locked="0"/>
    </xf>
    <xf numFmtId="0" fontId="0" fillId="0" borderId="1" xfId="0" applyBorder="1"/>
    <xf numFmtId="0" fontId="10" fillId="0" borderId="2" xfId="1" applyFont="1" applyFill="1" applyBorder="1"/>
    <xf numFmtId="0" fontId="28" fillId="0" borderId="2" xfId="1" applyFont="1" applyFill="1" applyBorder="1"/>
    <xf numFmtId="4" fontId="29" fillId="0" borderId="2" xfId="1" applyNumberFormat="1" applyFont="1" applyFill="1" applyBorder="1"/>
    <xf numFmtId="4" fontId="28" fillId="0" borderId="2" xfId="1" applyNumberFormat="1" applyFont="1" applyFill="1" applyBorder="1"/>
    <xf numFmtId="0" fontId="5" fillId="0" borderId="0" xfId="1" applyFill="1"/>
    <xf numFmtId="0" fontId="5" fillId="0" borderId="0" xfId="1"/>
    <xf numFmtId="0" fontId="30" fillId="0" borderId="0" xfId="1" applyFont="1"/>
    <xf numFmtId="166" fontId="12" fillId="0" borderId="0" xfId="1" applyNumberFormat="1" applyFont="1" applyFill="1" applyBorder="1"/>
    <xf numFmtId="165" fontId="31" fillId="0" borderId="0" xfId="1" applyNumberFormat="1" applyFont="1" applyFill="1" applyBorder="1"/>
    <xf numFmtId="0" fontId="3" fillId="4" borderId="7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1" fontId="9" fillId="0" borderId="7" xfId="1" applyNumberFormat="1" applyFont="1" applyFill="1" applyBorder="1" applyAlignment="1">
      <alignment horizontal="left"/>
    </xf>
    <xf numFmtId="0" fontId="8" fillId="0" borderId="3" xfId="1" applyFont="1" applyFill="1" applyBorder="1" applyAlignment="1">
      <alignment horizontal="left" wrapText="1"/>
    </xf>
    <xf numFmtId="166" fontId="8" fillId="0" borderId="3" xfId="1" applyNumberFormat="1" applyFont="1" applyFill="1" applyBorder="1" applyAlignment="1">
      <alignment wrapText="1"/>
    </xf>
    <xf numFmtId="166" fontId="8" fillId="0" borderId="3" xfId="1" applyNumberFormat="1" applyFont="1" applyFill="1" applyBorder="1" applyAlignment="1">
      <alignment horizontal="right" wrapText="1"/>
    </xf>
    <xf numFmtId="165" fontId="6" fillId="0" borderId="8" xfId="1" applyNumberFormat="1" applyFont="1" applyFill="1" applyBorder="1"/>
    <xf numFmtId="0" fontId="9" fillId="0" borderId="7" xfId="1" applyFont="1" applyBorder="1" applyAlignment="1">
      <alignment horizontal="left"/>
    </xf>
    <xf numFmtId="0" fontId="10" fillId="0" borderId="3" xfId="1" applyFont="1" applyBorder="1" applyAlignment="1" applyProtection="1">
      <alignment horizontal="left"/>
      <protection locked="0"/>
    </xf>
    <xf numFmtId="166" fontId="10" fillId="0" borderId="3" xfId="1" applyNumberFormat="1" applyFont="1" applyBorder="1" applyAlignment="1" applyProtection="1">
      <protection locked="0"/>
    </xf>
    <xf numFmtId="166" fontId="10" fillId="0" borderId="3" xfId="1" applyNumberFormat="1" applyFont="1" applyFill="1" applyBorder="1" applyAlignment="1" applyProtection="1">
      <alignment horizontal="right"/>
      <protection locked="0"/>
    </xf>
    <xf numFmtId="166" fontId="10" fillId="2" borderId="3" xfId="1" applyNumberFormat="1" applyFont="1" applyFill="1" applyBorder="1" applyAlignment="1">
      <alignment horizontal="right"/>
    </xf>
    <xf numFmtId="165" fontId="10" fillId="2" borderId="8" xfId="1" applyNumberFormat="1" applyFont="1" applyFill="1" applyBorder="1"/>
    <xf numFmtId="0" fontId="9" fillId="0" borderId="7" xfId="1" applyFont="1" applyFill="1" applyBorder="1" applyAlignment="1">
      <alignment horizontal="left"/>
    </xf>
    <xf numFmtId="0" fontId="10" fillId="0" borderId="3" xfId="1" applyFont="1" applyFill="1" applyBorder="1" applyAlignment="1" applyProtection="1">
      <alignment horizontal="left" wrapText="1"/>
      <protection locked="0"/>
    </xf>
    <xf numFmtId="164" fontId="10" fillId="0" borderId="3" xfId="1" applyNumberFormat="1" applyFont="1" applyFill="1" applyBorder="1" applyAlignment="1" applyProtection="1">
      <alignment wrapText="1"/>
      <protection locked="0"/>
    </xf>
    <xf numFmtId="166" fontId="10" fillId="0" borderId="3" xfId="1" applyNumberFormat="1" applyFont="1" applyFill="1" applyBorder="1" applyProtection="1">
      <protection locked="0"/>
    </xf>
    <xf numFmtId="0" fontId="10" fillId="0" borderId="3" xfId="1" applyFont="1" applyBorder="1" applyAlignment="1">
      <alignment horizontal="left" wrapText="1"/>
    </xf>
    <xf numFmtId="166" fontId="10" fillId="0" borderId="3" xfId="1" applyNumberFormat="1" applyFont="1" applyBorder="1" applyAlignment="1">
      <alignment wrapText="1"/>
    </xf>
    <xf numFmtId="0" fontId="7" fillId="0" borderId="7" xfId="1" applyFont="1" applyFill="1" applyBorder="1" applyAlignment="1">
      <alignment horizontal="left"/>
    </xf>
    <xf numFmtId="0" fontId="6" fillId="0" borderId="3" xfId="1" applyFont="1" applyBorder="1" applyAlignment="1">
      <alignment horizontal="left" wrapText="1"/>
    </xf>
    <xf numFmtId="166" fontId="6" fillId="0" borderId="3" xfId="1" applyNumberFormat="1" applyFont="1" applyFill="1" applyBorder="1" applyAlignment="1" applyProtection="1">
      <protection locked="0"/>
    </xf>
    <xf numFmtId="166" fontId="6" fillId="0" borderId="3" xfId="1" applyNumberFormat="1" applyFont="1" applyFill="1" applyBorder="1" applyProtection="1">
      <protection locked="0"/>
    </xf>
    <xf numFmtId="166" fontId="6" fillId="2" borderId="3" xfId="1" applyNumberFormat="1" applyFont="1" applyFill="1" applyBorder="1" applyAlignment="1">
      <alignment horizontal="right"/>
    </xf>
    <xf numFmtId="0" fontId="9" fillId="0" borderId="7" xfId="1" applyFont="1" applyFill="1" applyBorder="1" applyAlignment="1">
      <alignment horizontal="left" wrapText="1"/>
    </xf>
    <xf numFmtId="49" fontId="10" fillId="0" borderId="3" xfId="1" applyNumberFormat="1" applyFont="1" applyBorder="1" applyAlignment="1">
      <alignment horizontal="left" wrapText="1"/>
    </xf>
    <xf numFmtId="166" fontId="8" fillId="0" borderId="3" xfId="1" applyNumberFormat="1" applyFont="1" applyFill="1" applyBorder="1" applyAlignment="1"/>
    <xf numFmtId="166" fontId="8" fillId="0" borderId="3" xfId="1" applyNumberFormat="1" applyFont="1" applyFill="1" applyBorder="1" applyAlignment="1">
      <alignment horizontal="right"/>
    </xf>
    <xf numFmtId="164" fontId="10" fillId="0" borderId="3" xfId="1" applyNumberFormat="1" applyFont="1" applyFill="1" applyBorder="1" applyAlignment="1" applyProtection="1">
      <alignment horizontal="right" wrapText="1"/>
      <protection locked="0"/>
    </xf>
    <xf numFmtId="0" fontId="10" fillId="0" borderId="3" xfId="1" applyFont="1" applyBorder="1" applyAlignment="1" applyProtection="1">
      <alignment horizontal="left" wrapText="1"/>
      <protection locked="0"/>
    </xf>
    <xf numFmtId="164" fontId="10" fillId="0" borderId="3" xfId="1" applyNumberFormat="1" applyFont="1" applyBorder="1" applyAlignment="1" applyProtection="1">
      <alignment horizontal="right" wrapText="1"/>
      <protection locked="0"/>
    </xf>
    <xf numFmtId="0" fontId="10" fillId="2" borderId="3" xfId="0" applyFont="1" applyFill="1" applyBorder="1" applyAlignment="1" applyProtection="1">
      <alignment horizontal="left" wrapText="1"/>
    </xf>
    <xf numFmtId="164" fontId="10" fillId="2" borderId="3" xfId="0" applyNumberFormat="1" applyFont="1" applyFill="1" applyBorder="1" applyAlignment="1" applyProtection="1">
      <alignment horizontal="right" wrapText="1"/>
    </xf>
    <xf numFmtId="49" fontId="11" fillId="0" borderId="3" xfId="1" applyNumberFormat="1" applyFont="1" applyBorder="1" applyAlignment="1" applyProtection="1">
      <alignment horizontal="left" wrapText="1"/>
      <protection locked="0"/>
    </xf>
    <xf numFmtId="164" fontId="11" fillId="0" borderId="3" xfId="1" applyNumberFormat="1" applyFont="1" applyBorder="1" applyAlignment="1" applyProtection="1">
      <alignment horizontal="right" wrapText="1"/>
      <protection locked="0"/>
    </xf>
    <xf numFmtId="49" fontId="10" fillId="0" borderId="3" xfId="0" applyNumberFormat="1" applyFont="1" applyBorder="1" applyAlignment="1" applyProtection="1">
      <alignment horizontal="left" wrapText="1"/>
      <protection locked="0"/>
    </xf>
    <xf numFmtId="164" fontId="20" fillId="0" borderId="3" xfId="0" applyNumberFormat="1" applyFont="1" applyBorder="1" applyAlignment="1" applyProtection="1">
      <alignment horizontal="right" wrapText="1"/>
      <protection locked="0"/>
    </xf>
    <xf numFmtId="0" fontId="14" fillId="0" borderId="3" xfId="0" applyFont="1" applyBorder="1" applyAlignment="1">
      <alignment horizontal="left" wrapText="1"/>
    </xf>
    <xf numFmtId="164" fontId="10" fillId="0" borderId="3" xfId="1" applyNumberFormat="1" applyFont="1" applyBorder="1" applyAlignment="1" applyProtection="1">
      <alignment horizontal="right"/>
      <protection locked="0"/>
    </xf>
    <xf numFmtId="0" fontId="10" fillId="0" borderId="3" xfId="1" applyFont="1" applyBorder="1" applyAlignment="1">
      <alignment horizontal="left"/>
    </xf>
    <xf numFmtId="164" fontId="10" fillId="0" borderId="3" xfId="1" applyNumberFormat="1" applyFont="1" applyBorder="1" applyAlignment="1">
      <alignment horizontal="right"/>
    </xf>
    <xf numFmtId="11" fontId="10" fillId="0" borderId="3" xfId="1" applyNumberFormat="1" applyFont="1" applyBorder="1" applyAlignment="1">
      <alignment horizontal="left" vertical="distributed" wrapText="1"/>
    </xf>
    <xf numFmtId="164" fontId="10" fillId="0" borderId="3" xfId="1" applyNumberFormat="1" applyFont="1" applyBorder="1" applyAlignment="1">
      <alignment horizontal="right" wrapText="1"/>
    </xf>
    <xf numFmtId="0" fontId="14" fillId="0" borderId="3" xfId="0" applyFont="1" applyBorder="1" applyAlignment="1">
      <alignment wrapText="1"/>
    </xf>
    <xf numFmtId="0" fontId="10" fillId="0" borderId="3" xfId="1" applyFont="1" applyBorder="1" applyAlignment="1">
      <alignment wrapText="1"/>
    </xf>
    <xf numFmtId="166" fontId="10" fillId="0" borderId="3" xfId="1" applyNumberFormat="1" applyFont="1" applyBorder="1" applyAlignment="1" applyProtection="1">
      <alignment horizontal="right"/>
      <protection locked="0"/>
    </xf>
    <xf numFmtId="0" fontId="9" fillId="0" borderId="7" xfId="1" applyFont="1" applyFill="1" applyBorder="1" applyAlignment="1">
      <alignment horizontal="center"/>
    </xf>
    <xf numFmtId="0" fontId="7" fillId="0" borderId="7" xfId="1" applyFont="1" applyBorder="1" applyAlignment="1">
      <alignment horizontal="left"/>
    </xf>
    <xf numFmtId="166" fontId="6" fillId="0" borderId="3" xfId="1" applyNumberFormat="1" applyFont="1" applyBorder="1" applyAlignment="1" applyProtection="1">
      <alignment horizontal="right"/>
      <protection locked="0"/>
    </xf>
    <xf numFmtId="165" fontId="6" fillId="2" borderId="8" xfId="1" applyNumberFormat="1" applyFont="1" applyFill="1" applyBorder="1"/>
    <xf numFmtId="0" fontId="21" fillId="0" borderId="3" xfId="0" applyFont="1" applyBorder="1" applyAlignment="1">
      <alignment wrapText="1"/>
    </xf>
    <xf numFmtId="0" fontId="21" fillId="0" borderId="3" xfId="0" applyFont="1" applyBorder="1" applyAlignment="1">
      <alignment vertical="center" wrapText="1"/>
    </xf>
    <xf numFmtId="0" fontId="21" fillId="0" borderId="3" xfId="1" applyFont="1" applyBorder="1" applyAlignment="1">
      <alignment horizontal="left" wrapText="1"/>
    </xf>
    <xf numFmtId="166" fontId="10" fillId="0" borderId="3" xfId="1" applyNumberFormat="1" applyFont="1" applyBorder="1" applyAlignment="1">
      <alignment horizontal="right" wrapText="1"/>
    </xf>
    <xf numFmtId="166" fontId="10" fillId="0" borderId="3" xfId="1" applyNumberFormat="1" applyFont="1" applyFill="1" applyBorder="1" applyAlignment="1" applyProtection="1">
      <protection locked="0"/>
    </xf>
    <xf numFmtId="0" fontId="21" fillId="0" borderId="3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center"/>
    </xf>
    <xf numFmtId="0" fontId="21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vertical="center" wrapText="1"/>
    </xf>
    <xf numFmtId="0" fontId="23" fillId="0" borderId="3" xfId="0" applyFont="1" applyBorder="1" applyAlignment="1">
      <alignment horizontal="left" vertical="center" wrapText="1"/>
    </xf>
    <xf numFmtId="11" fontId="21" fillId="0" borderId="3" xfId="1" applyNumberFormat="1" applyFont="1" applyBorder="1" applyAlignment="1" applyProtection="1">
      <alignment horizontal="left" vertical="center" wrapText="1"/>
      <protection locked="0"/>
    </xf>
    <xf numFmtId="164" fontId="10" fillId="0" borderId="3" xfId="0" applyNumberFormat="1" applyFont="1" applyBorder="1" applyAlignment="1">
      <alignment horizontal="right" wrapText="1"/>
    </xf>
    <xf numFmtId="0" fontId="6" fillId="0" borderId="7" xfId="1" applyFont="1" applyFill="1" applyBorder="1" applyAlignment="1">
      <alignment horizontal="center"/>
    </xf>
    <xf numFmtId="49" fontId="10" fillId="0" borderId="3" xfId="1" applyNumberFormat="1" applyFont="1" applyBorder="1" applyAlignment="1">
      <alignment horizontal="left" vertical="justify" wrapText="1"/>
    </xf>
    <xf numFmtId="0" fontId="24" fillId="0" borderId="3" xfId="0" applyFont="1" applyBorder="1" applyAlignment="1">
      <alignment horizontal="right" wrapText="1"/>
    </xf>
    <xf numFmtId="0" fontId="24" fillId="0" borderId="3" xfId="0" applyFont="1" applyBorder="1" applyAlignment="1">
      <alignment horizontal="center"/>
    </xf>
    <xf numFmtId="0" fontId="24" fillId="0" borderId="3" xfId="0" applyFont="1" applyFill="1" applyBorder="1" applyAlignment="1">
      <alignment horizontal="right"/>
    </xf>
    <xf numFmtId="0" fontId="24" fillId="0" borderId="8" xfId="0" applyFont="1" applyBorder="1" applyAlignment="1">
      <alignment horizontal="center"/>
    </xf>
    <xf numFmtId="0" fontId="24" fillId="0" borderId="3" xfId="0" applyFont="1" applyBorder="1" applyAlignment="1">
      <alignment horizontal="left" vertical="justify" wrapText="1"/>
    </xf>
    <xf numFmtId="166" fontId="24" fillId="0" borderId="3" xfId="0" applyNumberFormat="1" applyFont="1" applyBorder="1" applyAlignment="1">
      <alignment horizontal="right" wrapText="1"/>
    </xf>
    <xf numFmtId="166" fontId="24" fillId="0" borderId="3" xfId="0" applyNumberFormat="1" applyFont="1" applyFill="1" applyBorder="1" applyAlignment="1">
      <alignment horizontal="right"/>
    </xf>
    <xf numFmtId="0" fontId="22" fillId="0" borderId="3" xfId="0" applyFont="1" applyFill="1" applyBorder="1" applyAlignment="1">
      <alignment vertical="center" wrapText="1"/>
    </xf>
    <xf numFmtId="166" fontId="10" fillId="0" borderId="3" xfId="1" applyNumberFormat="1" applyFont="1" applyFill="1" applyBorder="1" applyAlignment="1">
      <alignment horizontal="right"/>
    </xf>
    <xf numFmtId="0" fontId="9" fillId="3" borderId="7" xfId="1" applyFont="1" applyFill="1" applyBorder="1" applyAlignment="1">
      <alignment horizontal="left"/>
    </xf>
    <xf numFmtId="0" fontId="11" fillId="3" borderId="3" xfId="1" applyFont="1" applyFill="1" applyBorder="1" applyAlignment="1">
      <alignment horizontal="left" vertical="center" wrapText="1"/>
    </xf>
    <xf numFmtId="164" fontId="11" fillId="3" borderId="3" xfId="1" applyNumberFormat="1" applyFont="1" applyFill="1" applyBorder="1" applyAlignment="1">
      <alignment horizontal="right" wrapText="1"/>
    </xf>
    <xf numFmtId="166" fontId="10" fillId="3" borderId="3" xfId="1" applyNumberFormat="1" applyFont="1" applyFill="1" applyBorder="1" applyProtection="1">
      <protection locked="0"/>
    </xf>
    <xf numFmtId="165" fontId="10" fillId="3" borderId="8" xfId="1" applyNumberFormat="1" applyFont="1" applyFill="1" applyBorder="1"/>
    <xf numFmtId="0" fontId="10" fillId="0" borderId="3" xfId="1" applyFont="1" applyFill="1" applyBorder="1" applyAlignment="1"/>
    <xf numFmtId="164" fontId="10" fillId="0" borderId="3" xfId="1" applyNumberFormat="1" applyFont="1" applyFill="1" applyBorder="1" applyAlignment="1"/>
    <xf numFmtId="0" fontId="10" fillId="0" borderId="3" xfId="0" applyFont="1" applyBorder="1" applyAlignment="1">
      <alignment wrapText="1"/>
    </xf>
    <xf numFmtId="0" fontId="10" fillId="0" borderId="3" xfId="1" applyFont="1" applyFill="1" applyBorder="1" applyAlignment="1">
      <alignment wrapText="1"/>
    </xf>
    <xf numFmtId="0" fontId="25" fillId="0" borderId="7" xfId="1" applyFont="1" applyFill="1" applyBorder="1" applyAlignment="1">
      <alignment horizontal="center"/>
    </xf>
    <xf numFmtId="166" fontId="26" fillId="0" borderId="3" xfId="1" applyNumberFormat="1" applyFont="1" applyFill="1" applyBorder="1" applyAlignment="1" applyProtection="1">
      <alignment horizontal="right"/>
      <protection locked="0"/>
    </xf>
    <xf numFmtId="165" fontId="26" fillId="0" borderId="8" xfId="1" applyNumberFormat="1" applyFont="1" applyFill="1" applyBorder="1"/>
    <xf numFmtId="0" fontId="27" fillId="0" borderId="9" xfId="1" applyFont="1" applyFill="1" applyBorder="1"/>
    <xf numFmtId="0" fontId="6" fillId="0" borderId="10" xfId="1" applyFont="1" applyFill="1" applyBorder="1" applyAlignment="1">
      <alignment horizontal="left"/>
    </xf>
    <xf numFmtId="166" fontId="26" fillId="0" borderId="10" xfId="1" applyNumberFormat="1" applyFont="1" applyFill="1" applyBorder="1" applyAlignment="1">
      <alignment horizontal="right"/>
    </xf>
    <xf numFmtId="165" fontId="26" fillId="0" borderId="11" xfId="1" applyNumberFormat="1" applyFont="1" applyFill="1" applyBorder="1"/>
    <xf numFmtId="0" fontId="32" fillId="0" borderId="3" xfId="0" applyFont="1" applyBorder="1" applyAlignment="1">
      <alignment wrapText="1"/>
    </xf>
    <xf numFmtId="0" fontId="33" fillId="0" borderId="0" xfId="0" applyFont="1" applyFill="1" applyBorder="1" applyAlignment="1"/>
    <xf numFmtId="0" fontId="34" fillId="0" borderId="0" xfId="0" applyFont="1"/>
    <xf numFmtId="0" fontId="35" fillId="0" borderId="0" xfId="0" applyFont="1"/>
    <xf numFmtId="0" fontId="6" fillId="0" borderId="0" xfId="1" applyFont="1" applyAlignment="1">
      <alignment horizontal="center"/>
    </xf>
    <xf numFmtId="49" fontId="36" fillId="0" borderId="3" xfId="1" applyNumberFormat="1" applyFont="1" applyBorder="1" applyAlignment="1">
      <alignment horizontal="centerContinuous" vertical="center"/>
    </xf>
    <xf numFmtId="0" fontId="36" fillId="0" borderId="8" xfId="1" applyFont="1" applyBorder="1" applyAlignment="1">
      <alignment horizontal="centerContinuous" vertical="center"/>
    </xf>
    <xf numFmtId="166" fontId="25" fillId="0" borderId="3" xfId="1" applyNumberFormat="1" applyFont="1" applyFill="1" applyBorder="1" applyAlignment="1" applyProtection="1">
      <alignment horizontal="right"/>
      <protection locked="0"/>
    </xf>
    <xf numFmtId="166" fontId="25" fillId="0" borderId="3" xfId="1" applyNumberFormat="1" applyFont="1" applyFill="1" applyBorder="1" applyProtection="1">
      <protection locked="0"/>
    </xf>
    <xf numFmtId="166" fontId="26" fillId="0" borderId="3" xfId="1" applyNumberFormat="1" applyFont="1" applyFill="1" applyBorder="1" applyProtection="1">
      <protection locked="0"/>
    </xf>
    <xf numFmtId="0" fontId="10" fillId="0" borderId="3" xfId="1" applyFont="1" applyBorder="1" applyAlignment="1"/>
    <xf numFmtId="0" fontId="21" fillId="0" borderId="3" xfId="0" applyFont="1" applyBorder="1" applyAlignment="1">
      <alignment horizontal="left" wrapText="1"/>
    </xf>
    <xf numFmtId="166" fontId="6" fillId="0" borderId="3" xfId="1" applyNumberFormat="1" applyFont="1" applyBorder="1" applyAlignment="1">
      <alignment horizontal="right" wrapText="1"/>
    </xf>
    <xf numFmtId="166" fontId="10" fillId="0" borderId="3" xfId="1" applyNumberFormat="1" applyFont="1" applyBorder="1" applyAlignment="1" applyProtection="1">
      <alignment horizontal="right" wrapText="1"/>
      <protection locked="0"/>
    </xf>
    <xf numFmtId="0" fontId="16" fillId="0" borderId="0" xfId="0" applyFont="1" applyAlignment="1">
      <alignment horizontal="center"/>
    </xf>
    <xf numFmtId="0" fontId="42" fillId="3" borderId="0" xfId="0" applyFont="1" applyFill="1" applyBorder="1" applyAlignment="1">
      <alignment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wrapText="1"/>
    </xf>
    <xf numFmtId="0" fontId="44" fillId="3" borderId="17" xfId="0" applyFont="1" applyFill="1" applyBorder="1" applyAlignment="1"/>
    <xf numFmtId="0" fontId="44" fillId="3" borderId="18" xfId="0" applyFont="1" applyFill="1" applyBorder="1" applyAlignment="1">
      <alignment horizontal="center"/>
    </xf>
    <xf numFmtId="0" fontId="45" fillId="3" borderId="18" xfId="0" applyFont="1" applyFill="1" applyBorder="1" applyAlignment="1">
      <alignment horizontal="center" wrapText="1"/>
    </xf>
    <xf numFmtId="166" fontId="46" fillId="3" borderId="18" xfId="0" applyNumberFormat="1" applyFont="1" applyFill="1" applyBorder="1" applyAlignment="1">
      <alignment horizontal="center" wrapText="1"/>
    </xf>
    <xf numFmtId="165" fontId="46" fillId="3" borderId="18" xfId="0" applyNumberFormat="1" applyFont="1" applyFill="1" applyBorder="1" applyAlignment="1">
      <alignment horizontal="center" wrapText="1"/>
    </xf>
    <xf numFmtId="165" fontId="46" fillId="3" borderId="19" xfId="0" applyNumberFormat="1" applyFont="1" applyFill="1" applyBorder="1" applyAlignment="1">
      <alignment horizontal="center" wrapText="1"/>
    </xf>
    <xf numFmtId="166" fontId="46" fillId="3" borderId="17" xfId="0" applyNumberFormat="1" applyFont="1" applyFill="1" applyBorder="1" applyAlignment="1">
      <alignment horizontal="center" wrapText="1"/>
    </xf>
    <xf numFmtId="165" fontId="46" fillId="3" borderId="20" xfId="0" applyNumberFormat="1" applyFont="1" applyFill="1" applyBorder="1" applyAlignment="1">
      <alignment horizontal="center" wrapText="1"/>
    </xf>
    <xf numFmtId="166" fontId="46" fillId="3" borderId="21" xfId="0" applyNumberFormat="1" applyFont="1" applyFill="1" applyBorder="1" applyAlignment="1">
      <alignment horizontal="center" wrapText="1"/>
    </xf>
    <xf numFmtId="0" fontId="40" fillId="3" borderId="0" xfId="0" applyFont="1" applyFill="1" applyBorder="1" applyAlignment="1">
      <alignment horizontal="right" wrapText="1"/>
    </xf>
    <xf numFmtId="0" fontId="40" fillId="3" borderId="0" xfId="0" applyFont="1" applyFill="1" applyBorder="1" applyAlignment="1">
      <alignment wrapText="1"/>
    </xf>
    <xf numFmtId="0" fontId="40" fillId="3" borderId="0" xfId="0" applyFont="1" applyFill="1" applyBorder="1"/>
    <xf numFmtId="0" fontId="45" fillId="3" borderId="17" xfId="0" applyFont="1" applyFill="1" applyBorder="1" applyAlignment="1"/>
    <xf numFmtId="49" fontId="45" fillId="3" borderId="18" xfId="0" applyNumberFormat="1" applyFont="1" applyFill="1" applyBorder="1" applyAlignment="1">
      <alignment horizontal="center"/>
    </xf>
    <xf numFmtId="0" fontId="45" fillId="3" borderId="18" xfId="0" applyNumberFormat="1" applyFont="1" applyFill="1" applyBorder="1" applyAlignment="1" applyProtection="1">
      <alignment horizontal="justify" wrapText="1"/>
      <protection locked="0"/>
    </xf>
    <xf numFmtId="166" fontId="48" fillId="3" borderId="18" xfId="0" applyNumberFormat="1" applyFont="1" applyFill="1" applyBorder="1" applyAlignment="1" applyProtection="1">
      <alignment horizontal="center" wrapText="1"/>
      <protection locked="0"/>
    </xf>
    <xf numFmtId="165" fontId="48" fillId="3" borderId="19" xfId="0" applyNumberFormat="1" applyFont="1" applyFill="1" applyBorder="1" applyAlignment="1">
      <alignment horizontal="center" wrapText="1"/>
    </xf>
    <xf numFmtId="166" fontId="48" fillId="3" borderId="18" xfId="0" applyNumberFormat="1" applyFont="1" applyFill="1" applyBorder="1" applyAlignment="1">
      <alignment horizontal="center" wrapText="1"/>
    </xf>
    <xf numFmtId="165" fontId="48" fillId="3" borderId="20" xfId="0" applyNumberFormat="1" applyFont="1" applyFill="1" applyBorder="1" applyAlignment="1">
      <alignment horizontal="center" wrapText="1"/>
    </xf>
    <xf numFmtId="164" fontId="48" fillId="3" borderId="18" xfId="0" applyNumberFormat="1" applyFont="1" applyFill="1" applyBorder="1" applyAlignment="1" applyProtection="1">
      <alignment horizontal="center" wrapText="1"/>
      <protection locked="0"/>
    </xf>
    <xf numFmtId="164" fontId="50" fillId="3" borderId="18" xfId="0" applyNumberFormat="1" applyFont="1" applyFill="1" applyBorder="1" applyAlignment="1" applyProtection="1">
      <alignment horizontal="center" wrapText="1"/>
      <protection locked="0"/>
    </xf>
    <xf numFmtId="166" fontId="50" fillId="3" borderId="18" xfId="0" applyNumberFormat="1" applyFont="1" applyFill="1" applyBorder="1" applyAlignment="1" applyProtection="1">
      <alignment horizontal="center" wrapText="1"/>
      <protection locked="0"/>
    </xf>
    <xf numFmtId="166" fontId="50" fillId="3" borderId="18" xfId="0" applyNumberFormat="1" applyFont="1" applyFill="1" applyBorder="1" applyAlignment="1">
      <alignment horizontal="center" wrapText="1"/>
    </xf>
    <xf numFmtId="164" fontId="48" fillId="3" borderId="18" xfId="0" applyNumberFormat="1" applyFont="1" applyFill="1" applyBorder="1" applyAlignment="1">
      <alignment horizontal="center" wrapText="1"/>
    </xf>
    <xf numFmtId="166" fontId="48" fillId="3" borderId="18" xfId="0" applyNumberFormat="1" applyFont="1" applyFill="1" applyBorder="1" applyAlignment="1" applyProtection="1">
      <alignment horizontal="center" wrapText="1"/>
    </xf>
    <xf numFmtId="166" fontId="50" fillId="3" borderId="18" xfId="0" applyNumberFormat="1" applyFont="1" applyFill="1" applyBorder="1" applyAlignment="1" applyProtection="1">
      <alignment horizontal="center" wrapText="1"/>
    </xf>
    <xf numFmtId="49" fontId="44" fillId="3" borderId="18" xfId="0" applyNumberFormat="1" applyFont="1" applyFill="1" applyBorder="1" applyAlignment="1" applyProtection="1">
      <alignment horizontal="center" wrapText="1"/>
      <protection locked="0"/>
    </xf>
    <xf numFmtId="49" fontId="44" fillId="3" borderId="18" xfId="0" applyNumberFormat="1" applyFont="1" applyFill="1" applyBorder="1" applyAlignment="1" applyProtection="1">
      <alignment horizontal="justify" wrapText="1"/>
      <protection locked="0"/>
    </xf>
    <xf numFmtId="166" fontId="48" fillId="3" borderId="17" xfId="0" applyNumberFormat="1" applyFont="1" applyFill="1" applyBorder="1" applyAlignment="1">
      <alignment horizontal="center" wrapText="1"/>
    </xf>
    <xf numFmtId="166" fontId="48" fillId="3" borderId="21" xfId="0" applyNumberFormat="1" applyFont="1" applyFill="1" applyBorder="1" applyAlignment="1">
      <alignment horizontal="center" wrapText="1"/>
    </xf>
    <xf numFmtId="0" fontId="40" fillId="3" borderId="0" xfId="0" applyFont="1" applyFill="1" applyAlignment="1">
      <alignment wrapText="1"/>
    </xf>
    <xf numFmtId="0" fontId="40" fillId="3" borderId="0" xfId="0" applyFont="1" applyFill="1"/>
    <xf numFmtId="0" fontId="49" fillId="3" borderId="17" xfId="0" applyFont="1" applyFill="1" applyBorder="1" applyAlignment="1"/>
    <xf numFmtId="49" fontId="49" fillId="3" borderId="18" xfId="0" applyNumberFormat="1" applyFont="1" applyFill="1" applyBorder="1" applyAlignment="1" applyProtection="1">
      <alignment horizontal="center" wrapText="1"/>
      <protection locked="0"/>
    </xf>
    <xf numFmtId="49" fontId="49" fillId="3" borderId="18" xfId="0" applyNumberFormat="1" applyFont="1" applyFill="1" applyBorder="1" applyAlignment="1" applyProtection="1">
      <alignment horizontal="justify" wrapText="1"/>
      <protection locked="0"/>
    </xf>
    <xf numFmtId="165" fontId="50" fillId="3" borderId="19" xfId="0" applyNumberFormat="1" applyFont="1" applyFill="1" applyBorder="1" applyAlignment="1">
      <alignment horizontal="center" wrapText="1"/>
    </xf>
    <xf numFmtId="166" fontId="50" fillId="3" borderId="17" xfId="0" applyNumberFormat="1" applyFont="1" applyFill="1" applyBorder="1" applyAlignment="1">
      <alignment horizontal="center" wrapText="1"/>
    </xf>
    <xf numFmtId="166" fontId="50" fillId="3" borderId="21" xfId="0" applyNumberFormat="1" applyFont="1" applyFill="1" applyBorder="1" applyAlignment="1">
      <alignment horizontal="center" wrapText="1"/>
    </xf>
    <xf numFmtId="0" fontId="52" fillId="3" borderId="0" xfId="0" applyFont="1" applyFill="1" applyBorder="1" applyAlignment="1">
      <alignment horizontal="right" wrapText="1"/>
    </xf>
    <xf numFmtId="0" fontId="52" fillId="3" borderId="0" xfId="0" applyFont="1" applyFill="1" applyBorder="1" applyAlignment="1">
      <alignment wrapText="1"/>
    </xf>
    <xf numFmtId="0" fontId="52" fillId="3" borderId="0" xfId="0" applyFont="1" applyFill="1" applyAlignment="1">
      <alignment wrapText="1"/>
    </xf>
    <xf numFmtId="0" fontId="52" fillId="3" borderId="0" xfId="0" applyFont="1" applyFill="1"/>
    <xf numFmtId="164" fontId="50" fillId="3" borderId="18" xfId="0" applyNumberFormat="1" applyFont="1" applyFill="1" applyBorder="1" applyAlignment="1">
      <alignment horizontal="center" wrapText="1"/>
    </xf>
    <xf numFmtId="0" fontId="50" fillId="3" borderId="18" xfId="0" applyFont="1" applyFill="1" applyBorder="1" applyAlignment="1">
      <alignment horizontal="center" wrapText="1"/>
    </xf>
    <xf numFmtId="49" fontId="44" fillId="3" borderId="18" xfId="0" applyNumberFormat="1" applyFont="1" applyFill="1" applyBorder="1" applyAlignment="1">
      <alignment horizontal="center"/>
    </xf>
    <xf numFmtId="49" fontId="44" fillId="3" borderId="18" xfId="0" applyNumberFormat="1" applyFont="1" applyFill="1" applyBorder="1" applyAlignment="1">
      <alignment horizontal="justify" wrapText="1"/>
    </xf>
    <xf numFmtId="166" fontId="46" fillId="3" borderId="18" xfId="0" applyNumberFormat="1" applyFont="1" applyFill="1" applyBorder="1" applyAlignment="1" applyProtection="1">
      <alignment horizontal="center" wrapText="1"/>
    </xf>
    <xf numFmtId="0" fontId="45" fillId="3" borderId="18" xfId="0" applyFont="1" applyFill="1" applyBorder="1" applyAlignment="1">
      <alignment horizontal="center"/>
    </xf>
    <xf numFmtId="49" fontId="45" fillId="3" borderId="18" xfId="0" applyNumberFormat="1" applyFont="1" applyFill="1" applyBorder="1" applyAlignment="1">
      <alignment horizontal="center" wrapText="1"/>
    </xf>
    <xf numFmtId="49" fontId="45" fillId="3" borderId="18" xfId="0" applyNumberFormat="1" applyFont="1" applyFill="1" applyBorder="1" applyAlignment="1">
      <alignment horizontal="justify" wrapText="1"/>
    </xf>
    <xf numFmtId="0" fontId="40" fillId="3" borderId="24" xfId="0" applyFont="1" applyFill="1" applyBorder="1" applyAlignment="1">
      <alignment wrapText="1"/>
    </xf>
    <xf numFmtId="0" fontId="40" fillId="3" borderId="24" xfId="0" applyFont="1" applyFill="1" applyBorder="1"/>
    <xf numFmtId="166" fontId="46" fillId="3" borderId="18" xfId="0" applyNumberFormat="1" applyFont="1" applyFill="1" applyBorder="1" applyAlignment="1" applyProtection="1">
      <alignment horizontal="center" wrapText="1"/>
      <protection locked="0"/>
    </xf>
    <xf numFmtId="166" fontId="46" fillId="3" borderId="26" xfId="0" applyNumberFormat="1" applyFont="1" applyFill="1" applyBorder="1" applyAlignment="1" applyProtection="1">
      <alignment horizontal="center" wrapText="1"/>
    </xf>
    <xf numFmtId="166" fontId="46" fillId="3" borderId="26" xfId="0" applyNumberFormat="1" applyFont="1" applyFill="1" applyBorder="1" applyAlignment="1">
      <alignment horizontal="center" wrapText="1"/>
    </xf>
    <xf numFmtId="0" fontId="40" fillId="3" borderId="0" xfId="0" applyFont="1" applyFill="1" applyAlignment="1">
      <alignment horizontal="center" wrapText="1"/>
    </xf>
    <xf numFmtId="0" fontId="45" fillId="3" borderId="18" xfId="0" applyFont="1" applyFill="1" applyBorder="1" applyAlignment="1" applyProtection="1">
      <alignment horizontal="justify" wrapText="1"/>
      <protection locked="0"/>
    </xf>
    <xf numFmtId="0" fontId="47" fillId="3" borderId="0" xfId="0" applyFont="1" applyFill="1" applyBorder="1" applyAlignment="1">
      <alignment horizontal="right" wrapText="1"/>
    </xf>
    <xf numFmtId="0" fontId="47" fillId="3" borderId="0" xfId="0" applyFont="1" applyFill="1" applyBorder="1" applyAlignment="1">
      <alignment wrapText="1"/>
    </xf>
    <xf numFmtId="0" fontId="47" fillId="3" borderId="0" xfId="0" applyFont="1" applyFill="1" applyBorder="1"/>
    <xf numFmtId="49" fontId="44" fillId="3" borderId="18" xfId="0" applyNumberFormat="1" applyFont="1" applyFill="1" applyBorder="1" applyAlignment="1">
      <alignment horizontal="center" wrapText="1"/>
    </xf>
    <xf numFmtId="0" fontId="44" fillId="3" borderId="18" xfId="0" applyFont="1" applyFill="1" applyBorder="1" applyAlignment="1">
      <alignment horizontal="justify" wrapText="1"/>
    </xf>
    <xf numFmtId="10" fontId="48" fillId="3" borderId="18" xfId="0" applyNumberFormat="1" applyFont="1" applyFill="1" applyBorder="1" applyAlignment="1">
      <alignment horizontal="center" wrapText="1"/>
    </xf>
    <xf numFmtId="166" fontId="40" fillId="3" borderId="0" xfId="0" applyNumberFormat="1" applyFont="1" applyFill="1" applyBorder="1" applyAlignment="1">
      <alignment horizontal="right" wrapText="1"/>
    </xf>
    <xf numFmtId="167" fontId="48" fillId="3" borderId="18" xfId="0" applyNumberFormat="1" applyFont="1" applyFill="1" applyBorder="1" applyAlignment="1">
      <alignment horizontal="center" wrapText="1"/>
    </xf>
    <xf numFmtId="165" fontId="48" fillId="3" borderId="18" xfId="0" applyNumberFormat="1" applyFont="1" applyFill="1" applyBorder="1" applyAlignment="1">
      <alignment horizontal="center" wrapText="1"/>
    </xf>
    <xf numFmtId="49" fontId="49" fillId="3" borderId="18" xfId="0" applyNumberFormat="1" applyFont="1" applyFill="1" applyBorder="1" applyAlignment="1">
      <alignment horizontal="center"/>
    </xf>
    <xf numFmtId="49" fontId="49" fillId="3" borderId="18" xfId="0" applyNumberFormat="1" applyFont="1" applyFill="1" applyBorder="1" applyAlignment="1">
      <alignment horizontal="center" wrapText="1"/>
    </xf>
    <xf numFmtId="0" fontId="39" fillId="3" borderId="18" xfId="0" applyFont="1" applyFill="1" applyBorder="1" applyAlignment="1" applyProtection="1">
      <alignment horizontal="justify" wrapText="1"/>
      <protection locked="0"/>
    </xf>
    <xf numFmtId="10" fontId="50" fillId="3" borderId="18" xfId="0" applyNumberFormat="1" applyFont="1" applyFill="1" applyBorder="1" applyAlignment="1">
      <alignment horizontal="center" wrapText="1"/>
    </xf>
    <xf numFmtId="166" fontId="51" fillId="3" borderId="18" xfId="0" applyNumberFormat="1" applyFont="1" applyFill="1" applyBorder="1" applyAlignment="1">
      <alignment horizontal="center" wrapText="1"/>
    </xf>
    <xf numFmtId="165" fontId="50" fillId="3" borderId="20" xfId="0" applyNumberFormat="1" applyFont="1" applyFill="1" applyBorder="1" applyAlignment="1">
      <alignment horizontal="center" wrapText="1"/>
    </xf>
    <xf numFmtId="0" fontId="52" fillId="3" borderId="0" xfId="0" applyFont="1" applyFill="1" applyBorder="1"/>
    <xf numFmtId="0" fontId="39" fillId="3" borderId="18" xfId="0" applyFont="1" applyFill="1" applyBorder="1" applyAlignment="1">
      <alignment horizontal="justify" wrapText="1"/>
    </xf>
    <xf numFmtId="165" fontId="50" fillId="3" borderId="18" xfId="0" applyNumberFormat="1" applyFont="1" applyFill="1" applyBorder="1" applyAlignment="1">
      <alignment horizontal="center" wrapText="1"/>
    </xf>
    <xf numFmtId="0" fontId="40" fillId="3" borderId="1" xfId="0" applyFont="1" applyFill="1" applyBorder="1" applyAlignment="1">
      <alignment wrapText="1"/>
    </xf>
    <xf numFmtId="0" fontId="40" fillId="3" borderId="1" xfId="0" applyFont="1" applyFill="1" applyBorder="1"/>
    <xf numFmtId="0" fontId="45" fillId="3" borderId="18" xfId="0" applyFont="1" applyFill="1" applyBorder="1" applyAlignment="1">
      <alignment horizontal="justify" wrapText="1"/>
    </xf>
    <xf numFmtId="168" fontId="44" fillId="3" borderId="18" xfId="0" applyNumberFormat="1" applyFont="1" applyFill="1" applyBorder="1" applyAlignment="1">
      <alignment horizontal="center"/>
    </xf>
    <xf numFmtId="1" fontId="44" fillId="3" borderId="18" xfId="0" applyNumberFormat="1" applyFont="1" applyFill="1" applyBorder="1" applyAlignment="1">
      <alignment horizontal="center"/>
    </xf>
    <xf numFmtId="168" fontId="49" fillId="3" borderId="18" xfId="0" applyNumberFormat="1" applyFont="1" applyFill="1" applyBorder="1" applyAlignment="1">
      <alignment horizontal="center"/>
    </xf>
    <xf numFmtId="1" fontId="49" fillId="3" borderId="18" xfId="0" applyNumberFormat="1" applyFont="1" applyFill="1" applyBorder="1" applyAlignment="1">
      <alignment horizontal="center"/>
    </xf>
    <xf numFmtId="167" fontId="50" fillId="3" borderId="18" xfId="0" applyNumberFormat="1" applyFont="1" applyFill="1" applyBorder="1" applyAlignment="1">
      <alignment horizontal="center" wrapText="1"/>
    </xf>
    <xf numFmtId="1" fontId="44" fillId="3" borderId="18" xfId="0" applyNumberFormat="1" applyFont="1" applyFill="1" applyBorder="1" applyAlignment="1" applyProtection="1">
      <alignment horizontal="center" wrapText="1"/>
      <protection locked="0"/>
    </xf>
    <xf numFmtId="1" fontId="49" fillId="3" borderId="18" xfId="0" applyNumberFormat="1" applyFont="1" applyFill="1" applyBorder="1" applyAlignment="1" applyProtection="1">
      <alignment horizontal="center" wrapText="1"/>
      <protection locked="0"/>
    </xf>
    <xf numFmtId="0" fontId="53" fillId="3" borderId="0" xfId="0" applyFont="1" applyFill="1" applyBorder="1" applyAlignment="1">
      <alignment horizontal="right" wrapText="1"/>
    </xf>
    <xf numFmtId="0" fontId="53" fillId="3" borderId="0" xfId="0" applyFont="1" applyFill="1" applyBorder="1" applyAlignment="1">
      <alignment wrapText="1"/>
    </xf>
    <xf numFmtId="0" fontId="53" fillId="3" borderId="0" xfId="0" applyFont="1" applyFill="1" applyAlignment="1">
      <alignment wrapText="1"/>
    </xf>
    <xf numFmtId="0" fontId="53" fillId="3" borderId="0" xfId="0" applyFont="1" applyFill="1"/>
    <xf numFmtId="0" fontId="49" fillId="3" borderId="17" xfId="0" applyFont="1" applyFill="1" applyBorder="1" applyAlignment="1">
      <alignment horizontal="center"/>
    </xf>
    <xf numFmtId="0" fontId="50" fillId="3" borderId="17" xfId="0" applyFont="1" applyFill="1" applyBorder="1" applyAlignment="1">
      <alignment horizontal="center" wrapText="1"/>
    </xf>
    <xf numFmtId="0" fontId="54" fillId="3" borderId="0" xfId="0" applyFont="1" applyFill="1" applyBorder="1" applyAlignment="1">
      <alignment horizontal="center" wrapText="1"/>
    </xf>
    <xf numFmtId="0" fontId="54" fillId="3" borderId="0" xfId="0" applyFont="1" applyFill="1" applyAlignment="1">
      <alignment horizontal="center" wrapText="1"/>
    </xf>
    <xf numFmtId="0" fontId="54" fillId="3" borderId="0" xfId="0" applyFont="1" applyFill="1" applyAlignment="1">
      <alignment horizontal="center"/>
    </xf>
    <xf numFmtId="164" fontId="50" fillId="3" borderId="17" xfId="0" applyNumberFormat="1" applyFont="1" applyFill="1" applyBorder="1" applyAlignment="1">
      <alignment horizontal="center" wrapText="1"/>
    </xf>
    <xf numFmtId="164" fontId="50" fillId="3" borderId="21" xfId="0" applyNumberFormat="1" applyFont="1" applyFill="1" applyBorder="1" applyAlignment="1">
      <alignment horizontal="center" wrapText="1"/>
    </xf>
    <xf numFmtId="0" fontId="47" fillId="3" borderId="0" xfId="0" applyFont="1" applyFill="1" applyAlignment="1">
      <alignment wrapText="1"/>
    </xf>
    <xf numFmtId="0" fontId="47" fillId="3" borderId="0" xfId="0" applyFont="1" applyFill="1"/>
    <xf numFmtId="49" fontId="39" fillId="3" borderId="18" xfId="0" applyNumberFormat="1" applyFont="1" applyFill="1" applyBorder="1" applyAlignment="1">
      <alignment horizontal="justify" wrapText="1"/>
    </xf>
    <xf numFmtId="0" fontId="40" fillId="3" borderId="22" xfId="0" applyFont="1" applyFill="1" applyBorder="1" applyAlignment="1">
      <alignment wrapText="1"/>
    </xf>
    <xf numFmtId="0" fontId="40" fillId="3" borderId="22" xfId="0" applyFont="1" applyFill="1" applyBorder="1"/>
    <xf numFmtId="0" fontId="40" fillId="3" borderId="23" xfId="0" applyFont="1" applyFill="1" applyBorder="1" applyAlignment="1">
      <alignment wrapText="1"/>
    </xf>
    <xf numFmtId="0" fontId="40" fillId="3" borderId="23" xfId="0" applyFont="1" applyFill="1" applyBorder="1"/>
    <xf numFmtId="0" fontId="55" fillId="3" borderId="18" xfId="0" applyFont="1" applyFill="1" applyBorder="1" applyAlignment="1" applyProtection="1">
      <alignment horizontal="justify" wrapText="1"/>
      <protection locked="0"/>
    </xf>
    <xf numFmtId="0" fontId="44" fillId="3" borderId="18" xfId="3" applyFont="1" applyFill="1" applyBorder="1" applyAlignment="1" applyProtection="1">
      <alignment horizontal="justify" wrapText="1"/>
    </xf>
    <xf numFmtId="3" fontId="44" fillId="3" borderId="18" xfId="0" applyNumberFormat="1" applyFont="1" applyFill="1" applyBorder="1" applyAlignment="1">
      <alignment horizontal="justify" wrapText="1"/>
    </xf>
    <xf numFmtId="0" fontId="49" fillId="3" borderId="18" xfId="0" applyFont="1" applyFill="1" applyBorder="1" applyAlignment="1">
      <alignment horizontal="center"/>
    </xf>
    <xf numFmtId="0" fontId="57" fillId="3" borderId="18" xfId="0" applyFont="1" applyFill="1" applyBorder="1" applyAlignment="1" applyProtection="1">
      <alignment horizontal="justify" wrapText="1"/>
      <protection locked="0"/>
    </xf>
    <xf numFmtId="0" fontId="52" fillId="3" borderId="24" xfId="0" applyFont="1" applyFill="1" applyBorder="1" applyAlignment="1">
      <alignment wrapText="1"/>
    </xf>
    <xf numFmtId="0" fontId="52" fillId="3" borderId="24" xfId="0" applyFont="1" applyFill="1" applyBorder="1"/>
    <xf numFmtId="167" fontId="46" fillId="3" borderId="18" xfId="0" applyNumberFormat="1" applyFont="1" applyFill="1" applyBorder="1" applyAlignment="1">
      <alignment horizontal="center" wrapText="1"/>
    </xf>
    <xf numFmtId="0" fontId="55" fillId="3" borderId="18" xfId="0" applyFont="1" applyFill="1" applyBorder="1" applyAlignment="1">
      <alignment horizontal="justify" wrapText="1"/>
    </xf>
    <xf numFmtId="10" fontId="46" fillId="3" borderId="18" xfId="0" applyNumberFormat="1" applyFont="1" applyFill="1" applyBorder="1" applyAlignment="1">
      <alignment horizontal="center" wrapText="1"/>
    </xf>
    <xf numFmtId="169" fontId="46" fillId="3" borderId="18" xfId="0" applyNumberFormat="1" applyFont="1" applyFill="1" applyBorder="1" applyAlignment="1">
      <alignment horizontal="center" wrapText="1"/>
    </xf>
    <xf numFmtId="0" fontId="58" fillId="3" borderId="17" xfId="0" applyFont="1" applyFill="1" applyBorder="1" applyAlignment="1">
      <alignment horizontal="center"/>
    </xf>
    <xf numFmtId="0" fontId="49" fillId="3" borderId="18" xfId="0" applyFont="1" applyFill="1" applyBorder="1" applyAlignment="1" applyProtection="1">
      <alignment horizontal="justify" wrapText="1"/>
      <protection locked="0"/>
    </xf>
    <xf numFmtId="49" fontId="45" fillId="3" borderId="18" xfId="0" applyNumberFormat="1" applyFont="1" applyFill="1" applyBorder="1" applyAlignment="1" applyProtection="1">
      <alignment horizontal="justify" wrapText="1"/>
      <protection locked="0"/>
    </xf>
    <xf numFmtId="10" fontId="50" fillId="3" borderId="18" xfId="2" applyNumberFormat="1" applyFont="1" applyFill="1" applyBorder="1" applyAlignment="1">
      <alignment horizontal="center" wrapText="1"/>
    </xf>
    <xf numFmtId="0" fontId="45" fillId="3" borderId="18" xfId="0" applyFont="1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Alignment="1">
      <alignment wrapText="1"/>
    </xf>
    <xf numFmtId="0" fontId="0" fillId="3" borderId="0" xfId="0" applyFont="1" applyFill="1"/>
    <xf numFmtId="0" fontId="59" fillId="3" borderId="25" xfId="0" applyFont="1" applyFill="1" applyBorder="1" applyAlignment="1"/>
    <xf numFmtId="0" fontId="59" fillId="3" borderId="26" xfId="0" applyFont="1" applyFill="1" applyBorder="1" applyAlignment="1">
      <alignment horizontal="center"/>
    </xf>
    <xf numFmtId="0" fontId="60" fillId="3" borderId="26" xfId="0" applyFont="1" applyFill="1" applyBorder="1" applyAlignment="1">
      <alignment horizontal="center" wrapText="1"/>
    </xf>
    <xf numFmtId="165" fontId="46" fillId="3" borderId="26" xfId="0" applyNumberFormat="1" applyFont="1" applyFill="1" applyBorder="1" applyAlignment="1">
      <alignment horizontal="center" wrapText="1"/>
    </xf>
    <xf numFmtId="165" fontId="46" fillId="3" borderId="27" xfId="0" applyNumberFormat="1" applyFont="1" applyFill="1" applyBorder="1" applyAlignment="1">
      <alignment horizontal="center" wrapText="1"/>
    </xf>
    <xf numFmtId="166" fontId="46" fillId="3" borderId="25" xfId="0" applyNumberFormat="1" applyFont="1" applyFill="1" applyBorder="1" applyAlignment="1" applyProtection="1">
      <alignment horizontal="center" wrapText="1"/>
    </xf>
    <xf numFmtId="165" fontId="46" fillId="3" borderId="28" xfId="0" applyNumberFormat="1" applyFont="1" applyFill="1" applyBorder="1" applyAlignment="1">
      <alignment horizontal="center" wrapText="1"/>
    </xf>
    <xf numFmtId="166" fontId="46" fillId="3" borderId="29" xfId="0" applyNumberFormat="1" applyFont="1" applyFill="1" applyBorder="1" applyAlignment="1">
      <alignment horizontal="center" wrapText="1"/>
    </xf>
    <xf numFmtId="0" fontId="61" fillId="3" borderId="0" xfId="0" applyFont="1" applyFill="1" applyBorder="1" applyAlignment="1">
      <alignment horizontal="right" wrapText="1"/>
    </xf>
    <xf numFmtId="0" fontId="61" fillId="3" borderId="0" xfId="0" applyFont="1" applyFill="1" applyBorder="1" applyAlignment="1">
      <alignment wrapText="1"/>
    </xf>
    <xf numFmtId="0" fontId="61" fillId="3" borderId="0" xfId="0" applyFont="1" applyFill="1" applyAlignment="1">
      <alignment wrapText="1"/>
    </xf>
    <xf numFmtId="0" fontId="61" fillId="3" borderId="0" xfId="0" applyFont="1" applyFill="1"/>
    <xf numFmtId="0" fontId="40" fillId="3" borderId="0" xfId="0" applyFont="1" applyFill="1" applyAlignment="1">
      <alignment horizontal="center"/>
    </xf>
    <xf numFmtId="0" fontId="62" fillId="3" borderId="0" xfId="0" applyFont="1" applyFill="1" applyBorder="1" applyAlignment="1">
      <alignment horizontal="center" wrapText="1"/>
    </xf>
    <xf numFmtId="0" fontId="62" fillId="3" borderId="0" xfId="0" applyFont="1" applyFill="1" applyAlignment="1">
      <alignment horizontal="center" wrapText="1"/>
    </xf>
    <xf numFmtId="165" fontId="2" fillId="3" borderId="0" xfId="0" applyNumberFormat="1" applyFont="1" applyFill="1" applyAlignment="1">
      <alignment wrapText="1"/>
    </xf>
    <xf numFmtId="166" fontId="40" fillId="3" borderId="0" xfId="0" applyNumberFormat="1" applyFont="1" applyFill="1" applyAlignment="1">
      <alignment horizontal="center" wrapText="1"/>
    </xf>
    <xf numFmtId="0" fontId="40" fillId="3" borderId="0" xfId="0" applyFont="1" applyFill="1" applyBorder="1" applyAlignment="1">
      <alignment horizontal="center" wrapText="1"/>
    </xf>
    <xf numFmtId="165" fontId="40" fillId="3" borderId="0" xfId="0" applyNumberFormat="1" applyFont="1" applyFill="1" applyAlignment="1">
      <alignment horizontal="center" wrapText="1"/>
    </xf>
    <xf numFmtId="165" fontId="40" fillId="3" borderId="0" xfId="0" applyNumberFormat="1" applyFont="1" applyFill="1" applyAlignment="1">
      <alignment wrapText="1"/>
    </xf>
    <xf numFmtId="166" fontId="40" fillId="3" borderId="0" xfId="0" applyNumberFormat="1" applyFont="1" applyFill="1" applyAlignment="1">
      <alignment wrapText="1"/>
    </xf>
    <xf numFmtId="0" fontId="40" fillId="0" borderId="0" xfId="0" applyFont="1" applyFill="1"/>
    <xf numFmtId="0" fontId="40" fillId="0" borderId="0" xfId="0" applyFont="1" applyFill="1" applyAlignment="1">
      <alignment horizontal="center"/>
    </xf>
    <xf numFmtId="0" fontId="40" fillId="0" borderId="0" xfId="0" applyFont="1" applyFill="1" applyAlignment="1">
      <alignment wrapText="1"/>
    </xf>
    <xf numFmtId="0" fontId="64" fillId="0" borderId="0" xfId="0" applyFont="1" applyFill="1" applyAlignment="1">
      <alignment wrapText="1"/>
    </xf>
    <xf numFmtId="165" fontId="40" fillId="0" borderId="0" xfId="0" applyNumberFormat="1" applyFont="1" applyFill="1" applyAlignment="1">
      <alignment wrapText="1"/>
    </xf>
    <xf numFmtId="0" fontId="65" fillId="0" borderId="0" xfId="0" applyFont="1" applyFill="1" applyAlignment="1">
      <alignment wrapText="1"/>
    </xf>
    <xf numFmtId="166" fontId="40" fillId="0" borderId="0" xfId="0" applyNumberFormat="1" applyFont="1" applyFill="1" applyAlignment="1">
      <alignment wrapText="1"/>
    </xf>
    <xf numFmtId="0" fontId="40" fillId="0" borderId="0" xfId="0" applyFont="1" applyFill="1" applyBorder="1" applyAlignment="1">
      <alignment wrapText="1"/>
    </xf>
    <xf numFmtId="0" fontId="16" fillId="0" borderId="0" xfId="0" applyFont="1" applyAlignment="1">
      <alignment horizontal="left"/>
    </xf>
    <xf numFmtId="0" fontId="40" fillId="0" borderId="0" xfId="0" applyFont="1" applyFill="1" applyBorder="1"/>
    <xf numFmtId="164" fontId="46" fillId="3" borderId="18" xfId="0" applyNumberFormat="1" applyFont="1" applyFill="1" applyBorder="1" applyAlignment="1">
      <alignment horizontal="center" wrapText="1"/>
    </xf>
    <xf numFmtId="0" fontId="57" fillId="0" borderId="0" xfId="0" applyFont="1" applyFill="1" applyBorder="1" applyAlignment="1">
      <alignment wrapText="1"/>
    </xf>
    <xf numFmtId="0" fontId="66" fillId="3" borderId="0" xfId="0" applyFont="1" applyFill="1" applyAlignment="1"/>
    <xf numFmtId="0" fontId="37" fillId="0" borderId="7" xfId="1" applyFont="1" applyFill="1" applyBorder="1" applyAlignment="1">
      <alignment horizontal="center"/>
    </xf>
    <xf numFmtId="0" fontId="38" fillId="0" borderId="3" xfId="0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/>
    <xf numFmtId="0" fontId="13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/>
    </xf>
    <xf numFmtId="0" fontId="36" fillId="0" borderId="3" xfId="1" applyFont="1" applyBorder="1" applyAlignment="1">
      <alignment vertical="center"/>
    </xf>
    <xf numFmtId="0" fontId="36" fillId="0" borderId="5" xfId="1" applyFont="1" applyBorder="1" applyAlignment="1">
      <alignment horizontal="center" vertical="center" wrapText="1"/>
    </xf>
    <xf numFmtId="0" fontId="36" fillId="0" borderId="3" xfId="1" applyFont="1" applyBorder="1" applyAlignment="1">
      <alignment horizontal="center" vertical="center" wrapText="1"/>
    </xf>
    <xf numFmtId="0" fontId="36" fillId="0" borderId="5" xfId="1" applyFont="1" applyBorder="1" applyAlignment="1" applyProtection="1">
      <alignment horizontal="center" vertical="center" wrapText="1"/>
      <protection locked="0"/>
    </xf>
    <xf numFmtId="0" fontId="36" fillId="0" borderId="3" xfId="1" applyFont="1" applyBorder="1" applyAlignment="1">
      <alignment vertical="center" wrapText="1"/>
    </xf>
    <xf numFmtId="0" fontId="36" fillId="0" borderId="6" xfId="1" applyFont="1" applyBorder="1" applyAlignment="1">
      <alignment horizontal="center" vertical="center" wrapText="1"/>
    </xf>
    <xf numFmtId="0" fontId="17" fillId="0" borderId="0" xfId="1" applyFont="1" applyAlignment="1">
      <alignment horizontal="center"/>
    </xf>
    <xf numFmtId="0" fontId="0" fillId="0" borderId="0" xfId="0" applyAlignment="1"/>
    <xf numFmtId="0" fontId="13" fillId="0" borderId="0" xfId="0" applyFont="1" applyFill="1" applyAlignment="1">
      <alignment wrapText="1"/>
    </xf>
    <xf numFmtId="0" fontId="13" fillId="0" borderId="0" xfId="0" applyFont="1" applyAlignment="1"/>
    <xf numFmtId="0" fontId="67" fillId="0" borderId="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1" fillId="3" borderId="13" xfId="0" applyFont="1" applyFill="1" applyBorder="1" applyAlignment="1">
      <alignment horizontal="center" vertical="center" wrapText="1"/>
    </xf>
    <xf numFmtId="0" fontId="41" fillId="3" borderId="14" xfId="0" applyFont="1" applyFill="1" applyBorder="1" applyAlignment="1">
      <alignment horizontal="center" vertical="center" wrapText="1"/>
    </xf>
    <xf numFmtId="0" fontId="41" fillId="3" borderId="12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41" fillId="3" borderId="16" xfId="0" applyFont="1" applyFill="1" applyBorder="1" applyAlignment="1">
      <alignment horizontal="center" vertical="center" wrapText="1"/>
    </xf>
    <xf numFmtId="0" fontId="41" fillId="3" borderId="15" xfId="0" applyFont="1" applyFill="1" applyBorder="1" applyAlignment="1">
      <alignment horizontal="center" vertical="center" wrapText="1"/>
    </xf>
    <xf numFmtId="0" fontId="43" fillId="3" borderId="18" xfId="0" applyFont="1" applyFill="1" applyBorder="1" applyAlignment="1">
      <alignment horizontal="center" vertical="center" wrapText="1"/>
    </xf>
    <xf numFmtId="165" fontId="43" fillId="3" borderId="20" xfId="0" applyNumberFormat="1" applyFont="1" applyFill="1" applyBorder="1" applyAlignment="1">
      <alignment horizontal="center" vertical="center" wrapText="1"/>
    </xf>
    <xf numFmtId="0" fontId="43" fillId="3" borderId="20" xfId="0" applyFont="1" applyFill="1" applyBorder="1" applyAlignment="1">
      <alignment horizontal="center" vertical="center" wrapText="1"/>
    </xf>
    <xf numFmtId="0" fontId="43" fillId="3" borderId="21" xfId="0" applyFont="1" applyFill="1" applyBorder="1" applyAlignment="1">
      <alignment horizontal="center" vertical="center" wrapText="1"/>
    </xf>
    <xf numFmtId="0" fontId="66" fillId="3" borderId="0" xfId="0" applyFont="1" applyFill="1" applyBorder="1" applyAlignment="1">
      <alignment horizontal="left" wrapText="1"/>
    </xf>
    <xf numFmtId="0" fontId="45" fillId="3" borderId="17" xfId="0" applyFont="1" applyFill="1" applyBorder="1" applyAlignment="1">
      <alignment horizontal="center"/>
    </xf>
    <xf numFmtId="0" fontId="44" fillId="3" borderId="18" xfId="0" applyFont="1" applyFill="1" applyBorder="1" applyAlignment="1">
      <alignment horizontal="center"/>
    </xf>
    <xf numFmtId="165" fontId="43" fillId="3" borderId="19" xfId="0" applyNumberFormat="1" applyFont="1" applyFill="1" applyBorder="1" applyAlignment="1">
      <alignment horizontal="center" vertical="center" wrapText="1"/>
    </xf>
    <xf numFmtId="0" fontId="43" fillId="3" borderId="19" xfId="0" applyFont="1" applyFill="1" applyBorder="1" applyAlignment="1">
      <alignment horizontal="center" vertical="center" wrapText="1"/>
    </xf>
    <xf numFmtId="0" fontId="43" fillId="3" borderId="17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ZV1PIV98" xfId="3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AS80"/>
  <sheetViews>
    <sheetView view="pageBreakPreview" zoomScale="102" zoomScaleNormal="90" zoomScaleSheetLayoutView="102" zoomScalePageLayoutView="93" workbookViewId="0">
      <selection activeCell="A6" sqref="A6:H6"/>
    </sheetView>
  </sheetViews>
  <sheetFormatPr defaultRowHeight="12.75" x14ac:dyDescent="0.2"/>
  <cols>
    <col min="1" max="1" width="11.7109375" customWidth="1"/>
    <col min="2" max="2" width="52.7109375" customWidth="1"/>
    <col min="3" max="3" width="16.42578125" customWidth="1"/>
    <col min="4" max="4" width="16.5703125" customWidth="1"/>
    <col min="5" max="5" width="17.140625" customWidth="1"/>
    <col min="6" max="6" width="17.28515625" customWidth="1"/>
    <col min="7" max="7" width="15.28515625" customWidth="1"/>
    <col min="8" max="8" width="15.7109375" customWidth="1"/>
  </cols>
  <sheetData>
    <row r="2" spans="1:8" ht="26.25" x14ac:dyDescent="0.4">
      <c r="E2" s="288" t="s">
        <v>34</v>
      </c>
      <c r="F2" s="289"/>
      <c r="G2" s="289"/>
      <c r="H2" s="289"/>
    </row>
    <row r="3" spans="1:8" ht="26.25" x14ac:dyDescent="0.4">
      <c r="E3" s="288" t="s">
        <v>71</v>
      </c>
      <c r="F3" s="291"/>
      <c r="G3" s="291"/>
      <c r="H3" s="291"/>
    </row>
    <row r="4" spans="1:8" ht="26.25" x14ac:dyDescent="0.4">
      <c r="A4" s="2"/>
      <c r="B4" s="3"/>
      <c r="C4" s="3"/>
      <c r="D4" s="110"/>
      <c r="E4" s="290" t="s">
        <v>73</v>
      </c>
      <c r="F4" s="291"/>
      <c r="G4" s="291"/>
      <c r="H4" s="291"/>
    </row>
    <row r="5" spans="1:8" ht="22.5" x14ac:dyDescent="0.3">
      <c r="A5" s="2"/>
      <c r="B5" s="3"/>
      <c r="C5" s="3"/>
      <c r="D5" s="110"/>
      <c r="E5" s="3"/>
      <c r="F5" s="292"/>
      <c r="G5" s="293"/>
      <c r="H5" s="293"/>
    </row>
    <row r="6" spans="1:8" ht="23.45" customHeight="1" x14ac:dyDescent="0.4">
      <c r="A6" s="305" t="s">
        <v>67</v>
      </c>
      <c r="B6" s="306"/>
      <c r="C6" s="306"/>
      <c r="D6" s="306"/>
      <c r="E6" s="306"/>
      <c r="F6" s="306"/>
      <c r="G6" s="306"/>
      <c r="H6" s="306"/>
    </row>
    <row r="7" spans="1:8" ht="30.6" customHeight="1" x14ac:dyDescent="0.4">
      <c r="A7" s="305" t="s">
        <v>72</v>
      </c>
      <c r="B7" s="306"/>
      <c r="C7" s="306"/>
      <c r="D7" s="306"/>
      <c r="E7" s="306"/>
      <c r="F7" s="306"/>
      <c r="G7" s="306"/>
      <c r="H7" s="306"/>
    </row>
    <row r="8" spans="1:8" ht="18" customHeight="1" thickBot="1" x14ac:dyDescent="0.4">
      <c r="A8" s="2"/>
      <c r="B8" s="4"/>
      <c r="C8" s="4"/>
      <c r="D8" s="4"/>
      <c r="E8" s="4"/>
      <c r="F8" s="4"/>
      <c r="G8" s="294" t="s">
        <v>35</v>
      </c>
      <c r="H8" s="295"/>
    </row>
    <row r="9" spans="1:8" ht="77.45" customHeight="1" x14ac:dyDescent="0.2">
      <c r="A9" s="296" t="s">
        <v>36</v>
      </c>
      <c r="B9" s="298" t="s">
        <v>0</v>
      </c>
      <c r="C9" s="300" t="s">
        <v>74</v>
      </c>
      <c r="D9" s="300" t="s">
        <v>75</v>
      </c>
      <c r="E9" s="300" t="s">
        <v>76</v>
      </c>
      <c r="F9" s="302" t="s">
        <v>77</v>
      </c>
      <c r="G9" s="300" t="s">
        <v>37</v>
      </c>
      <c r="H9" s="304"/>
    </row>
    <row r="10" spans="1:8" ht="21" customHeight="1" x14ac:dyDescent="0.2">
      <c r="A10" s="297"/>
      <c r="B10" s="299"/>
      <c r="C10" s="301"/>
      <c r="D10" s="301"/>
      <c r="E10" s="301"/>
      <c r="F10" s="303"/>
      <c r="G10" s="111" t="s">
        <v>1</v>
      </c>
      <c r="H10" s="112" t="s">
        <v>2</v>
      </c>
    </row>
    <row r="11" spans="1:8" ht="19.5" customHeight="1" x14ac:dyDescent="0.2">
      <c r="A11" s="15">
        <v>1</v>
      </c>
      <c r="B11" s="16">
        <v>2</v>
      </c>
      <c r="C11" s="17">
        <v>3</v>
      </c>
      <c r="D11" s="17">
        <v>4</v>
      </c>
      <c r="E11" s="16">
        <v>5</v>
      </c>
      <c r="F11" s="16">
        <v>6</v>
      </c>
      <c r="G11" s="16">
        <v>7</v>
      </c>
      <c r="H11" s="18">
        <v>8</v>
      </c>
    </row>
    <row r="12" spans="1:8" ht="33.75" customHeight="1" x14ac:dyDescent="0.3">
      <c r="A12" s="19">
        <v>10000000</v>
      </c>
      <c r="B12" s="20" t="s">
        <v>3</v>
      </c>
      <c r="C12" s="21">
        <f>SUM(C13:C16,C17)</f>
        <v>567361.6</v>
      </c>
      <c r="D12" s="21">
        <f>SUM(D13:D16,D17)</f>
        <v>567361.6</v>
      </c>
      <c r="E12" s="22">
        <f>SUM(E13:E16,E17)</f>
        <v>286553.2</v>
      </c>
      <c r="F12" s="22">
        <f>SUM(F13:F16,F17)</f>
        <v>322325.2</v>
      </c>
      <c r="G12" s="22">
        <f>SUM(G13:G16,G17)</f>
        <v>35772.000000000022</v>
      </c>
      <c r="H12" s="23">
        <f>SUM(F12/E12)</f>
        <v>1.124835458127845</v>
      </c>
    </row>
    <row r="13" spans="1:8" ht="43.9" customHeight="1" x14ac:dyDescent="0.35">
      <c r="A13" s="24">
        <v>11010000</v>
      </c>
      <c r="B13" s="46" t="s">
        <v>4</v>
      </c>
      <c r="C13" s="26">
        <v>491611.1</v>
      </c>
      <c r="D13" s="26">
        <v>491611.1</v>
      </c>
      <c r="E13" s="26">
        <v>250004</v>
      </c>
      <c r="F13" s="113">
        <v>277768.40000000002</v>
      </c>
      <c r="G13" s="28">
        <f>SUM(F13-E13)</f>
        <v>27764.400000000023</v>
      </c>
      <c r="H13" s="29">
        <f>SUM(F13/E13)</f>
        <v>1.1110558231068304</v>
      </c>
    </row>
    <row r="14" spans="1:8" ht="28.5" customHeight="1" x14ac:dyDescent="0.35">
      <c r="A14" s="30">
        <v>11020000</v>
      </c>
      <c r="B14" s="31" t="s">
        <v>5</v>
      </c>
      <c r="C14" s="32">
        <v>240</v>
      </c>
      <c r="D14" s="32">
        <v>240</v>
      </c>
      <c r="E14" s="32">
        <v>120</v>
      </c>
      <c r="F14" s="114">
        <v>34.700000000000003</v>
      </c>
      <c r="G14" s="28">
        <f>SUM(F14-E14)</f>
        <v>-85.3</v>
      </c>
      <c r="H14" s="29">
        <f>SUM(F14/E14)</f>
        <v>0.28916666666666668</v>
      </c>
    </row>
    <row r="15" spans="1:8" ht="67.900000000000006" customHeight="1" x14ac:dyDescent="0.35">
      <c r="A15" s="30">
        <v>13000000</v>
      </c>
      <c r="B15" s="31" t="s">
        <v>38</v>
      </c>
      <c r="C15" s="32">
        <v>1100</v>
      </c>
      <c r="D15" s="32">
        <v>1100</v>
      </c>
      <c r="E15" s="32">
        <v>544</v>
      </c>
      <c r="F15" s="114">
        <v>1107.2</v>
      </c>
      <c r="G15" s="28">
        <f>SUM(F15-E15)</f>
        <v>563.20000000000005</v>
      </c>
      <c r="H15" s="29">
        <f>SUM(F15/E15)</f>
        <v>2.0352941176470587</v>
      </c>
    </row>
    <row r="16" spans="1:8" ht="50.25" customHeight="1" x14ac:dyDescent="0.35">
      <c r="A16" s="30">
        <v>14000000</v>
      </c>
      <c r="B16" s="34" t="s">
        <v>39</v>
      </c>
      <c r="C16" s="35">
        <v>7850</v>
      </c>
      <c r="D16" s="35">
        <v>7850</v>
      </c>
      <c r="E16" s="35">
        <v>3830</v>
      </c>
      <c r="F16" s="114">
        <v>8012.1</v>
      </c>
      <c r="G16" s="28">
        <f>SUM(F16-E16)</f>
        <v>4182.1000000000004</v>
      </c>
      <c r="H16" s="29">
        <f t="shared" ref="H16:H43" si="0">SUM(F16/E16)</f>
        <v>2.0919321148825065</v>
      </c>
    </row>
    <row r="17" spans="1:8" ht="23.25" x14ac:dyDescent="0.35">
      <c r="A17" s="36">
        <v>18000000</v>
      </c>
      <c r="B17" s="37" t="s">
        <v>6</v>
      </c>
      <c r="C17" s="38">
        <f>SUM(C22:C23,C18)</f>
        <v>66560.5</v>
      </c>
      <c r="D17" s="38">
        <f>SUM(D22:D23,D18)</f>
        <v>66560.5</v>
      </c>
      <c r="E17" s="39">
        <f>SUM(E22:E23,E18)</f>
        <v>32055.200000000001</v>
      </c>
      <c r="F17" s="115">
        <f t="shared" ref="F17" si="1">SUM(F22:F23,F18)</f>
        <v>35402.799999999996</v>
      </c>
      <c r="G17" s="40">
        <f>SUM(G22:G23,G18)</f>
        <v>3347.599999999999</v>
      </c>
      <c r="H17" s="29">
        <f t="shared" si="0"/>
        <v>1.1044323541890237</v>
      </c>
    </row>
    <row r="18" spans="1:8" ht="23.25" x14ac:dyDescent="0.35">
      <c r="A18" s="36">
        <v>18010000</v>
      </c>
      <c r="B18" s="37" t="s">
        <v>7</v>
      </c>
      <c r="C18" s="38">
        <f t="shared" ref="C18" si="2">SUM(C19:C21)</f>
        <v>45075</v>
      </c>
      <c r="D18" s="38">
        <f t="shared" ref="D18" si="3">SUM(D19:D21)</f>
        <v>45075</v>
      </c>
      <c r="E18" s="39">
        <f>SUM(E19:E21)</f>
        <v>22379.200000000001</v>
      </c>
      <c r="F18" s="115">
        <f t="shared" ref="F18" si="4">SUM(F19:F21)</f>
        <v>23896.699999999997</v>
      </c>
      <c r="G18" s="40">
        <f>SUM(G19:G21)</f>
        <v>1517.4999999999986</v>
      </c>
      <c r="H18" s="29">
        <f t="shared" si="0"/>
        <v>1.067808500750697</v>
      </c>
    </row>
    <row r="19" spans="1:8" ht="53.25" x14ac:dyDescent="0.35">
      <c r="A19" s="41" t="s">
        <v>8</v>
      </c>
      <c r="B19" s="42" t="s">
        <v>40</v>
      </c>
      <c r="C19" s="35">
        <v>8650</v>
      </c>
      <c r="D19" s="35">
        <v>8650</v>
      </c>
      <c r="E19" s="35">
        <v>4211</v>
      </c>
      <c r="F19" s="114">
        <v>3398.8</v>
      </c>
      <c r="G19" s="28">
        <f>SUM(F19-E19)</f>
        <v>-812.19999999999982</v>
      </c>
      <c r="H19" s="29">
        <f t="shared" si="0"/>
        <v>0.8071241985276657</v>
      </c>
    </row>
    <row r="20" spans="1:8" ht="53.25" x14ac:dyDescent="0.35">
      <c r="A20" s="41" t="s">
        <v>9</v>
      </c>
      <c r="B20" s="42" t="s">
        <v>41</v>
      </c>
      <c r="C20" s="35">
        <v>36400</v>
      </c>
      <c r="D20" s="35">
        <v>36400</v>
      </c>
      <c r="E20" s="35">
        <v>18158.2</v>
      </c>
      <c r="F20" s="114">
        <v>20483.3</v>
      </c>
      <c r="G20" s="28">
        <f>SUM(F20-E20)</f>
        <v>2325.0999999999985</v>
      </c>
      <c r="H20" s="29">
        <f t="shared" si="0"/>
        <v>1.1280468328358537</v>
      </c>
    </row>
    <row r="21" spans="1:8" ht="36" x14ac:dyDescent="0.35">
      <c r="A21" s="41" t="s">
        <v>10</v>
      </c>
      <c r="B21" s="42" t="s">
        <v>42</v>
      </c>
      <c r="C21" s="35">
        <v>25</v>
      </c>
      <c r="D21" s="35">
        <v>25</v>
      </c>
      <c r="E21" s="35">
        <v>10</v>
      </c>
      <c r="F21" s="114">
        <v>14.6</v>
      </c>
      <c r="G21" s="28">
        <f>SUM(F21-E21)</f>
        <v>4.5999999999999996</v>
      </c>
      <c r="H21" s="29">
        <f t="shared" si="0"/>
        <v>1.46</v>
      </c>
    </row>
    <row r="22" spans="1:8" ht="23.25" x14ac:dyDescent="0.35">
      <c r="A22" s="30">
        <v>18030000</v>
      </c>
      <c r="B22" s="42" t="s">
        <v>11</v>
      </c>
      <c r="C22" s="35">
        <v>60</v>
      </c>
      <c r="D22" s="35">
        <v>60</v>
      </c>
      <c r="E22" s="35">
        <v>30</v>
      </c>
      <c r="F22" s="114">
        <v>29.5</v>
      </c>
      <c r="G22" s="28">
        <f>SUM(F22-E22)</f>
        <v>-0.5</v>
      </c>
      <c r="H22" s="29">
        <f t="shared" si="0"/>
        <v>0.98333333333333328</v>
      </c>
    </row>
    <row r="23" spans="1:8" ht="23.25" x14ac:dyDescent="0.35">
      <c r="A23" s="30">
        <v>18050000</v>
      </c>
      <c r="B23" s="42" t="s">
        <v>12</v>
      </c>
      <c r="C23" s="35">
        <v>21425.5</v>
      </c>
      <c r="D23" s="35">
        <v>21425.5</v>
      </c>
      <c r="E23" s="35">
        <v>9646</v>
      </c>
      <c r="F23" s="114">
        <v>11476.6</v>
      </c>
      <c r="G23" s="28">
        <f>SUM(F23-E23)</f>
        <v>1830.6000000000004</v>
      </c>
      <c r="H23" s="29">
        <f t="shared" si="0"/>
        <v>1.1897781463819199</v>
      </c>
    </row>
    <row r="24" spans="1:8" ht="27.75" customHeight="1" x14ac:dyDescent="0.3">
      <c r="A24" s="30">
        <v>20000000</v>
      </c>
      <c r="B24" s="20" t="s">
        <v>13</v>
      </c>
      <c r="C24" s="43">
        <f>SUM(C25:C36)</f>
        <v>1711</v>
      </c>
      <c r="D24" s="43">
        <f>SUM(D25:D36)</f>
        <v>1711</v>
      </c>
      <c r="E24" s="44">
        <f>SUM(E25:E35)</f>
        <v>847.6</v>
      </c>
      <c r="F24" s="44">
        <f>SUM(F25:F36)</f>
        <v>2119.4</v>
      </c>
      <c r="G24" s="44">
        <f>SUM(G25:G36)</f>
        <v>1271.8</v>
      </c>
      <c r="H24" s="23">
        <f t="shared" si="0"/>
        <v>2.5004719207173194</v>
      </c>
    </row>
    <row r="25" spans="1:8" ht="92.25" customHeight="1" x14ac:dyDescent="0.35">
      <c r="A25" s="30">
        <v>21010300</v>
      </c>
      <c r="B25" s="31" t="s">
        <v>14</v>
      </c>
      <c r="C25" s="45">
        <v>150</v>
      </c>
      <c r="D25" s="45">
        <v>150</v>
      </c>
      <c r="E25" s="45">
        <v>88</v>
      </c>
      <c r="F25" s="33">
        <v>36.9</v>
      </c>
      <c r="G25" s="28">
        <f>SUM(F25-E25)</f>
        <v>-51.1</v>
      </c>
      <c r="H25" s="29">
        <f t="shared" si="0"/>
        <v>0.41931818181818181</v>
      </c>
    </row>
    <row r="26" spans="1:8" ht="44.45" customHeight="1" x14ac:dyDescent="0.35">
      <c r="A26" s="30">
        <v>21050000</v>
      </c>
      <c r="B26" s="31" t="s">
        <v>68</v>
      </c>
      <c r="C26" s="45"/>
      <c r="D26" s="45"/>
      <c r="E26" s="45"/>
      <c r="F26" s="33">
        <v>722.4</v>
      </c>
      <c r="G26" s="28">
        <f t="shared" ref="G26:G37" si="5">SUM(F26-E26)</f>
        <v>722.4</v>
      </c>
      <c r="H26" s="29"/>
    </row>
    <row r="27" spans="1:8" ht="27" hidden="1" customHeight="1" x14ac:dyDescent="0.35">
      <c r="A27" s="30">
        <v>21080500</v>
      </c>
      <c r="B27" s="116" t="s">
        <v>18</v>
      </c>
      <c r="C27" s="45"/>
      <c r="D27" s="45"/>
      <c r="E27" s="45"/>
      <c r="F27" s="33"/>
      <c r="G27" s="28"/>
      <c r="H27" s="29"/>
    </row>
    <row r="28" spans="1:8" ht="42.6" customHeight="1" x14ac:dyDescent="0.35">
      <c r="A28" s="24">
        <v>21081100</v>
      </c>
      <c r="B28" s="46" t="s">
        <v>15</v>
      </c>
      <c r="C28" s="47">
        <v>220</v>
      </c>
      <c r="D28" s="114">
        <v>220</v>
      </c>
      <c r="E28" s="47">
        <v>94</v>
      </c>
      <c r="F28" s="33">
        <v>176.1</v>
      </c>
      <c r="G28" s="28">
        <f t="shared" si="5"/>
        <v>82.1</v>
      </c>
      <c r="H28" s="29">
        <f t="shared" si="0"/>
        <v>1.8734042553191488</v>
      </c>
    </row>
    <row r="29" spans="1:8" ht="115.15" customHeight="1" x14ac:dyDescent="0.35">
      <c r="A29" s="24">
        <v>21081500</v>
      </c>
      <c r="B29" s="48" t="s">
        <v>16</v>
      </c>
      <c r="C29" s="49">
        <v>25</v>
      </c>
      <c r="D29" s="114">
        <v>25</v>
      </c>
      <c r="E29" s="33">
        <v>12.5</v>
      </c>
      <c r="F29" s="33"/>
      <c r="G29" s="28">
        <f t="shared" si="5"/>
        <v>-12.5</v>
      </c>
      <c r="H29" s="29"/>
    </row>
    <row r="30" spans="1:8" ht="112.9" customHeight="1" x14ac:dyDescent="0.35">
      <c r="A30" s="24">
        <v>22010300</v>
      </c>
      <c r="B30" s="48" t="s">
        <v>43</v>
      </c>
      <c r="C30" s="49">
        <v>11</v>
      </c>
      <c r="D30" s="47">
        <v>11</v>
      </c>
      <c r="E30" s="49">
        <v>5.5</v>
      </c>
      <c r="F30" s="33">
        <v>16.899999999999999</v>
      </c>
      <c r="G30" s="28">
        <f t="shared" si="5"/>
        <v>11.399999999999999</v>
      </c>
      <c r="H30" s="29">
        <f t="shared" si="0"/>
        <v>3.0727272727272723</v>
      </c>
    </row>
    <row r="31" spans="1:8" ht="43.9" customHeight="1" x14ac:dyDescent="0.35">
      <c r="A31" s="24">
        <v>22012500</v>
      </c>
      <c r="B31" s="50" t="s">
        <v>44</v>
      </c>
      <c r="C31" s="51">
        <v>1015</v>
      </c>
      <c r="D31" s="49">
        <v>1015</v>
      </c>
      <c r="E31" s="51">
        <v>507</v>
      </c>
      <c r="F31" s="33">
        <v>516.5</v>
      </c>
      <c r="G31" s="28">
        <f t="shared" si="5"/>
        <v>9.5</v>
      </c>
      <c r="H31" s="29">
        <f t="shared" si="0"/>
        <v>1.0187376725838264</v>
      </c>
    </row>
    <row r="32" spans="1:8" ht="87" customHeight="1" x14ac:dyDescent="0.35">
      <c r="A32" s="24">
        <v>22012600</v>
      </c>
      <c r="B32" s="52" t="s">
        <v>45</v>
      </c>
      <c r="C32" s="53">
        <v>130</v>
      </c>
      <c r="D32" s="49">
        <v>130</v>
      </c>
      <c r="E32" s="53">
        <v>62</v>
      </c>
      <c r="F32" s="33">
        <v>102.1</v>
      </c>
      <c r="G32" s="28">
        <f t="shared" si="5"/>
        <v>40.099999999999994</v>
      </c>
      <c r="H32" s="29">
        <f t="shared" si="0"/>
        <v>1.6467741935483871</v>
      </c>
    </row>
    <row r="33" spans="1:8" ht="103.9" customHeight="1" x14ac:dyDescent="0.35">
      <c r="A33" s="24">
        <v>22080400</v>
      </c>
      <c r="B33" s="54" t="s">
        <v>27</v>
      </c>
      <c r="C33" s="53">
        <v>48.5</v>
      </c>
      <c r="D33" s="51">
        <v>48.5</v>
      </c>
      <c r="E33" s="53">
        <v>24.2</v>
      </c>
      <c r="F33" s="33">
        <v>131.69999999999999</v>
      </c>
      <c r="G33" s="28">
        <f t="shared" si="5"/>
        <v>107.49999999999999</v>
      </c>
      <c r="H33" s="29">
        <f t="shared" si="0"/>
        <v>5.4421487603305785</v>
      </c>
    </row>
    <row r="34" spans="1:8" ht="22.9" customHeight="1" x14ac:dyDescent="0.35">
      <c r="A34" s="24">
        <v>22090000</v>
      </c>
      <c r="B34" s="25" t="s">
        <v>17</v>
      </c>
      <c r="C34" s="55">
        <v>11.5</v>
      </c>
      <c r="D34" s="53">
        <v>11.5</v>
      </c>
      <c r="E34" s="55">
        <v>5.4</v>
      </c>
      <c r="F34" s="33">
        <v>15.4</v>
      </c>
      <c r="G34" s="28">
        <f t="shared" si="5"/>
        <v>10</v>
      </c>
      <c r="H34" s="29">
        <f t="shared" si="0"/>
        <v>2.8518518518518516</v>
      </c>
    </row>
    <row r="35" spans="1:8" ht="25.15" customHeight="1" x14ac:dyDescent="0.35">
      <c r="A35" s="24">
        <v>24060300</v>
      </c>
      <c r="B35" s="56" t="s">
        <v>18</v>
      </c>
      <c r="C35" s="57">
        <v>100</v>
      </c>
      <c r="D35" s="53">
        <v>100</v>
      </c>
      <c r="E35" s="57">
        <v>49</v>
      </c>
      <c r="F35" s="33">
        <v>399.3</v>
      </c>
      <c r="G35" s="28">
        <f t="shared" si="5"/>
        <v>350.3</v>
      </c>
      <c r="H35" s="29">
        <f t="shared" si="0"/>
        <v>8.1489795918367349</v>
      </c>
    </row>
    <row r="36" spans="1:8" ht="372" x14ac:dyDescent="0.35">
      <c r="A36" s="24">
        <v>24062200</v>
      </c>
      <c r="B36" s="58" t="s">
        <v>26</v>
      </c>
      <c r="C36" s="59"/>
      <c r="D36" s="55"/>
      <c r="E36" s="33"/>
      <c r="F36" s="33">
        <v>2.1</v>
      </c>
      <c r="G36" s="28">
        <f t="shared" si="5"/>
        <v>2.1</v>
      </c>
      <c r="H36" s="29"/>
    </row>
    <row r="37" spans="1:8" ht="45.75" hidden="1" x14ac:dyDescent="0.35">
      <c r="A37" s="30">
        <v>30000000</v>
      </c>
      <c r="B37" s="20" t="s">
        <v>25</v>
      </c>
      <c r="C37" s="20"/>
      <c r="D37" s="57"/>
      <c r="E37" s="44"/>
      <c r="F37" s="44">
        <f>SUM(F38)</f>
        <v>0</v>
      </c>
      <c r="G37" s="44">
        <f t="shared" si="5"/>
        <v>0</v>
      </c>
      <c r="H37" s="23"/>
    </row>
    <row r="38" spans="1:8" ht="69.75" hidden="1" x14ac:dyDescent="0.35">
      <c r="A38" s="24">
        <v>31020000</v>
      </c>
      <c r="B38" s="60" t="s">
        <v>46</v>
      </c>
      <c r="C38" s="61"/>
      <c r="D38" s="61"/>
      <c r="E38" s="62"/>
      <c r="F38" s="33"/>
      <c r="G38" s="28"/>
      <c r="H38" s="29"/>
    </row>
    <row r="39" spans="1:8" ht="35.450000000000003" customHeight="1" x14ac:dyDescent="0.3">
      <c r="A39" s="63"/>
      <c r="B39" s="20" t="s">
        <v>20</v>
      </c>
      <c r="C39" s="39">
        <f>SUM(C12,C24,C37)</f>
        <v>569072.6</v>
      </c>
      <c r="D39" s="39">
        <f>SUM(D12,D24,D37)</f>
        <v>569072.6</v>
      </c>
      <c r="E39" s="39">
        <f>SUM(E12,E24,E37)</f>
        <v>287400.8</v>
      </c>
      <c r="F39" s="39">
        <f>SUM(F12,F24,F37)</f>
        <v>324444.60000000003</v>
      </c>
      <c r="G39" s="39">
        <f>SUM(G12,G24,G37)</f>
        <v>37043.800000000025</v>
      </c>
      <c r="H39" s="23">
        <f t="shared" si="0"/>
        <v>1.1288924735073809</v>
      </c>
    </row>
    <row r="40" spans="1:8" ht="28.15" customHeight="1" x14ac:dyDescent="0.3">
      <c r="A40" s="64">
        <v>40000000</v>
      </c>
      <c r="B40" s="20" t="s">
        <v>19</v>
      </c>
      <c r="C40" s="65">
        <f>SUM(C41,C48,C46)</f>
        <v>147776.6</v>
      </c>
      <c r="D40" s="65">
        <f t="shared" ref="D40:F40" si="6">SUM(D41,D48,D46)</f>
        <v>151819</v>
      </c>
      <c r="E40" s="65">
        <f t="shared" si="6"/>
        <v>87983.5</v>
      </c>
      <c r="F40" s="65">
        <f t="shared" si="6"/>
        <v>87983.5</v>
      </c>
      <c r="G40" s="40"/>
      <c r="H40" s="66">
        <f t="shared" si="0"/>
        <v>1</v>
      </c>
    </row>
    <row r="41" spans="1:8" ht="45" x14ac:dyDescent="0.3">
      <c r="A41" s="64">
        <v>41030000</v>
      </c>
      <c r="B41" s="20" t="s">
        <v>47</v>
      </c>
      <c r="C41" s="65">
        <f>SUM(C44:C45)</f>
        <v>145174</v>
      </c>
      <c r="D41" s="65">
        <f>SUM(D44:D45)</f>
        <v>146493</v>
      </c>
      <c r="E41" s="65">
        <f t="shared" ref="E41:F41" si="7">SUM(E44:E45)</f>
        <v>84682.3</v>
      </c>
      <c r="F41" s="65">
        <f t="shared" si="7"/>
        <v>84682.3</v>
      </c>
      <c r="G41" s="40"/>
      <c r="H41" s="66">
        <f t="shared" si="0"/>
        <v>1</v>
      </c>
    </row>
    <row r="42" spans="1:8" ht="112.5" hidden="1" x14ac:dyDescent="0.35">
      <c r="A42" s="24">
        <v>41030400</v>
      </c>
      <c r="B42" s="67" t="s">
        <v>48</v>
      </c>
      <c r="C42" s="65"/>
      <c r="D42" s="65"/>
      <c r="E42" s="62"/>
      <c r="F42" s="27"/>
      <c r="G42" s="28"/>
      <c r="H42" s="29" t="e">
        <f t="shared" si="0"/>
        <v>#DIV/0!</v>
      </c>
    </row>
    <row r="43" spans="1:8" ht="90" hidden="1" x14ac:dyDescent="0.35">
      <c r="A43" s="24">
        <v>41033200</v>
      </c>
      <c r="B43" s="68" t="s">
        <v>49</v>
      </c>
      <c r="C43" s="65"/>
      <c r="D43" s="65"/>
      <c r="E43" s="62"/>
      <c r="F43" s="27"/>
      <c r="G43" s="28"/>
      <c r="H43" s="29" t="e">
        <f t="shared" si="0"/>
        <v>#DIV/0!</v>
      </c>
    </row>
    <row r="44" spans="1:8" ht="49.9" customHeight="1" x14ac:dyDescent="0.35">
      <c r="A44" s="24">
        <v>41033900</v>
      </c>
      <c r="B44" s="69" t="s">
        <v>50</v>
      </c>
      <c r="C44" s="70">
        <v>145174</v>
      </c>
      <c r="D44" s="70">
        <v>145174</v>
      </c>
      <c r="E44" s="70">
        <v>83986.3</v>
      </c>
      <c r="F44" s="71">
        <v>83986.3</v>
      </c>
      <c r="G44" s="28"/>
      <c r="H44" s="29">
        <f t="shared" ref="H44:H62" si="8">SUM(F44/E44)</f>
        <v>1</v>
      </c>
    </row>
    <row r="45" spans="1:8" ht="99.6" customHeight="1" x14ac:dyDescent="0.35">
      <c r="A45" s="24">
        <v>41034500</v>
      </c>
      <c r="B45" s="69" t="s">
        <v>78</v>
      </c>
      <c r="C45" s="70"/>
      <c r="D45" s="70">
        <v>1319</v>
      </c>
      <c r="E45" s="70">
        <v>696</v>
      </c>
      <c r="F45" s="71">
        <v>696</v>
      </c>
      <c r="G45" s="28"/>
      <c r="H45" s="29">
        <f t="shared" si="8"/>
        <v>1</v>
      </c>
    </row>
    <row r="46" spans="1:8" ht="31.9" customHeight="1" x14ac:dyDescent="0.3">
      <c r="A46" s="64">
        <v>41050000</v>
      </c>
      <c r="B46" s="106" t="s">
        <v>65</v>
      </c>
      <c r="C46" s="118">
        <f>SUM(C47)</f>
        <v>2602.6</v>
      </c>
      <c r="D46" s="118">
        <f>SUM(D47)</f>
        <v>2602.6</v>
      </c>
      <c r="E46" s="118">
        <f t="shared" ref="E46:F46" si="9">SUM(E47)</f>
        <v>1301.4000000000001</v>
      </c>
      <c r="F46" s="118">
        <f t="shared" si="9"/>
        <v>1301.4000000000001</v>
      </c>
      <c r="G46" s="40"/>
      <c r="H46" s="66">
        <f t="shared" si="8"/>
        <v>1</v>
      </c>
    </row>
    <row r="47" spans="1:8" ht="137.44999999999999" customHeight="1" x14ac:dyDescent="0.35">
      <c r="A47" s="24">
        <v>41040200</v>
      </c>
      <c r="B47" s="72" t="s">
        <v>66</v>
      </c>
      <c r="C47" s="70">
        <v>2602.6</v>
      </c>
      <c r="D47" s="70">
        <v>2602.6</v>
      </c>
      <c r="E47" s="70">
        <v>1301.4000000000001</v>
      </c>
      <c r="F47" s="71">
        <v>1301.4000000000001</v>
      </c>
      <c r="G47" s="28"/>
      <c r="H47" s="29">
        <f t="shared" si="8"/>
        <v>1</v>
      </c>
    </row>
    <row r="48" spans="1:8" ht="52.9" customHeight="1" x14ac:dyDescent="0.35">
      <c r="A48" s="64">
        <v>41050000</v>
      </c>
      <c r="B48" s="20" t="s">
        <v>51</v>
      </c>
      <c r="C48" s="65"/>
      <c r="D48" s="65">
        <f>SUM(D49:D61)</f>
        <v>2723.3999999999996</v>
      </c>
      <c r="E48" s="65">
        <f>SUM(E49:E61)</f>
        <v>1999.7999999999997</v>
      </c>
      <c r="F48" s="65">
        <f>SUM(F49:F61)</f>
        <v>1999.7999999999997</v>
      </c>
      <c r="G48" s="65"/>
      <c r="H48" s="29">
        <f t="shared" si="8"/>
        <v>1</v>
      </c>
    </row>
    <row r="49" spans="1:45" ht="151.5" hidden="1" customHeight="1" x14ac:dyDescent="0.35">
      <c r="A49" s="73">
        <v>41050800</v>
      </c>
      <c r="B49" s="74" t="s">
        <v>28</v>
      </c>
      <c r="C49" s="47"/>
      <c r="D49" s="47"/>
      <c r="E49" s="47"/>
      <c r="F49" s="71"/>
      <c r="G49" s="28"/>
      <c r="H49" s="29" t="e">
        <f t="shared" si="8"/>
        <v>#DIV/0!</v>
      </c>
    </row>
    <row r="50" spans="1:45" ht="198.75" hidden="1" customHeight="1" x14ac:dyDescent="0.35">
      <c r="A50" s="73">
        <v>41050900</v>
      </c>
      <c r="B50" s="74" t="s">
        <v>52</v>
      </c>
      <c r="C50" s="47"/>
      <c r="D50" s="47"/>
      <c r="E50" s="47"/>
      <c r="F50" s="71"/>
      <c r="G50" s="28"/>
      <c r="H50" s="29" t="e">
        <f t="shared" si="8"/>
        <v>#DIV/0!</v>
      </c>
    </row>
    <row r="51" spans="1:45" ht="91.15" customHeight="1" x14ac:dyDescent="0.35">
      <c r="A51" s="73">
        <v>41051000</v>
      </c>
      <c r="B51" s="75" t="s">
        <v>53</v>
      </c>
      <c r="C51" s="47"/>
      <c r="D51" s="119">
        <v>1558.6</v>
      </c>
      <c r="E51" s="47">
        <v>835</v>
      </c>
      <c r="F51" s="71">
        <v>835</v>
      </c>
      <c r="G51" s="28"/>
      <c r="H51" s="29">
        <f t="shared" si="8"/>
        <v>1</v>
      </c>
    </row>
    <row r="52" spans="1:45" ht="92.25" hidden="1" customHeight="1" x14ac:dyDescent="0.35">
      <c r="A52" s="73">
        <v>41051100</v>
      </c>
      <c r="B52" s="74" t="s">
        <v>29</v>
      </c>
      <c r="C52" s="47"/>
      <c r="D52" s="47"/>
      <c r="E52" s="47"/>
      <c r="F52" s="71"/>
      <c r="G52" s="28"/>
      <c r="H52" s="29" t="e">
        <f t="shared" si="8"/>
        <v>#DIV/0!</v>
      </c>
    </row>
    <row r="53" spans="1:45" ht="112.15" customHeight="1" x14ac:dyDescent="0.35">
      <c r="A53" s="24">
        <v>41051200</v>
      </c>
      <c r="B53" s="76" t="s">
        <v>30</v>
      </c>
      <c r="C53" s="47"/>
      <c r="D53" s="47">
        <v>287.60000000000002</v>
      </c>
      <c r="E53" s="47">
        <v>287.60000000000002</v>
      </c>
      <c r="F53" s="71">
        <v>287.60000000000002</v>
      </c>
      <c r="G53" s="28"/>
      <c r="H53" s="29">
        <f t="shared" si="8"/>
        <v>1</v>
      </c>
    </row>
    <row r="54" spans="1:45" ht="135" hidden="1" customHeight="1" x14ac:dyDescent="0.35">
      <c r="A54" s="24">
        <v>41051400</v>
      </c>
      <c r="B54" s="76" t="s">
        <v>31</v>
      </c>
      <c r="C54" s="47"/>
      <c r="D54" s="47"/>
      <c r="E54" s="47"/>
      <c r="F54" s="71"/>
      <c r="G54" s="28"/>
      <c r="H54" s="29" t="e">
        <f t="shared" si="8"/>
        <v>#DIV/0!</v>
      </c>
    </row>
    <row r="55" spans="1:45" ht="90.75" hidden="1" customHeight="1" x14ac:dyDescent="0.35">
      <c r="A55" s="24">
        <v>41051500</v>
      </c>
      <c r="B55" s="77" t="s">
        <v>32</v>
      </c>
      <c r="C55" s="47"/>
      <c r="D55" s="47"/>
      <c r="E55" s="47"/>
      <c r="F55" s="71"/>
      <c r="G55" s="28">
        <f t="shared" ref="G55:G56" si="10">SUM(F55-E55)</f>
        <v>0</v>
      </c>
      <c r="H55" s="29" t="e">
        <f t="shared" si="8"/>
        <v>#DIV/0!</v>
      </c>
    </row>
    <row r="56" spans="1:45" ht="69" hidden="1" customHeight="1" x14ac:dyDescent="0.35">
      <c r="A56" s="24">
        <v>41051700</v>
      </c>
      <c r="B56" s="74" t="s">
        <v>69</v>
      </c>
      <c r="C56" s="78"/>
      <c r="D56" s="78"/>
      <c r="E56" s="78"/>
      <c r="F56" s="71"/>
      <c r="G56" s="28">
        <f t="shared" si="10"/>
        <v>0</v>
      </c>
      <c r="H56" s="29" t="e">
        <f t="shared" si="8"/>
        <v>#DIV/0!</v>
      </c>
    </row>
    <row r="57" spans="1:45" ht="109.5" hidden="1" customHeight="1" x14ac:dyDescent="0.35">
      <c r="A57" s="24">
        <v>41052300</v>
      </c>
      <c r="B57" s="74" t="s">
        <v>54</v>
      </c>
      <c r="C57" s="78"/>
      <c r="D57" s="78"/>
      <c r="E57" s="78"/>
      <c r="F57" s="71"/>
      <c r="G57" s="28"/>
      <c r="H57" s="29" t="e">
        <f t="shared" si="8"/>
        <v>#DIV/0!</v>
      </c>
    </row>
    <row r="58" spans="1:45" ht="26.25" customHeight="1" x14ac:dyDescent="0.35">
      <c r="A58" s="24">
        <v>41053900</v>
      </c>
      <c r="B58" s="74" t="s">
        <v>55</v>
      </c>
      <c r="C58" s="78"/>
      <c r="D58" s="78">
        <v>42.6</v>
      </c>
      <c r="E58" s="78">
        <v>42.6</v>
      </c>
      <c r="F58" s="71">
        <v>42.6</v>
      </c>
      <c r="G58" s="28"/>
      <c r="H58" s="29">
        <f t="shared" si="8"/>
        <v>1</v>
      </c>
    </row>
    <row r="59" spans="1:45" ht="146.25" hidden="1" customHeight="1" x14ac:dyDescent="0.35">
      <c r="A59" s="24">
        <v>41054100</v>
      </c>
      <c r="B59" s="74" t="s">
        <v>56</v>
      </c>
      <c r="C59" s="78"/>
      <c r="D59" s="78"/>
      <c r="E59" s="78"/>
      <c r="F59" s="71"/>
      <c r="G59" s="28"/>
      <c r="H59" s="29" t="e">
        <f t="shared" si="8"/>
        <v>#DIV/0!</v>
      </c>
    </row>
    <row r="60" spans="1:45" ht="111.75" hidden="1" customHeight="1" x14ac:dyDescent="0.35">
      <c r="A60" s="24">
        <v>41054300</v>
      </c>
      <c r="B60" s="74" t="s">
        <v>57</v>
      </c>
      <c r="C60" s="78"/>
      <c r="D60" s="78"/>
      <c r="E60" s="78"/>
      <c r="F60" s="71"/>
      <c r="G60" s="28"/>
      <c r="H60" s="29" t="e">
        <f t="shared" si="8"/>
        <v>#DIV/0!</v>
      </c>
    </row>
    <row r="61" spans="1:45" ht="116.45" customHeight="1" x14ac:dyDescent="0.35">
      <c r="A61" s="24">
        <v>41055000</v>
      </c>
      <c r="B61" s="117" t="s">
        <v>70</v>
      </c>
      <c r="C61" s="78"/>
      <c r="D61" s="78">
        <v>834.6</v>
      </c>
      <c r="E61" s="78">
        <v>834.6</v>
      </c>
      <c r="F61" s="71">
        <v>834.6</v>
      </c>
      <c r="G61" s="28"/>
      <c r="H61" s="29">
        <f t="shared" si="8"/>
        <v>1</v>
      </c>
    </row>
    <row r="62" spans="1:45" s="5" customFormat="1" ht="40.15" customHeight="1" x14ac:dyDescent="0.3">
      <c r="A62" s="79"/>
      <c r="B62" s="20" t="s">
        <v>58</v>
      </c>
      <c r="C62" s="39">
        <f>SUM(C39:C40)</f>
        <v>716849.2</v>
      </c>
      <c r="D62" s="39">
        <f>SUM(D39:D40)</f>
        <v>720891.6</v>
      </c>
      <c r="E62" s="39">
        <f>SUM(E39:E40)</f>
        <v>375384.3</v>
      </c>
      <c r="F62" s="39">
        <f>SUM(F39:F40)</f>
        <v>412428.10000000003</v>
      </c>
      <c r="G62" s="39">
        <f>SUM(G39:G40)</f>
        <v>37043.800000000025</v>
      </c>
      <c r="H62" s="23">
        <f t="shared" si="8"/>
        <v>1.0986823370077012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5" ht="20.25" x14ac:dyDescent="0.3">
      <c r="A63" s="285" t="s">
        <v>59</v>
      </c>
      <c r="B63" s="286"/>
      <c r="C63" s="286"/>
      <c r="D63" s="286"/>
      <c r="E63" s="286"/>
      <c r="F63" s="286"/>
      <c r="G63" s="286"/>
      <c r="H63" s="287"/>
    </row>
    <row r="64" spans="1:45" ht="27.6" customHeight="1" x14ac:dyDescent="0.35">
      <c r="A64" s="30">
        <v>19010000</v>
      </c>
      <c r="B64" s="80" t="s">
        <v>21</v>
      </c>
      <c r="C64" s="59">
        <v>350</v>
      </c>
      <c r="D64" s="59">
        <v>350</v>
      </c>
      <c r="E64" s="59">
        <v>174.6</v>
      </c>
      <c r="F64" s="33">
        <v>108</v>
      </c>
      <c r="G64" s="28">
        <f>SUM(F64-E64)</f>
        <v>-66.599999999999994</v>
      </c>
      <c r="H64" s="29">
        <f>SUM(F64/E64)</f>
        <v>0.61855670103092786</v>
      </c>
    </row>
    <row r="65" spans="1:8" ht="130.15" customHeight="1" x14ac:dyDescent="0.35">
      <c r="A65" s="30">
        <v>24062100</v>
      </c>
      <c r="B65" s="76" t="s">
        <v>60</v>
      </c>
      <c r="C65" s="81"/>
      <c r="D65" s="81"/>
      <c r="E65" s="82"/>
      <c r="F65" s="83">
        <v>46.5</v>
      </c>
      <c r="G65" s="28">
        <f>SUM(F65-E65)</f>
        <v>46.5</v>
      </c>
      <c r="H65" s="84"/>
    </row>
    <row r="66" spans="1:8" ht="46.5" x14ac:dyDescent="0.35">
      <c r="A66" s="30">
        <v>25000000</v>
      </c>
      <c r="B66" s="85" t="s">
        <v>61</v>
      </c>
      <c r="C66" s="86">
        <v>6752.9</v>
      </c>
      <c r="D66" s="86">
        <v>6752.9</v>
      </c>
      <c r="E66" s="86">
        <v>2279.3000000000002</v>
      </c>
      <c r="F66" s="87">
        <v>47547.8</v>
      </c>
      <c r="G66" s="28">
        <f>SUM(F66-E66)</f>
        <v>45268.5</v>
      </c>
      <c r="H66" s="29">
        <f>SUM(F66/E66)</f>
        <v>20.86070284736542</v>
      </c>
    </row>
    <row r="67" spans="1:8" ht="22.5" x14ac:dyDescent="0.3">
      <c r="A67" s="30"/>
      <c r="B67" s="20" t="s">
        <v>22</v>
      </c>
      <c r="C67" s="39">
        <f>SUM(C69:C70)</f>
        <v>0</v>
      </c>
      <c r="D67" s="39">
        <f>SUM(D69:D70)</f>
        <v>0</v>
      </c>
      <c r="E67" s="39"/>
      <c r="F67" s="39">
        <f>SUM(F68:F71)</f>
        <v>355.7</v>
      </c>
      <c r="G67" s="39">
        <f>SUM(G68:G71)</f>
        <v>355.7</v>
      </c>
      <c r="H67" s="23"/>
    </row>
    <row r="68" spans="1:8" ht="157.15" customHeight="1" x14ac:dyDescent="0.35">
      <c r="A68" s="30">
        <v>24110900</v>
      </c>
      <c r="B68" s="88" t="s">
        <v>33</v>
      </c>
      <c r="C68" s="39"/>
      <c r="D68" s="39"/>
      <c r="E68" s="39"/>
      <c r="F68" s="33">
        <v>1.4</v>
      </c>
      <c r="G68" s="89">
        <v>1.4</v>
      </c>
      <c r="H68" s="23"/>
    </row>
    <row r="69" spans="1:8" ht="70.900000000000006" hidden="1" customHeight="1" x14ac:dyDescent="0.35">
      <c r="A69" s="90">
        <v>24170000</v>
      </c>
      <c r="B69" s="91" t="s">
        <v>62</v>
      </c>
      <c r="C69" s="92"/>
      <c r="D69" s="92"/>
      <c r="E69" s="93"/>
      <c r="F69" s="33"/>
      <c r="G69" s="28"/>
      <c r="H69" s="94"/>
    </row>
    <row r="70" spans="1:8" ht="23.25" x14ac:dyDescent="0.35">
      <c r="A70" s="30">
        <v>33010000</v>
      </c>
      <c r="B70" s="95" t="s">
        <v>63</v>
      </c>
      <c r="C70" s="96"/>
      <c r="D70" s="96"/>
      <c r="E70" s="96"/>
      <c r="F70" s="33">
        <v>354.3</v>
      </c>
      <c r="G70" s="28">
        <f>SUM(F70-E70)</f>
        <v>354.3</v>
      </c>
      <c r="H70" s="29"/>
    </row>
    <row r="71" spans="1:8" ht="46.5" hidden="1" x14ac:dyDescent="0.35">
      <c r="A71" s="24">
        <v>41053900</v>
      </c>
      <c r="B71" s="97" t="s">
        <v>55</v>
      </c>
      <c r="C71" s="98"/>
      <c r="D71" s="98"/>
      <c r="E71" s="27"/>
      <c r="F71" s="33">
        <v>0</v>
      </c>
      <c r="G71" s="89">
        <f>SUM(F71-E71)</f>
        <v>0</v>
      </c>
      <c r="H71" s="29"/>
    </row>
    <row r="72" spans="1:8" ht="45" x14ac:dyDescent="0.3">
      <c r="A72" s="99"/>
      <c r="B72" s="20" t="s">
        <v>23</v>
      </c>
      <c r="C72" s="100">
        <f>SUM(C64:C67)</f>
        <v>7102.9</v>
      </c>
      <c r="D72" s="100">
        <f>SUM(D64:D67)</f>
        <v>7102.9</v>
      </c>
      <c r="E72" s="100">
        <f>SUM(E64:E67)</f>
        <v>2453.9</v>
      </c>
      <c r="F72" s="100">
        <f>SUM(F64:F67)</f>
        <v>48058</v>
      </c>
      <c r="G72" s="100">
        <f>SUM(G64:G67)</f>
        <v>45604.1</v>
      </c>
      <c r="H72" s="101">
        <f>SUM(F72/E72)</f>
        <v>19.584335139981253</v>
      </c>
    </row>
    <row r="73" spans="1:8" ht="29.45" customHeight="1" thickBot="1" x14ac:dyDescent="0.35">
      <c r="A73" s="102"/>
      <c r="B73" s="103" t="s">
        <v>24</v>
      </c>
      <c r="C73" s="104">
        <f>SUM(C62,C72)</f>
        <v>723952.1</v>
      </c>
      <c r="D73" s="104">
        <f>SUM(D62,D72)</f>
        <v>727994.5</v>
      </c>
      <c r="E73" s="104">
        <f>SUM(E62,E72)</f>
        <v>377838.2</v>
      </c>
      <c r="F73" s="104">
        <f>SUM(F62,F72)</f>
        <v>460486.10000000003</v>
      </c>
      <c r="G73" s="104">
        <f>SUM(G62,G72)</f>
        <v>82647.900000000023</v>
      </c>
      <c r="H73" s="105">
        <f>SUM(F73/E73)</f>
        <v>1.2187388675893545</v>
      </c>
    </row>
    <row r="74" spans="1:8" ht="12.75" customHeight="1" x14ac:dyDescent="0.35">
      <c r="A74" s="6"/>
      <c r="B74" s="6"/>
      <c r="C74" s="6"/>
      <c r="D74" s="6"/>
      <c r="E74" s="7"/>
      <c r="F74" s="8"/>
      <c r="G74" s="9"/>
      <c r="H74" s="6"/>
    </row>
    <row r="75" spans="1:8" ht="99.6" customHeight="1" x14ac:dyDescent="0.3">
      <c r="A75" s="11"/>
      <c r="C75" s="11"/>
      <c r="D75" s="11"/>
      <c r="E75" s="12"/>
      <c r="F75" s="13"/>
      <c r="G75" s="14"/>
      <c r="H75" s="10"/>
    </row>
    <row r="76" spans="1:8" ht="33" x14ac:dyDescent="0.45">
      <c r="A76" s="107" t="s">
        <v>79</v>
      </c>
      <c r="B76" s="108"/>
      <c r="C76" s="108"/>
      <c r="D76" s="108"/>
      <c r="E76" s="108"/>
      <c r="F76" s="108"/>
      <c r="G76" s="109"/>
    </row>
    <row r="80" spans="1:8" x14ac:dyDescent="0.2">
      <c r="B80" t="s">
        <v>64</v>
      </c>
    </row>
  </sheetData>
  <mergeCells count="15">
    <mergeCell ref="A63:H63"/>
    <mergeCell ref="E2:H2"/>
    <mergeCell ref="E4:H4"/>
    <mergeCell ref="F5:H5"/>
    <mergeCell ref="E3:H3"/>
    <mergeCell ref="G8:H8"/>
    <mergeCell ref="A9:A10"/>
    <mergeCell ref="B9:B10"/>
    <mergeCell ref="C9:C10"/>
    <mergeCell ref="E9:E10"/>
    <mergeCell ref="F9:F10"/>
    <mergeCell ref="G9:H9"/>
    <mergeCell ref="A6:H6"/>
    <mergeCell ref="A7:H7"/>
    <mergeCell ref="D9:D10"/>
  </mergeCells>
  <pageMargins left="1.1811023622047245" right="0.39370078740157483" top="0.39370078740157483" bottom="0.39370078740157483" header="0" footer="0"/>
  <pageSetup paperSize="9" scale="52" fitToHeight="4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N1968"/>
  <sheetViews>
    <sheetView showZeros="0" tabSelected="1" view="pageBreakPreview" topLeftCell="A131" zoomScale="40" zoomScaleNormal="70" zoomScaleSheetLayoutView="40" workbookViewId="0">
      <selection activeCell="A9" sqref="A9:V9"/>
    </sheetView>
  </sheetViews>
  <sheetFormatPr defaultColWidth="9.140625" defaultRowHeight="12.75" x14ac:dyDescent="0.2"/>
  <cols>
    <col min="1" max="1" width="4.28515625" style="159" customWidth="1"/>
    <col min="2" max="2" width="8" style="263" hidden="1" customWidth="1"/>
    <col min="3" max="3" width="7.140625" style="263" customWidth="1"/>
    <col min="4" max="4" width="7.7109375" style="263" customWidth="1"/>
    <col min="5" max="5" width="49.28515625" style="158" customWidth="1"/>
    <col min="6" max="6" width="14.28515625" style="158" customWidth="1"/>
    <col min="7" max="7" width="14.42578125" style="158" customWidth="1"/>
    <col min="8" max="8" width="13.28515625" style="158" customWidth="1"/>
    <col min="9" max="9" width="11.7109375" style="158" customWidth="1"/>
    <col min="10" max="10" width="12" style="158" customWidth="1"/>
    <col min="11" max="11" width="10.140625" style="270" customWidth="1"/>
    <col min="12" max="13" width="13.28515625" style="158" customWidth="1"/>
    <col min="14" max="14" width="11.42578125" style="158" customWidth="1"/>
    <col min="15" max="15" width="12.28515625" style="158" customWidth="1"/>
    <col min="16" max="16" width="12.7109375" style="271" customWidth="1"/>
    <col min="17" max="17" width="10.42578125" style="158" customWidth="1"/>
    <col min="18" max="19" width="13.5703125" style="158" customWidth="1"/>
    <col min="20" max="20" width="15" style="158" customWidth="1"/>
    <col min="21" max="21" width="13.28515625" style="158" customWidth="1"/>
    <col min="22" max="22" width="13.42578125" style="158" customWidth="1"/>
    <col min="23" max="23" width="10.7109375" style="158" customWidth="1"/>
    <col min="24" max="186" width="9.140625" style="138"/>
    <col min="187" max="196" width="9.140625" style="158"/>
    <col min="197" max="16384" width="9.140625" style="159"/>
  </cols>
  <sheetData>
    <row r="1" spans="1:196" s="272" customFormat="1" x14ac:dyDescent="0.2">
      <c r="B1" s="273"/>
      <c r="C1" s="273"/>
      <c r="D1" s="273"/>
      <c r="E1" s="274"/>
      <c r="F1" s="275"/>
      <c r="G1" s="275"/>
      <c r="H1" s="275"/>
      <c r="I1" s="274"/>
      <c r="J1" s="274"/>
      <c r="K1" s="276"/>
      <c r="L1" s="274"/>
      <c r="M1" s="277"/>
      <c r="N1" s="274"/>
      <c r="O1" s="277"/>
      <c r="P1" s="278"/>
      <c r="Q1" s="274"/>
      <c r="R1" s="274"/>
      <c r="S1" s="274"/>
      <c r="T1" s="274"/>
      <c r="U1" s="274"/>
      <c r="V1" s="274"/>
      <c r="W1" s="274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  <c r="CX1" s="279"/>
      <c r="CY1" s="279"/>
      <c r="CZ1" s="279"/>
      <c r="DA1" s="279"/>
      <c r="DB1" s="279"/>
      <c r="DC1" s="279"/>
      <c r="DD1" s="279"/>
      <c r="DE1" s="279"/>
      <c r="DF1" s="279"/>
      <c r="DG1" s="279"/>
      <c r="DH1" s="279"/>
      <c r="DI1" s="279"/>
      <c r="DJ1" s="279"/>
      <c r="DK1" s="279"/>
      <c r="DL1" s="279"/>
      <c r="DM1" s="279"/>
      <c r="DN1" s="279"/>
      <c r="DO1" s="279"/>
      <c r="DP1" s="279"/>
      <c r="DQ1" s="279"/>
      <c r="DR1" s="279"/>
      <c r="DS1" s="279"/>
      <c r="DT1" s="279"/>
      <c r="DU1" s="279"/>
      <c r="DV1" s="279"/>
      <c r="DW1" s="279"/>
      <c r="DX1" s="279"/>
      <c r="DY1" s="279"/>
      <c r="DZ1" s="279"/>
      <c r="EA1" s="279"/>
      <c r="EB1" s="279"/>
      <c r="EC1" s="279"/>
      <c r="ED1" s="279"/>
      <c r="EE1" s="279"/>
      <c r="EF1" s="279"/>
      <c r="EG1" s="279"/>
      <c r="EH1" s="279"/>
      <c r="EI1" s="279"/>
      <c r="EJ1" s="279"/>
      <c r="EK1" s="279"/>
      <c r="EL1" s="279"/>
      <c r="EM1" s="279"/>
      <c r="EN1" s="279"/>
      <c r="EO1" s="279"/>
      <c r="EP1" s="279"/>
      <c r="EQ1" s="279"/>
      <c r="ER1" s="279"/>
      <c r="ES1" s="279"/>
      <c r="ET1" s="279"/>
      <c r="EU1" s="279"/>
      <c r="EV1" s="279"/>
      <c r="EW1" s="279"/>
      <c r="EX1" s="279"/>
      <c r="EY1" s="279"/>
      <c r="EZ1" s="279"/>
      <c r="FA1" s="279"/>
      <c r="FB1" s="279"/>
      <c r="FC1" s="279"/>
      <c r="FD1" s="279"/>
      <c r="FE1" s="279"/>
      <c r="FF1" s="279"/>
      <c r="FG1" s="279"/>
      <c r="FH1" s="279"/>
      <c r="FI1" s="279"/>
      <c r="FJ1" s="279"/>
      <c r="FK1" s="279"/>
      <c r="FL1" s="279"/>
      <c r="FM1" s="279"/>
      <c r="FN1" s="279"/>
      <c r="FO1" s="279"/>
      <c r="FP1" s="279"/>
      <c r="FQ1" s="279"/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74"/>
      <c r="GF1" s="274"/>
      <c r="GG1" s="274"/>
      <c r="GH1" s="274"/>
      <c r="GI1" s="274"/>
      <c r="GJ1" s="274"/>
      <c r="GK1" s="274"/>
      <c r="GL1" s="274"/>
      <c r="GM1" s="274"/>
      <c r="GN1" s="274"/>
    </row>
    <row r="2" spans="1:196" s="272" customFormat="1" x14ac:dyDescent="0.2">
      <c r="B2" s="273"/>
      <c r="C2" s="273"/>
      <c r="D2" s="273"/>
      <c r="E2" s="274"/>
      <c r="F2" s="275"/>
      <c r="G2" s="275"/>
      <c r="H2" s="275"/>
      <c r="I2" s="274"/>
      <c r="J2" s="274"/>
      <c r="K2" s="276"/>
      <c r="L2" s="274"/>
      <c r="M2" s="277"/>
      <c r="N2" s="274"/>
      <c r="O2" s="277"/>
      <c r="P2" s="278"/>
      <c r="Q2" s="274"/>
      <c r="R2" s="274"/>
      <c r="S2" s="274"/>
      <c r="T2" s="274"/>
      <c r="U2" s="274"/>
      <c r="V2" s="274"/>
      <c r="W2" s="274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  <c r="CM2" s="279"/>
      <c r="CN2" s="279"/>
      <c r="CO2" s="279"/>
      <c r="CP2" s="279"/>
      <c r="CQ2" s="279"/>
      <c r="CR2" s="279"/>
      <c r="CS2" s="279"/>
      <c r="CT2" s="279"/>
      <c r="CU2" s="279"/>
      <c r="CV2" s="279"/>
      <c r="CW2" s="279"/>
      <c r="CX2" s="279"/>
      <c r="CY2" s="279"/>
      <c r="CZ2" s="279"/>
      <c r="DA2" s="279"/>
      <c r="DB2" s="279"/>
      <c r="DC2" s="279"/>
      <c r="DD2" s="279"/>
      <c r="DE2" s="279"/>
      <c r="DF2" s="279"/>
      <c r="DG2" s="279"/>
      <c r="DH2" s="279"/>
      <c r="DI2" s="279"/>
      <c r="DJ2" s="279"/>
      <c r="DK2" s="279"/>
      <c r="DL2" s="279"/>
      <c r="DM2" s="279"/>
      <c r="DN2" s="279"/>
      <c r="DO2" s="279"/>
      <c r="DP2" s="279"/>
      <c r="DQ2" s="279"/>
      <c r="DR2" s="279"/>
      <c r="DS2" s="279"/>
      <c r="DT2" s="279"/>
      <c r="DU2" s="279"/>
      <c r="DV2" s="279"/>
      <c r="DW2" s="279"/>
      <c r="DX2" s="279"/>
      <c r="DY2" s="279"/>
      <c r="DZ2" s="279"/>
      <c r="EA2" s="279"/>
      <c r="EB2" s="279"/>
      <c r="EC2" s="279"/>
      <c r="ED2" s="279"/>
      <c r="EE2" s="279"/>
      <c r="EF2" s="279"/>
      <c r="EG2" s="279"/>
      <c r="EH2" s="279"/>
      <c r="EI2" s="279"/>
      <c r="EJ2" s="279"/>
      <c r="EK2" s="279"/>
      <c r="EL2" s="279"/>
      <c r="EM2" s="279"/>
      <c r="EN2" s="279"/>
      <c r="EO2" s="279"/>
      <c r="EP2" s="279"/>
      <c r="EQ2" s="279"/>
      <c r="ER2" s="279"/>
      <c r="ES2" s="279"/>
      <c r="ET2" s="279"/>
      <c r="EU2" s="279"/>
      <c r="EV2" s="279"/>
      <c r="EW2" s="279"/>
      <c r="EX2" s="279"/>
      <c r="EY2" s="279"/>
      <c r="EZ2" s="279"/>
      <c r="FA2" s="279"/>
      <c r="FB2" s="279"/>
      <c r="FC2" s="279"/>
      <c r="FD2" s="279"/>
      <c r="FE2" s="279"/>
      <c r="FF2" s="279"/>
      <c r="FG2" s="279"/>
      <c r="FH2" s="279"/>
      <c r="FI2" s="279"/>
      <c r="FJ2" s="279"/>
      <c r="FK2" s="279"/>
      <c r="FL2" s="279"/>
      <c r="FM2" s="279"/>
      <c r="FN2" s="279"/>
      <c r="FO2" s="279"/>
      <c r="FP2" s="279"/>
      <c r="FQ2" s="279"/>
      <c r="FR2" s="279"/>
      <c r="FS2" s="279"/>
      <c r="FT2" s="279"/>
      <c r="FU2" s="279"/>
      <c r="FV2" s="279"/>
      <c r="FW2" s="279"/>
      <c r="FX2" s="279"/>
      <c r="FY2" s="279"/>
      <c r="FZ2" s="279"/>
      <c r="GA2" s="279"/>
      <c r="GB2" s="279"/>
      <c r="GC2" s="279"/>
      <c r="GD2" s="279"/>
      <c r="GE2" s="274"/>
      <c r="GF2" s="274"/>
      <c r="GG2" s="274"/>
      <c r="GH2" s="274"/>
      <c r="GI2" s="274"/>
      <c r="GJ2" s="274"/>
      <c r="GK2" s="274"/>
      <c r="GL2" s="274"/>
      <c r="GM2" s="274"/>
      <c r="GN2" s="274"/>
    </row>
    <row r="3" spans="1:196" s="272" customFormat="1" ht="8.25" customHeight="1" x14ac:dyDescent="0.2">
      <c r="B3" s="273"/>
      <c r="C3" s="273"/>
      <c r="D3" s="273"/>
      <c r="E3" s="274"/>
      <c r="F3" s="275"/>
      <c r="G3" s="275"/>
      <c r="H3" s="275"/>
      <c r="I3" s="274"/>
      <c r="J3" s="274"/>
      <c r="K3" s="276"/>
      <c r="L3" s="274"/>
      <c r="M3" s="277"/>
      <c r="N3" s="274"/>
      <c r="O3" s="277"/>
      <c r="P3" s="278"/>
      <c r="Q3" s="274"/>
      <c r="R3" s="274"/>
      <c r="S3" s="274"/>
      <c r="T3" s="274"/>
      <c r="U3" s="274"/>
      <c r="V3" s="274"/>
      <c r="W3" s="274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79"/>
      <c r="CC3" s="279"/>
      <c r="CD3" s="279"/>
      <c r="CE3" s="279"/>
      <c r="CF3" s="279"/>
      <c r="CG3" s="279"/>
      <c r="CH3" s="279"/>
      <c r="CI3" s="279"/>
      <c r="CJ3" s="279"/>
      <c r="CK3" s="279"/>
      <c r="CL3" s="279"/>
      <c r="CM3" s="279"/>
      <c r="CN3" s="279"/>
      <c r="CO3" s="279"/>
      <c r="CP3" s="279"/>
      <c r="CQ3" s="279"/>
      <c r="CR3" s="279"/>
      <c r="CS3" s="279"/>
      <c r="CT3" s="279"/>
      <c r="CU3" s="279"/>
      <c r="CV3" s="279"/>
      <c r="CW3" s="279"/>
      <c r="CX3" s="279"/>
      <c r="CY3" s="279"/>
      <c r="CZ3" s="279"/>
      <c r="DA3" s="279"/>
      <c r="DB3" s="279"/>
      <c r="DC3" s="279"/>
      <c r="DD3" s="279"/>
      <c r="DE3" s="279"/>
      <c r="DF3" s="279"/>
      <c r="DG3" s="279"/>
      <c r="DH3" s="279"/>
      <c r="DI3" s="279"/>
      <c r="DJ3" s="279"/>
      <c r="DK3" s="279"/>
      <c r="DL3" s="279"/>
      <c r="DM3" s="279"/>
      <c r="DN3" s="279"/>
      <c r="DO3" s="279"/>
      <c r="DP3" s="279"/>
      <c r="DQ3" s="279"/>
      <c r="DR3" s="279"/>
      <c r="DS3" s="279"/>
      <c r="DT3" s="279"/>
      <c r="DU3" s="279"/>
      <c r="DV3" s="279"/>
      <c r="DW3" s="279"/>
      <c r="DX3" s="279"/>
      <c r="DY3" s="279"/>
      <c r="DZ3" s="279"/>
      <c r="EA3" s="279"/>
      <c r="EB3" s="279"/>
      <c r="EC3" s="279"/>
      <c r="ED3" s="279"/>
      <c r="EE3" s="279"/>
      <c r="EF3" s="279"/>
      <c r="EG3" s="279"/>
      <c r="EH3" s="279"/>
      <c r="EI3" s="279"/>
      <c r="EJ3" s="279"/>
      <c r="EK3" s="279"/>
      <c r="EL3" s="279"/>
      <c r="EM3" s="279"/>
      <c r="EN3" s="279"/>
      <c r="EO3" s="279"/>
      <c r="EP3" s="279"/>
      <c r="EQ3" s="279"/>
      <c r="ER3" s="279"/>
      <c r="ES3" s="279"/>
      <c r="ET3" s="279"/>
      <c r="EU3" s="279"/>
      <c r="EV3" s="279"/>
      <c r="EW3" s="279"/>
      <c r="EX3" s="279"/>
      <c r="EY3" s="279"/>
      <c r="EZ3" s="279"/>
      <c r="FA3" s="279"/>
      <c r="FB3" s="279"/>
      <c r="FC3" s="279"/>
      <c r="FD3" s="279"/>
      <c r="FE3" s="279"/>
      <c r="FF3" s="279"/>
      <c r="FG3" s="279"/>
      <c r="FH3" s="279"/>
      <c r="FI3" s="279"/>
      <c r="FJ3" s="279"/>
      <c r="FK3" s="279"/>
      <c r="FL3" s="279"/>
      <c r="FM3" s="279"/>
      <c r="FN3" s="279"/>
      <c r="FO3" s="279"/>
      <c r="FP3" s="279"/>
      <c r="FQ3" s="279"/>
      <c r="FR3" s="279"/>
      <c r="FS3" s="279"/>
      <c r="FT3" s="279"/>
      <c r="FU3" s="279"/>
      <c r="FV3" s="279"/>
      <c r="FW3" s="279"/>
      <c r="FX3" s="279"/>
      <c r="FY3" s="279"/>
      <c r="FZ3" s="279"/>
      <c r="GA3" s="279"/>
      <c r="GB3" s="279"/>
      <c r="GC3" s="279"/>
      <c r="GD3" s="279"/>
      <c r="GE3" s="274"/>
      <c r="GF3" s="274"/>
      <c r="GG3" s="274"/>
      <c r="GH3" s="274"/>
      <c r="GI3" s="274"/>
      <c r="GJ3" s="274"/>
      <c r="GK3" s="274"/>
      <c r="GL3" s="274"/>
      <c r="GM3" s="274"/>
      <c r="GN3" s="274"/>
    </row>
    <row r="4" spans="1:196" s="272" customFormat="1" ht="2.25" customHeight="1" x14ac:dyDescent="0.2">
      <c r="B4" s="273"/>
      <c r="C4" s="273"/>
      <c r="D4" s="273"/>
      <c r="E4" s="274"/>
      <c r="F4" s="275"/>
      <c r="G4" s="275"/>
      <c r="H4" s="275"/>
      <c r="I4" s="274"/>
      <c r="J4" s="274"/>
      <c r="K4" s="276"/>
      <c r="L4" s="274"/>
      <c r="M4" s="277"/>
      <c r="N4" s="274"/>
      <c r="O4" s="277"/>
      <c r="P4" s="278"/>
      <c r="Q4" s="274"/>
      <c r="R4" s="274"/>
      <c r="S4" s="274"/>
      <c r="T4" s="274"/>
      <c r="U4" s="274"/>
      <c r="V4" s="274"/>
      <c r="W4" s="274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79"/>
      <c r="DE4" s="279"/>
      <c r="DF4" s="279"/>
      <c r="DG4" s="279"/>
      <c r="DH4" s="279"/>
      <c r="DI4" s="279"/>
      <c r="DJ4" s="279"/>
      <c r="DK4" s="279"/>
      <c r="DL4" s="279"/>
      <c r="DM4" s="279"/>
      <c r="DN4" s="279"/>
      <c r="DO4" s="279"/>
      <c r="DP4" s="279"/>
      <c r="DQ4" s="279"/>
      <c r="DR4" s="279"/>
      <c r="DS4" s="279"/>
      <c r="DT4" s="279"/>
      <c r="DU4" s="279"/>
      <c r="DV4" s="279"/>
      <c r="DW4" s="279"/>
      <c r="DX4" s="279"/>
      <c r="DY4" s="279"/>
      <c r="DZ4" s="279"/>
      <c r="EA4" s="279"/>
      <c r="EB4" s="279"/>
      <c r="EC4" s="279"/>
      <c r="ED4" s="279"/>
      <c r="EE4" s="279"/>
      <c r="EF4" s="279"/>
      <c r="EG4" s="279"/>
      <c r="EH4" s="279"/>
      <c r="EI4" s="279"/>
      <c r="EJ4" s="279"/>
      <c r="EK4" s="279"/>
      <c r="EL4" s="279"/>
      <c r="EM4" s="279"/>
      <c r="EN4" s="279"/>
      <c r="EO4" s="279"/>
      <c r="EP4" s="279"/>
      <c r="EQ4" s="279"/>
      <c r="ER4" s="279"/>
      <c r="ES4" s="279"/>
      <c r="ET4" s="279"/>
      <c r="EU4" s="279"/>
      <c r="EV4" s="279"/>
      <c r="EW4" s="279"/>
      <c r="EX4" s="279"/>
      <c r="EY4" s="279"/>
      <c r="EZ4" s="279"/>
      <c r="FA4" s="279"/>
      <c r="FB4" s="279"/>
      <c r="FC4" s="279"/>
      <c r="FD4" s="279"/>
      <c r="FE4" s="279"/>
      <c r="FF4" s="279"/>
      <c r="FG4" s="279"/>
      <c r="FH4" s="279"/>
      <c r="FI4" s="279"/>
      <c r="FJ4" s="279"/>
      <c r="FK4" s="279"/>
      <c r="FL4" s="279"/>
      <c r="FM4" s="279"/>
      <c r="FN4" s="279"/>
      <c r="FO4" s="279"/>
      <c r="FP4" s="279"/>
      <c r="FQ4" s="279"/>
      <c r="FR4" s="279"/>
      <c r="FS4" s="279"/>
      <c r="FT4" s="279"/>
      <c r="FU4" s="279"/>
      <c r="FV4" s="279"/>
      <c r="FW4" s="279"/>
      <c r="FX4" s="279"/>
      <c r="FY4" s="279"/>
      <c r="FZ4" s="279"/>
      <c r="GA4" s="279"/>
      <c r="GB4" s="279"/>
      <c r="GC4" s="279"/>
      <c r="GD4" s="279"/>
      <c r="GE4" s="274"/>
      <c r="GF4" s="274"/>
      <c r="GG4" s="274"/>
      <c r="GH4" s="274"/>
      <c r="GI4" s="274"/>
      <c r="GJ4" s="274"/>
      <c r="GK4" s="274"/>
      <c r="GL4" s="274"/>
      <c r="GM4" s="274"/>
      <c r="GN4" s="274"/>
    </row>
    <row r="5" spans="1:196" s="272" customFormat="1" ht="26.25" x14ac:dyDescent="0.4">
      <c r="B5" s="273"/>
      <c r="C5" s="273"/>
      <c r="D5" s="273"/>
      <c r="E5" s="274"/>
      <c r="F5" s="275"/>
      <c r="G5" s="275"/>
      <c r="H5" s="275"/>
      <c r="I5" s="274"/>
      <c r="J5" s="274"/>
      <c r="K5" s="276"/>
      <c r="L5" s="274"/>
      <c r="M5" s="277"/>
      <c r="N5" s="274"/>
      <c r="O5" s="277"/>
      <c r="P5" s="278"/>
      <c r="Q5" s="274"/>
      <c r="R5" s="274"/>
      <c r="S5" s="274"/>
      <c r="T5" s="307" t="s">
        <v>378</v>
      </c>
      <c r="U5" s="308"/>
      <c r="V5" s="308"/>
      <c r="W5" s="308"/>
      <c r="X5" s="280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  <c r="CM5" s="279"/>
      <c r="CN5" s="279"/>
      <c r="CO5" s="279"/>
      <c r="CP5" s="279"/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79"/>
      <c r="DK5" s="279"/>
      <c r="DL5" s="279"/>
      <c r="DM5" s="279"/>
      <c r="DN5" s="279"/>
      <c r="DO5" s="279"/>
      <c r="DP5" s="279"/>
      <c r="DQ5" s="279"/>
      <c r="DR5" s="279"/>
      <c r="DS5" s="279"/>
      <c r="DT5" s="279"/>
      <c r="DU5" s="279"/>
      <c r="DV5" s="279"/>
      <c r="DW5" s="279"/>
      <c r="DX5" s="279"/>
      <c r="DY5" s="279"/>
      <c r="DZ5" s="279"/>
      <c r="EA5" s="279"/>
      <c r="EB5" s="279"/>
      <c r="EC5" s="279"/>
      <c r="ED5" s="279"/>
      <c r="EE5" s="279"/>
      <c r="EF5" s="279"/>
      <c r="EG5" s="279"/>
      <c r="EH5" s="279"/>
      <c r="EI5" s="279"/>
      <c r="EJ5" s="279"/>
      <c r="EK5" s="279"/>
      <c r="EL5" s="279"/>
      <c r="EM5" s="279"/>
      <c r="EN5" s="279"/>
      <c r="EO5" s="279"/>
      <c r="EP5" s="279"/>
      <c r="EQ5" s="279"/>
      <c r="ER5" s="279"/>
      <c r="ES5" s="279"/>
      <c r="ET5" s="279"/>
      <c r="EU5" s="279"/>
      <c r="EV5" s="279"/>
      <c r="EW5" s="279"/>
      <c r="EX5" s="279"/>
      <c r="EY5" s="279"/>
      <c r="EZ5" s="279"/>
      <c r="FA5" s="279"/>
      <c r="FB5" s="279"/>
      <c r="FC5" s="279"/>
      <c r="FD5" s="279"/>
      <c r="FE5" s="279"/>
      <c r="FF5" s="279"/>
      <c r="FG5" s="279"/>
      <c r="FH5" s="279"/>
      <c r="FI5" s="279"/>
      <c r="FJ5" s="279"/>
      <c r="FK5" s="279"/>
      <c r="FL5" s="279"/>
      <c r="FM5" s="279"/>
      <c r="FN5" s="279"/>
      <c r="FO5" s="279"/>
      <c r="FP5" s="279"/>
      <c r="FQ5" s="279"/>
      <c r="FR5" s="279"/>
      <c r="FS5" s="279"/>
      <c r="FT5" s="279"/>
      <c r="FU5" s="279"/>
      <c r="FV5" s="279"/>
      <c r="FW5" s="279"/>
      <c r="FX5" s="279"/>
      <c r="FY5" s="279"/>
      <c r="FZ5" s="279"/>
      <c r="GA5" s="279"/>
      <c r="GB5" s="279"/>
      <c r="GC5" s="279"/>
      <c r="GD5" s="279"/>
      <c r="GE5" s="274"/>
      <c r="GF5" s="274"/>
      <c r="GG5" s="274"/>
      <c r="GH5" s="274"/>
      <c r="GI5" s="274"/>
      <c r="GJ5" s="274"/>
      <c r="GK5" s="274"/>
      <c r="GL5" s="274"/>
      <c r="GM5" s="274"/>
      <c r="GN5" s="274"/>
    </row>
    <row r="6" spans="1:196" s="272" customFormat="1" ht="26.25" customHeight="1" x14ac:dyDescent="0.4">
      <c r="B6" s="273"/>
      <c r="C6" s="273"/>
      <c r="D6" s="273"/>
      <c r="E6" s="274"/>
      <c r="F6" s="275"/>
      <c r="G6" s="275"/>
      <c r="H6" s="275"/>
      <c r="I6" s="274"/>
      <c r="J6" s="274"/>
      <c r="K6" s="276"/>
      <c r="L6" s="274"/>
      <c r="M6" s="277"/>
      <c r="N6" s="274"/>
      <c r="O6" s="277"/>
      <c r="P6" s="278"/>
      <c r="Q6" s="274"/>
      <c r="R6" s="274"/>
      <c r="S6" s="307" t="s">
        <v>379</v>
      </c>
      <c r="T6" s="306"/>
      <c r="U6" s="306"/>
      <c r="V6" s="306"/>
      <c r="W6" s="306"/>
      <c r="X6" s="120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  <c r="BF6" s="279"/>
      <c r="BG6" s="279"/>
      <c r="BH6" s="279"/>
      <c r="BI6" s="279"/>
      <c r="BJ6" s="279"/>
      <c r="BK6" s="279"/>
      <c r="BL6" s="279"/>
      <c r="BM6" s="279"/>
      <c r="BN6" s="279"/>
      <c r="BO6" s="279"/>
      <c r="BP6" s="279"/>
      <c r="BQ6" s="279"/>
      <c r="BR6" s="279"/>
      <c r="BS6" s="279"/>
      <c r="BT6" s="279"/>
      <c r="BU6" s="279"/>
      <c r="BV6" s="279"/>
      <c r="BW6" s="279"/>
      <c r="BX6" s="279"/>
      <c r="BY6" s="279"/>
      <c r="BZ6" s="279"/>
      <c r="CA6" s="279"/>
      <c r="CB6" s="279"/>
      <c r="CC6" s="279"/>
      <c r="CD6" s="279"/>
      <c r="CE6" s="279"/>
      <c r="CF6" s="279"/>
      <c r="CG6" s="279"/>
      <c r="CH6" s="279"/>
      <c r="CI6" s="279"/>
      <c r="CJ6" s="279"/>
      <c r="CK6" s="279"/>
      <c r="CL6" s="279"/>
      <c r="CM6" s="279"/>
      <c r="CN6" s="279"/>
      <c r="CO6" s="279"/>
      <c r="CP6" s="279"/>
      <c r="CQ6" s="279"/>
      <c r="CR6" s="279"/>
      <c r="CS6" s="279"/>
      <c r="CT6" s="279"/>
      <c r="CU6" s="279"/>
      <c r="CV6" s="279"/>
      <c r="CW6" s="279"/>
      <c r="CX6" s="279"/>
      <c r="CY6" s="279"/>
      <c r="CZ6" s="279"/>
      <c r="DA6" s="279"/>
      <c r="DB6" s="279"/>
      <c r="DC6" s="279"/>
      <c r="DD6" s="279"/>
      <c r="DE6" s="279"/>
      <c r="DF6" s="279"/>
      <c r="DG6" s="279"/>
      <c r="DH6" s="279"/>
      <c r="DI6" s="279"/>
      <c r="DJ6" s="279"/>
      <c r="DK6" s="279"/>
      <c r="DL6" s="279"/>
      <c r="DM6" s="279"/>
      <c r="DN6" s="279"/>
      <c r="DO6" s="279"/>
      <c r="DP6" s="279"/>
      <c r="DQ6" s="279"/>
      <c r="DR6" s="279"/>
      <c r="DS6" s="279"/>
      <c r="DT6" s="279"/>
      <c r="DU6" s="279"/>
      <c r="DV6" s="279"/>
      <c r="DW6" s="279"/>
      <c r="DX6" s="279"/>
      <c r="DY6" s="279"/>
      <c r="DZ6" s="279"/>
      <c r="EA6" s="279"/>
      <c r="EB6" s="279"/>
      <c r="EC6" s="279"/>
      <c r="ED6" s="279"/>
      <c r="EE6" s="279"/>
      <c r="EF6" s="279"/>
      <c r="EG6" s="279"/>
      <c r="EH6" s="279"/>
      <c r="EI6" s="279"/>
      <c r="EJ6" s="279"/>
      <c r="EK6" s="279"/>
      <c r="EL6" s="279"/>
      <c r="EM6" s="279"/>
      <c r="EN6" s="279"/>
      <c r="EO6" s="279"/>
      <c r="EP6" s="279"/>
      <c r="EQ6" s="279"/>
      <c r="ER6" s="279"/>
      <c r="ES6" s="279"/>
      <c r="ET6" s="279"/>
      <c r="EU6" s="279"/>
      <c r="EV6" s="279"/>
      <c r="EW6" s="279"/>
      <c r="EX6" s="279"/>
      <c r="EY6" s="279"/>
      <c r="EZ6" s="279"/>
      <c r="FA6" s="279"/>
      <c r="FB6" s="279"/>
      <c r="FC6" s="279"/>
      <c r="FD6" s="279"/>
      <c r="FE6" s="279"/>
      <c r="FF6" s="279"/>
      <c r="FG6" s="279"/>
      <c r="FH6" s="279"/>
      <c r="FI6" s="279"/>
      <c r="FJ6" s="279"/>
      <c r="FK6" s="279"/>
      <c r="FL6" s="279"/>
      <c r="FM6" s="279"/>
      <c r="FN6" s="279"/>
      <c r="FO6" s="279"/>
      <c r="FP6" s="279"/>
      <c r="FQ6" s="279"/>
      <c r="FR6" s="279"/>
      <c r="FS6" s="279"/>
      <c r="FT6" s="279"/>
      <c r="FU6" s="279"/>
      <c r="FV6" s="279"/>
      <c r="FW6" s="279"/>
      <c r="FX6" s="279"/>
      <c r="FY6" s="279"/>
      <c r="FZ6" s="279"/>
      <c r="GA6" s="279"/>
      <c r="GB6" s="279"/>
      <c r="GC6" s="279"/>
      <c r="GD6" s="279"/>
      <c r="GE6" s="274"/>
      <c r="GF6" s="274"/>
      <c r="GG6" s="274"/>
      <c r="GH6" s="274"/>
      <c r="GI6" s="274"/>
      <c r="GJ6" s="274"/>
      <c r="GK6" s="274"/>
      <c r="GL6" s="274"/>
      <c r="GM6" s="274"/>
      <c r="GN6" s="274"/>
    </row>
    <row r="7" spans="1:196" s="272" customFormat="1" ht="26.25" customHeight="1" x14ac:dyDescent="0.4">
      <c r="B7" s="273"/>
      <c r="C7" s="273"/>
      <c r="D7" s="273"/>
      <c r="E7" s="274"/>
      <c r="F7" s="275"/>
      <c r="G7" s="275"/>
      <c r="H7" s="275"/>
      <c r="I7" s="274"/>
      <c r="J7" s="274"/>
      <c r="K7" s="276"/>
      <c r="L7" s="274"/>
      <c r="M7" s="277"/>
      <c r="N7" s="274"/>
      <c r="O7" s="277"/>
      <c r="P7" s="278"/>
      <c r="Q7" s="274"/>
      <c r="R7" s="274"/>
      <c r="S7" s="307" t="s">
        <v>380</v>
      </c>
      <c r="T7" s="306"/>
      <c r="U7" s="306"/>
      <c r="V7" s="306"/>
      <c r="W7" s="306"/>
      <c r="X7" s="120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  <c r="AR7" s="279"/>
      <c r="AS7" s="279"/>
      <c r="AT7" s="279"/>
      <c r="AU7" s="279"/>
      <c r="AV7" s="279"/>
      <c r="AW7" s="279"/>
      <c r="AX7" s="279"/>
      <c r="AY7" s="279"/>
      <c r="AZ7" s="279"/>
      <c r="BA7" s="279"/>
      <c r="BB7" s="279"/>
      <c r="BC7" s="279"/>
      <c r="BD7" s="279"/>
      <c r="BE7" s="279"/>
      <c r="BF7" s="279"/>
      <c r="BG7" s="279"/>
      <c r="BH7" s="279"/>
      <c r="BI7" s="279"/>
      <c r="BJ7" s="279"/>
      <c r="BK7" s="279"/>
      <c r="BL7" s="279"/>
      <c r="BM7" s="279"/>
      <c r="BN7" s="279"/>
      <c r="BO7" s="279"/>
      <c r="BP7" s="279"/>
      <c r="BQ7" s="279"/>
      <c r="BR7" s="279"/>
      <c r="BS7" s="279"/>
      <c r="BT7" s="279"/>
      <c r="BU7" s="279"/>
      <c r="BV7" s="279"/>
      <c r="BW7" s="279"/>
      <c r="BX7" s="279"/>
      <c r="BY7" s="279"/>
      <c r="BZ7" s="279"/>
      <c r="CA7" s="279"/>
      <c r="CB7" s="279"/>
      <c r="CC7" s="279"/>
      <c r="CD7" s="279"/>
      <c r="CE7" s="279"/>
      <c r="CF7" s="279"/>
      <c r="CG7" s="279"/>
      <c r="CH7" s="279"/>
      <c r="CI7" s="279"/>
      <c r="CJ7" s="279"/>
      <c r="CK7" s="279"/>
      <c r="CL7" s="279"/>
      <c r="CM7" s="279"/>
      <c r="CN7" s="279"/>
      <c r="CO7" s="279"/>
      <c r="CP7" s="279"/>
      <c r="CQ7" s="279"/>
      <c r="CR7" s="279"/>
      <c r="CS7" s="279"/>
      <c r="CT7" s="279"/>
      <c r="CU7" s="279"/>
      <c r="CV7" s="279"/>
      <c r="CW7" s="279"/>
      <c r="CX7" s="279"/>
      <c r="CY7" s="279"/>
      <c r="CZ7" s="279"/>
      <c r="DA7" s="279"/>
      <c r="DB7" s="279"/>
      <c r="DC7" s="279"/>
      <c r="DD7" s="279"/>
      <c r="DE7" s="279"/>
      <c r="DF7" s="279"/>
      <c r="DG7" s="279"/>
      <c r="DH7" s="279"/>
      <c r="DI7" s="279"/>
      <c r="DJ7" s="279"/>
      <c r="DK7" s="279"/>
      <c r="DL7" s="279"/>
      <c r="DM7" s="279"/>
      <c r="DN7" s="279"/>
      <c r="DO7" s="279"/>
      <c r="DP7" s="279"/>
      <c r="DQ7" s="279"/>
      <c r="DR7" s="279"/>
      <c r="DS7" s="279"/>
      <c r="DT7" s="279"/>
      <c r="DU7" s="279"/>
      <c r="DV7" s="279"/>
      <c r="DW7" s="279"/>
      <c r="DX7" s="279"/>
      <c r="DY7" s="279"/>
      <c r="DZ7" s="279"/>
      <c r="EA7" s="279"/>
      <c r="EB7" s="279"/>
      <c r="EC7" s="279"/>
      <c r="ED7" s="279"/>
      <c r="EE7" s="279"/>
      <c r="EF7" s="279"/>
      <c r="EG7" s="279"/>
      <c r="EH7" s="279"/>
      <c r="EI7" s="279"/>
      <c r="EJ7" s="279"/>
      <c r="EK7" s="279"/>
      <c r="EL7" s="279"/>
      <c r="EM7" s="279"/>
      <c r="EN7" s="279"/>
      <c r="EO7" s="279"/>
      <c r="EP7" s="279"/>
      <c r="EQ7" s="279"/>
      <c r="ER7" s="279"/>
      <c r="ES7" s="279"/>
      <c r="ET7" s="279"/>
      <c r="EU7" s="279"/>
      <c r="EV7" s="279"/>
      <c r="EW7" s="279"/>
      <c r="EX7" s="279"/>
      <c r="EY7" s="279"/>
      <c r="EZ7" s="279"/>
      <c r="FA7" s="279"/>
      <c r="FB7" s="279"/>
      <c r="FC7" s="279"/>
      <c r="FD7" s="279"/>
      <c r="FE7" s="279"/>
      <c r="FF7" s="279"/>
      <c r="FG7" s="279"/>
      <c r="FH7" s="279"/>
      <c r="FI7" s="279"/>
      <c r="FJ7" s="279"/>
      <c r="FK7" s="279"/>
      <c r="FL7" s="279"/>
      <c r="FM7" s="279"/>
      <c r="FN7" s="279"/>
      <c r="FO7" s="279"/>
      <c r="FP7" s="279"/>
      <c r="FQ7" s="279"/>
      <c r="FR7" s="279"/>
      <c r="FS7" s="279"/>
      <c r="FT7" s="279"/>
      <c r="FU7" s="279"/>
      <c r="FV7" s="279"/>
      <c r="FW7" s="279"/>
      <c r="FX7" s="279"/>
      <c r="FY7" s="279"/>
      <c r="FZ7" s="279"/>
      <c r="GA7" s="279"/>
      <c r="GB7" s="279"/>
      <c r="GC7" s="279"/>
      <c r="GD7" s="279"/>
      <c r="GE7" s="274"/>
      <c r="GF7" s="274"/>
      <c r="GG7" s="274"/>
      <c r="GH7" s="274"/>
      <c r="GI7" s="274"/>
      <c r="GJ7" s="274"/>
      <c r="GK7" s="274"/>
      <c r="GL7" s="274"/>
      <c r="GM7" s="274"/>
      <c r="GN7" s="274"/>
    </row>
    <row r="8" spans="1:196" s="272" customFormat="1" x14ac:dyDescent="0.2">
      <c r="B8" s="273"/>
      <c r="C8" s="273"/>
      <c r="D8" s="273"/>
      <c r="E8" s="274"/>
      <c r="F8" s="275"/>
      <c r="G8" s="275"/>
      <c r="H8" s="275"/>
      <c r="I8" s="274"/>
      <c r="J8" s="274"/>
      <c r="K8" s="276"/>
      <c r="L8" s="274"/>
      <c r="M8" s="277"/>
      <c r="N8" s="274"/>
      <c r="O8" s="277"/>
      <c r="P8" s="278"/>
      <c r="Q8" s="274"/>
      <c r="R8" s="274"/>
      <c r="S8" s="274"/>
      <c r="T8" s="274"/>
      <c r="U8" s="274"/>
      <c r="V8" s="274"/>
      <c r="W8" s="274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9"/>
      <c r="AO8" s="279"/>
      <c r="AP8" s="279"/>
      <c r="AQ8" s="279"/>
      <c r="AR8" s="279"/>
      <c r="AS8" s="279"/>
      <c r="AT8" s="279"/>
      <c r="AU8" s="279"/>
      <c r="AV8" s="279"/>
      <c r="AW8" s="279"/>
      <c r="AX8" s="279"/>
      <c r="AY8" s="279"/>
      <c r="AZ8" s="279"/>
      <c r="BA8" s="279"/>
      <c r="BB8" s="279"/>
      <c r="BC8" s="279"/>
      <c r="BD8" s="279"/>
      <c r="BE8" s="279"/>
      <c r="BF8" s="279"/>
      <c r="BG8" s="279"/>
      <c r="BH8" s="279"/>
      <c r="BI8" s="279"/>
      <c r="BJ8" s="279"/>
      <c r="BK8" s="279"/>
      <c r="BL8" s="279"/>
      <c r="BM8" s="279"/>
      <c r="BN8" s="279"/>
      <c r="BO8" s="279"/>
      <c r="BP8" s="279"/>
      <c r="BQ8" s="279"/>
      <c r="BR8" s="279"/>
      <c r="BS8" s="279"/>
      <c r="BT8" s="279"/>
      <c r="BU8" s="279"/>
      <c r="BV8" s="279"/>
      <c r="BW8" s="279"/>
      <c r="BX8" s="279"/>
      <c r="BY8" s="279"/>
      <c r="BZ8" s="279"/>
      <c r="CA8" s="279"/>
      <c r="CB8" s="279"/>
      <c r="CC8" s="279"/>
      <c r="CD8" s="279"/>
      <c r="CE8" s="279"/>
      <c r="CF8" s="279"/>
      <c r="CG8" s="279"/>
      <c r="CH8" s="279"/>
      <c r="CI8" s="279"/>
      <c r="CJ8" s="279"/>
      <c r="CK8" s="279"/>
      <c r="CL8" s="279"/>
      <c r="CM8" s="279"/>
      <c r="CN8" s="279"/>
      <c r="CO8" s="279"/>
      <c r="CP8" s="279"/>
      <c r="CQ8" s="279"/>
      <c r="CR8" s="279"/>
      <c r="CS8" s="279"/>
      <c r="CT8" s="279"/>
      <c r="CU8" s="279"/>
      <c r="CV8" s="279"/>
      <c r="CW8" s="279"/>
      <c r="CX8" s="279"/>
      <c r="CY8" s="279"/>
      <c r="CZ8" s="279"/>
      <c r="DA8" s="279"/>
      <c r="DB8" s="279"/>
      <c r="DC8" s="279"/>
      <c r="DD8" s="279"/>
      <c r="DE8" s="279"/>
      <c r="DF8" s="279"/>
      <c r="DG8" s="279"/>
      <c r="DH8" s="279"/>
      <c r="DI8" s="279"/>
      <c r="DJ8" s="279"/>
      <c r="DK8" s="279"/>
      <c r="DL8" s="279"/>
      <c r="DM8" s="279"/>
      <c r="DN8" s="279"/>
      <c r="DO8" s="279"/>
      <c r="DP8" s="279"/>
      <c r="DQ8" s="279"/>
      <c r="DR8" s="279"/>
      <c r="DS8" s="279"/>
      <c r="DT8" s="279"/>
      <c r="DU8" s="279"/>
      <c r="DV8" s="279"/>
      <c r="DW8" s="279"/>
      <c r="DX8" s="279"/>
      <c r="DY8" s="279"/>
      <c r="DZ8" s="279"/>
      <c r="EA8" s="279"/>
      <c r="EB8" s="279"/>
      <c r="EC8" s="279"/>
      <c r="ED8" s="279"/>
      <c r="EE8" s="279"/>
      <c r="EF8" s="279"/>
      <c r="EG8" s="279"/>
      <c r="EH8" s="279"/>
      <c r="EI8" s="279"/>
      <c r="EJ8" s="279"/>
      <c r="EK8" s="279"/>
      <c r="EL8" s="279"/>
      <c r="EM8" s="279"/>
      <c r="EN8" s="279"/>
      <c r="EO8" s="279"/>
      <c r="EP8" s="279"/>
      <c r="EQ8" s="279"/>
      <c r="ER8" s="279"/>
      <c r="ES8" s="279"/>
      <c r="ET8" s="279"/>
      <c r="EU8" s="279"/>
      <c r="EV8" s="279"/>
      <c r="EW8" s="279"/>
      <c r="EX8" s="279"/>
      <c r="EY8" s="279"/>
      <c r="EZ8" s="279"/>
      <c r="FA8" s="279"/>
      <c r="FB8" s="279"/>
      <c r="FC8" s="279"/>
      <c r="FD8" s="279"/>
      <c r="FE8" s="279"/>
      <c r="FF8" s="279"/>
      <c r="FG8" s="279"/>
      <c r="FH8" s="279"/>
      <c r="FI8" s="279"/>
      <c r="FJ8" s="279"/>
      <c r="FK8" s="279"/>
      <c r="FL8" s="279"/>
      <c r="FM8" s="279"/>
      <c r="FN8" s="279"/>
      <c r="FO8" s="279"/>
      <c r="FP8" s="279"/>
      <c r="FQ8" s="279"/>
      <c r="FR8" s="279"/>
      <c r="FS8" s="279"/>
      <c r="FT8" s="279"/>
      <c r="FU8" s="279"/>
      <c r="FV8" s="279"/>
      <c r="FW8" s="279"/>
      <c r="FX8" s="279"/>
      <c r="FY8" s="279"/>
      <c r="FZ8" s="279"/>
      <c r="GA8" s="279"/>
      <c r="GB8" s="279"/>
      <c r="GC8" s="279"/>
      <c r="GD8" s="279"/>
      <c r="GE8" s="274"/>
      <c r="GF8" s="274"/>
      <c r="GG8" s="274"/>
      <c r="GH8" s="274"/>
      <c r="GI8" s="274"/>
      <c r="GJ8" s="274"/>
      <c r="GK8" s="274"/>
      <c r="GL8" s="274"/>
      <c r="GM8" s="274"/>
      <c r="GN8" s="274"/>
    </row>
    <row r="9" spans="1:196" s="281" customFormat="1" ht="70.150000000000006" customHeight="1" thickBot="1" x14ac:dyDescent="0.3">
      <c r="A9" s="309" t="s">
        <v>383</v>
      </c>
      <c r="B9" s="309"/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283" t="s">
        <v>80</v>
      </c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279"/>
      <c r="BK9" s="279"/>
      <c r="BL9" s="279"/>
      <c r="BM9" s="279"/>
      <c r="BN9" s="279"/>
      <c r="BO9" s="279"/>
      <c r="BP9" s="279"/>
      <c r="BQ9" s="279"/>
      <c r="BR9" s="279"/>
      <c r="BS9" s="279"/>
      <c r="BT9" s="279"/>
      <c r="BU9" s="279"/>
      <c r="BV9" s="279"/>
      <c r="BW9" s="279"/>
      <c r="BX9" s="279"/>
      <c r="BY9" s="279"/>
      <c r="BZ9" s="279"/>
      <c r="CA9" s="279"/>
      <c r="CB9" s="279"/>
      <c r="CC9" s="279"/>
      <c r="CD9" s="279"/>
      <c r="CE9" s="279"/>
      <c r="CF9" s="279"/>
      <c r="CG9" s="279"/>
      <c r="CH9" s="279"/>
      <c r="CI9" s="279"/>
      <c r="CJ9" s="279"/>
      <c r="CK9" s="279"/>
      <c r="CL9" s="279"/>
      <c r="CM9" s="279"/>
      <c r="CN9" s="279"/>
      <c r="CO9" s="279"/>
      <c r="CP9" s="279"/>
      <c r="CQ9" s="279"/>
      <c r="CR9" s="279"/>
      <c r="CS9" s="279"/>
      <c r="CT9" s="279"/>
      <c r="CU9" s="279"/>
      <c r="CV9" s="279"/>
      <c r="CW9" s="279"/>
      <c r="CX9" s="279"/>
      <c r="CY9" s="279"/>
      <c r="CZ9" s="279"/>
      <c r="DA9" s="279"/>
      <c r="DB9" s="279"/>
      <c r="DC9" s="279"/>
      <c r="DD9" s="279"/>
      <c r="DE9" s="279"/>
      <c r="DF9" s="279"/>
      <c r="DG9" s="279"/>
      <c r="DH9" s="279"/>
      <c r="DI9" s="279"/>
      <c r="DJ9" s="279"/>
      <c r="DK9" s="279"/>
      <c r="DL9" s="279"/>
      <c r="DM9" s="279"/>
      <c r="DN9" s="279"/>
      <c r="DO9" s="279"/>
      <c r="DP9" s="279"/>
      <c r="DQ9" s="279"/>
      <c r="DR9" s="279"/>
      <c r="DS9" s="279"/>
      <c r="DT9" s="279"/>
      <c r="DU9" s="279"/>
      <c r="DV9" s="279"/>
      <c r="DW9" s="279"/>
      <c r="DX9" s="279"/>
      <c r="DY9" s="279"/>
      <c r="DZ9" s="279"/>
      <c r="EA9" s="279"/>
      <c r="EB9" s="279"/>
      <c r="EC9" s="279"/>
      <c r="ED9" s="279"/>
      <c r="EE9" s="279"/>
      <c r="EF9" s="279"/>
      <c r="EG9" s="279"/>
      <c r="EH9" s="279"/>
      <c r="EI9" s="279"/>
      <c r="EJ9" s="279"/>
      <c r="EK9" s="279"/>
      <c r="EL9" s="279"/>
      <c r="EM9" s="279"/>
      <c r="EN9" s="279"/>
      <c r="EO9" s="279"/>
      <c r="EP9" s="279"/>
      <c r="EQ9" s="279"/>
      <c r="ER9" s="279"/>
      <c r="ES9" s="279"/>
      <c r="ET9" s="279"/>
      <c r="EU9" s="279"/>
      <c r="EV9" s="279"/>
      <c r="EW9" s="279"/>
      <c r="EX9" s="279"/>
      <c r="EY9" s="279"/>
      <c r="EZ9" s="279"/>
      <c r="FA9" s="279"/>
      <c r="FB9" s="279"/>
      <c r="FC9" s="279"/>
      <c r="FD9" s="279"/>
      <c r="FE9" s="279"/>
      <c r="FF9" s="279"/>
      <c r="FG9" s="279"/>
      <c r="FH9" s="279"/>
      <c r="FI9" s="279"/>
      <c r="FJ9" s="279"/>
      <c r="FK9" s="279"/>
      <c r="FL9" s="279"/>
      <c r="FM9" s="279"/>
      <c r="FN9" s="279"/>
      <c r="FO9" s="279"/>
      <c r="FP9" s="279"/>
      <c r="FQ9" s="279"/>
      <c r="FR9" s="279"/>
      <c r="FS9" s="279"/>
      <c r="FT9" s="279"/>
      <c r="FU9" s="279"/>
      <c r="FV9" s="279"/>
      <c r="FW9" s="279"/>
      <c r="FX9" s="279"/>
      <c r="FY9" s="279"/>
      <c r="FZ9" s="279"/>
      <c r="GA9" s="279"/>
      <c r="GB9" s="279"/>
      <c r="GC9" s="279"/>
      <c r="GD9" s="279"/>
      <c r="GE9" s="279"/>
      <c r="GF9" s="279"/>
      <c r="GG9" s="279"/>
      <c r="GH9" s="279"/>
      <c r="GI9" s="279"/>
      <c r="GJ9" s="279"/>
      <c r="GK9" s="279"/>
      <c r="GL9" s="279"/>
      <c r="GM9" s="279"/>
      <c r="GN9" s="279"/>
    </row>
    <row r="10" spans="1:196" s="121" customFormat="1" ht="25.5" customHeight="1" x14ac:dyDescent="0.2">
      <c r="A10" s="310" t="s">
        <v>81</v>
      </c>
      <c r="B10" s="312" t="s">
        <v>82</v>
      </c>
      <c r="C10" s="314" t="s">
        <v>83</v>
      </c>
      <c r="D10" s="312" t="s">
        <v>84</v>
      </c>
      <c r="E10" s="312" t="s">
        <v>85</v>
      </c>
      <c r="F10" s="316" t="s">
        <v>86</v>
      </c>
      <c r="G10" s="316"/>
      <c r="H10" s="316"/>
      <c r="I10" s="316"/>
      <c r="J10" s="316"/>
      <c r="K10" s="317"/>
      <c r="L10" s="318" t="s">
        <v>87</v>
      </c>
      <c r="M10" s="319"/>
      <c r="N10" s="319"/>
      <c r="O10" s="319"/>
      <c r="P10" s="319"/>
      <c r="Q10" s="320"/>
      <c r="R10" s="321" t="s">
        <v>88</v>
      </c>
      <c r="S10" s="316"/>
      <c r="T10" s="316"/>
      <c r="U10" s="316"/>
      <c r="V10" s="316"/>
      <c r="W10" s="322"/>
    </row>
    <row r="11" spans="1:196" s="121" customFormat="1" ht="12.75" customHeight="1" x14ac:dyDescent="0.2">
      <c r="A11" s="311"/>
      <c r="B11" s="313"/>
      <c r="C11" s="315"/>
      <c r="D11" s="313"/>
      <c r="E11" s="313"/>
      <c r="F11" s="323" t="s">
        <v>89</v>
      </c>
      <c r="G11" s="323" t="s">
        <v>90</v>
      </c>
      <c r="H11" s="323" t="s">
        <v>91</v>
      </c>
      <c r="I11" s="323" t="s">
        <v>92</v>
      </c>
      <c r="J11" s="323" t="s">
        <v>93</v>
      </c>
      <c r="K11" s="330" t="s">
        <v>94</v>
      </c>
      <c r="L11" s="332" t="s">
        <v>89</v>
      </c>
      <c r="M11" s="323" t="s">
        <v>95</v>
      </c>
      <c r="N11" s="323" t="str">
        <f>G11</f>
        <v>затверджено на 01.07.2021</v>
      </c>
      <c r="O11" s="323" t="str">
        <f>H11</f>
        <v>виконано станом на 01.07.2021</v>
      </c>
      <c r="P11" s="323" t="s">
        <v>96</v>
      </c>
      <c r="Q11" s="324" t="s">
        <v>94</v>
      </c>
      <c r="R11" s="326" t="s">
        <v>89</v>
      </c>
      <c r="S11" s="323" t="s">
        <v>95</v>
      </c>
      <c r="T11" s="323" t="str">
        <f>G11</f>
        <v>затверджено на 01.07.2021</v>
      </c>
      <c r="U11" s="323" t="str">
        <f>H11</f>
        <v>виконано станом на 01.07.2021</v>
      </c>
      <c r="V11" s="323" t="s">
        <v>97</v>
      </c>
      <c r="W11" s="324" t="s">
        <v>94</v>
      </c>
    </row>
    <row r="12" spans="1:196" s="121" customFormat="1" ht="57" customHeight="1" x14ac:dyDescent="0.2">
      <c r="A12" s="311"/>
      <c r="B12" s="313"/>
      <c r="C12" s="315"/>
      <c r="D12" s="313"/>
      <c r="E12" s="313"/>
      <c r="F12" s="323"/>
      <c r="G12" s="323"/>
      <c r="H12" s="323"/>
      <c r="I12" s="323"/>
      <c r="J12" s="323"/>
      <c r="K12" s="331"/>
      <c r="L12" s="332"/>
      <c r="M12" s="323"/>
      <c r="N12" s="323"/>
      <c r="O12" s="323"/>
      <c r="P12" s="323"/>
      <c r="Q12" s="325"/>
      <c r="R12" s="326"/>
      <c r="S12" s="323"/>
      <c r="T12" s="323"/>
      <c r="U12" s="323"/>
      <c r="V12" s="323"/>
      <c r="W12" s="325"/>
    </row>
    <row r="13" spans="1:196" s="127" customFormat="1" ht="18.75" customHeight="1" x14ac:dyDescent="0.25">
      <c r="A13" s="122">
        <v>1</v>
      </c>
      <c r="B13" s="123">
        <v>2</v>
      </c>
      <c r="C13" s="123">
        <v>2</v>
      </c>
      <c r="D13" s="123">
        <v>3</v>
      </c>
      <c r="E13" s="123">
        <v>4</v>
      </c>
      <c r="F13" s="123">
        <v>5</v>
      </c>
      <c r="G13" s="123">
        <v>6</v>
      </c>
      <c r="H13" s="123">
        <v>7</v>
      </c>
      <c r="I13" s="123">
        <v>8</v>
      </c>
      <c r="J13" s="123">
        <v>9</v>
      </c>
      <c r="K13" s="124">
        <v>10</v>
      </c>
      <c r="L13" s="122">
        <v>11</v>
      </c>
      <c r="M13" s="123">
        <v>12</v>
      </c>
      <c r="N13" s="123">
        <v>13</v>
      </c>
      <c r="O13" s="123">
        <v>14</v>
      </c>
      <c r="P13" s="123">
        <v>15</v>
      </c>
      <c r="Q13" s="125">
        <v>16</v>
      </c>
      <c r="R13" s="126">
        <v>17</v>
      </c>
      <c r="S13" s="123">
        <v>18</v>
      </c>
      <c r="T13" s="123">
        <v>19</v>
      </c>
      <c r="U13" s="123">
        <v>20</v>
      </c>
      <c r="V13" s="123">
        <v>21</v>
      </c>
      <c r="W13" s="125">
        <v>22</v>
      </c>
    </row>
    <row r="14" spans="1:196" s="139" customFormat="1" ht="29.25" customHeight="1" x14ac:dyDescent="0.25">
      <c r="A14" s="128"/>
      <c r="B14" s="129"/>
      <c r="C14" s="129"/>
      <c r="D14" s="129"/>
      <c r="E14" s="130" t="s">
        <v>98</v>
      </c>
      <c r="F14" s="131">
        <f>SUM(F141)</f>
        <v>695517.29999999981</v>
      </c>
      <c r="G14" s="131">
        <f>SUM(G141)</f>
        <v>391037.6</v>
      </c>
      <c r="H14" s="131">
        <f>SUM(H141)</f>
        <v>348746.1</v>
      </c>
      <c r="I14" s="132">
        <v>1</v>
      </c>
      <c r="J14" s="131">
        <f>H14-G14</f>
        <v>-42291.5</v>
      </c>
      <c r="K14" s="133">
        <f>H14/G14</f>
        <v>0.89184799620292265</v>
      </c>
      <c r="L14" s="134">
        <f>SUM(L141)</f>
        <v>70066.899999999994</v>
      </c>
      <c r="M14" s="131">
        <f>SUM(M141)</f>
        <v>124534.70000000001</v>
      </c>
      <c r="N14" s="131">
        <f>SUM(N141)</f>
        <v>96311.2</v>
      </c>
      <c r="O14" s="131">
        <f>SUM(O141)</f>
        <v>67338.000000000015</v>
      </c>
      <c r="P14" s="131">
        <f>O14-N14</f>
        <v>-28973.199999999983</v>
      </c>
      <c r="Q14" s="135">
        <f>O14/N14</f>
        <v>0.69917102060819525</v>
      </c>
      <c r="R14" s="136">
        <f>SUM(R141)</f>
        <v>765584.19999999972</v>
      </c>
      <c r="S14" s="131">
        <f>SUM(S141)</f>
        <v>820051.99999999977</v>
      </c>
      <c r="T14" s="131">
        <f>SUM(T141)</f>
        <v>487348.79999999993</v>
      </c>
      <c r="U14" s="131">
        <f>SUM(U141)</f>
        <v>416084.1</v>
      </c>
      <c r="V14" s="131">
        <f>U14-T14</f>
        <v>-71264.699999999953</v>
      </c>
      <c r="W14" s="135">
        <f>U14/T14</f>
        <v>0.85377064640356159</v>
      </c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  <c r="EB14" s="138"/>
      <c r="EC14" s="138"/>
      <c r="ED14" s="138"/>
      <c r="EE14" s="138"/>
      <c r="EF14" s="138"/>
      <c r="EG14" s="138"/>
      <c r="EH14" s="138"/>
      <c r="EI14" s="138"/>
      <c r="EJ14" s="138"/>
      <c r="EK14" s="138"/>
      <c r="EL14" s="138"/>
      <c r="EM14" s="138"/>
      <c r="EN14" s="138"/>
      <c r="EO14" s="138"/>
      <c r="EP14" s="138"/>
      <c r="EQ14" s="138"/>
      <c r="ER14" s="138"/>
      <c r="ES14" s="138"/>
      <c r="ET14" s="138"/>
      <c r="EU14" s="138"/>
      <c r="EV14" s="138"/>
      <c r="EW14" s="138"/>
      <c r="EX14" s="138"/>
      <c r="EY14" s="138"/>
      <c r="EZ14" s="138"/>
      <c r="FA14" s="138"/>
      <c r="FB14" s="138"/>
      <c r="FC14" s="138"/>
      <c r="FD14" s="138"/>
      <c r="FE14" s="138"/>
      <c r="FF14" s="138"/>
      <c r="FG14" s="138"/>
      <c r="FH14" s="138"/>
      <c r="FI14" s="138"/>
      <c r="FJ14" s="138"/>
      <c r="FK14" s="138"/>
      <c r="FL14" s="138"/>
      <c r="FM14" s="138"/>
      <c r="FN14" s="138"/>
      <c r="FO14" s="138"/>
      <c r="FP14" s="138"/>
      <c r="FQ14" s="138"/>
      <c r="FR14" s="138"/>
      <c r="FS14" s="138"/>
      <c r="FT14" s="138"/>
      <c r="FU14" s="138"/>
      <c r="FV14" s="138"/>
      <c r="FW14" s="138"/>
      <c r="FX14" s="138"/>
      <c r="FY14" s="138"/>
      <c r="FZ14" s="138"/>
      <c r="GA14" s="138"/>
      <c r="GB14" s="138"/>
      <c r="GC14" s="138"/>
      <c r="GD14" s="138"/>
      <c r="GE14" s="138"/>
      <c r="GF14" s="138"/>
      <c r="GG14" s="138"/>
      <c r="GH14" s="138"/>
      <c r="GI14" s="138"/>
      <c r="GJ14" s="138"/>
      <c r="GK14" s="138"/>
      <c r="GL14" s="138"/>
      <c r="GM14" s="138"/>
      <c r="GN14" s="138"/>
    </row>
    <row r="15" spans="1:196" s="187" customFormat="1" ht="37.15" customHeight="1" x14ac:dyDescent="0.25">
      <c r="A15" s="140"/>
      <c r="B15" s="141"/>
      <c r="C15" s="141"/>
      <c r="D15" s="141"/>
      <c r="E15" s="184" t="s">
        <v>99</v>
      </c>
      <c r="F15" s="131">
        <f>SUM(F45,F47,F49,F57,F58,F60,F61,F68,F111)</f>
        <v>151386.60000000003</v>
      </c>
      <c r="G15" s="131">
        <f t="shared" ref="G15:H15" si="0">SUM(G45,G47,G49,G57,G58,G60,G61,G68,G111)</f>
        <v>87725.200000000012</v>
      </c>
      <c r="H15" s="131">
        <f t="shared" si="0"/>
        <v>86575.9</v>
      </c>
      <c r="I15" s="132">
        <f>H15/$H$14</f>
        <v>0.24824908436252047</v>
      </c>
      <c r="J15" s="131">
        <f>H15-G15</f>
        <v>-1149.3000000000175</v>
      </c>
      <c r="K15" s="133">
        <f t="shared" ref="K15:K84" si="1">H15/G15</f>
        <v>0.98689886144460182</v>
      </c>
      <c r="L15" s="134">
        <f>SUM(L45,L47,L49,L57,L58,L60,L61,L68,L111)</f>
        <v>1319</v>
      </c>
      <c r="M15" s="131">
        <f t="shared" ref="M15:O15" si="2">SUM(M45,M47,M49,M57,M58,M60,M61,M68,M111)</f>
        <v>1319</v>
      </c>
      <c r="N15" s="131">
        <f t="shared" si="2"/>
        <v>696</v>
      </c>
      <c r="O15" s="131">
        <f t="shared" si="2"/>
        <v>0</v>
      </c>
      <c r="P15" s="131">
        <f>O15-N15</f>
        <v>-696</v>
      </c>
      <c r="Q15" s="135"/>
      <c r="R15" s="136">
        <f>SUM(R45,R47,R49,R57,R58,R60,R61,R68,R111)</f>
        <v>152705.60000000003</v>
      </c>
      <c r="S15" s="131">
        <f t="shared" ref="S15:U15" si="3">SUM(S45,S47,S49,S57,S58,S60,S61,S68,S111)</f>
        <v>152705.60000000003</v>
      </c>
      <c r="T15" s="131">
        <f t="shared" si="3"/>
        <v>88421.200000000012</v>
      </c>
      <c r="U15" s="131">
        <f t="shared" si="3"/>
        <v>86575.9</v>
      </c>
      <c r="V15" s="131">
        <f>U15-T15</f>
        <v>-1845.3000000000175</v>
      </c>
      <c r="W15" s="135">
        <f>U15/T15</f>
        <v>0.97913057049666807</v>
      </c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6"/>
      <c r="AS15" s="186"/>
      <c r="AT15" s="186"/>
      <c r="AU15" s="186"/>
      <c r="AV15" s="186"/>
      <c r="AW15" s="186"/>
      <c r="AX15" s="186"/>
      <c r="AY15" s="186"/>
      <c r="AZ15" s="186"/>
      <c r="BA15" s="186"/>
      <c r="BB15" s="186"/>
      <c r="BC15" s="186"/>
      <c r="BD15" s="186"/>
      <c r="BE15" s="186"/>
      <c r="BF15" s="186"/>
      <c r="BG15" s="186"/>
      <c r="BH15" s="186"/>
      <c r="BI15" s="186"/>
      <c r="BJ15" s="186"/>
      <c r="BK15" s="186"/>
      <c r="BL15" s="186"/>
      <c r="BM15" s="186"/>
      <c r="BN15" s="186"/>
      <c r="BO15" s="186"/>
      <c r="BP15" s="186"/>
      <c r="BQ15" s="186"/>
      <c r="BR15" s="186"/>
      <c r="BS15" s="186"/>
      <c r="BT15" s="186"/>
      <c r="BU15" s="186"/>
      <c r="BV15" s="186"/>
      <c r="BW15" s="186"/>
      <c r="BX15" s="186"/>
      <c r="BY15" s="186"/>
      <c r="BZ15" s="186"/>
      <c r="CA15" s="186"/>
      <c r="CB15" s="186"/>
      <c r="CC15" s="186"/>
      <c r="CD15" s="186"/>
      <c r="CE15" s="186"/>
      <c r="CF15" s="186"/>
      <c r="CG15" s="186"/>
      <c r="CH15" s="186"/>
      <c r="CI15" s="186"/>
      <c r="CJ15" s="186"/>
      <c r="CK15" s="186"/>
      <c r="CL15" s="186"/>
      <c r="CM15" s="186"/>
      <c r="CN15" s="186"/>
      <c r="CO15" s="186"/>
      <c r="CP15" s="186"/>
      <c r="CQ15" s="186"/>
      <c r="CR15" s="186"/>
      <c r="CS15" s="186"/>
      <c r="CT15" s="186"/>
      <c r="CU15" s="186"/>
      <c r="CV15" s="186"/>
      <c r="CW15" s="186"/>
      <c r="CX15" s="186"/>
      <c r="CY15" s="186"/>
      <c r="CZ15" s="186"/>
      <c r="DA15" s="186"/>
      <c r="DB15" s="186"/>
      <c r="DC15" s="186"/>
      <c r="DD15" s="186"/>
      <c r="DE15" s="186"/>
      <c r="DF15" s="186"/>
      <c r="DG15" s="186"/>
      <c r="DH15" s="186"/>
      <c r="DI15" s="186"/>
      <c r="DJ15" s="186"/>
      <c r="DK15" s="186"/>
      <c r="DL15" s="186"/>
      <c r="DM15" s="186"/>
      <c r="DN15" s="186"/>
      <c r="DO15" s="186"/>
      <c r="DP15" s="186"/>
      <c r="DQ15" s="186"/>
      <c r="DR15" s="186"/>
      <c r="DS15" s="186"/>
      <c r="DT15" s="186"/>
      <c r="DU15" s="186"/>
      <c r="DV15" s="186"/>
      <c r="DW15" s="186"/>
      <c r="DX15" s="186"/>
      <c r="DY15" s="186"/>
      <c r="DZ15" s="186"/>
      <c r="EA15" s="186"/>
      <c r="EB15" s="186"/>
      <c r="EC15" s="186"/>
      <c r="ED15" s="186"/>
      <c r="EE15" s="186"/>
      <c r="EF15" s="186"/>
      <c r="EG15" s="186"/>
      <c r="EH15" s="186"/>
      <c r="EI15" s="186"/>
      <c r="EJ15" s="186"/>
      <c r="EK15" s="186"/>
      <c r="EL15" s="186"/>
      <c r="EM15" s="186"/>
      <c r="EN15" s="186"/>
      <c r="EO15" s="186"/>
      <c r="EP15" s="186"/>
      <c r="EQ15" s="186"/>
      <c r="ER15" s="186"/>
      <c r="ES15" s="186"/>
      <c r="ET15" s="186"/>
      <c r="EU15" s="186"/>
      <c r="EV15" s="186"/>
      <c r="EW15" s="186"/>
      <c r="EX15" s="186"/>
      <c r="EY15" s="186"/>
      <c r="EZ15" s="186"/>
      <c r="FA15" s="186"/>
      <c r="FB15" s="186"/>
      <c r="FC15" s="186"/>
      <c r="FD15" s="186"/>
      <c r="FE15" s="186"/>
      <c r="FF15" s="186"/>
      <c r="FG15" s="186"/>
      <c r="FH15" s="186"/>
      <c r="FI15" s="186"/>
      <c r="FJ15" s="186"/>
      <c r="FK15" s="186"/>
      <c r="FL15" s="186"/>
      <c r="FM15" s="186"/>
      <c r="FN15" s="186"/>
      <c r="FO15" s="186"/>
      <c r="FP15" s="186"/>
      <c r="FQ15" s="186"/>
      <c r="FR15" s="186"/>
      <c r="FS15" s="186"/>
      <c r="FT15" s="186"/>
      <c r="FU15" s="186"/>
      <c r="FV15" s="186"/>
      <c r="FW15" s="186"/>
      <c r="FX15" s="186"/>
      <c r="FY15" s="186"/>
      <c r="FZ15" s="186"/>
      <c r="GA15" s="186"/>
      <c r="GB15" s="186"/>
      <c r="GC15" s="186"/>
      <c r="GD15" s="186"/>
      <c r="GE15" s="186"/>
      <c r="GF15" s="186"/>
      <c r="GG15" s="186"/>
      <c r="GH15" s="186"/>
      <c r="GI15" s="186"/>
      <c r="GJ15" s="186"/>
      <c r="GK15" s="186"/>
      <c r="GL15" s="186"/>
      <c r="GM15" s="186"/>
      <c r="GN15" s="186"/>
    </row>
    <row r="16" spans="1:196" s="139" customFormat="1" ht="33.6" customHeight="1" x14ac:dyDescent="0.25">
      <c r="A16" s="140">
        <v>1</v>
      </c>
      <c r="B16" s="141" t="s">
        <v>100</v>
      </c>
      <c r="C16" s="141" t="s">
        <v>101</v>
      </c>
      <c r="D16" s="141"/>
      <c r="E16" s="142" t="s">
        <v>102</v>
      </c>
      <c r="F16" s="131">
        <f>SUM(F17:F32)</f>
        <v>31181.9</v>
      </c>
      <c r="G16" s="131">
        <f t="shared" ref="G16:H16" si="4">SUM(G17:G32)</f>
        <v>17616.900000000001</v>
      </c>
      <c r="H16" s="131">
        <f t="shared" si="4"/>
        <v>15304.1</v>
      </c>
      <c r="I16" s="132">
        <f t="shared" ref="I16:I85" si="5">H16/$H$14</f>
        <v>4.3883214751362101E-2</v>
      </c>
      <c r="J16" s="131">
        <f t="shared" ref="J16:J79" si="6">H16-G16</f>
        <v>-2312.8000000000011</v>
      </c>
      <c r="K16" s="133">
        <f t="shared" si="1"/>
        <v>0.8687169706361505</v>
      </c>
      <c r="L16" s="134">
        <f>SUM(L17:L32)</f>
        <v>213.5</v>
      </c>
      <c r="M16" s="131">
        <f t="shared" ref="M16:O16" si="7">SUM(M17:M32)</f>
        <v>274.39999999999998</v>
      </c>
      <c r="N16" s="131">
        <f t="shared" si="7"/>
        <v>216.39999999999998</v>
      </c>
      <c r="O16" s="131">
        <f t="shared" si="7"/>
        <v>123.3</v>
      </c>
      <c r="P16" s="131">
        <f t="shared" ref="P16:P85" si="8">O16-N16</f>
        <v>-93.09999999999998</v>
      </c>
      <c r="Q16" s="135">
        <f t="shared" ref="Q16:Q79" si="9">O16/N16</f>
        <v>0.56977818853974127</v>
      </c>
      <c r="R16" s="136">
        <f>SUM(F16,L16)</f>
        <v>31395.4</v>
      </c>
      <c r="S16" s="131">
        <f t="shared" ref="S16:U31" si="10">SUM(F16,M16)</f>
        <v>31456.300000000003</v>
      </c>
      <c r="T16" s="131">
        <f t="shared" si="10"/>
        <v>17833.300000000003</v>
      </c>
      <c r="U16" s="131">
        <f t="shared" si="10"/>
        <v>15427.4</v>
      </c>
      <c r="V16" s="131">
        <f t="shared" ref="V16:V85" si="11">U16-T16</f>
        <v>-2405.9000000000033</v>
      </c>
      <c r="W16" s="135">
        <f t="shared" ref="W16:W85" si="12">U16/T16</f>
        <v>0.86508946745694837</v>
      </c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8"/>
      <c r="EF16" s="138"/>
      <c r="EG16" s="138"/>
      <c r="EH16" s="138"/>
      <c r="EI16" s="138"/>
      <c r="EJ16" s="138"/>
      <c r="EK16" s="138"/>
      <c r="EL16" s="138"/>
      <c r="EM16" s="138"/>
      <c r="EN16" s="138"/>
      <c r="EO16" s="138"/>
      <c r="EP16" s="138"/>
      <c r="EQ16" s="138"/>
      <c r="ER16" s="138"/>
      <c r="ES16" s="138"/>
      <c r="ET16" s="138"/>
      <c r="EU16" s="138"/>
      <c r="EV16" s="138"/>
      <c r="EW16" s="138"/>
      <c r="EX16" s="138"/>
      <c r="EY16" s="138"/>
      <c r="EZ16" s="138"/>
      <c r="FA16" s="138"/>
      <c r="FB16" s="138"/>
      <c r="FC16" s="138"/>
      <c r="FD16" s="138"/>
      <c r="FE16" s="138"/>
      <c r="FF16" s="138"/>
      <c r="FG16" s="138"/>
      <c r="FH16" s="138"/>
      <c r="FI16" s="138"/>
      <c r="FJ16" s="138"/>
      <c r="FK16" s="138"/>
      <c r="FL16" s="138"/>
      <c r="FM16" s="138"/>
      <c r="FN16" s="138"/>
      <c r="FO16" s="138"/>
      <c r="FP16" s="138"/>
      <c r="FQ16" s="138"/>
      <c r="FR16" s="138"/>
      <c r="FS16" s="138"/>
      <c r="FT16" s="138"/>
      <c r="FU16" s="138"/>
      <c r="FV16" s="138"/>
      <c r="FW16" s="138"/>
      <c r="FX16" s="138"/>
      <c r="FY16" s="138"/>
      <c r="FZ16" s="138"/>
      <c r="GA16" s="138"/>
      <c r="GB16" s="138"/>
      <c r="GC16" s="138"/>
      <c r="GD16" s="138"/>
      <c r="GE16" s="138"/>
      <c r="GF16" s="138"/>
      <c r="GG16" s="138"/>
      <c r="GH16" s="138"/>
      <c r="GI16" s="138"/>
      <c r="GJ16" s="138"/>
      <c r="GK16" s="138"/>
      <c r="GL16" s="138"/>
      <c r="GM16" s="138"/>
      <c r="GN16" s="138"/>
    </row>
    <row r="17" spans="1:196" s="139" customFormat="1" ht="36.6" customHeight="1" x14ac:dyDescent="0.25">
      <c r="A17" s="128"/>
      <c r="B17" s="172" t="s">
        <v>103</v>
      </c>
      <c r="C17" s="172" t="s">
        <v>104</v>
      </c>
      <c r="D17" s="188" t="s">
        <v>105</v>
      </c>
      <c r="E17" s="189" t="s">
        <v>106</v>
      </c>
      <c r="F17" s="143">
        <v>150</v>
      </c>
      <c r="G17" s="143">
        <v>43</v>
      </c>
      <c r="H17" s="143">
        <v>31.2</v>
      </c>
      <c r="I17" s="190">
        <f t="shared" si="5"/>
        <v>8.9463366041942844E-5</v>
      </c>
      <c r="J17" s="145">
        <f t="shared" si="6"/>
        <v>-11.8</v>
      </c>
      <c r="K17" s="144">
        <f t="shared" si="1"/>
        <v>0.72558139534883714</v>
      </c>
      <c r="L17" s="156"/>
      <c r="M17" s="145"/>
      <c r="N17" s="145"/>
      <c r="O17" s="143"/>
      <c r="P17" s="282">
        <f t="shared" si="8"/>
        <v>0</v>
      </c>
      <c r="Q17" s="146"/>
      <c r="R17" s="157">
        <f>SUM(F17,L17)</f>
        <v>150</v>
      </c>
      <c r="S17" s="145">
        <f t="shared" si="10"/>
        <v>150</v>
      </c>
      <c r="T17" s="145">
        <f t="shared" si="10"/>
        <v>43</v>
      </c>
      <c r="U17" s="145">
        <f t="shared" si="10"/>
        <v>31.2</v>
      </c>
      <c r="V17" s="145">
        <f t="shared" si="11"/>
        <v>-11.8</v>
      </c>
      <c r="W17" s="146">
        <f t="shared" si="12"/>
        <v>0.72558139534883714</v>
      </c>
      <c r="X17" s="137"/>
      <c r="Y17" s="137"/>
      <c r="Z17" s="191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8"/>
      <c r="EF17" s="138"/>
      <c r="EG17" s="138"/>
      <c r="EH17" s="138"/>
      <c r="EI17" s="138"/>
      <c r="EJ17" s="138"/>
      <c r="EK17" s="138"/>
      <c r="EL17" s="138"/>
      <c r="EM17" s="138"/>
      <c r="EN17" s="138"/>
      <c r="EO17" s="138"/>
      <c r="EP17" s="138"/>
      <c r="EQ17" s="138"/>
      <c r="ER17" s="138"/>
      <c r="ES17" s="138"/>
      <c r="ET17" s="138"/>
      <c r="EU17" s="138"/>
      <c r="EV17" s="138"/>
      <c r="EW17" s="138"/>
      <c r="EX17" s="138"/>
      <c r="EY17" s="138"/>
      <c r="EZ17" s="138"/>
      <c r="FA17" s="138"/>
      <c r="FB17" s="138"/>
      <c r="FC17" s="138"/>
      <c r="FD17" s="138"/>
      <c r="FE17" s="138"/>
      <c r="FF17" s="138"/>
      <c r="FG17" s="138"/>
      <c r="FH17" s="138"/>
      <c r="FI17" s="138"/>
      <c r="FJ17" s="138"/>
      <c r="FK17" s="138"/>
      <c r="FL17" s="138"/>
      <c r="FM17" s="138"/>
      <c r="FN17" s="138"/>
      <c r="FO17" s="138"/>
      <c r="FP17" s="138"/>
      <c r="FQ17" s="138"/>
      <c r="FR17" s="138"/>
      <c r="FS17" s="138"/>
      <c r="FT17" s="138"/>
      <c r="FU17" s="138"/>
      <c r="FV17" s="138"/>
      <c r="FW17" s="138"/>
      <c r="FX17" s="138"/>
      <c r="FY17" s="138"/>
      <c r="FZ17" s="138"/>
      <c r="GA17" s="138"/>
      <c r="GB17" s="138"/>
      <c r="GC17" s="138"/>
      <c r="GD17" s="138"/>
      <c r="GE17" s="138"/>
      <c r="GF17" s="138"/>
      <c r="GG17" s="138"/>
      <c r="GH17" s="138"/>
      <c r="GI17" s="138"/>
      <c r="GJ17" s="138"/>
      <c r="GK17" s="138"/>
      <c r="GL17" s="138"/>
      <c r="GM17" s="138"/>
      <c r="GN17" s="138"/>
    </row>
    <row r="18" spans="1:196" s="139" customFormat="1" ht="33" customHeight="1" x14ac:dyDescent="0.25">
      <c r="A18" s="128"/>
      <c r="B18" s="172" t="s">
        <v>107</v>
      </c>
      <c r="C18" s="172" t="s">
        <v>108</v>
      </c>
      <c r="D18" s="188" t="s">
        <v>109</v>
      </c>
      <c r="E18" s="189" t="s">
        <v>110</v>
      </c>
      <c r="F18" s="143">
        <v>60</v>
      </c>
      <c r="G18" s="143">
        <v>30</v>
      </c>
      <c r="H18" s="143">
        <v>17.5</v>
      </c>
      <c r="I18" s="192">
        <f t="shared" si="5"/>
        <v>5.0179772619679479E-5</v>
      </c>
      <c r="J18" s="145">
        <f t="shared" si="6"/>
        <v>-12.5</v>
      </c>
      <c r="K18" s="144">
        <f t="shared" si="1"/>
        <v>0.58333333333333337</v>
      </c>
      <c r="L18" s="156"/>
      <c r="M18" s="145"/>
      <c r="N18" s="145"/>
      <c r="O18" s="143"/>
      <c r="P18" s="282">
        <f t="shared" si="8"/>
        <v>0</v>
      </c>
      <c r="Q18" s="146"/>
      <c r="R18" s="157">
        <f t="shared" ref="R18:R85" si="13">SUM(F18,L18)</f>
        <v>60</v>
      </c>
      <c r="S18" s="145">
        <f t="shared" si="10"/>
        <v>60</v>
      </c>
      <c r="T18" s="145">
        <f t="shared" si="10"/>
        <v>30</v>
      </c>
      <c r="U18" s="145">
        <f t="shared" si="10"/>
        <v>17.5</v>
      </c>
      <c r="V18" s="145">
        <f t="shared" si="11"/>
        <v>-12.5</v>
      </c>
      <c r="W18" s="146">
        <f t="shared" si="12"/>
        <v>0.58333333333333337</v>
      </c>
      <c r="X18" s="137"/>
      <c r="Y18" s="137"/>
      <c r="Z18" s="191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38"/>
      <c r="EX18" s="138"/>
      <c r="EY18" s="138"/>
      <c r="EZ18" s="138"/>
      <c r="FA18" s="138"/>
      <c r="FB18" s="138"/>
      <c r="FC18" s="138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138"/>
      <c r="FO18" s="138"/>
      <c r="FP18" s="138"/>
      <c r="FQ18" s="138"/>
      <c r="FR18" s="138"/>
      <c r="FS18" s="138"/>
      <c r="FT18" s="138"/>
      <c r="FU18" s="138"/>
      <c r="FV18" s="138"/>
      <c r="FW18" s="138"/>
      <c r="FX18" s="138"/>
      <c r="FY18" s="138"/>
      <c r="FZ18" s="138"/>
      <c r="GA18" s="13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  <c r="GN18" s="138"/>
    </row>
    <row r="19" spans="1:196" s="139" customFormat="1" ht="52.5" customHeight="1" x14ac:dyDescent="0.25">
      <c r="A19" s="128"/>
      <c r="B19" s="172" t="s">
        <v>111</v>
      </c>
      <c r="C19" s="172" t="s">
        <v>112</v>
      </c>
      <c r="D19" s="188" t="s">
        <v>109</v>
      </c>
      <c r="E19" s="189" t="s">
        <v>113</v>
      </c>
      <c r="F19" s="143">
        <v>2000</v>
      </c>
      <c r="G19" s="143">
        <v>1720</v>
      </c>
      <c r="H19" s="143">
        <v>1719</v>
      </c>
      <c r="I19" s="193">
        <f t="shared" si="5"/>
        <v>4.9290873790416587E-3</v>
      </c>
      <c r="J19" s="145">
        <f t="shared" si="6"/>
        <v>-1</v>
      </c>
      <c r="K19" s="144">
        <f t="shared" si="1"/>
        <v>0.99941860465116283</v>
      </c>
      <c r="L19" s="156"/>
      <c r="M19" s="145"/>
      <c r="N19" s="145"/>
      <c r="O19" s="143"/>
      <c r="P19" s="282">
        <f t="shared" si="8"/>
        <v>0</v>
      </c>
      <c r="Q19" s="146"/>
      <c r="R19" s="157">
        <f t="shared" si="13"/>
        <v>2000</v>
      </c>
      <c r="S19" s="145">
        <f t="shared" si="10"/>
        <v>2000</v>
      </c>
      <c r="T19" s="145">
        <f t="shared" si="10"/>
        <v>1720</v>
      </c>
      <c r="U19" s="145">
        <f t="shared" si="10"/>
        <v>1719</v>
      </c>
      <c r="V19" s="145">
        <f t="shared" si="11"/>
        <v>-1</v>
      </c>
      <c r="W19" s="146">
        <f t="shared" si="12"/>
        <v>0.99941860465116283</v>
      </c>
      <c r="X19" s="137"/>
      <c r="Y19" s="137"/>
      <c r="Z19" s="191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8"/>
      <c r="EI19" s="138"/>
      <c r="EJ19" s="138"/>
      <c r="EK19" s="138"/>
      <c r="EL19" s="138"/>
      <c r="EM19" s="138"/>
      <c r="EN19" s="138"/>
      <c r="EO19" s="138"/>
      <c r="EP19" s="138"/>
      <c r="EQ19" s="138"/>
      <c r="ER19" s="138"/>
      <c r="ES19" s="138"/>
      <c r="ET19" s="138"/>
      <c r="EU19" s="138"/>
      <c r="EV19" s="138"/>
      <c r="EW19" s="138"/>
      <c r="EX19" s="138"/>
      <c r="EY19" s="138"/>
      <c r="EZ19" s="138"/>
      <c r="FA19" s="138"/>
      <c r="FB19" s="138"/>
      <c r="FC19" s="138"/>
      <c r="FD19" s="138"/>
      <c r="FE19" s="138"/>
      <c r="FF19" s="138"/>
      <c r="FG19" s="138"/>
      <c r="FH19" s="138"/>
      <c r="FI19" s="138"/>
      <c r="FJ19" s="138"/>
      <c r="FK19" s="138"/>
      <c r="FL19" s="138"/>
      <c r="FM19" s="138"/>
      <c r="FN19" s="138"/>
      <c r="FO19" s="138"/>
      <c r="FP19" s="138"/>
      <c r="FQ19" s="138"/>
      <c r="FR19" s="138"/>
      <c r="FS19" s="138"/>
      <c r="FT19" s="138"/>
      <c r="FU19" s="138"/>
      <c r="FV19" s="138"/>
      <c r="FW19" s="138"/>
      <c r="FX19" s="138"/>
      <c r="FY19" s="138"/>
      <c r="FZ19" s="138"/>
      <c r="GA19" s="138"/>
      <c r="GB19" s="138"/>
      <c r="GC19" s="138"/>
      <c r="GD19" s="138"/>
      <c r="GE19" s="138"/>
      <c r="GF19" s="138"/>
      <c r="GG19" s="138"/>
      <c r="GH19" s="138"/>
      <c r="GI19" s="138"/>
      <c r="GJ19" s="138"/>
      <c r="GK19" s="138"/>
      <c r="GL19" s="138"/>
      <c r="GM19" s="138"/>
      <c r="GN19" s="138"/>
    </row>
    <row r="20" spans="1:196" s="139" customFormat="1" ht="49.9" hidden="1" customHeight="1" x14ac:dyDescent="0.25">
      <c r="A20" s="128"/>
      <c r="B20" s="172" t="s">
        <v>114</v>
      </c>
      <c r="C20" s="188" t="s">
        <v>115</v>
      </c>
      <c r="D20" s="188" t="s">
        <v>109</v>
      </c>
      <c r="E20" s="189" t="s">
        <v>116</v>
      </c>
      <c r="F20" s="143"/>
      <c r="G20" s="143"/>
      <c r="H20" s="147"/>
      <c r="I20" s="190">
        <f t="shared" si="5"/>
        <v>0</v>
      </c>
      <c r="J20" s="145">
        <f t="shared" si="6"/>
        <v>0</v>
      </c>
      <c r="K20" s="144" t="e">
        <f t="shared" si="1"/>
        <v>#DIV/0!</v>
      </c>
      <c r="L20" s="156"/>
      <c r="M20" s="145"/>
      <c r="N20" s="145"/>
      <c r="O20" s="143"/>
      <c r="P20" s="131"/>
      <c r="Q20" s="135"/>
      <c r="R20" s="157">
        <f t="shared" si="13"/>
        <v>0</v>
      </c>
      <c r="S20" s="145">
        <f t="shared" si="10"/>
        <v>0</v>
      </c>
      <c r="T20" s="145">
        <f t="shared" si="10"/>
        <v>0</v>
      </c>
      <c r="U20" s="145">
        <f t="shared" si="10"/>
        <v>0</v>
      </c>
      <c r="V20" s="145">
        <f t="shared" si="11"/>
        <v>0</v>
      </c>
      <c r="W20" s="146" t="e">
        <f t="shared" si="12"/>
        <v>#DIV/0!</v>
      </c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8"/>
      <c r="CG20" s="138"/>
      <c r="CH20" s="138"/>
      <c r="CI20" s="138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8"/>
      <c r="DV20" s="138"/>
      <c r="DW20" s="138"/>
      <c r="DX20" s="138"/>
      <c r="DY20" s="138"/>
      <c r="DZ20" s="138"/>
      <c r="EA20" s="138"/>
      <c r="EB20" s="138"/>
      <c r="EC20" s="138"/>
      <c r="ED20" s="138"/>
      <c r="EE20" s="138"/>
      <c r="EF20" s="138"/>
      <c r="EG20" s="138"/>
      <c r="EH20" s="138"/>
      <c r="EI20" s="138"/>
      <c r="EJ20" s="138"/>
      <c r="EK20" s="138"/>
      <c r="EL20" s="138"/>
      <c r="EM20" s="138"/>
      <c r="EN20" s="138"/>
      <c r="EO20" s="138"/>
      <c r="EP20" s="138"/>
      <c r="EQ20" s="138"/>
      <c r="ER20" s="138"/>
      <c r="ES20" s="138"/>
      <c r="ET20" s="138"/>
      <c r="EU20" s="138"/>
      <c r="EV20" s="138"/>
      <c r="EW20" s="138"/>
      <c r="EX20" s="138"/>
      <c r="EY20" s="138"/>
      <c r="EZ20" s="138"/>
      <c r="FA20" s="138"/>
      <c r="FB20" s="138"/>
      <c r="FC20" s="138"/>
      <c r="FD20" s="138"/>
      <c r="FE20" s="138"/>
      <c r="FF20" s="138"/>
      <c r="FG20" s="138"/>
      <c r="FH20" s="138"/>
      <c r="FI20" s="138"/>
      <c r="FJ20" s="138"/>
      <c r="FK20" s="138"/>
      <c r="FL20" s="138"/>
      <c r="FM20" s="138"/>
      <c r="FN20" s="138"/>
      <c r="FO20" s="138"/>
      <c r="FP20" s="138"/>
      <c r="FQ20" s="138"/>
      <c r="FR20" s="138"/>
      <c r="FS20" s="138"/>
      <c r="FT20" s="138"/>
      <c r="FU20" s="138"/>
      <c r="FV20" s="138"/>
      <c r="FW20" s="138"/>
      <c r="FX20" s="138"/>
      <c r="FY20" s="138"/>
      <c r="FZ20" s="138"/>
      <c r="GA20" s="138"/>
      <c r="GB20" s="138"/>
      <c r="GC20" s="138"/>
      <c r="GD20" s="138"/>
      <c r="GE20" s="138"/>
      <c r="GF20" s="138"/>
      <c r="GG20" s="138"/>
      <c r="GH20" s="138"/>
      <c r="GI20" s="138"/>
      <c r="GJ20" s="138"/>
      <c r="GK20" s="138"/>
      <c r="GL20" s="138"/>
      <c r="GM20" s="138"/>
      <c r="GN20" s="138"/>
    </row>
    <row r="21" spans="1:196" s="200" customFormat="1" ht="36" hidden="1" customHeight="1" x14ac:dyDescent="0.3">
      <c r="A21" s="160"/>
      <c r="B21" s="194"/>
      <c r="C21" s="195"/>
      <c r="D21" s="195"/>
      <c r="E21" s="196" t="s">
        <v>117</v>
      </c>
      <c r="F21" s="149"/>
      <c r="G21" s="149"/>
      <c r="H21" s="148"/>
      <c r="I21" s="197">
        <f t="shared" si="5"/>
        <v>0</v>
      </c>
      <c r="J21" s="145">
        <f t="shared" si="6"/>
        <v>0</v>
      </c>
      <c r="K21" s="163" t="e">
        <f t="shared" si="1"/>
        <v>#DIV/0!</v>
      </c>
      <c r="L21" s="164"/>
      <c r="M21" s="150"/>
      <c r="N21" s="150"/>
      <c r="O21" s="149"/>
      <c r="P21" s="198"/>
      <c r="Q21" s="135"/>
      <c r="R21" s="165">
        <f t="shared" si="13"/>
        <v>0</v>
      </c>
      <c r="S21" s="150">
        <f t="shared" si="10"/>
        <v>0</v>
      </c>
      <c r="T21" s="150">
        <f t="shared" si="10"/>
        <v>0</v>
      </c>
      <c r="U21" s="150">
        <f t="shared" si="10"/>
        <v>0</v>
      </c>
      <c r="V21" s="150">
        <f>U21-T21</f>
        <v>0</v>
      </c>
      <c r="W21" s="199" t="e">
        <f t="shared" si="12"/>
        <v>#DIV/0!</v>
      </c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  <c r="CG21" s="167"/>
      <c r="CH21" s="167"/>
      <c r="CI21" s="167"/>
      <c r="CJ21" s="167"/>
      <c r="CK21" s="167"/>
      <c r="CL21" s="167"/>
      <c r="CM21" s="167"/>
      <c r="CN21" s="167"/>
      <c r="CO21" s="167"/>
      <c r="CP21" s="167"/>
      <c r="CQ21" s="167"/>
      <c r="CR21" s="167"/>
      <c r="CS21" s="167"/>
      <c r="CT21" s="167"/>
      <c r="CU21" s="167"/>
      <c r="CV21" s="167"/>
      <c r="CW21" s="167"/>
      <c r="CX21" s="167"/>
      <c r="CY21" s="167"/>
      <c r="CZ21" s="167"/>
      <c r="DA21" s="167"/>
      <c r="DB21" s="167"/>
      <c r="DC21" s="167"/>
      <c r="DD21" s="167"/>
      <c r="DE21" s="167"/>
      <c r="DF21" s="167"/>
      <c r="DG21" s="167"/>
      <c r="DH21" s="167"/>
      <c r="DI21" s="167"/>
      <c r="DJ21" s="167"/>
      <c r="DK21" s="167"/>
      <c r="DL21" s="167"/>
      <c r="DM21" s="167"/>
      <c r="DN21" s="167"/>
      <c r="DO21" s="167"/>
      <c r="DP21" s="167"/>
      <c r="DQ21" s="167"/>
      <c r="DR21" s="167"/>
      <c r="DS21" s="167"/>
      <c r="DT21" s="167"/>
      <c r="DU21" s="167"/>
      <c r="DV21" s="167"/>
      <c r="DW21" s="167"/>
      <c r="DX21" s="167"/>
      <c r="DY21" s="167"/>
      <c r="DZ21" s="167"/>
      <c r="EA21" s="167"/>
      <c r="EB21" s="167"/>
      <c r="EC21" s="167"/>
      <c r="ED21" s="167"/>
      <c r="EE21" s="167"/>
      <c r="EF21" s="167"/>
      <c r="EG21" s="167"/>
      <c r="EH21" s="167"/>
      <c r="EI21" s="167"/>
      <c r="EJ21" s="167"/>
      <c r="EK21" s="167"/>
      <c r="EL21" s="167"/>
      <c r="EM21" s="167"/>
      <c r="EN21" s="167"/>
      <c r="EO21" s="167"/>
      <c r="EP21" s="167"/>
      <c r="EQ21" s="167"/>
      <c r="ER21" s="167"/>
      <c r="ES21" s="167"/>
      <c r="ET21" s="167"/>
      <c r="EU21" s="167"/>
      <c r="EV21" s="167"/>
      <c r="EW21" s="167"/>
      <c r="EX21" s="167"/>
      <c r="EY21" s="167"/>
      <c r="EZ21" s="167"/>
      <c r="FA21" s="167"/>
      <c r="FB21" s="167"/>
      <c r="FC21" s="167"/>
      <c r="FD21" s="167"/>
      <c r="FE21" s="167"/>
      <c r="FF21" s="167"/>
      <c r="FG21" s="167"/>
      <c r="FH21" s="167"/>
      <c r="FI21" s="167"/>
      <c r="FJ21" s="167"/>
      <c r="FK21" s="167"/>
      <c r="FL21" s="167"/>
      <c r="FM21" s="167"/>
      <c r="FN21" s="167"/>
      <c r="FO21" s="167"/>
      <c r="FP21" s="167"/>
      <c r="FQ21" s="167"/>
      <c r="FR21" s="167"/>
      <c r="FS21" s="167"/>
      <c r="FT21" s="167"/>
      <c r="FU21" s="167"/>
      <c r="FV21" s="167"/>
      <c r="FW21" s="167"/>
      <c r="FX21" s="167"/>
      <c r="FY21" s="167"/>
      <c r="FZ21" s="167"/>
      <c r="GA21" s="167"/>
      <c r="GB21" s="167"/>
      <c r="GC21" s="167"/>
      <c r="GD21" s="167"/>
      <c r="GE21" s="167"/>
      <c r="GF21" s="167"/>
      <c r="GG21" s="167"/>
      <c r="GH21" s="167"/>
      <c r="GI21" s="167"/>
      <c r="GJ21" s="167"/>
      <c r="GK21" s="167"/>
      <c r="GL21" s="167"/>
      <c r="GM21" s="167"/>
      <c r="GN21" s="167"/>
    </row>
    <row r="22" spans="1:196" s="139" customFormat="1" ht="71.45" customHeight="1" x14ac:dyDescent="0.25">
      <c r="A22" s="128"/>
      <c r="B22" s="172" t="s">
        <v>118</v>
      </c>
      <c r="C22" s="188" t="s">
        <v>119</v>
      </c>
      <c r="D22" s="188" t="s">
        <v>120</v>
      </c>
      <c r="E22" s="173" t="s">
        <v>121</v>
      </c>
      <c r="F22" s="143">
        <v>6224</v>
      </c>
      <c r="G22" s="143">
        <v>3162.6</v>
      </c>
      <c r="H22" s="143">
        <v>3015.9</v>
      </c>
      <c r="I22" s="193">
        <f t="shared" si="5"/>
        <v>8.6478386424966476E-3</v>
      </c>
      <c r="J22" s="145">
        <f t="shared" si="6"/>
        <v>-146.69999999999982</v>
      </c>
      <c r="K22" s="144">
        <f t="shared" si="1"/>
        <v>0.95361411496869675</v>
      </c>
      <c r="L22" s="156">
        <v>82</v>
      </c>
      <c r="M22" s="145">
        <v>101</v>
      </c>
      <c r="N22" s="145">
        <v>64.8</v>
      </c>
      <c r="O22" s="143">
        <v>24.8</v>
      </c>
      <c r="P22" s="145">
        <f t="shared" si="8"/>
        <v>-40</v>
      </c>
      <c r="Q22" s="146">
        <f t="shared" si="9"/>
        <v>0.38271604938271608</v>
      </c>
      <c r="R22" s="157">
        <f t="shared" si="13"/>
        <v>6306</v>
      </c>
      <c r="S22" s="145">
        <f t="shared" si="10"/>
        <v>6325</v>
      </c>
      <c r="T22" s="145">
        <f t="shared" si="10"/>
        <v>3227.4</v>
      </c>
      <c r="U22" s="145">
        <f t="shared" si="10"/>
        <v>3040.7000000000003</v>
      </c>
      <c r="V22" s="145">
        <f t="shared" si="11"/>
        <v>-186.69999999999982</v>
      </c>
      <c r="W22" s="146">
        <f t="shared" si="12"/>
        <v>0.94215157712090236</v>
      </c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138"/>
      <c r="CV22" s="138"/>
      <c r="CW22" s="138"/>
      <c r="CX22" s="138"/>
      <c r="CY22" s="138"/>
      <c r="CZ22" s="138"/>
      <c r="DA22" s="138"/>
      <c r="DB22" s="138"/>
      <c r="DC22" s="138"/>
      <c r="DD22" s="138"/>
      <c r="DE22" s="138"/>
      <c r="DF22" s="138"/>
      <c r="DG22" s="138"/>
      <c r="DH22" s="138"/>
      <c r="DI22" s="138"/>
      <c r="DJ22" s="138"/>
      <c r="DK22" s="138"/>
      <c r="DL22" s="138"/>
      <c r="DM22" s="138"/>
      <c r="DN22" s="138"/>
      <c r="DO22" s="138"/>
      <c r="DP22" s="138"/>
      <c r="DQ22" s="138"/>
      <c r="DR22" s="138"/>
      <c r="DS22" s="138"/>
      <c r="DT22" s="138"/>
      <c r="DU22" s="138"/>
      <c r="DV22" s="138"/>
      <c r="DW22" s="138"/>
      <c r="DX22" s="138"/>
      <c r="DY22" s="138"/>
      <c r="DZ22" s="138"/>
      <c r="EA22" s="138"/>
      <c r="EB22" s="138"/>
      <c r="EC22" s="138"/>
      <c r="ED22" s="138"/>
      <c r="EE22" s="138"/>
      <c r="EF22" s="138"/>
      <c r="EG22" s="138"/>
      <c r="EH22" s="138"/>
      <c r="EI22" s="138"/>
      <c r="EJ22" s="138"/>
      <c r="EK22" s="138"/>
      <c r="EL22" s="138"/>
      <c r="EM22" s="138"/>
      <c r="EN22" s="138"/>
      <c r="EO22" s="138"/>
      <c r="EP22" s="138"/>
      <c r="EQ22" s="138"/>
      <c r="ER22" s="138"/>
      <c r="ES22" s="138"/>
      <c r="ET22" s="138"/>
      <c r="EU22" s="138"/>
      <c r="EV22" s="138"/>
      <c r="EW22" s="138"/>
      <c r="EX22" s="138"/>
      <c r="EY22" s="138"/>
      <c r="EZ22" s="138"/>
      <c r="FA22" s="138"/>
      <c r="FB22" s="138"/>
      <c r="FC22" s="138"/>
      <c r="FD22" s="138"/>
      <c r="FE22" s="138"/>
      <c r="FF22" s="138"/>
      <c r="FG22" s="138"/>
      <c r="FH22" s="138"/>
      <c r="FI22" s="138"/>
      <c r="FJ22" s="138"/>
      <c r="FK22" s="138"/>
      <c r="FL22" s="138"/>
      <c r="FM22" s="138"/>
      <c r="FN22" s="138"/>
      <c r="FO22" s="138"/>
      <c r="FP22" s="138"/>
      <c r="FQ22" s="138"/>
      <c r="FR22" s="138"/>
      <c r="FS22" s="138"/>
      <c r="FT22" s="138"/>
      <c r="FU22" s="138"/>
      <c r="FV22" s="138"/>
      <c r="FW22" s="138"/>
      <c r="FX22" s="138"/>
      <c r="FY22" s="138"/>
      <c r="FZ22" s="138"/>
      <c r="GA22" s="138"/>
      <c r="GB22" s="138"/>
      <c r="GC22" s="138"/>
      <c r="GD22" s="138"/>
      <c r="GE22" s="138"/>
      <c r="GF22" s="138"/>
      <c r="GG22" s="138"/>
      <c r="GH22" s="138"/>
      <c r="GI22" s="138"/>
      <c r="GJ22" s="138"/>
      <c r="GK22" s="138"/>
      <c r="GL22" s="138"/>
      <c r="GM22" s="138"/>
      <c r="GN22" s="138"/>
    </row>
    <row r="23" spans="1:196" s="139" customFormat="1" ht="37.9" customHeight="1" x14ac:dyDescent="0.25">
      <c r="A23" s="128"/>
      <c r="B23" s="172" t="s">
        <v>122</v>
      </c>
      <c r="C23" s="172" t="s">
        <v>123</v>
      </c>
      <c r="D23" s="188" t="s">
        <v>124</v>
      </c>
      <c r="E23" s="189" t="s">
        <v>125</v>
      </c>
      <c r="F23" s="143">
        <v>12407.7</v>
      </c>
      <c r="G23" s="143">
        <v>6204.4</v>
      </c>
      <c r="H23" s="143">
        <v>5667</v>
      </c>
      <c r="I23" s="193">
        <f t="shared" si="5"/>
        <v>1.624964408204135E-2</v>
      </c>
      <c r="J23" s="145">
        <f t="shared" si="6"/>
        <v>-537.39999999999964</v>
      </c>
      <c r="K23" s="144">
        <f t="shared" si="1"/>
        <v>0.91338405002901168</v>
      </c>
      <c r="L23" s="156">
        <v>131.5</v>
      </c>
      <c r="M23" s="145">
        <v>173.4</v>
      </c>
      <c r="N23" s="145">
        <v>151.6</v>
      </c>
      <c r="O23" s="143">
        <v>98.5</v>
      </c>
      <c r="P23" s="145">
        <f t="shared" si="8"/>
        <v>-53.099999999999994</v>
      </c>
      <c r="Q23" s="146">
        <f t="shared" si="9"/>
        <v>0.64973614775725597</v>
      </c>
      <c r="R23" s="157">
        <f t="shared" si="13"/>
        <v>12539.2</v>
      </c>
      <c r="S23" s="145">
        <f t="shared" si="10"/>
        <v>12581.1</v>
      </c>
      <c r="T23" s="145">
        <f t="shared" si="10"/>
        <v>6356</v>
      </c>
      <c r="U23" s="145">
        <f t="shared" si="10"/>
        <v>5765.5</v>
      </c>
      <c r="V23" s="145">
        <f t="shared" si="11"/>
        <v>-590.5</v>
      </c>
      <c r="W23" s="146">
        <f t="shared" si="12"/>
        <v>0.90709565764631839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8"/>
      <c r="BS23" s="138"/>
      <c r="BT23" s="138"/>
      <c r="BU23" s="138"/>
      <c r="BV23" s="138"/>
      <c r="BW23" s="138"/>
      <c r="BX23" s="138"/>
      <c r="BY23" s="138"/>
      <c r="BZ23" s="138"/>
      <c r="CA23" s="138"/>
      <c r="CB23" s="138"/>
      <c r="CC23" s="138"/>
      <c r="CD23" s="138"/>
      <c r="CE23" s="138"/>
      <c r="CF23" s="138"/>
      <c r="CG23" s="138"/>
      <c r="CH23" s="138"/>
      <c r="CI23" s="138"/>
      <c r="CJ23" s="138"/>
      <c r="CK23" s="138"/>
      <c r="CL23" s="138"/>
      <c r="CM23" s="138"/>
      <c r="CN23" s="138"/>
      <c r="CO23" s="138"/>
      <c r="CP23" s="138"/>
      <c r="CQ23" s="138"/>
      <c r="CR23" s="138"/>
      <c r="CS23" s="138"/>
      <c r="CT23" s="138"/>
      <c r="CU23" s="138"/>
      <c r="CV23" s="138"/>
      <c r="CW23" s="138"/>
      <c r="CX23" s="138"/>
      <c r="CY23" s="138"/>
      <c r="CZ23" s="138"/>
      <c r="DA23" s="138"/>
      <c r="DB23" s="138"/>
      <c r="DC23" s="138"/>
      <c r="DD23" s="138"/>
      <c r="DE23" s="138"/>
      <c r="DF23" s="138"/>
      <c r="DG23" s="138"/>
      <c r="DH23" s="138"/>
      <c r="DI23" s="138"/>
      <c r="DJ23" s="138"/>
      <c r="DK23" s="138"/>
      <c r="DL23" s="138"/>
      <c r="DM23" s="138"/>
      <c r="DN23" s="138"/>
      <c r="DO23" s="138"/>
      <c r="DP23" s="138"/>
      <c r="DQ23" s="138"/>
      <c r="DR23" s="138"/>
      <c r="DS23" s="138"/>
      <c r="DT23" s="138"/>
      <c r="DU23" s="138"/>
      <c r="DV23" s="138"/>
      <c r="DW23" s="138"/>
      <c r="DX23" s="138"/>
      <c r="DY23" s="138"/>
      <c r="DZ23" s="138"/>
      <c r="EA23" s="138"/>
      <c r="EB23" s="138"/>
      <c r="EC23" s="138"/>
      <c r="ED23" s="138"/>
      <c r="EE23" s="138"/>
      <c r="EF23" s="138"/>
      <c r="EG23" s="138"/>
      <c r="EH23" s="138"/>
      <c r="EI23" s="138"/>
      <c r="EJ23" s="138"/>
      <c r="EK23" s="138"/>
      <c r="EL23" s="138"/>
      <c r="EM23" s="138"/>
      <c r="EN23" s="138"/>
      <c r="EO23" s="138"/>
      <c r="EP23" s="138"/>
      <c r="EQ23" s="138"/>
      <c r="ER23" s="138"/>
      <c r="ES23" s="138"/>
      <c r="ET23" s="138"/>
      <c r="EU23" s="138"/>
      <c r="EV23" s="138"/>
      <c r="EW23" s="138"/>
      <c r="EX23" s="138"/>
      <c r="EY23" s="138"/>
      <c r="EZ23" s="138"/>
      <c r="FA23" s="138"/>
      <c r="FB23" s="138"/>
      <c r="FC23" s="138"/>
      <c r="FD23" s="138"/>
      <c r="FE23" s="138"/>
      <c r="FF23" s="138"/>
      <c r="FG23" s="138"/>
      <c r="FH23" s="138"/>
      <c r="FI23" s="138"/>
      <c r="FJ23" s="138"/>
      <c r="FK23" s="138"/>
      <c r="FL23" s="138"/>
      <c r="FM23" s="138"/>
      <c r="FN23" s="138"/>
      <c r="FO23" s="138"/>
      <c r="FP23" s="138"/>
      <c r="FQ23" s="138"/>
      <c r="FR23" s="138"/>
      <c r="FS23" s="138"/>
      <c r="FT23" s="138"/>
      <c r="FU23" s="138"/>
      <c r="FV23" s="138"/>
      <c r="FW23" s="138"/>
      <c r="FX23" s="138"/>
      <c r="FY23" s="138"/>
      <c r="FZ23" s="138"/>
      <c r="GA23" s="138"/>
      <c r="GB23" s="138"/>
      <c r="GC23" s="138"/>
      <c r="GD23" s="138"/>
      <c r="GE23" s="138"/>
      <c r="GF23" s="138"/>
      <c r="GG23" s="138"/>
      <c r="GH23" s="138"/>
      <c r="GI23" s="138"/>
      <c r="GJ23" s="138"/>
      <c r="GK23" s="138"/>
      <c r="GL23" s="138"/>
      <c r="GM23" s="138"/>
      <c r="GN23" s="138"/>
    </row>
    <row r="24" spans="1:196" s="200" customFormat="1" ht="34.15" hidden="1" customHeight="1" x14ac:dyDescent="0.3">
      <c r="A24" s="160"/>
      <c r="B24" s="194"/>
      <c r="C24" s="194"/>
      <c r="D24" s="195"/>
      <c r="E24" s="201" t="s">
        <v>126</v>
      </c>
      <c r="F24" s="149"/>
      <c r="G24" s="149"/>
      <c r="H24" s="149"/>
      <c r="I24" s="202">
        <f t="shared" si="5"/>
        <v>0</v>
      </c>
      <c r="J24" s="145">
        <f t="shared" si="6"/>
        <v>0</v>
      </c>
      <c r="K24" s="144" t="e">
        <f t="shared" si="1"/>
        <v>#DIV/0!</v>
      </c>
      <c r="L24" s="164"/>
      <c r="M24" s="150"/>
      <c r="N24" s="150"/>
      <c r="O24" s="149"/>
      <c r="P24" s="131">
        <f t="shared" si="8"/>
        <v>0</v>
      </c>
      <c r="Q24" s="146" t="e">
        <f t="shared" si="9"/>
        <v>#DIV/0!</v>
      </c>
      <c r="R24" s="165">
        <f t="shared" si="13"/>
        <v>0</v>
      </c>
      <c r="S24" s="150">
        <f t="shared" si="10"/>
        <v>0</v>
      </c>
      <c r="T24" s="150">
        <f t="shared" si="10"/>
        <v>0</v>
      </c>
      <c r="U24" s="150">
        <f t="shared" si="10"/>
        <v>0</v>
      </c>
      <c r="V24" s="150">
        <f t="shared" si="11"/>
        <v>0</v>
      </c>
      <c r="W24" s="146" t="e">
        <f t="shared" si="12"/>
        <v>#DIV/0!</v>
      </c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7"/>
      <c r="BQ24" s="167"/>
      <c r="BR24" s="167"/>
      <c r="BS24" s="167"/>
      <c r="BT24" s="167"/>
      <c r="BU24" s="167"/>
      <c r="BV24" s="167"/>
      <c r="BW24" s="167"/>
      <c r="BX24" s="167"/>
      <c r="BY24" s="167"/>
      <c r="BZ24" s="167"/>
      <c r="CA24" s="167"/>
      <c r="CB24" s="167"/>
      <c r="CC24" s="167"/>
      <c r="CD24" s="167"/>
      <c r="CE24" s="167"/>
      <c r="CF24" s="167"/>
      <c r="CG24" s="167"/>
      <c r="CH24" s="167"/>
      <c r="CI24" s="167"/>
      <c r="CJ24" s="167"/>
      <c r="CK24" s="167"/>
      <c r="CL24" s="167"/>
      <c r="CM24" s="167"/>
      <c r="CN24" s="167"/>
      <c r="CO24" s="167"/>
      <c r="CP24" s="167"/>
      <c r="CQ24" s="167"/>
      <c r="CR24" s="167"/>
      <c r="CS24" s="167"/>
      <c r="CT24" s="167"/>
      <c r="CU24" s="167"/>
      <c r="CV24" s="167"/>
      <c r="CW24" s="167"/>
      <c r="CX24" s="167"/>
      <c r="CY24" s="167"/>
      <c r="CZ24" s="167"/>
      <c r="DA24" s="167"/>
      <c r="DB24" s="167"/>
      <c r="DC24" s="167"/>
      <c r="DD24" s="167"/>
      <c r="DE24" s="167"/>
      <c r="DF24" s="167"/>
      <c r="DG24" s="167"/>
      <c r="DH24" s="167"/>
      <c r="DI24" s="167"/>
      <c r="DJ24" s="167"/>
      <c r="DK24" s="167"/>
      <c r="DL24" s="167"/>
      <c r="DM24" s="167"/>
      <c r="DN24" s="167"/>
      <c r="DO24" s="167"/>
      <c r="DP24" s="167"/>
      <c r="DQ24" s="167"/>
      <c r="DR24" s="167"/>
      <c r="DS24" s="167"/>
      <c r="DT24" s="167"/>
      <c r="DU24" s="167"/>
      <c r="DV24" s="167"/>
      <c r="DW24" s="167"/>
      <c r="DX24" s="167"/>
      <c r="DY24" s="167"/>
      <c r="DZ24" s="167"/>
      <c r="EA24" s="167"/>
      <c r="EB24" s="167"/>
      <c r="EC24" s="167"/>
      <c r="ED24" s="167"/>
      <c r="EE24" s="167"/>
      <c r="EF24" s="167"/>
      <c r="EG24" s="167"/>
      <c r="EH24" s="167"/>
      <c r="EI24" s="167"/>
      <c r="EJ24" s="167"/>
      <c r="EK24" s="167"/>
      <c r="EL24" s="167"/>
      <c r="EM24" s="167"/>
      <c r="EN24" s="167"/>
      <c r="EO24" s="167"/>
      <c r="EP24" s="167"/>
      <c r="EQ24" s="167"/>
      <c r="ER24" s="167"/>
      <c r="ES24" s="167"/>
      <c r="ET24" s="167"/>
      <c r="EU24" s="167"/>
      <c r="EV24" s="167"/>
      <c r="EW24" s="167"/>
      <c r="EX24" s="167"/>
      <c r="EY24" s="167"/>
      <c r="EZ24" s="167"/>
      <c r="FA24" s="167"/>
      <c r="FB24" s="167"/>
      <c r="FC24" s="167"/>
      <c r="FD24" s="167"/>
      <c r="FE24" s="167"/>
      <c r="FF24" s="167"/>
      <c r="FG24" s="167"/>
      <c r="FH24" s="167"/>
      <c r="FI24" s="167"/>
      <c r="FJ24" s="167"/>
      <c r="FK24" s="167"/>
      <c r="FL24" s="167"/>
      <c r="FM24" s="167"/>
      <c r="FN24" s="167"/>
      <c r="FO24" s="167"/>
      <c r="FP24" s="167"/>
      <c r="FQ24" s="167"/>
      <c r="FR24" s="167"/>
      <c r="FS24" s="167"/>
      <c r="FT24" s="167"/>
      <c r="FU24" s="167"/>
      <c r="FV24" s="167"/>
      <c r="FW24" s="167"/>
      <c r="FX24" s="167"/>
      <c r="FY24" s="167"/>
      <c r="FZ24" s="167"/>
      <c r="GA24" s="167"/>
      <c r="GB24" s="167"/>
      <c r="GC24" s="167"/>
      <c r="GD24" s="167"/>
      <c r="GE24" s="167"/>
      <c r="GF24" s="167"/>
      <c r="GG24" s="167"/>
      <c r="GH24" s="167"/>
      <c r="GI24" s="167"/>
      <c r="GJ24" s="167"/>
      <c r="GK24" s="167"/>
      <c r="GL24" s="167"/>
      <c r="GM24" s="167"/>
      <c r="GN24" s="167"/>
    </row>
    <row r="25" spans="1:196" s="139" customFormat="1" ht="33" customHeight="1" x14ac:dyDescent="0.25">
      <c r="A25" s="128"/>
      <c r="B25" s="188" t="s">
        <v>127</v>
      </c>
      <c r="C25" s="188" t="s">
        <v>128</v>
      </c>
      <c r="D25" s="188" t="s">
        <v>129</v>
      </c>
      <c r="E25" s="155" t="s">
        <v>130</v>
      </c>
      <c r="F25" s="143">
        <v>20</v>
      </c>
      <c r="G25" s="143">
        <v>20</v>
      </c>
      <c r="H25" s="147">
        <v>20</v>
      </c>
      <c r="I25" s="192">
        <f t="shared" si="5"/>
        <v>5.7348311565347978E-5</v>
      </c>
      <c r="J25" s="145">
        <f t="shared" si="6"/>
        <v>0</v>
      </c>
      <c r="K25" s="144">
        <f t="shared" si="1"/>
        <v>1</v>
      </c>
      <c r="L25" s="156"/>
      <c r="M25" s="145"/>
      <c r="N25" s="145"/>
      <c r="O25" s="143"/>
      <c r="P25" s="145">
        <f t="shared" si="8"/>
        <v>0</v>
      </c>
      <c r="Q25" s="146"/>
      <c r="R25" s="157">
        <f t="shared" si="13"/>
        <v>20</v>
      </c>
      <c r="S25" s="145">
        <f t="shared" si="10"/>
        <v>20</v>
      </c>
      <c r="T25" s="145">
        <f t="shared" si="10"/>
        <v>20</v>
      </c>
      <c r="U25" s="145">
        <f t="shared" si="10"/>
        <v>20</v>
      </c>
      <c r="V25" s="145">
        <f t="shared" si="11"/>
        <v>0</v>
      </c>
      <c r="W25" s="146">
        <f t="shared" si="12"/>
        <v>1</v>
      </c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  <c r="BM25" s="138"/>
      <c r="BN25" s="138"/>
      <c r="BO25" s="138"/>
      <c r="BP25" s="138"/>
      <c r="BQ25" s="138"/>
      <c r="BR25" s="138"/>
      <c r="BS25" s="138"/>
      <c r="BT25" s="138"/>
      <c r="BU25" s="138"/>
      <c r="BV25" s="138"/>
      <c r="BW25" s="138"/>
      <c r="BX25" s="138"/>
      <c r="BY25" s="138"/>
      <c r="BZ25" s="138"/>
      <c r="CA25" s="138"/>
      <c r="CB25" s="138"/>
      <c r="CC25" s="138"/>
      <c r="CD25" s="138"/>
      <c r="CE25" s="138"/>
      <c r="CF25" s="138"/>
      <c r="CG25" s="138"/>
      <c r="CH25" s="138"/>
      <c r="CI25" s="138"/>
      <c r="CJ25" s="138"/>
      <c r="CK25" s="138"/>
      <c r="CL25" s="138"/>
      <c r="CM25" s="138"/>
      <c r="CN25" s="138"/>
      <c r="CO25" s="138"/>
      <c r="CP25" s="138"/>
      <c r="CQ25" s="138"/>
      <c r="CR25" s="138"/>
      <c r="CS25" s="138"/>
      <c r="CT25" s="138"/>
      <c r="CU25" s="138"/>
      <c r="CV25" s="138"/>
      <c r="CW25" s="138"/>
      <c r="CX25" s="138"/>
      <c r="CY25" s="138"/>
      <c r="CZ25" s="138"/>
      <c r="DA25" s="138"/>
      <c r="DB25" s="138"/>
      <c r="DC25" s="138"/>
      <c r="DD25" s="138"/>
      <c r="DE25" s="138"/>
      <c r="DF25" s="138"/>
      <c r="DG25" s="138"/>
      <c r="DH25" s="138"/>
      <c r="DI25" s="138"/>
      <c r="DJ25" s="138"/>
      <c r="DK25" s="138"/>
      <c r="DL25" s="138"/>
      <c r="DM25" s="138"/>
      <c r="DN25" s="138"/>
      <c r="DO25" s="138"/>
      <c r="DP25" s="138"/>
      <c r="DQ25" s="138"/>
      <c r="DR25" s="138"/>
      <c r="DS25" s="138"/>
      <c r="DT25" s="138"/>
      <c r="DU25" s="138"/>
      <c r="DV25" s="138"/>
      <c r="DW25" s="138"/>
      <c r="DX25" s="138"/>
      <c r="DY25" s="138"/>
      <c r="DZ25" s="138"/>
      <c r="EA25" s="138"/>
      <c r="EB25" s="138"/>
      <c r="EC25" s="138"/>
      <c r="ED25" s="138"/>
      <c r="EE25" s="138"/>
      <c r="EF25" s="138"/>
      <c r="EG25" s="138"/>
      <c r="EH25" s="138"/>
      <c r="EI25" s="138"/>
      <c r="EJ25" s="138"/>
      <c r="EK25" s="138"/>
      <c r="EL25" s="138"/>
      <c r="EM25" s="138"/>
      <c r="EN25" s="138"/>
      <c r="EO25" s="138"/>
      <c r="EP25" s="138"/>
      <c r="EQ25" s="138"/>
      <c r="ER25" s="138"/>
      <c r="ES25" s="138"/>
      <c r="ET25" s="138"/>
      <c r="EU25" s="138"/>
      <c r="EV25" s="138"/>
      <c r="EW25" s="138"/>
      <c r="EX25" s="138"/>
      <c r="EY25" s="138"/>
      <c r="EZ25" s="138"/>
      <c r="FA25" s="138"/>
      <c r="FB25" s="138"/>
      <c r="FC25" s="138"/>
      <c r="FD25" s="138"/>
      <c r="FE25" s="138"/>
      <c r="FF25" s="138"/>
      <c r="FG25" s="138"/>
      <c r="FH25" s="138"/>
      <c r="FI25" s="138"/>
      <c r="FJ25" s="138"/>
      <c r="FK25" s="138"/>
      <c r="FL25" s="138"/>
      <c r="FM25" s="138"/>
      <c r="FN25" s="138"/>
      <c r="FO25" s="138"/>
      <c r="FP25" s="138"/>
      <c r="FQ25" s="138"/>
      <c r="FR25" s="138"/>
      <c r="FS25" s="138"/>
      <c r="FT25" s="138"/>
      <c r="FU25" s="138"/>
      <c r="FV25" s="138"/>
      <c r="FW25" s="138"/>
      <c r="FX25" s="138"/>
      <c r="FY25" s="138"/>
      <c r="FZ25" s="138"/>
      <c r="GA25" s="138"/>
      <c r="GB25" s="138"/>
      <c r="GC25" s="138"/>
      <c r="GD25" s="138"/>
      <c r="GE25" s="138"/>
      <c r="GF25" s="138"/>
      <c r="GG25" s="138"/>
      <c r="GH25" s="138"/>
      <c r="GI25" s="138"/>
      <c r="GJ25" s="138"/>
      <c r="GK25" s="138"/>
      <c r="GL25" s="138"/>
      <c r="GM25" s="138"/>
      <c r="GN25" s="138"/>
    </row>
    <row r="26" spans="1:196" s="139" customFormat="1" ht="51" customHeight="1" x14ac:dyDescent="0.25">
      <c r="A26" s="128"/>
      <c r="B26" s="188" t="s">
        <v>131</v>
      </c>
      <c r="C26" s="188" t="s">
        <v>132</v>
      </c>
      <c r="D26" s="188" t="s">
        <v>129</v>
      </c>
      <c r="E26" s="173" t="s">
        <v>133</v>
      </c>
      <c r="F26" s="143">
        <v>4342</v>
      </c>
      <c r="G26" s="143">
        <v>2208.9</v>
      </c>
      <c r="H26" s="143">
        <v>1893.4</v>
      </c>
      <c r="I26" s="193">
        <f t="shared" si="5"/>
        <v>5.4291646558914932E-3</v>
      </c>
      <c r="J26" s="145">
        <f t="shared" si="6"/>
        <v>-315.5</v>
      </c>
      <c r="K26" s="144">
        <f t="shared" si="1"/>
        <v>0.85716872651546017</v>
      </c>
      <c r="L26" s="156"/>
      <c r="M26" s="145"/>
      <c r="N26" s="145"/>
      <c r="O26" s="143"/>
      <c r="P26" s="145">
        <f t="shared" si="8"/>
        <v>0</v>
      </c>
      <c r="Q26" s="146"/>
      <c r="R26" s="157">
        <f t="shared" si="13"/>
        <v>4342</v>
      </c>
      <c r="S26" s="145">
        <f t="shared" si="10"/>
        <v>4342</v>
      </c>
      <c r="T26" s="145">
        <f t="shared" si="10"/>
        <v>2208.9</v>
      </c>
      <c r="U26" s="145">
        <f t="shared" si="10"/>
        <v>1893.4</v>
      </c>
      <c r="V26" s="145">
        <f t="shared" si="11"/>
        <v>-315.5</v>
      </c>
      <c r="W26" s="146">
        <f t="shared" si="12"/>
        <v>0.85716872651546017</v>
      </c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8"/>
      <c r="BK26" s="138"/>
      <c r="BL26" s="138"/>
      <c r="BM26" s="138"/>
      <c r="BN26" s="138"/>
      <c r="BO26" s="138"/>
      <c r="BP26" s="138"/>
      <c r="BQ26" s="138"/>
      <c r="BR26" s="138"/>
      <c r="BS26" s="138"/>
      <c r="BT26" s="138"/>
      <c r="BU26" s="138"/>
      <c r="BV26" s="138"/>
      <c r="BW26" s="138"/>
      <c r="BX26" s="138"/>
      <c r="BY26" s="138"/>
      <c r="BZ26" s="138"/>
      <c r="CA26" s="138"/>
      <c r="CB26" s="138"/>
      <c r="CC26" s="138"/>
      <c r="CD26" s="138"/>
      <c r="CE26" s="138"/>
      <c r="CF26" s="138"/>
      <c r="CG26" s="138"/>
      <c r="CH26" s="138"/>
      <c r="CI26" s="138"/>
      <c r="CJ26" s="138"/>
      <c r="CK26" s="138"/>
      <c r="CL26" s="138"/>
      <c r="CM26" s="138"/>
      <c r="CN26" s="138"/>
      <c r="CO26" s="138"/>
      <c r="CP26" s="138"/>
      <c r="CQ26" s="138"/>
      <c r="CR26" s="138"/>
      <c r="CS26" s="138"/>
      <c r="CT26" s="138"/>
      <c r="CU26" s="138"/>
      <c r="CV26" s="138"/>
      <c r="CW26" s="138"/>
      <c r="CX26" s="138"/>
      <c r="CY26" s="138"/>
      <c r="CZ26" s="138"/>
      <c r="DA26" s="138"/>
      <c r="DB26" s="138"/>
      <c r="DC26" s="138"/>
      <c r="DD26" s="138"/>
      <c r="DE26" s="138"/>
      <c r="DF26" s="138"/>
      <c r="DG26" s="138"/>
      <c r="DH26" s="138"/>
      <c r="DI26" s="138"/>
      <c r="DJ26" s="138"/>
      <c r="DK26" s="138"/>
      <c r="DL26" s="138"/>
      <c r="DM26" s="138"/>
      <c r="DN26" s="138"/>
      <c r="DO26" s="138"/>
      <c r="DP26" s="138"/>
      <c r="DQ26" s="138"/>
      <c r="DR26" s="138"/>
      <c r="DS26" s="138"/>
      <c r="DT26" s="138"/>
      <c r="DU26" s="138"/>
      <c r="DV26" s="138"/>
      <c r="DW26" s="138"/>
      <c r="DX26" s="138"/>
      <c r="DY26" s="138"/>
      <c r="DZ26" s="138"/>
      <c r="EA26" s="138"/>
      <c r="EB26" s="138"/>
      <c r="EC26" s="138"/>
      <c r="ED26" s="138"/>
      <c r="EE26" s="138"/>
      <c r="EF26" s="138"/>
      <c r="EG26" s="138"/>
      <c r="EH26" s="138"/>
      <c r="EI26" s="138"/>
      <c r="EJ26" s="138"/>
      <c r="EK26" s="138"/>
      <c r="EL26" s="138"/>
      <c r="EM26" s="138"/>
      <c r="EN26" s="138"/>
      <c r="EO26" s="138"/>
      <c r="EP26" s="138"/>
      <c r="EQ26" s="138"/>
      <c r="ER26" s="138"/>
      <c r="ES26" s="138"/>
      <c r="ET26" s="138"/>
      <c r="EU26" s="138"/>
      <c r="EV26" s="138"/>
      <c r="EW26" s="138"/>
      <c r="EX26" s="138"/>
      <c r="EY26" s="138"/>
      <c r="EZ26" s="138"/>
      <c r="FA26" s="138"/>
      <c r="FB26" s="138"/>
      <c r="FC26" s="138"/>
      <c r="FD26" s="138"/>
      <c r="FE26" s="138"/>
      <c r="FF26" s="138"/>
      <c r="FG26" s="138"/>
      <c r="FH26" s="138"/>
      <c r="FI26" s="138"/>
      <c r="FJ26" s="138"/>
      <c r="FK26" s="138"/>
      <c r="FL26" s="138"/>
      <c r="FM26" s="138"/>
      <c r="FN26" s="138"/>
      <c r="FO26" s="138"/>
      <c r="FP26" s="138"/>
      <c r="FQ26" s="138"/>
      <c r="FR26" s="138"/>
      <c r="FS26" s="138"/>
      <c r="FT26" s="138"/>
      <c r="FU26" s="138"/>
      <c r="FV26" s="138"/>
      <c r="FW26" s="138"/>
      <c r="FX26" s="138"/>
      <c r="FY26" s="138"/>
      <c r="FZ26" s="138"/>
      <c r="GA26" s="138"/>
      <c r="GB26" s="138"/>
      <c r="GC26" s="138"/>
      <c r="GD26" s="138"/>
      <c r="GE26" s="138"/>
      <c r="GF26" s="138"/>
      <c r="GG26" s="138"/>
      <c r="GH26" s="138"/>
      <c r="GI26" s="138"/>
      <c r="GJ26" s="138"/>
      <c r="GK26" s="138"/>
      <c r="GL26" s="138"/>
      <c r="GM26" s="138"/>
      <c r="GN26" s="138"/>
    </row>
    <row r="27" spans="1:196" ht="34.9" customHeight="1" x14ac:dyDescent="0.25">
      <c r="A27" s="128"/>
      <c r="B27" s="188" t="s">
        <v>134</v>
      </c>
      <c r="C27" s="188" t="s">
        <v>135</v>
      </c>
      <c r="D27" s="188" t="s">
        <v>129</v>
      </c>
      <c r="E27" s="173" t="s">
        <v>136</v>
      </c>
      <c r="F27" s="145">
        <v>2121.9</v>
      </c>
      <c r="G27" s="145">
        <v>1112.4000000000001</v>
      </c>
      <c r="H27" s="151">
        <v>983.3</v>
      </c>
      <c r="I27" s="193">
        <f t="shared" si="5"/>
        <v>2.8195297381103331E-3</v>
      </c>
      <c r="J27" s="145">
        <f t="shared" si="6"/>
        <v>-129.10000000000014</v>
      </c>
      <c r="K27" s="144">
        <f t="shared" si="1"/>
        <v>0.88394462423588627</v>
      </c>
      <c r="L27" s="156"/>
      <c r="M27" s="145"/>
      <c r="N27" s="145"/>
      <c r="O27" s="145"/>
      <c r="P27" s="145">
        <f t="shared" si="8"/>
        <v>0</v>
      </c>
      <c r="Q27" s="146"/>
      <c r="R27" s="157">
        <f t="shared" si="13"/>
        <v>2121.9</v>
      </c>
      <c r="S27" s="145">
        <f t="shared" si="10"/>
        <v>2121.9</v>
      </c>
      <c r="T27" s="145">
        <f t="shared" si="10"/>
        <v>1112.4000000000001</v>
      </c>
      <c r="U27" s="145">
        <f t="shared" si="10"/>
        <v>983.3</v>
      </c>
      <c r="V27" s="145">
        <f t="shared" si="11"/>
        <v>-129.10000000000014</v>
      </c>
      <c r="W27" s="146">
        <f t="shared" si="12"/>
        <v>0.88394462423588627</v>
      </c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</row>
    <row r="28" spans="1:196" ht="21.75" customHeight="1" x14ac:dyDescent="0.25">
      <c r="A28" s="128"/>
      <c r="B28" s="188" t="s">
        <v>137</v>
      </c>
      <c r="C28" s="188" t="s">
        <v>138</v>
      </c>
      <c r="D28" s="188" t="s">
        <v>129</v>
      </c>
      <c r="E28" s="173" t="s">
        <v>139</v>
      </c>
      <c r="F28" s="145">
        <v>158.5</v>
      </c>
      <c r="G28" s="145">
        <v>121.2</v>
      </c>
      <c r="H28" s="151">
        <v>52.1</v>
      </c>
      <c r="I28" s="190">
        <f t="shared" si="5"/>
        <v>1.4939235162773147E-4</v>
      </c>
      <c r="J28" s="145">
        <f t="shared" si="6"/>
        <v>-69.099999999999994</v>
      </c>
      <c r="K28" s="144">
        <f t="shared" si="1"/>
        <v>0.42986798679867988</v>
      </c>
      <c r="L28" s="156"/>
      <c r="M28" s="145"/>
      <c r="N28" s="145"/>
      <c r="O28" s="145"/>
      <c r="P28" s="145">
        <f t="shared" si="8"/>
        <v>0</v>
      </c>
      <c r="Q28" s="146"/>
      <c r="R28" s="157">
        <f t="shared" si="13"/>
        <v>158.5</v>
      </c>
      <c r="S28" s="145">
        <f t="shared" si="10"/>
        <v>158.5</v>
      </c>
      <c r="T28" s="145">
        <f t="shared" si="10"/>
        <v>121.2</v>
      </c>
      <c r="U28" s="145">
        <f t="shared" si="10"/>
        <v>52.1</v>
      </c>
      <c r="V28" s="145">
        <f t="shared" si="11"/>
        <v>-69.099999999999994</v>
      </c>
      <c r="W28" s="146">
        <f t="shared" si="12"/>
        <v>0.42986798679867988</v>
      </c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</row>
    <row r="29" spans="1:196" ht="87.6" customHeight="1" x14ac:dyDescent="0.25">
      <c r="A29" s="128"/>
      <c r="B29" s="188"/>
      <c r="C29" s="188" t="s">
        <v>140</v>
      </c>
      <c r="D29" s="188" t="s">
        <v>129</v>
      </c>
      <c r="E29" s="173" t="s">
        <v>141</v>
      </c>
      <c r="F29" s="145">
        <v>278.60000000000002</v>
      </c>
      <c r="G29" s="145">
        <v>170.6</v>
      </c>
      <c r="H29" s="151">
        <v>71.099999999999994</v>
      </c>
      <c r="I29" s="190">
        <f t="shared" si="5"/>
        <v>2.0387324761481204E-4</v>
      </c>
      <c r="J29" s="145">
        <f t="shared" si="6"/>
        <v>-99.5</v>
      </c>
      <c r="K29" s="144">
        <f t="shared" si="1"/>
        <v>0.41676436107854631</v>
      </c>
      <c r="L29" s="156"/>
      <c r="M29" s="145"/>
      <c r="N29" s="145"/>
      <c r="O29" s="145"/>
      <c r="P29" s="145">
        <f t="shared" si="8"/>
        <v>0</v>
      </c>
      <c r="Q29" s="146"/>
      <c r="R29" s="157">
        <f t="shared" si="13"/>
        <v>278.60000000000002</v>
      </c>
      <c r="S29" s="145">
        <f t="shared" si="10"/>
        <v>278.60000000000002</v>
      </c>
      <c r="T29" s="145">
        <f t="shared" si="10"/>
        <v>170.6</v>
      </c>
      <c r="U29" s="145">
        <f t="shared" si="10"/>
        <v>71.099999999999994</v>
      </c>
      <c r="V29" s="145">
        <f t="shared" si="11"/>
        <v>-99.5</v>
      </c>
      <c r="W29" s="146">
        <f t="shared" si="12"/>
        <v>0.41676436107854631</v>
      </c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</row>
    <row r="30" spans="1:196" ht="104.45" customHeight="1" x14ac:dyDescent="0.25">
      <c r="A30" s="128"/>
      <c r="B30" s="188" t="s">
        <v>142</v>
      </c>
      <c r="C30" s="188" t="s">
        <v>143</v>
      </c>
      <c r="D30" s="188" t="s">
        <v>124</v>
      </c>
      <c r="E30" s="189" t="s">
        <v>144</v>
      </c>
      <c r="F30" s="145">
        <v>73.5</v>
      </c>
      <c r="G30" s="145">
        <v>67.3</v>
      </c>
      <c r="H30" s="145">
        <v>61.1</v>
      </c>
      <c r="I30" s="190">
        <f t="shared" si="5"/>
        <v>1.7519909183213807E-4</v>
      </c>
      <c r="J30" s="145">
        <f t="shared" si="6"/>
        <v>-6.1999999999999957</v>
      </c>
      <c r="K30" s="144">
        <f t="shared" si="1"/>
        <v>0.90787518573551274</v>
      </c>
      <c r="L30" s="156"/>
      <c r="M30" s="145"/>
      <c r="N30" s="145"/>
      <c r="O30" s="145"/>
      <c r="P30" s="131">
        <f t="shared" si="8"/>
        <v>0</v>
      </c>
      <c r="Q30" s="146"/>
      <c r="R30" s="157">
        <f t="shared" si="13"/>
        <v>73.5</v>
      </c>
      <c r="S30" s="145">
        <f t="shared" si="10"/>
        <v>73.5</v>
      </c>
      <c r="T30" s="145">
        <f t="shared" si="10"/>
        <v>67.3</v>
      </c>
      <c r="U30" s="145">
        <f t="shared" si="10"/>
        <v>61.1</v>
      </c>
      <c r="V30" s="145">
        <f t="shared" si="11"/>
        <v>-6.1999999999999957</v>
      </c>
      <c r="W30" s="146">
        <f t="shared" si="12"/>
        <v>0.90787518573551274</v>
      </c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</row>
    <row r="31" spans="1:196" ht="55.9" customHeight="1" x14ac:dyDescent="0.25">
      <c r="A31" s="128"/>
      <c r="B31" s="188"/>
      <c r="C31" s="188" t="s">
        <v>145</v>
      </c>
      <c r="D31" s="188" t="s">
        <v>105</v>
      </c>
      <c r="E31" s="189" t="s">
        <v>146</v>
      </c>
      <c r="F31" s="145">
        <v>62.7</v>
      </c>
      <c r="G31" s="145">
        <v>39.5</v>
      </c>
      <c r="H31" s="145">
        <v>2.5</v>
      </c>
      <c r="I31" s="192">
        <f t="shared" si="5"/>
        <v>7.1685389456684972E-6</v>
      </c>
      <c r="J31" s="145">
        <f t="shared" si="6"/>
        <v>-37</v>
      </c>
      <c r="K31" s="144">
        <f t="shared" si="1"/>
        <v>6.3291139240506333E-2</v>
      </c>
      <c r="L31" s="156"/>
      <c r="M31" s="145"/>
      <c r="N31" s="145"/>
      <c r="O31" s="145"/>
      <c r="P31" s="131">
        <f t="shared" si="8"/>
        <v>0</v>
      </c>
      <c r="Q31" s="146"/>
      <c r="R31" s="157">
        <f t="shared" si="13"/>
        <v>62.7</v>
      </c>
      <c r="S31" s="145">
        <f t="shared" si="10"/>
        <v>62.7</v>
      </c>
      <c r="T31" s="145">
        <f t="shared" si="10"/>
        <v>39.5</v>
      </c>
      <c r="U31" s="145">
        <f t="shared" si="10"/>
        <v>2.5</v>
      </c>
      <c r="V31" s="145">
        <f t="shared" si="11"/>
        <v>-37</v>
      </c>
      <c r="W31" s="146">
        <f t="shared" si="12"/>
        <v>6.3291139240506333E-2</v>
      </c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</row>
    <row r="32" spans="1:196" s="204" customFormat="1" ht="34.5" customHeight="1" x14ac:dyDescent="0.25">
      <c r="A32" s="128"/>
      <c r="B32" s="172" t="s">
        <v>147</v>
      </c>
      <c r="C32" s="172" t="s">
        <v>148</v>
      </c>
      <c r="D32" s="172" t="s">
        <v>149</v>
      </c>
      <c r="E32" s="189" t="s">
        <v>150</v>
      </c>
      <c r="F32" s="145">
        <v>3283</v>
      </c>
      <c r="G32" s="145">
        <v>2717</v>
      </c>
      <c r="H32" s="145">
        <v>1770</v>
      </c>
      <c r="I32" s="193">
        <f t="shared" si="5"/>
        <v>5.0753255735332958E-3</v>
      </c>
      <c r="J32" s="145">
        <f t="shared" si="6"/>
        <v>-947</v>
      </c>
      <c r="K32" s="144">
        <f t="shared" si="1"/>
        <v>0.65145380934854624</v>
      </c>
      <c r="L32" s="156"/>
      <c r="M32" s="145"/>
      <c r="N32" s="145"/>
      <c r="O32" s="145"/>
      <c r="P32" s="131">
        <f t="shared" si="8"/>
        <v>0</v>
      </c>
      <c r="Q32" s="146"/>
      <c r="R32" s="157">
        <f t="shared" si="13"/>
        <v>3283</v>
      </c>
      <c r="S32" s="145">
        <f t="shared" ref="S32:U99" si="14">SUM(F32,M32)</f>
        <v>3283</v>
      </c>
      <c r="T32" s="145">
        <f t="shared" si="14"/>
        <v>2717</v>
      </c>
      <c r="U32" s="145">
        <f t="shared" si="14"/>
        <v>1770</v>
      </c>
      <c r="V32" s="145">
        <f t="shared" si="11"/>
        <v>-947</v>
      </c>
      <c r="W32" s="146">
        <f t="shared" si="12"/>
        <v>0.65145380934854624</v>
      </c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8"/>
      <c r="CD32" s="138"/>
      <c r="CE32" s="138"/>
      <c r="CF32" s="138"/>
      <c r="CG32" s="138"/>
      <c r="CH32" s="138"/>
      <c r="CI32" s="138"/>
      <c r="CJ32" s="138"/>
      <c r="CK32" s="138"/>
      <c r="CL32" s="138"/>
      <c r="CM32" s="138"/>
      <c r="CN32" s="138"/>
      <c r="CO32" s="138"/>
      <c r="CP32" s="138"/>
      <c r="CQ32" s="138"/>
      <c r="CR32" s="138"/>
      <c r="CS32" s="138"/>
      <c r="CT32" s="138"/>
      <c r="CU32" s="138"/>
      <c r="CV32" s="138"/>
      <c r="CW32" s="138"/>
      <c r="CX32" s="138"/>
      <c r="CY32" s="138"/>
      <c r="CZ32" s="138"/>
      <c r="DA32" s="138"/>
      <c r="DB32" s="138"/>
      <c r="DC32" s="138"/>
      <c r="DD32" s="138"/>
      <c r="DE32" s="138"/>
      <c r="DF32" s="138"/>
      <c r="DG32" s="138"/>
      <c r="DH32" s="138"/>
      <c r="DI32" s="138"/>
      <c r="DJ32" s="138"/>
      <c r="DK32" s="138"/>
      <c r="DL32" s="138"/>
      <c r="DM32" s="138"/>
      <c r="DN32" s="138"/>
      <c r="DO32" s="138"/>
      <c r="DP32" s="138"/>
      <c r="DQ32" s="138"/>
      <c r="DR32" s="138"/>
      <c r="DS32" s="138"/>
      <c r="DT32" s="138"/>
      <c r="DU32" s="138"/>
      <c r="DV32" s="138"/>
      <c r="DW32" s="138"/>
      <c r="DX32" s="138"/>
      <c r="DY32" s="138"/>
      <c r="DZ32" s="138"/>
      <c r="EA32" s="138"/>
      <c r="EB32" s="138"/>
      <c r="EC32" s="138"/>
      <c r="ED32" s="138"/>
      <c r="EE32" s="138"/>
      <c r="EF32" s="138"/>
      <c r="EG32" s="138"/>
      <c r="EH32" s="138"/>
      <c r="EI32" s="138"/>
      <c r="EJ32" s="138"/>
      <c r="EK32" s="138"/>
      <c r="EL32" s="138"/>
      <c r="EM32" s="138"/>
      <c r="EN32" s="138"/>
      <c r="EO32" s="138"/>
      <c r="EP32" s="138"/>
      <c r="EQ32" s="138"/>
      <c r="ER32" s="138"/>
      <c r="ES32" s="138"/>
      <c r="ET32" s="138"/>
      <c r="EU32" s="138"/>
      <c r="EV32" s="138"/>
      <c r="EW32" s="138"/>
      <c r="EX32" s="138"/>
      <c r="EY32" s="138"/>
      <c r="EZ32" s="138"/>
      <c r="FA32" s="138"/>
      <c r="FB32" s="138"/>
      <c r="FC32" s="138"/>
      <c r="FD32" s="138"/>
      <c r="FE32" s="138"/>
      <c r="FF32" s="138"/>
      <c r="FG32" s="138"/>
      <c r="FH32" s="138"/>
      <c r="FI32" s="138"/>
      <c r="FJ32" s="138"/>
      <c r="FK32" s="138"/>
      <c r="FL32" s="138"/>
      <c r="FM32" s="138"/>
      <c r="FN32" s="138"/>
      <c r="FO32" s="138"/>
      <c r="FP32" s="138"/>
      <c r="FQ32" s="138"/>
      <c r="FR32" s="138"/>
      <c r="FS32" s="138"/>
      <c r="FT32" s="138"/>
      <c r="FU32" s="138"/>
      <c r="FV32" s="138"/>
      <c r="FW32" s="138"/>
      <c r="FX32" s="138"/>
      <c r="FY32" s="138"/>
      <c r="FZ32" s="138"/>
      <c r="GA32" s="138"/>
      <c r="GB32" s="138"/>
      <c r="GC32" s="138"/>
      <c r="GD32" s="138"/>
      <c r="GE32" s="203"/>
      <c r="GF32" s="203"/>
      <c r="GG32" s="203"/>
      <c r="GH32" s="203"/>
      <c r="GI32" s="203"/>
      <c r="GJ32" s="203"/>
      <c r="GK32" s="203"/>
      <c r="GL32" s="203"/>
      <c r="GM32" s="203"/>
      <c r="GN32" s="203"/>
    </row>
    <row r="33" spans="1:196" s="139" customFormat="1" ht="23.25" customHeight="1" x14ac:dyDescent="0.25">
      <c r="A33" s="128"/>
      <c r="B33" s="172"/>
      <c r="C33" s="172"/>
      <c r="D33" s="172"/>
      <c r="E33" s="205" t="s">
        <v>151</v>
      </c>
      <c r="F33" s="131">
        <f>SUM(F34,F74,F79,F62)</f>
        <v>448555.89999999997</v>
      </c>
      <c r="G33" s="131">
        <f>SUM(G34,G74,G79,G62)</f>
        <v>251430.50000000003</v>
      </c>
      <c r="H33" s="131">
        <f>SUM(H34,H74,H79,H62)</f>
        <v>222365.5</v>
      </c>
      <c r="I33" s="132">
        <f t="shared" si="5"/>
        <v>0.63761429876921927</v>
      </c>
      <c r="J33" s="131">
        <f t="shared" si="6"/>
        <v>-29065.000000000029</v>
      </c>
      <c r="K33" s="133">
        <f t="shared" si="1"/>
        <v>0.88440145487520394</v>
      </c>
      <c r="L33" s="134">
        <f>SUM(L34,L74,L79,L62)</f>
        <v>12229.599999999999</v>
      </c>
      <c r="M33" s="131">
        <f>SUM(M34,M74,M79,M62)</f>
        <v>65833.700000000012</v>
      </c>
      <c r="N33" s="131">
        <f>SUM(N34,N74,N79,N62)</f>
        <v>49018.3</v>
      </c>
      <c r="O33" s="131">
        <f>SUM(O34,O74,O79,O62)</f>
        <v>46293.3</v>
      </c>
      <c r="P33" s="131">
        <f t="shared" si="8"/>
        <v>-2725</v>
      </c>
      <c r="Q33" s="135">
        <f t="shared" si="9"/>
        <v>0.94440851681922877</v>
      </c>
      <c r="R33" s="136">
        <f t="shared" si="13"/>
        <v>460785.49999999994</v>
      </c>
      <c r="S33" s="131">
        <f t="shared" si="14"/>
        <v>514389.6</v>
      </c>
      <c r="T33" s="131">
        <f t="shared" si="14"/>
        <v>300448.80000000005</v>
      </c>
      <c r="U33" s="131">
        <f t="shared" si="14"/>
        <v>268658.8</v>
      </c>
      <c r="V33" s="131">
        <f t="shared" si="11"/>
        <v>-31790.000000000058</v>
      </c>
      <c r="W33" s="135">
        <f t="shared" si="12"/>
        <v>0.89419162266582508</v>
      </c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8"/>
      <c r="CT33" s="138"/>
      <c r="CU33" s="138"/>
      <c r="CV33" s="138"/>
      <c r="CW33" s="138"/>
      <c r="CX33" s="138"/>
      <c r="CY33" s="138"/>
      <c r="CZ33" s="138"/>
      <c r="DA33" s="138"/>
      <c r="DB33" s="138"/>
      <c r="DC33" s="138"/>
      <c r="DD33" s="138"/>
      <c r="DE33" s="138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138"/>
      <c r="DT33" s="138"/>
      <c r="DU33" s="138"/>
      <c r="DV33" s="138"/>
      <c r="DW33" s="138"/>
      <c r="DX33" s="138"/>
      <c r="DY33" s="138"/>
      <c r="DZ33" s="138"/>
      <c r="EA33" s="138"/>
      <c r="EB33" s="138"/>
      <c r="EC33" s="138"/>
      <c r="ED33" s="138"/>
      <c r="EE33" s="138"/>
      <c r="EF33" s="138"/>
      <c r="EG33" s="138"/>
      <c r="EH33" s="138"/>
      <c r="EI33" s="138"/>
      <c r="EJ33" s="138"/>
      <c r="EK33" s="138"/>
      <c r="EL33" s="138"/>
      <c r="EM33" s="138"/>
      <c r="EN33" s="138"/>
      <c r="EO33" s="138"/>
      <c r="EP33" s="138"/>
      <c r="EQ33" s="138"/>
      <c r="ER33" s="138"/>
      <c r="ES33" s="138"/>
      <c r="ET33" s="138"/>
      <c r="EU33" s="138"/>
      <c r="EV33" s="138"/>
      <c r="EW33" s="138"/>
      <c r="EX33" s="138"/>
      <c r="EY33" s="138"/>
      <c r="EZ33" s="138"/>
      <c r="FA33" s="138"/>
      <c r="FB33" s="138"/>
      <c r="FC33" s="138"/>
      <c r="FD33" s="138"/>
      <c r="FE33" s="138"/>
      <c r="FF33" s="138"/>
      <c r="FG33" s="138"/>
      <c r="FH33" s="138"/>
      <c r="FI33" s="138"/>
      <c r="FJ33" s="138"/>
      <c r="FK33" s="138"/>
      <c r="FL33" s="138"/>
      <c r="FM33" s="138"/>
      <c r="FN33" s="138"/>
      <c r="FO33" s="138"/>
      <c r="FP33" s="138"/>
      <c r="FQ33" s="138"/>
      <c r="FR33" s="138"/>
      <c r="FS33" s="138"/>
      <c r="FT33" s="138"/>
      <c r="FU33" s="138"/>
      <c r="FV33" s="138"/>
      <c r="FW33" s="138"/>
      <c r="FX33" s="138"/>
      <c r="FY33" s="138"/>
      <c r="FZ33" s="138"/>
      <c r="GA33" s="138"/>
      <c r="GB33" s="138"/>
      <c r="GC33" s="138"/>
      <c r="GD33" s="138"/>
      <c r="GE33" s="138"/>
      <c r="GF33" s="138"/>
      <c r="GG33" s="138"/>
      <c r="GH33" s="138"/>
      <c r="GI33" s="138"/>
      <c r="GJ33" s="138"/>
      <c r="GK33" s="138"/>
      <c r="GL33" s="138"/>
      <c r="GM33" s="138"/>
      <c r="GN33" s="138"/>
    </row>
    <row r="34" spans="1:196" ht="21" customHeight="1" x14ac:dyDescent="0.25">
      <c r="A34" s="140">
        <v>2</v>
      </c>
      <c r="B34" s="141" t="s">
        <v>152</v>
      </c>
      <c r="C34" s="141" t="s">
        <v>153</v>
      </c>
      <c r="D34" s="141"/>
      <c r="E34" s="184" t="s">
        <v>154</v>
      </c>
      <c r="F34" s="131">
        <f>F35+F38+F46+F48+F50+F53+F54+F55+F56+F58+F59+F60+F61</f>
        <v>402915.39999999997</v>
      </c>
      <c r="G34" s="131">
        <f>G35+G38+G46+G48+G50+G53+G54+G55+G56+G58+G59+G60+G61</f>
        <v>219251.70000000004</v>
      </c>
      <c r="H34" s="131">
        <f>H35+H38+H46+H48+H50+H53+H54+H55+H56+H58+H59+H60+H61</f>
        <v>196449.5</v>
      </c>
      <c r="I34" s="132">
        <f t="shared" si="5"/>
        <v>0.56330235664284134</v>
      </c>
      <c r="J34" s="131">
        <f t="shared" si="6"/>
        <v>-22802.200000000041</v>
      </c>
      <c r="K34" s="133">
        <f t="shared" si="1"/>
        <v>0.89599989418554093</v>
      </c>
      <c r="L34" s="134">
        <f>L35+L38+L46+L48+L50+L53+L54+L55+L56+L58+L59+L60+L61</f>
        <v>9853.4</v>
      </c>
      <c r="M34" s="131">
        <f>M35+M38+M46+M48+M50+M53+M54+M55+M56+M58+M59+M60+M61</f>
        <v>63281.000000000007</v>
      </c>
      <c r="N34" s="131">
        <f>N35+N38+N46+N48+N50+N53+N54+N55+N56+N58+N59+N60+N61</f>
        <v>48562.6</v>
      </c>
      <c r="O34" s="131">
        <f>O35+O38+O46+O48+O50+O53+O54+O55+O56+O58+O59+O60+O61</f>
        <v>45879.3</v>
      </c>
      <c r="P34" s="131">
        <f t="shared" si="8"/>
        <v>-2683.2999999999956</v>
      </c>
      <c r="Q34" s="135">
        <f t="shared" si="9"/>
        <v>0.94474554492551888</v>
      </c>
      <c r="R34" s="136">
        <f>R35+R38+R46+R48+R50+R53+R54+R55+R56+R58+R59+R60+R61</f>
        <v>412768.79999999993</v>
      </c>
      <c r="S34" s="131">
        <f>S35+S38+S46+S48+S50+S53+S54+S55+S56+S58+S59+S60+S61</f>
        <v>466196.39999999985</v>
      </c>
      <c r="T34" s="131">
        <f>T35+T38+T46+T48+T50+T53+T54+T55+T56+T58+T59+T60+T61</f>
        <v>267814.3</v>
      </c>
      <c r="U34" s="131">
        <f>U35+U38+U46+U48+U50+U53+U54+U55+U56+U58+U59+U60+U61</f>
        <v>242328.80000000002</v>
      </c>
      <c r="V34" s="131">
        <f t="shared" si="11"/>
        <v>-25485.499999999971</v>
      </c>
      <c r="W34" s="135">
        <f t="shared" si="12"/>
        <v>0.90483891263461302</v>
      </c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</row>
    <row r="35" spans="1:196" ht="19.899999999999999" customHeight="1" x14ac:dyDescent="0.25">
      <c r="A35" s="128"/>
      <c r="B35" s="206">
        <v>70101</v>
      </c>
      <c r="C35" s="207">
        <v>1010</v>
      </c>
      <c r="D35" s="172" t="s">
        <v>155</v>
      </c>
      <c r="E35" s="155" t="s">
        <v>156</v>
      </c>
      <c r="F35" s="152">
        <v>116405.7</v>
      </c>
      <c r="G35" s="152">
        <v>60257.4</v>
      </c>
      <c r="H35" s="152">
        <v>52111.5</v>
      </c>
      <c r="I35" s="193">
        <f t="shared" si="5"/>
        <v>0.14942532690688154</v>
      </c>
      <c r="J35" s="145">
        <f t="shared" si="6"/>
        <v>-8145.9000000000015</v>
      </c>
      <c r="K35" s="144">
        <f t="shared" si="1"/>
        <v>0.86481494389070879</v>
      </c>
      <c r="L35" s="156">
        <v>5433.2</v>
      </c>
      <c r="M35" s="145">
        <v>5441.3</v>
      </c>
      <c r="N35" s="145">
        <v>1740</v>
      </c>
      <c r="O35" s="145">
        <v>849.8</v>
      </c>
      <c r="P35" s="145">
        <f t="shared" si="8"/>
        <v>-890.2</v>
      </c>
      <c r="Q35" s="146">
        <f t="shared" si="9"/>
        <v>0.48839080459770112</v>
      </c>
      <c r="R35" s="157">
        <f t="shared" si="13"/>
        <v>121838.9</v>
      </c>
      <c r="S35" s="145">
        <f t="shared" si="14"/>
        <v>121847</v>
      </c>
      <c r="T35" s="145">
        <f t="shared" si="14"/>
        <v>61997.4</v>
      </c>
      <c r="U35" s="145">
        <f t="shared" si="14"/>
        <v>52961.3</v>
      </c>
      <c r="V35" s="145">
        <f t="shared" si="11"/>
        <v>-9036.0999999999985</v>
      </c>
      <c r="W35" s="146">
        <f t="shared" si="12"/>
        <v>0.85425033953036744</v>
      </c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</row>
    <row r="36" spans="1:196" s="169" customFormat="1" ht="78.599999999999994" hidden="1" customHeight="1" x14ac:dyDescent="0.3">
      <c r="A36" s="160"/>
      <c r="B36" s="208"/>
      <c r="C36" s="209"/>
      <c r="D36" s="194"/>
      <c r="E36" s="196" t="s">
        <v>157</v>
      </c>
      <c r="F36" s="153"/>
      <c r="G36" s="153"/>
      <c r="H36" s="153"/>
      <c r="I36" s="197">
        <f t="shared" si="5"/>
        <v>0</v>
      </c>
      <c r="J36" s="145">
        <f t="shared" si="6"/>
        <v>0</v>
      </c>
      <c r="K36" s="163" t="e">
        <f t="shared" si="1"/>
        <v>#DIV/0!</v>
      </c>
      <c r="L36" s="164"/>
      <c r="M36" s="150"/>
      <c r="N36" s="150"/>
      <c r="O36" s="150"/>
      <c r="P36" s="150">
        <f t="shared" si="8"/>
        <v>0</v>
      </c>
      <c r="Q36" s="135"/>
      <c r="R36" s="165">
        <f t="shared" si="13"/>
        <v>0</v>
      </c>
      <c r="S36" s="150">
        <f t="shared" si="14"/>
        <v>0</v>
      </c>
      <c r="T36" s="150">
        <f t="shared" si="14"/>
        <v>0</v>
      </c>
      <c r="U36" s="150">
        <f t="shared" si="14"/>
        <v>0</v>
      </c>
      <c r="V36" s="150">
        <f t="shared" si="11"/>
        <v>0</v>
      </c>
      <c r="W36" s="199" t="e">
        <f t="shared" si="12"/>
        <v>#DIV/0!</v>
      </c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7"/>
      <c r="BQ36" s="167"/>
      <c r="BR36" s="167"/>
      <c r="BS36" s="167"/>
      <c r="BT36" s="167"/>
      <c r="BU36" s="167"/>
      <c r="BV36" s="167"/>
      <c r="BW36" s="167"/>
      <c r="BX36" s="167"/>
      <c r="BY36" s="167"/>
      <c r="BZ36" s="167"/>
      <c r="CA36" s="167"/>
      <c r="CB36" s="167"/>
      <c r="CC36" s="167"/>
      <c r="CD36" s="167"/>
      <c r="CE36" s="167"/>
      <c r="CF36" s="167"/>
      <c r="CG36" s="167"/>
      <c r="CH36" s="167"/>
      <c r="CI36" s="167"/>
      <c r="CJ36" s="167"/>
      <c r="CK36" s="167"/>
      <c r="CL36" s="167"/>
      <c r="CM36" s="167"/>
      <c r="CN36" s="167"/>
      <c r="CO36" s="167"/>
      <c r="CP36" s="167"/>
      <c r="CQ36" s="167"/>
      <c r="CR36" s="167"/>
      <c r="CS36" s="167"/>
      <c r="CT36" s="167"/>
      <c r="CU36" s="167"/>
      <c r="CV36" s="167"/>
      <c r="CW36" s="167"/>
      <c r="CX36" s="167"/>
      <c r="CY36" s="167"/>
      <c r="CZ36" s="167"/>
      <c r="DA36" s="167"/>
      <c r="DB36" s="167"/>
      <c r="DC36" s="167"/>
      <c r="DD36" s="167"/>
      <c r="DE36" s="167"/>
      <c r="DF36" s="167"/>
      <c r="DG36" s="167"/>
      <c r="DH36" s="167"/>
      <c r="DI36" s="167"/>
      <c r="DJ36" s="167"/>
      <c r="DK36" s="167"/>
      <c r="DL36" s="167"/>
      <c r="DM36" s="167"/>
      <c r="DN36" s="167"/>
      <c r="DO36" s="167"/>
      <c r="DP36" s="167"/>
      <c r="DQ36" s="167"/>
      <c r="DR36" s="167"/>
      <c r="DS36" s="167"/>
      <c r="DT36" s="167"/>
      <c r="DU36" s="167"/>
      <c r="DV36" s="167"/>
      <c r="DW36" s="167"/>
      <c r="DX36" s="167"/>
      <c r="DY36" s="167"/>
      <c r="DZ36" s="167"/>
      <c r="EA36" s="167"/>
      <c r="EB36" s="167"/>
      <c r="EC36" s="167"/>
      <c r="ED36" s="167"/>
      <c r="EE36" s="167"/>
      <c r="EF36" s="167"/>
      <c r="EG36" s="167"/>
      <c r="EH36" s="167"/>
      <c r="EI36" s="167"/>
      <c r="EJ36" s="167"/>
      <c r="EK36" s="167"/>
      <c r="EL36" s="167"/>
      <c r="EM36" s="167"/>
      <c r="EN36" s="167"/>
      <c r="EO36" s="167"/>
      <c r="EP36" s="167"/>
      <c r="EQ36" s="167"/>
      <c r="ER36" s="167"/>
      <c r="ES36" s="167"/>
      <c r="ET36" s="167"/>
      <c r="EU36" s="167"/>
      <c r="EV36" s="167"/>
      <c r="EW36" s="167"/>
      <c r="EX36" s="167"/>
      <c r="EY36" s="167"/>
      <c r="EZ36" s="167"/>
      <c r="FA36" s="167"/>
      <c r="FB36" s="167"/>
      <c r="FC36" s="167"/>
      <c r="FD36" s="167"/>
      <c r="FE36" s="167"/>
      <c r="FF36" s="167"/>
      <c r="FG36" s="167"/>
      <c r="FH36" s="167"/>
      <c r="FI36" s="167"/>
      <c r="FJ36" s="167"/>
      <c r="FK36" s="167"/>
      <c r="FL36" s="167"/>
      <c r="FM36" s="167"/>
      <c r="FN36" s="167"/>
      <c r="FO36" s="167"/>
      <c r="FP36" s="167"/>
      <c r="FQ36" s="167"/>
      <c r="FR36" s="167"/>
      <c r="FS36" s="167"/>
      <c r="FT36" s="167"/>
      <c r="FU36" s="167"/>
      <c r="FV36" s="167"/>
      <c r="FW36" s="167"/>
      <c r="FX36" s="167"/>
      <c r="FY36" s="167"/>
      <c r="FZ36" s="167"/>
      <c r="GA36" s="167"/>
      <c r="GB36" s="167"/>
      <c r="GC36" s="167"/>
      <c r="GD36" s="167"/>
      <c r="GE36" s="168"/>
      <c r="GF36" s="168"/>
      <c r="GG36" s="168"/>
      <c r="GH36" s="168"/>
      <c r="GI36" s="168"/>
      <c r="GJ36" s="168"/>
      <c r="GK36" s="168"/>
      <c r="GL36" s="168"/>
      <c r="GM36" s="168"/>
      <c r="GN36" s="168"/>
    </row>
    <row r="37" spans="1:196" s="169" customFormat="1" ht="79.150000000000006" hidden="1" customHeight="1" x14ac:dyDescent="0.3">
      <c r="A37" s="160"/>
      <c r="B37" s="208"/>
      <c r="C37" s="209"/>
      <c r="D37" s="194"/>
      <c r="E37" s="196" t="s">
        <v>158</v>
      </c>
      <c r="F37" s="153"/>
      <c r="G37" s="153"/>
      <c r="H37" s="153"/>
      <c r="I37" s="210">
        <f t="shared" si="5"/>
        <v>0</v>
      </c>
      <c r="J37" s="145">
        <f t="shared" si="6"/>
        <v>0</v>
      </c>
      <c r="K37" s="163" t="e">
        <f t="shared" si="1"/>
        <v>#DIV/0!</v>
      </c>
      <c r="L37" s="164"/>
      <c r="M37" s="150"/>
      <c r="N37" s="150"/>
      <c r="O37" s="150"/>
      <c r="P37" s="150"/>
      <c r="Q37" s="135"/>
      <c r="R37" s="165">
        <f t="shared" si="13"/>
        <v>0</v>
      </c>
      <c r="S37" s="150">
        <f t="shared" si="14"/>
        <v>0</v>
      </c>
      <c r="T37" s="150">
        <f t="shared" si="14"/>
        <v>0</v>
      </c>
      <c r="U37" s="150">
        <f t="shared" si="14"/>
        <v>0</v>
      </c>
      <c r="V37" s="150">
        <f t="shared" si="11"/>
        <v>0</v>
      </c>
      <c r="W37" s="199" t="e">
        <f t="shared" si="12"/>
        <v>#DIV/0!</v>
      </c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7"/>
      <c r="BQ37" s="167"/>
      <c r="BR37" s="167"/>
      <c r="BS37" s="167"/>
      <c r="BT37" s="167"/>
      <c r="BU37" s="167"/>
      <c r="BV37" s="167"/>
      <c r="BW37" s="167"/>
      <c r="BX37" s="167"/>
      <c r="BY37" s="167"/>
      <c r="BZ37" s="167"/>
      <c r="CA37" s="167"/>
      <c r="CB37" s="167"/>
      <c r="CC37" s="167"/>
      <c r="CD37" s="167"/>
      <c r="CE37" s="167"/>
      <c r="CF37" s="167"/>
      <c r="CG37" s="167"/>
      <c r="CH37" s="167"/>
      <c r="CI37" s="167"/>
      <c r="CJ37" s="167"/>
      <c r="CK37" s="167"/>
      <c r="CL37" s="167"/>
      <c r="CM37" s="167"/>
      <c r="CN37" s="167"/>
      <c r="CO37" s="167"/>
      <c r="CP37" s="167"/>
      <c r="CQ37" s="167"/>
      <c r="CR37" s="167"/>
      <c r="CS37" s="167"/>
      <c r="CT37" s="167"/>
      <c r="CU37" s="167"/>
      <c r="CV37" s="167"/>
      <c r="CW37" s="167"/>
      <c r="CX37" s="167"/>
      <c r="CY37" s="167"/>
      <c r="CZ37" s="167"/>
      <c r="DA37" s="167"/>
      <c r="DB37" s="167"/>
      <c r="DC37" s="167"/>
      <c r="DD37" s="167"/>
      <c r="DE37" s="167"/>
      <c r="DF37" s="167"/>
      <c r="DG37" s="167"/>
      <c r="DH37" s="167"/>
      <c r="DI37" s="167"/>
      <c r="DJ37" s="167"/>
      <c r="DK37" s="167"/>
      <c r="DL37" s="167"/>
      <c r="DM37" s="167"/>
      <c r="DN37" s="167"/>
      <c r="DO37" s="167"/>
      <c r="DP37" s="167"/>
      <c r="DQ37" s="167"/>
      <c r="DR37" s="167"/>
      <c r="DS37" s="167"/>
      <c r="DT37" s="167"/>
      <c r="DU37" s="167"/>
      <c r="DV37" s="167"/>
      <c r="DW37" s="167"/>
      <c r="DX37" s="167"/>
      <c r="DY37" s="167"/>
      <c r="DZ37" s="167"/>
      <c r="EA37" s="167"/>
      <c r="EB37" s="167"/>
      <c r="EC37" s="167"/>
      <c r="ED37" s="167"/>
      <c r="EE37" s="167"/>
      <c r="EF37" s="167"/>
      <c r="EG37" s="167"/>
      <c r="EH37" s="167"/>
      <c r="EI37" s="167"/>
      <c r="EJ37" s="167"/>
      <c r="EK37" s="167"/>
      <c r="EL37" s="167"/>
      <c r="EM37" s="167"/>
      <c r="EN37" s="167"/>
      <c r="EO37" s="167"/>
      <c r="EP37" s="167"/>
      <c r="EQ37" s="167"/>
      <c r="ER37" s="167"/>
      <c r="ES37" s="167"/>
      <c r="ET37" s="167"/>
      <c r="EU37" s="167"/>
      <c r="EV37" s="167"/>
      <c r="EW37" s="167"/>
      <c r="EX37" s="167"/>
      <c r="EY37" s="167"/>
      <c r="EZ37" s="167"/>
      <c r="FA37" s="167"/>
      <c r="FB37" s="167"/>
      <c r="FC37" s="167"/>
      <c r="FD37" s="167"/>
      <c r="FE37" s="167"/>
      <c r="FF37" s="167"/>
      <c r="FG37" s="167"/>
      <c r="FH37" s="167"/>
      <c r="FI37" s="167"/>
      <c r="FJ37" s="167"/>
      <c r="FK37" s="167"/>
      <c r="FL37" s="167"/>
      <c r="FM37" s="167"/>
      <c r="FN37" s="167"/>
      <c r="FO37" s="167"/>
      <c r="FP37" s="167"/>
      <c r="FQ37" s="167"/>
      <c r="FR37" s="167"/>
      <c r="FS37" s="167"/>
      <c r="FT37" s="167"/>
      <c r="FU37" s="167"/>
      <c r="FV37" s="167"/>
      <c r="FW37" s="167"/>
      <c r="FX37" s="167"/>
      <c r="FY37" s="167"/>
      <c r="FZ37" s="167"/>
      <c r="GA37" s="167"/>
      <c r="GB37" s="167"/>
      <c r="GC37" s="167"/>
      <c r="GD37" s="167"/>
      <c r="GE37" s="168"/>
      <c r="GF37" s="168"/>
      <c r="GG37" s="168"/>
      <c r="GH37" s="168"/>
      <c r="GI37" s="168"/>
      <c r="GJ37" s="168"/>
      <c r="GK37" s="168"/>
      <c r="GL37" s="168"/>
      <c r="GM37" s="168"/>
      <c r="GN37" s="168"/>
    </row>
    <row r="38" spans="1:196" ht="42" customHeight="1" x14ac:dyDescent="0.3">
      <c r="A38" s="128"/>
      <c r="B38" s="154" t="s">
        <v>159</v>
      </c>
      <c r="C38" s="211">
        <v>1020</v>
      </c>
      <c r="D38" s="154"/>
      <c r="E38" s="155" t="s">
        <v>160</v>
      </c>
      <c r="F38" s="152">
        <v>110889</v>
      </c>
      <c r="G38" s="152">
        <v>57779.9</v>
      </c>
      <c r="H38" s="152">
        <v>47735.3</v>
      </c>
      <c r="I38" s="193">
        <f t="shared" si="5"/>
        <v>0.13687694285326776</v>
      </c>
      <c r="J38" s="145">
        <f t="shared" si="6"/>
        <v>-10044.599999999999</v>
      </c>
      <c r="K38" s="144">
        <f t="shared" si="1"/>
        <v>0.82615753921346358</v>
      </c>
      <c r="L38" s="156">
        <v>3805.1</v>
      </c>
      <c r="M38" s="145">
        <v>57219.8</v>
      </c>
      <c r="N38" s="145">
        <v>46492.7</v>
      </c>
      <c r="O38" s="145">
        <v>44853.7</v>
      </c>
      <c r="P38" s="145">
        <f t="shared" si="8"/>
        <v>-1639</v>
      </c>
      <c r="Q38" s="146">
        <f t="shared" si="9"/>
        <v>0.96474715385426102</v>
      </c>
      <c r="R38" s="157">
        <f t="shared" si="13"/>
        <v>114694.1</v>
      </c>
      <c r="S38" s="145">
        <f t="shared" si="14"/>
        <v>168108.79999999999</v>
      </c>
      <c r="T38" s="145">
        <f t="shared" si="14"/>
        <v>104272.6</v>
      </c>
      <c r="U38" s="145">
        <f t="shared" si="14"/>
        <v>92589</v>
      </c>
      <c r="V38" s="150">
        <f t="shared" si="11"/>
        <v>-11683.600000000006</v>
      </c>
      <c r="W38" s="146">
        <f t="shared" si="12"/>
        <v>0.88795138895548775</v>
      </c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</row>
    <row r="39" spans="1:196" s="169" customFormat="1" ht="42" customHeight="1" x14ac:dyDescent="0.3">
      <c r="A39" s="160"/>
      <c r="B39" s="161" t="s">
        <v>159</v>
      </c>
      <c r="C39" s="212">
        <v>1021</v>
      </c>
      <c r="D39" s="161" t="s">
        <v>161</v>
      </c>
      <c r="E39" s="162" t="s">
        <v>162</v>
      </c>
      <c r="F39" s="153">
        <v>110889</v>
      </c>
      <c r="G39" s="153">
        <v>57779.9</v>
      </c>
      <c r="H39" s="153">
        <v>47735.3</v>
      </c>
      <c r="I39" s="202">
        <f t="shared" si="5"/>
        <v>0.13687694285326776</v>
      </c>
      <c r="J39" s="145">
        <f t="shared" si="6"/>
        <v>-10044.599999999999</v>
      </c>
      <c r="K39" s="163">
        <f t="shared" si="1"/>
        <v>0.82615753921346358</v>
      </c>
      <c r="L39" s="164">
        <v>3805.1</v>
      </c>
      <c r="M39" s="150">
        <v>57219.8</v>
      </c>
      <c r="N39" s="150">
        <v>46492.7</v>
      </c>
      <c r="O39" s="150">
        <v>44853.7</v>
      </c>
      <c r="P39" s="150">
        <f t="shared" si="8"/>
        <v>-1639</v>
      </c>
      <c r="Q39" s="146">
        <f t="shared" si="9"/>
        <v>0.96474715385426102</v>
      </c>
      <c r="R39" s="165">
        <f t="shared" si="13"/>
        <v>114694.1</v>
      </c>
      <c r="S39" s="150">
        <f t="shared" si="14"/>
        <v>168108.79999999999</v>
      </c>
      <c r="T39" s="150">
        <f t="shared" si="14"/>
        <v>104272.6</v>
      </c>
      <c r="U39" s="150">
        <f t="shared" si="14"/>
        <v>92589</v>
      </c>
      <c r="V39" s="150">
        <f t="shared" si="11"/>
        <v>-11683.600000000006</v>
      </c>
      <c r="W39" s="199">
        <f t="shared" si="12"/>
        <v>0.88795138895548775</v>
      </c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7"/>
      <c r="BQ39" s="167"/>
      <c r="BR39" s="167"/>
      <c r="BS39" s="167"/>
      <c r="BT39" s="167"/>
      <c r="BU39" s="167"/>
      <c r="BV39" s="167"/>
      <c r="BW39" s="167"/>
      <c r="BX39" s="167"/>
      <c r="BY39" s="167"/>
      <c r="BZ39" s="167"/>
      <c r="CA39" s="167"/>
      <c r="CB39" s="167"/>
      <c r="CC39" s="167"/>
      <c r="CD39" s="167"/>
      <c r="CE39" s="167"/>
      <c r="CF39" s="167"/>
      <c r="CG39" s="167"/>
      <c r="CH39" s="167"/>
      <c r="CI39" s="167"/>
      <c r="CJ39" s="167"/>
      <c r="CK39" s="167"/>
      <c r="CL39" s="167"/>
      <c r="CM39" s="167"/>
      <c r="CN39" s="167"/>
      <c r="CO39" s="167"/>
      <c r="CP39" s="167"/>
      <c r="CQ39" s="167"/>
      <c r="CR39" s="167"/>
      <c r="CS39" s="167"/>
      <c r="CT39" s="167"/>
      <c r="CU39" s="167"/>
      <c r="CV39" s="167"/>
      <c r="CW39" s="167"/>
      <c r="CX39" s="167"/>
      <c r="CY39" s="167"/>
      <c r="CZ39" s="167"/>
      <c r="DA39" s="167"/>
      <c r="DB39" s="167"/>
      <c r="DC39" s="167"/>
      <c r="DD39" s="167"/>
      <c r="DE39" s="167"/>
      <c r="DF39" s="167"/>
      <c r="DG39" s="167"/>
      <c r="DH39" s="167"/>
      <c r="DI39" s="167"/>
      <c r="DJ39" s="167"/>
      <c r="DK39" s="167"/>
      <c r="DL39" s="167"/>
      <c r="DM39" s="167"/>
      <c r="DN39" s="167"/>
      <c r="DO39" s="167"/>
      <c r="DP39" s="167"/>
      <c r="DQ39" s="167"/>
      <c r="DR39" s="167"/>
      <c r="DS39" s="167"/>
      <c r="DT39" s="167"/>
      <c r="DU39" s="167"/>
      <c r="DV39" s="167"/>
      <c r="DW39" s="167"/>
      <c r="DX39" s="167"/>
      <c r="DY39" s="167"/>
      <c r="DZ39" s="167"/>
      <c r="EA39" s="167"/>
      <c r="EB39" s="167"/>
      <c r="EC39" s="167"/>
      <c r="ED39" s="167"/>
      <c r="EE39" s="167"/>
      <c r="EF39" s="167"/>
      <c r="EG39" s="167"/>
      <c r="EH39" s="167"/>
      <c r="EI39" s="167"/>
      <c r="EJ39" s="167"/>
      <c r="EK39" s="167"/>
      <c r="EL39" s="167"/>
      <c r="EM39" s="167"/>
      <c r="EN39" s="167"/>
      <c r="EO39" s="167"/>
      <c r="EP39" s="167"/>
      <c r="EQ39" s="167"/>
      <c r="ER39" s="167"/>
      <c r="ES39" s="167"/>
      <c r="ET39" s="167"/>
      <c r="EU39" s="167"/>
      <c r="EV39" s="167"/>
      <c r="EW39" s="167"/>
      <c r="EX39" s="167"/>
      <c r="EY39" s="167"/>
      <c r="EZ39" s="167"/>
      <c r="FA39" s="167"/>
      <c r="FB39" s="167"/>
      <c r="FC39" s="167"/>
      <c r="FD39" s="167"/>
      <c r="FE39" s="167"/>
      <c r="FF39" s="167"/>
      <c r="FG39" s="167"/>
      <c r="FH39" s="167"/>
      <c r="FI39" s="167"/>
      <c r="FJ39" s="167"/>
      <c r="FK39" s="167"/>
      <c r="FL39" s="167"/>
      <c r="FM39" s="167"/>
      <c r="FN39" s="167"/>
      <c r="FO39" s="167"/>
      <c r="FP39" s="167"/>
      <c r="FQ39" s="167"/>
      <c r="FR39" s="167"/>
      <c r="FS39" s="167"/>
      <c r="FT39" s="167"/>
      <c r="FU39" s="167"/>
      <c r="FV39" s="167"/>
      <c r="FW39" s="167"/>
      <c r="FX39" s="167"/>
      <c r="FY39" s="167"/>
      <c r="FZ39" s="167"/>
      <c r="GA39" s="167"/>
      <c r="GB39" s="167"/>
      <c r="GC39" s="167"/>
      <c r="GD39" s="167"/>
      <c r="GE39" s="168"/>
      <c r="GF39" s="168"/>
      <c r="GG39" s="168"/>
      <c r="GH39" s="168"/>
      <c r="GI39" s="168"/>
      <c r="GJ39" s="168"/>
      <c r="GK39" s="168"/>
      <c r="GL39" s="168"/>
      <c r="GM39" s="168"/>
      <c r="GN39" s="168"/>
    </row>
    <row r="40" spans="1:196" s="216" customFormat="1" ht="67.150000000000006" hidden="1" customHeight="1" x14ac:dyDescent="0.3">
      <c r="A40" s="160"/>
      <c r="B40" s="161"/>
      <c r="C40" s="212"/>
      <c r="D40" s="161"/>
      <c r="E40" s="196" t="s">
        <v>163</v>
      </c>
      <c r="F40" s="153"/>
      <c r="G40" s="153"/>
      <c r="H40" s="153"/>
      <c r="I40" s="202">
        <f t="shared" si="5"/>
        <v>0</v>
      </c>
      <c r="J40" s="131">
        <f t="shared" si="6"/>
        <v>0</v>
      </c>
      <c r="K40" s="163" t="e">
        <f t="shared" si="1"/>
        <v>#DIV/0!</v>
      </c>
      <c r="L40" s="164"/>
      <c r="M40" s="150"/>
      <c r="N40" s="150"/>
      <c r="O40" s="150"/>
      <c r="P40" s="150">
        <f t="shared" si="8"/>
        <v>0</v>
      </c>
      <c r="Q40" s="199" t="e">
        <f t="shared" si="9"/>
        <v>#DIV/0!</v>
      </c>
      <c r="R40" s="165">
        <f t="shared" si="13"/>
        <v>0</v>
      </c>
      <c r="S40" s="150">
        <f t="shared" si="14"/>
        <v>0</v>
      </c>
      <c r="T40" s="150">
        <f t="shared" si="14"/>
        <v>0</v>
      </c>
      <c r="U40" s="150">
        <f t="shared" si="14"/>
        <v>0</v>
      </c>
      <c r="V40" s="150">
        <f t="shared" si="11"/>
        <v>0</v>
      </c>
      <c r="W40" s="199" t="e">
        <f t="shared" si="12"/>
        <v>#DIV/0!</v>
      </c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5"/>
      <c r="GF40" s="215"/>
      <c r="GG40" s="215"/>
      <c r="GH40" s="215"/>
      <c r="GI40" s="215"/>
      <c r="GJ40" s="215"/>
      <c r="GK40" s="215"/>
      <c r="GL40" s="215"/>
      <c r="GM40" s="215"/>
      <c r="GN40" s="215"/>
    </row>
    <row r="41" spans="1:196" s="216" customFormat="1" ht="81.599999999999994" hidden="1" customHeight="1" x14ac:dyDescent="0.3">
      <c r="A41" s="160"/>
      <c r="B41" s="161"/>
      <c r="C41" s="212"/>
      <c r="D41" s="161"/>
      <c r="E41" s="196" t="s">
        <v>164</v>
      </c>
      <c r="F41" s="153"/>
      <c r="G41" s="153"/>
      <c r="H41" s="153"/>
      <c r="I41" s="202">
        <f t="shared" si="5"/>
        <v>0</v>
      </c>
      <c r="J41" s="131">
        <f t="shared" si="6"/>
        <v>0</v>
      </c>
      <c r="K41" s="133"/>
      <c r="L41" s="164"/>
      <c r="M41" s="150"/>
      <c r="N41" s="150"/>
      <c r="O41" s="150"/>
      <c r="P41" s="150">
        <f t="shared" si="8"/>
        <v>0</v>
      </c>
      <c r="Q41" s="199" t="e">
        <f t="shared" si="9"/>
        <v>#DIV/0!</v>
      </c>
      <c r="R41" s="165">
        <f t="shared" si="13"/>
        <v>0</v>
      </c>
      <c r="S41" s="150">
        <f t="shared" si="14"/>
        <v>0</v>
      </c>
      <c r="T41" s="150">
        <f t="shared" si="14"/>
        <v>0</v>
      </c>
      <c r="U41" s="150">
        <f t="shared" si="14"/>
        <v>0</v>
      </c>
      <c r="V41" s="150">
        <f t="shared" si="11"/>
        <v>0</v>
      </c>
      <c r="W41" s="199" t="e">
        <f t="shared" si="12"/>
        <v>#DIV/0!</v>
      </c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5"/>
      <c r="GF41" s="215"/>
      <c r="GG41" s="215"/>
      <c r="GH41" s="215"/>
      <c r="GI41" s="215"/>
      <c r="GJ41" s="215"/>
      <c r="GK41" s="215"/>
      <c r="GL41" s="215"/>
      <c r="GM41" s="215"/>
      <c r="GN41" s="215"/>
    </row>
    <row r="42" spans="1:196" s="221" customFormat="1" ht="66" hidden="1" customHeight="1" x14ac:dyDescent="0.3">
      <c r="A42" s="217"/>
      <c r="B42" s="161"/>
      <c r="C42" s="212"/>
      <c r="D42" s="161"/>
      <c r="E42" s="196" t="s">
        <v>165</v>
      </c>
      <c r="F42" s="150"/>
      <c r="G42" s="170"/>
      <c r="H42" s="170"/>
      <c r="I42" s="202">
        <f t="shared" si="5"/>
        <v>0</v>
      </c>
      <c r="J42" s="131">
        <f t="shared" si="6"/>
        <v>0</v>
      </c>
      <c r="K42" s="163" t="e">
        <f t="shared" si="1"/>
        <v>#DIV/0!</v>
      </c>
      <c r="L42" s="218"/>
      <c r="M42" s="171"/>
      <c r="N42" s="171"/>
      <c r="O42" s="171"/>
      <c r="P42" s="150">
        <f t="shared" si="8"/>
        <v>0</v>
      </c>
      <c r="Q42" s="135" t="e">
        <f t="shared" si="9"/>
        <v>#DIV/0!</v>
      </c>
      <c r="R42" s="165">
        <f t="shared" si="13"/>
        <v>0</v>
      </c>
      <c r="S42" s="150">
        <f t="shared" si="14"/>
        <v>0</v>
      </c>
      <c r="T42" s="150">
        <f t="shared" si="14"/>
        <v>0</v>
      </c>
      <c r="U42" s="150">
        <f t="shared" si="14"/>
        <v>0</v>
      </c>
      <c r="V42" s="150">
        <f t="shared" si="11"/>
        <v>0</v>
      </c>
      <c r="W42" s="199" t="e">
        <f t="shared" si="12"/>
        <v>#DIV/0!</v>
      </c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20"/>
      <c r="GF42" s="220"/>
      <c r="GG42" s="220"/>
      <c r="GH42" s="220"/>
      <c r="GI42" s="220"/>
      <c r="GJ42" s="220"/>
      <c r="GK42" s="220"/>
      <c r="GL42" s="220"/>
      <c r="GM42" s="220"/>
      <c r="GN42" s="220"/>
    </row>
    <row r="43" spans="1:196" s="221" customFormat="1" ht="81" hidden="1" customHeight="1" x14ac:dyDescent="0.3">
      <c r="A43" s="217"/>
      <c r="B43" s="161"/>
      <c r="C43" s="212"/>
      <c r="D43" s="161"/>
      <c r="E43" s="196" t="s">
        <v>166</v>
      </c>
      <c r="F43" s="170"/>
      <c r="G43" s="171"/>
      <c r="H43" s="170"/>
      <c r="I43" s="202">
        <f t="shared" si="5"/>
        <v>0</v>
      </c>
      <c r="J43" s="131">
        <f t="shared" si="6"/>
        <v>0</v>
      </c>
      <c r="K43" s="163" t="e">
        <f t="shared" si="1"/>
        <v>#DIV/0!</v>
      </c>
      <c r="L43" s="222"/>
      <c r="M43" s="170"/>
      <c r="N43" s="170"/>
      <c r="O43" s="170"/>
      <c r="P43" s="150">
        <f t="shared" si="8"/>
        <v>0</v>
      </c>
      <c r="Q43" s="199" t="e">
        <f t="shared" si="9"/>
        <v>#DIV/0!</v>
      </c>
      <c r="R43" s="223">
        <f t="shared" si="13"/>
        <v>0</v>
      </c>
      <c r="S43" s="170">
        <f t="shared" si="14"/>
        <v>0</v>
      </c>
      <c r="T43" s="170">
        <f t="shared" si="14"/>
        <v>0</v>
      </c>
      <c r="U43" s="170">
        <f t="shared" si="14"/>
        <v>0</v>
      </c>
      <c r="V43" s="150">
        <f t="shared" si="11"/>
        <v>0</v>
      </c>
      <c r="W43" s="199" t="e">
        <f t="shared" si="12"/>
        <v>#DIV/0!</v>
      </c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20"/>
      <c r="GF43" s="220"/>
      <c r="GG43" s="220"/>
      <c r="GH43" s="220"/>
      <c r="GI43" s="220"/>
      <c r="GJ43" s="220"/>
      <c r="GK43" s="220"/>
      <c r="GL43" s="220"/>
      <c r="GM43" s="220"/>
      <c r="GN43" s="220"/>
    </row>
    <row r="44" spans="1:196" s="221" customFormat="1" ht="81.599999999999994" hidden="1" customHeight="1" x14ac:dyDescent="0.3">
      <c r="A44" s="217"/>
      <c r="B44" s="161"/>
      <c r="C44" s="212"/>
      <c r="D44" s="161"/>
      <c r="E44" s="196" t="s">
        <v>158</v>
      </c>
      <c r="F44" s="171"/>
      <c r="G44" s="171"/>
      <c r="H44" s="171"/>
      <c r="I44" s="197">
        <f t="shared" si="5"/>
        <v>0</v>
      </c>
      <c r="J44" s="131">
        <f t="shared" si="6"/>
        <v>0</v>
      </c>
      <c r="K44" s="163" t="e">
        <f t="shared" si="1"/>
        <v>#DIV/0!</v>
      </c>
      <c r="L44" s="222"/>
      <c r="M44" s="170"/>
      <c r="N44" s="170"/>
      <c r="O44" s="170"/>
      <c r="P44" s="150">
        <f t="shared" si="8"/>
        <v>0</v>
      </c>
      <c r="Q44" s="135" t="e">
        <f t="shared" si="9"/>
        <v>#DIV/0!</v>
      </c>
      <c r="R44" s="223">
        <f t="shared" si="13"/>
        <v>0</v>
      </c>
      <c r="S44" s="170">
        <f t="shared" si="14"/>
        <v>0</v>
      </c>
      <c r="T44" s="170">
        <f t="shared" si="14"/>
        <v>0</v>
      </c>
      <c r="U44" s="170">
        <f t="shared" si="14"/>
        <v>0</v>
      </c>
      <c r="V44" s="150">
        <f t="shared" si="11"/>
        <v>0</v>
      </c>
      <c r="W44" s="199" t="e">
        <f t="shared" si="12"/>
        <v>#DIV/0!</v>
      </c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20"/>
      <c r="GF44" s="220"/>
      <c r="GG44" s="220"/>
      <c r="GH44" s="220"/>
      <c r="GI44" s="220"/>
      <c r="GJ44" s="220"/>
      <c r="GK44" s="220"/>
      <c r="GL44" s="220"/>
      <c r="GM44" s="220"/>
      <c r="GN44" s="220"/>
    </row>
    <row r="45" spans="1:196" s="221" customFormat="1" ht="96" customHeight="1" x14ac:dyDescent="0.3">
      <c r="A45" s="217"/>
      <c r="B45" s="161"/>
      <c r="C45" s="212"/>
      <c r="D45" s="161"/>
      <c r="E45" s="196" t="s">
        <v>167</v>
      </c>
      <c r="F45" s="150">
        <v>2602.6</v>
      </c>
      <c r="G45" s="150">
        <v>1301.4000000000001</v>
      </c>
      <c r="H45" s="150">
        <v>1301.4000000000001</v>
      </c>
      <c r="I45" s="202">
        <f t="shared" si="5"/>
        <v>3.7316546335571929E-3</v>
      </c>
      <c r="J45" s="131">
        <f t="shared" si="6"/>
        <v>0</v>
      </c>
      <c r="K45" s="163">
        <f t="shared" si="1"/>
        <v>1</v>
      </c>
      <c r="L45" s="222"/>
      <c r="M45" s="170"/>
      <c r="N45" s="170"/>
      <c r="O45" s="170"/>
      <c r="P45" s="151">
        <f t="shared" si="8"/>
        <v>0</v>
      </c>
      <c r="Q45" s="199"/>
      <c r="R45" s="223">
        <f t="shared" si="13"/>
        <v>2602.6</v>
      </c>
      <c r="S45" s="170">
        <f t="shared" si="14"/>
        <v>2602.6</v>
      </c>
      <c r="T45" s="170">
        <f t="shared" si="14"/>
        <v>1301.4000000000001</v>
      </c>
      <c r="U45" s="170">
        <f t="shared" si="14"/>
        <v>1301.4000000000001</v>
      </c>
      <c r="V45" s="150">
        <f t="shared" si="11"/>
        <v>0</v>
      </c>
      <c r="W45" s="199">
        <f t="shared" si="12"/>
        <v>1</v>
      </c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20"/>
      <c r="GF45" s="220"/>
      <c r="GG45" s="220"/>
      <c r="GH45" s="220"/>
      <c r="GI45" s="220"/>
      <c r="GJ45" s="220"/>
      <c r="GK45" s="220"/>
      <c r="GL45" s="220"/>
      <c r="GM45" s="220"/>
      <c r="GN45" s="220"/>
    </row>
    <row r="46" spans="1:196" ht="36.6" customHeight="1" x14ac:dyDescent="0.3">
      <c r="A46" s="128"/>
      <c r="B46" s="154" t="s">
        <v>159</v>
      </c>
      <c r="C46" s="211">
        <v>1030</v>
      </c>
      <c r="D46" s="154"/>
      <c r="E46" s="155" t="s">
        <v>168</v>
      </c>
      <c r="F46" s="152">
        <v>145174</v>
      </c>
      <c r="G46" s="152">
        <v>83986.3</v>
      </c>
      <c r="H46" s="152">
        <v>83717.7</v>
      </c>
      <c r="I46" s="193">
        <f t="shared" si="5"/>
        <v>0.24005343715671659</v>
      </c>
      <c r="J46" s="145">
        <f t="shared" si="6"/>
        <v>-268.60000000000582</v>
      </c>
      <c r="K46" s="144">
        <f t="shared" si="1"/>
        <v>0.99680185935087029</v>
      </c>
      <c r="L46" s="156"/>
      <c r="M46" s="145"/>
      <c r="N46" s="145"/>
      <c r="O46" s="145"/>
      <c r="P46" s="145">
        <f t="shared" si="8"/>
        <v>0</v>
      </c>
      <c r="Q46" s="146"/>
      <c r="R46" s="157">
        <f t="shared" si="13"/>
        <v>145174</v>
      </c>
      <c r="S46" s="145">
        <f t="shared" si="14"/>
        <v>145174</v>
      </c>
      <c r="T46" s="145">
        <f t="shared" si="14"/>
        <v>83986.3</v>
      </c>
      <c r="U46" s="145">
        <f t="shared" si="14"/>
        <v>83717.7</v>
      </c>
      <c r="V46" s="150">
        <f t="shared" si="11"/>
        <v>-268.60000000000582</v>
      </c>
      <c r="W46" s="146">
        <f t="shared" si="12"/>
        <v>0.99680185935087029</v>
      </c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</row>
    <row r="47" spans="1:196" s="169" customFormat="1" ht="51" customHeight="1" x14ac:dyDescent="0.3">
      <c r="A47" s="160"/>
      <c r="B47" s="161" t="s">
        <v>159</v>
      </c>
      <c r="C47" s="212">
        <v>1031</v>
      </c>
      <c r="D47" s="161" t="s">
        <v>161</v>
      </c>
      <c r="E47" s="162" t="s">
        <v>169</v>
      </c>
      <c r="F47" s="153">
        <v>145174</v>
      </c>
      <c r="G47" s="153">
        <v>83986.3</v>
      </c>
      <c r="H47" s="153">
        <v>83717.7</v>
      </c>
      <c r="I47" s="202">
        <f t="shared" si="5"/>
        <v>0.24005343715671659</v>
      </c>
      <c r="J47" s="150">
        <f t="shared" si="6"/>
        <v>-268.60000000000582</v>
      </c>
      <c r="K47" s="163">
        <f t="shared" si="1"/>
        <v>0.99680185935087029</v>
      </c>
      <c r="L47" s="164"/>
      <c r="M47" s="150"/>
      <c r="N47" s="150"/>
      <c r="O47" s="150"/>
      <c r="P47" s="150">
        <f t="shared" si="8"/>
        <v>0</v>
      </c>
      <c r="Q47" s="199"/>
      <c r="R47" s="165">
        <f t="shared" si="13"/>
        <v>145174</v>
      </c>
      <c r="S47" s="150">
        <f t="shared" si="14"/>
        <v>145174</v>
      </c>
      <c r="T47" s="150">
        <f t="shared" si="14"/>
        <v>83986.3</v>
      </c>
      <c r="U47" s="150">
        <f t="shared" si="14"/>
        <v>83717.7</v>
      </c>
      <c r="V47" s="150">
        <f t="shared" si="11"/>
        <v>-268.60000000000582</v>
      </c>
      <c r="W47" s="199">
        <f t="shared" si="12"/>
        <v>0.99680185935087029</v>
      </c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7"/>
      <c r="BQ47" s="167"/>
      <c r="BR47" s="167"/>
      <c r="BS47" s="167"/>
      <c r="BT47" s="167"/>
      <c r="BU47" s="167"/>
      <c r="BV47" s="167"/>
      <c r="BW47" s="167"/>
      <c r="BX47" s="167"/>
      <c r="BY47" s="167"/>
      <c r="BZ47" s="167"/>
      <c r="CA47" s="167"/>
      <c r="CB47" s="167"/>
      <c r="CC47" s="167"/>
      <c r="CD47" s="167"/>
      <c r="CE47" s="167"/>
      <c r="CF47" s="167"/>
      <c r="CG47" s="167"/>
      <c r="CH47" s="167"/>
      <c r="CI47" s="167"/>
      <c r="CJ47" s="167"/>
      <c r="CK47" s="167"/>
      <c r="CL47" s="167"/>
      <c r="CM47" s="167"/>
      <c r="CN47" s="167"/>
      <c r="CO47" s="167"/>
      <c r="CP47" s="167"/>
      <c r="CQ47" s="167"/>
      <c r="CR47" s="167"/>
      <c r="CS47" s="167"/>
      <c r="CT47" s="167"/>
      <c r="CU47" s="167"/>
      <c r="CV47" s="167"/>
      <c r="CW47" s="167"/>
      <c r="CX47" s="167"/>
      <c r="CY47" s="167"/>
      <c r="CZ47" s="167"/>
      <c r="DA47" s="167"/>
      <c r="DB47" s="167"/>
      <c r="DC47" s="167"/>
      <c r="DD47" s="167"/>
      <c r="DE47" s="167"/>
      <c r="DF47" s="167"/>
      <c r="DG47" s="167"/>
      <c r="DH47" s="167"/>
      <c r="DI47" s="167"/>
      <c r="DJ47" s="167"/>
      <c r="DK47" s="167"/>
      <c r="DL47" s="167"/>
      <c r="DM47" s="167"/>
      <c r="DN47" s="167"/>
      <c r="DO47" s="167"/>
      <c r="DP47" s="167"/>
      <c r="DQ47" s="167"/>
      <c r="DR47" s="167"/>
      <c r="DS47" s="167"/>
      <c r="DT47" s="167"/>
      <c r="DU47" s="167"/>
      <c r="DV47" s="167"/>
      <c r="DW47" s="167"/>
      <c r="DX47" s="167"/>
      <c r="DY47" s="167"/>
      <c r="DZ47" s="167"/>
      <c r="EA47" s="167"/>
      <c r="EB47" s="167"/>
      <c r="EC47" s="167"/>
      <c r="ED47" s="167"/>
      <c r="EE47" s="167"/>
      <c r="EF47" s="167"/>
      <c r="EG47" s="167"/>
      <c r="EH47" s="167"/>
      <c r="EI47" s="167"/>
      <c r="EJ47" s="167"/>
      <c r="EK47" s="167"/>
      <c r="EL47" s="167"/>
      <c r="EM47" s="167"/>
      <c r="EN47" s="167"/>
      <c r="EO47" s="167"/>
      <c r="EP47" s="167"/>
      <c r="EQ47" s="167"/>
      <c r="ER47" s="167"/>
      <c r="ES47" s="167"/>
      <c r="ET47" s="167"/>
      <c r="EU47" s="167"/>
      <c r="EV47" s="167"/>
      <c r="EW47" s="167"/>
      <c r="EX47" s="167"/>
      <c r="EY47" s="167"/>
      <c r="EZ47" s="167"/>
      <c r="FA47" s="167"/>
      <c r="FB47" s="167"/>
      <c r="FC47" s="167"/>
      <c r="FD47" s="167"/>
      <c r="FE47" s="167"/>
      <c r="FF47" s="167"/>
      <c r="FG47" s="167"/>
      <c r="FH47" s="167"/>
      <c r="FI47" s="167"/>
      <c r="FJ47" s="167"/>
      <c r="FK47" s="167"/>
      <c r="FL47" s="167"/>
      <c r="FM47" s="167"/>
      <c r="FN47" s="167"/>
      <c r="FO47" s="167"/>
      <c r="FP47" s="167"/>
      <c r="FQ47" s="167"/>
      <c r="FR47" s="167"/>
      <c r="FS47" s="167"/>
      <c r="FT47" s="167"/>
      <c r="FU47" s="167"/>
      <c r="FV47" s="167"/>
      <c r="FW47" s="167"/>
      <c r="FX47" s="167"/>
      <c r="FY47" s="167"/>
      <c r="FZ47" s="167"/>
      <c r="GA47" s="167"/>
      <c r="GB47" s="167"/>
      <c r="GC47" s="167"/>
      <c r="GD47" s="167"/>
      <c r="GE47" s="168"/>
      <c r="GF47" s="168"/>
      <c r="GG47" s="168"/>
      <c r="GH47" s="168"/>
      <c r="GI47" s="168"/>
      <c r="GJ47" s="168"/>
      <c r="GK47" s="168"/>
      <c r="GL47" s="168"/>
      <c r="GM47" s="168"/>
      <c r="GN47" s="168"/>
    </row>
    <row r="48" spans="1:196" ht="153.6" customHeight="1" x14ac:dyDescent="0.3">
      <c r="A48" s="128"/>
      <c r="B48" s="154" t="s">
        <v>159</v>
      </c>
      <c r="C48" s="211">
        <v>1060</v>
      </c>
      <c r="D48" s="154"/>
      <c r="E48" s="155" t="s">
        <v>170</v>
      </c>
      <c r="F48" s="152">
        <v>386.6</v>
      </c>
      <c r="G48" s="152">
        <v>257.7</v>
      </c>
      <c r="H48" s="152"/>
      <c r="I48" s="193">
        <f t="shared" si="5"/>
        <v>0</v>
      </c>
      <c r="J48" s="145">
        <f t="shared" si="6"/>
        <v>-257.7</v>
      </c>
      <c r="K48" s="144">
        <f t="shared" si="1"/>
        <v>0</v>
      </c>
      <c r="L48" s="156"/>
      <c r="M48" s="145"/>
      <c r="N48" s="145"/>
      <c r="O48" s="145"/>
      <c r="P48" s="145">
        <f t="shared" si="8"/>
        <v>0</v>
      </c>
      <c r="Q48" s="146"/>
      <c r="R48" s="157">
        <f t="shared" si="13"/>
        <v>386.6</v>
      </c>
      <c r="S48" s="145">
        <f t="shared" si="14"/>
        <v>386.6</v>
      </c>
      <c r="T48" s="145">
        <f t="shared" si="14"/>
        <v>257.7</v>
      </c>
      <c r="U48" s="145">
        <f t="shared" si="14"/>
        <v>0</v>
      </c>
      <c r="V48" s="150">
        <f t="shared" si="11"/>
        <v>-257.7</v>
      </c>
      <c r="W48" s="146">
        <f t="shared" si="12"/>
        <v>0</v>
      </c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</row>
    <row r="49" spans="1:196" s="169" customFormat="1" ht="54.75" customHeight="1" x14ac:dyDescent="0.3">
      <c r="A49" s="160"/>
      <c r="B49" s="161" t="s">
        <v>159</v>
      </c>
      <c r="C49" s="212">
        <v>1061</v>
      </c>
      <c r="D49" s="161" t="s">
        <v>161</v>
      </c>
      <c r="E49" s="162" t="s">
        <v>171</v>
      </c>
      <c r="F49" s="153">
        <v>386.6</v>
      </c>
      <c r="G49" s="153">
        <v>257.7</v>
      </c>
      <c r="H49" s="153"/>
      <c r="I49" s="202">
        <f t="shared" si="5"/>
        <v>0</v>
      </c>
      <c r="J49" s="150">
        <f t="shared" si="6"/>
        <v>-257.7</v>
      </c>
      <c r="K49" s="163">
        <f t="shared" si="1"/>
        <v>0</v>
      </c>
      <c r="L49" s="164"/>
      <c r="M49" s="150"/>
      <c r="N49" s="150"/>
      <c r="O49" s="150"/>
      <c r="P49" s="150">
        <f t="shared" si="8"/>
        <v>0</v>
      </c>
      <c r="Q49" s="199"/>
      <c r="R49" s="165">
        <f t="shared" si="13"/>
        <v>386.6</v>
      </c>
      <c r="S49" s="150">
        <f t="shared" si="14"/>
        <v>386.6</v>
      </c>
      <c r="T49" s="150">
        <f t="shared" si="14"/>
        <v>257.7</v>
      </c>
      <c r="U49" s="150">
        <f t="shared" si="14"/>
        <v>0</v>
      </c>
      <c r="V49" s="150">
        <f t="shared" si="11"/>
        <v>-257.7</v>
      </c>
      <c r="W49" s="199">
        <f t="shared" si="12"/>
        <v>0</v>
      </c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7"/>
      <c r="BQ49" s="167"/>
      <c r="BR49" s="167"/>
      <c r="BS49" s="167"/>
      <c r="BT49" s="167"/>
      <c r="BU49" s="167"/>
      <c r="BV49" s="167"/>
      <c r="BW49" s="167"/>
      <c r="BX49" s="167"/>
      <c r="BY49" s="167"/>
      <c r="BZ49" s="167"/>
      <c r="CA49" s="167"/>
      <c r="CB49" s="167"/>
      <c r="CC49" s="167"/>
      <c r="CD49" s="167"/>
      <c r="CE49" s="167"/>
      <c r="CF49" s="167"/>
      <c r="CG49" s="167"/>
      <c r="CH49" s="167"/>
      <c r="CI49" s="167"/>
      <c r="CJ49" s="167"/>
      <c r="CK49" s="167"/>
      <c r="CL49" s="167"/>
      <c r="CM49" s="167"/>
      <c r="CN49" s="167"/>
      <c r="CO49" s="167"/>
      <c r="CP49" s="167"/>
      <c r="CQ49" s="167"/>
      <c r="CR49" s="167"/>
      <c r="CS49" s="167"/>
      <c r="CT49" s="167"/>
      <c r="CU49" s="167"/>
      <c r="CV49" s="167"/>
      <c r="CW49" s="167"/>
      <c r="CX49" s="167"/>
      <c r="CY49" s="167"/>
      <c r="CZ49" s="167"/>
      <c r="DA49" s="167"/>
      <c r="DB49" s="167"/>
      <c r="DC49" s="167"/>
      <c r="DD49" s="167"/>
      <c r="DE49" s="167"/>
      <c r="DF49" s="167"/>
      <c r="DG49" s="167"/>
      <c r="DH49" s="167"/>
      <c r="DI49" s="167"/>
      <c r="DJ49" s="167"/>
      <c r="DK49" s="167"/>
      <c r="DL49" s="167"/>
      <c r="DM49" s="167"/>
      <c r="DN49" s="167"/>
      <c r="DO49" s="167"/>
      <c r="DP49" s="167"/>
      <c r="DQ49" s="167"/>
      <c r="DR49" s="167"/>
      <c r="DS49" s="167"/>
      <c r="DT49" s="167"/>
      <c r="DU49" s="167"/>
      <c r="DV49" s="167"/>
      <c r="DW49" s="167"/>
      <c r="DX49" s="167"/>
      <c r="DY49" s="167"/>
      <c r="DZ49" s="167"/>
      <c r="EA49" s="167"/>
      <c r="EB49" s="167"/>
      <c r="EC49" s="167"/>
      <c r="ED49" s="167"/>
      <c r="EE49" s="167"/>
      <c r="EF49" s="167"/>
      <c r="EG49" s="167"/>
      <c r="EH49" s="167"/>
      <c r="EI49" s="167"/>
      <c r="EJ49" s="167"/>
      <c r="EK49" s="167"/>
      <c r="EL49" s="167"/>
      <c r="EM49" s="167"/>
      <c r="EN49" s="167"/>
      <c r="EO49" s="167"/>
      <c r="EP49" s="167"/>
      <c r="EQ49" s="167"/>
      <c r="ER49" s="167"/>
      <c r="ES49" s="167"/>
      <c r="ET49" s="167"/>
      <c r="EU49" s="167"/>
      <c r="EV49" s="167"/>
      <c r="EW49" s="167"/>
      <c r="EX49" s="167"/>
      <c r="EY49" s="167"/>
      <c r="EZ49" s="167"/>
      <c r="FA49" s="167"/>
      <c r="FB49" s="167"/>
      <c r="FC49" s="167"/>
      <c r="FD49" s="167"/>
      <c r="FE49" s="167"/>
      <c r="FF49" s="167"/>
      <c r="FG49" s="167"/>
      <c r="FH49" s="167"/>
      <c r="FI49" s="167"/>
      <c r="FJ49" s="167"/>
      <c r="FK49" s="167"/>
      <c r="FL49" s="167"/>
      <c r="FM49" s="167"/>
      <c r="FN49" s="167"/>
      <c r="FO49" s="167"/>
      <c r="FP49" s="167"/>
      <c r="FQ49" s="167"/>
      <c r="FR49" s="167"/>
      <c r="FS49" s="167"/>
      <c r="FT49" s="167"/>
      <c r="FU49" s="167"/>
      <c r="FV49" s="167"/>
      <c r="FW49" s="167"/>
      <c r="FX49" s="167"/>
      <c r="FY49" s="167"/>
      <c r="FZ49" s="167"/>
      <c r="GA49" s="167"/>
      <c r="GB49" s="167"/>
      <c r="GC49" s="167"/>
      <c r="GD49" s="167"/>
      <c r="GE49" s="168"/>
      <c r="GF49" s="168"/>
      <c r="GG49" s="168"/>
      <c r="GH49" s="168"/>
      <c r="GI49" s="168"/>
      <c r="GJ49" s="168"/>
      <c r="GK49" s="168"/>
      <c r="GL49" s="168"/>
      <c r="GM49" s="168"/>
      <c r="GN49" s="168"/>
    </row>
    <row r="50" spans="1:196" ht="54.6" customHeight="1" x14ac:dyDescent="0.25">
      <c r="A50" s="128"/>
      <c r="B50" s="154" t="s">
        <v>172</v>
      </c>
      <c r="C50" s="211">
        <v>1070</v>
      </c>
      <c r="D50" s="154" t="s">
        <v>173</v>
      </c>
      <c r="E50" s="155" t="s">
        <v>174</v>
      </c>
      <c r="F50" s="152">
        <v>6427.8</v>
      </c>
      <c r="G50" s="152">
        <v>3414.6</v>
      </c>
      <c r="H50" s="152">
        <v>2605.6</v>
      </c>
      <c r="I50" s="193">
        <f t="shared" si="5"/>
        <v>7.4713380307335339E-3</v>
      </c>
      <c r="J50" s="145">
        <f t="shared" si="6"/>
        <v>-809</v>
      </c>
      <c r="K50" s="144">
        <f t="shared" si="1"/>
        <v>0.76307620219059336</v>
      </c>
      <c r="L50" s="156"/>
      <c r="M50" s="145">
        <v>4.3</v>
      </c>
      <c r="N50" s="145">
        <v>4.3</v>
      </c>
      <c r="O50" s="145">
        <v>4.3</v>
      </c>
      <c r="P50" s="145">
        <f t="shared" si="8"/>
        <v>0</v>
      </c>
      <c r="Q50" s="146">
        <f t="shared" si="9"/>
        <v>1</v>
      </c>
      <c r="R50" s="157">
        <f t="shared" si="13"/>
        <v>6427.8</v>
      </c>
      <c r="S50" s="145">
        <f t="shared" si="14"/>
        <v>6432.1</v>
      </c>
      <c r="T50" s="145">
        <f t="shared" si="14"/>
        <v>3418.9</v>
      </c>
      <c r="U50" s="145">
        <f t="shared" si="14"/>
        <v>2609.9</v>
      </c>
      <c r="V50" s="145">
        <f t="shared" si="11"/>
        <v>-809</v>
      </c>
      <c r="W50" s="146">
        <f t="shared" si="12"/>
        <v>0.76337418467928286</v>
      </c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</row>
    <row r="51" spans="1:196" s="169" customFormat="1" ht="49.9" hidden="1" customHeight="1" x14ac:dyDescent="0.3">
      <c r="A51" s="160"/>
      <c r="B51" s="161"/>
      <c r="C51" s="212"/>
      <c r="D51" s="161"/>
      <c r="E51" s="196" t="s">
        <v>175</v>
      </c>
      <c r="F51" s="153"/>
      <c r="G51" s="153"/>
      <c r="H51" s="153"/>
      <c r="I51" s="202">
        <f t="shared" si="5"/>
        <v>0</v>
      </c>
      <c r="J51" s="150">
        <f t="shared" si="6"/>
        <v>0</v>
      </c>
      <c r="K51" s="163" t="e">
        <f t="shared" si="1"/>
        <v>#DIV/0!</v>
      </c>
      <c r="L51" s="164"/>
      <c r="M51" s="150"/>
      <c r="N51" s="150"/>
      <c r="O51" s="150"/>
      <c r="P51" s="150">
        <f t="shared" si="8"/>
        <v>0</v>
      </c>
      <c r="Q51" s="146" t="e">
        <f t="shared" si="9"/>
        <v>#DIV/0!</v>
      </c>
      <c r="R51" s="165">
        <f t="shared" si="13"/>
        <v>0</v>
      </c>
      <c r="S51" s="150">
        <f t="shared" si="14"/>
        <v>0</v>
      </c>
      <c r="T51" s="150">
        <f t="shared" si="14"/>
        <v>0</v>
      </c>
      <c r="U51" s="150">
        <f t="shared" si="14"/>
        <v>0</v>
      </c>
      <c r="V51" s="150">
        <f t="shared" si="11"/>
        <v>0</v>
      </c>
      <c r="W51" s="199" t="e">
        <f t="shared" si="12"/>
        <v>#DIV/0!</v>
      </c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6"/>
      <c r="AQ51" s="166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7"/>
      <c r="BQ51" s="167"/>
      <c r="BR51" s="167"/>
      <c r="BS51" s="167"/>
      <c r="BT51" s="167"/>
      <c r="BU51" s="167"/>
      <c r="BV51" s="167"/>
      <c r="BW51" s="167"/>
      <c r="BX51" s="167"/>
      <c r="BY51" s="167"/>
      <c r="BZ51" s="167"/>
      <c r="CA51" s="167"/>
      <c r="CB51" s="167"/>
      <c r="CC51" s="167"/>
      <c r="CD51" s="167"/>
      <c r="CE51" s="167"/>
      <c r="CF51" s="167"/>
      <c r="CG51" s="167"/>
      <c r="CH51" s="167"/>
      <c r="CI51" s="167"/>
      <c r="CJ51" s="167"/>
      <c r="CK51" s="167"/>
      <c r="CL51" s="167"/>
      <c r="CM51" s="167"/>
      <c r="CN51" s="167"/>
      <c r="CO51" s="167"/>
      <c r="CP51" s="167"/>
      <c r="CQ51" s="167"/>
      <c r="CR51" s="167"/>
      <c r="CS51" s="167"/>
      <c r="CT51" s="167"/>
      <c r="CU51" s="167"/>
      <c r="CV51" s="167"/>
      <c r="CW51" s="167"/>
      <c r="CX51" s="167"/>
      <c r="CY51" s="167"/>
      <c r="CZ51" s="167"/>
      <c r="DA51" s="167"/>
      <c r="DB51" s="167"/>
      <c r="DC51" s="167"/>
      <c r="DD51" s="167"/>
      <c r="DE51" s="167"/>
      <c r="DF51" s="167"/>
      <c r="DG51" s="167"/>
      <c r="DH51" s="167"/>
      <c r="DI51" s="167"/>
      <c r="DJ51" s="167"/>
      <c r="DK51" s="167"/>
      <c r="DL51" s="167"/>
      <c r="DM51" s="167"/>
      <c r="DN51" s="167"/>
      <c r="DO51" s="167"/>
      <c r="DP51" s="167"/>
      <c r="DQ51" s="167"/>
      <c r="DR51" s="167"/>
      <c r="DS51" s="167"/>
      <c r="DT51" s="167"/>
      <c r="DU51" s="167"/>
      <c r="DV51" s="167"/>
      <c r="DW51" s="167"/>
      <c r="DX51" s="167"/>
      <c r="DY51" s="167"/>
      <c r="DZ51" s="167"/>
      <c r="EA51" s="167"/>
      <c r="EB51" s="167"/>
      <c r="EC51" s="167"/>
      <c r="ED51" s="167"/>
      <c r="EE51" s="167"/>
      <c r="EF51" s="167"/>
      <c r="EG51" s="167"/>
      <c r="EH51" s="167"/>
      <c r="EI51" s="167"/>
      <c r="EJ51" s="167"/>
      <c r="EK51" s="167"/>
      <c r="EL51" s="167"/>
      <c r="EM51" s="167"/>
      <c r="EN51" s="167"/>
      <c r="EO51" s="167"/>
      <c r="EP51" s="167"/>
      <c r="EQ51" s="167"/>
      <c r="ER51" s="167"/>
      <c r="ES51" s="167"/>
      <c r="ET51" s="167"/>
      <c r="EU51" s="167"/>
      <c r="EV51" s="167"/>
      <c r="EW51" s="167"/>
      <c r="EX51" s="167"/>
      <c r="EY51" s="167"/>
      <c r="EZ51" s="167"/>
      <c r="FA51" s="167"/>
      <c r="FB51" s="167"/>
      <c r="FC51" s="167"/>
      <c r="FD51" s="167"/>
      <c r="FE51" s="167"/>
      <c r="FF51" s="167"/>
      <c r="FG51" s="167"/>
      <c r="FH51" s="167"/>
      <c r="FI51" s="167"/>
      <c r="FJ51" s="167"/>
      <c r="FK51" s="167"/>
      <c r="FL51" s="167"/>
      <c r="FM51" s="167"/>
      <c r="FN51" s="167"/>
      <c r="FO51" s="167"/>
      <c r="FP51" s="167"/>
      <c r="FQ51" s="167"/>
      <c r="FR51" s="167"/>
      <c r="FS51" s="167"/>
      <c r="FT51" s="167"/>
      <c r="FU51" s="167"/>
      <c r="FV51" s="167"/>
      <c r="FW51" s="167"/>
      <c r="FX51" s="167"/>
      <c r="FY51" s="167"/>
      <c r="FZ51" s="167"/>
      <c r="GA51" s="167"/>
      <c r="GB51" s="167"/>
      <c r="GC51" s="167"/>
      <c r="GD51" s="167"/>
      <c r="GE51" s="168"/>
      <c r="GF51" s="168"/>
      <c r="GG51" s="168"/>
      <c r="GH51" s="168"/>
      <c r="GI51" s="168"/>
      <c r="GJ51" s="168"/>
      <c r="GK51" s="168"/>
      <c r="GL51" s="168"/>
      <c r="GM51" s="168"/>
      <c r="GN51" s="168"/>
    </row>
    <row r="52" spans="1:196" s="169" customFormat="1" ht="80.45" hidden="1" customHeight="1" x14ac:dyDescent="0.3">
      <c r="A52" s="160"/>
      <c r="B52" s="161"/>
      <c r="C52" s="212"/>
      <c r="D52" s="161"/>
      <c r="E52" s="196" t="s">
        <v>176</v>
      </c>
      <c r="F52" s="153"/>
      <c r="G52" s="153"/>
      <c r="H52" s="153"/>
      <c r="I52" s="202">
        <f t="shared" si="5"/>
        <v>0</v>
      </c>
      <c r="J52" s="150">
        <f t="shared" si="6"/>
        <v>0</v>
      </c>
      <c r="K52" s="133" t="e">
        <f t="shared" si="1"/>
        <v>#DIV/0!</v>
      </c>
      <c r="L52" s="164"/>
      <c r="M52" s="150"/>
      <c r="N52" s="150"/>
      <c r="O52" s="150"/>
      <c r="P52" s="150">
        <f t="shared" si="8"/>
        <v>0</v>
      </c>
      <c r="Q52" s="146" t="e">
        <f t="shared" si="9"/>
        <v>#DIV/0!</v>
      </c>
      <c r="R52" s="165">
        <f t="shared" si="13"/>
        <v>0</v>
      </c>
      <c r="S52" s="150">
        <f t="shared" si="14"/>
        <v>0</v>
      </c>
      <c r="T52" s="150">
        <f t="shared" si="14"/>
        <v>0</v>
      </c>
      <c r="U52" s="150">
        <f t="shared" si="14"/>
        <v>0</v>
      </c>
      <c r="V52" s="150">
        <f t="shared" si="11"/>
        <v>0</v>
      </c>
      <c r="W52" s="146" t="e">
        <f t="shared" si="12"/>
        <v>#DIV/0!</v>
      </c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7"/>
      <c r="BQ52" s="167"/>
      <c r="BR52" s="167"/>
      <c r="BS52" s="167"/>
      <c r="BT52" s="167"/>
      <c r="BU52" s="167"/>
      <c r="BV52" s="167"/>
      <c r="BW52" s="167"/>
      <c r="BX52" s="167"/>
      <c r="BY52" s="167"/>
      <c r="BZ52" s="167"/>
      <c r="CA52" s="167"/>
      <c r="CB52" s="167"/>
      <c r="CC52" s="167"/>
      <c r="CD52" s="167"/>
      <c r="CE52" s="167"/>
      <c r="CF52" s="167"/>
      <c r="CG52" s="167"/>
      <c r="CH52" s="167"/>
      <c r="CI52" s="167"/>
      <c r="CJ52" s="167"/>
      <c r="CK52" s="167"/>
      <c r="CL52" s="167"/>
      <c r="CM52" s="167"/>
      <c r="CN52" s="167"/>
      <c r="CO52" s="167"/>
      <c r="CP52" s="167"/>
      <c r="CQ52" s="167"/>
      <c r="CR52" s="167"/>
      <c r="CS52" s="167"/>
      <c r="CT52" s="167"/>
      <c r="CU52" s="167"/>
      <c r="CV52" s="167"/>
      <c r="CW52" s="167"/>
      <c r="CX52" s="167"/>
      <c r="CY52" s="167"/>
      <c r="CZ52" s="167"/>
      <c r="DA52" s="167"/>
      <c r="DB52" s="167"/>
      <c r="DC52" s="167"/>
      <c r="DD52" s="167"/>
      <c r="DE52" s="167"/>
      <c r="DF52" s="167"/>
      <c r="DG52" s="167"/>
      <c r="DH52" s="167"/>
      <c r="DI52" s="167"/>
      <c r="DJ52" s="167"/>
      <c r="DK52" s="167"/>
      <c r="DL52" s="167"/>
      <c r="DM52" s="167"/>
      <c r="DN52" s="167"/>
      <c r="DO52" s="167"/>
      <c r="DP52" s="167"/>
      <c r="DQ52" s="167"/>
      <c r="DR52" s="167"/>
      <c r="DS52" s="167"/>
      <c r="DT52" s="167"/>
      <c r="DU52" s="167"/>
      <c r="DV52" s="167"/>
      <c r="DW52" s="167"/>
      <c r="DX52" s="167"/>
      <c r="DY52" s="167"/>
      <c r="DZ52" s="167"/>
      <c r="EA52" s="167"/>
      <c r="EB52" s="167"/>
      <c r="EC52" s="167"/>
      <c r="ED52" s="167"/>
      <c r="EE52" s="167"/>
      <c r="EF52" s="167"/>
      <c r="EG52" s="167"/>
      <c r="EH52" s="167"/>
      <c r="EI52" s="167"/>
      <c r="EJ52" s="167"/>
      <c r="EK52" s="167"/>
      <c r="EL52" s="167"/>
      <c r="EM52" s="167"/>
      <c r="EN52" s="167"/>
      <c r="EO52" s="167"/>
      <c r="EP52" s="167"/>
      <c r="EQ52" s="167"/>
      <c r="ER52" s="167"/>
      <c r="ES52" s="167"/>
      <c r="ET52" s="167"/>
      <c r="EU52" s="167"/>
      <c r="EV52" s="167"/>
      <c r="EW52" s="167"/>
      <c r="EX52" s="167"/>
      <c r="EY52" s="167"/>
      <c r="EZ52" s="167"/>
      <c r="FA52" s="167"/>
      <c r="FB52" s="167"/>
      <c r="FC52" s="167"/>
      <c r="FD52" s="167"/>
      <c r="FE52" s="167"/>
      <c r="FF52" s="167"/>
      <c r="FG52" s="167"/>
      <c r="FH52" s="167"/>
      <c r="FI52" s="167"/>
      <c r="FJ52" s="167"/>
      <c r="FK52" s="167"/>
      <c r="FL52" s="167"/>
      <c r="FM52" s="167"/>
      <c r="FN52" s="167"/>
      <c r="FO52" s="167"/>
      <c r="FP52" s="167"/>
      <c r="FQ52" s="167"/>
      <c r="FR52" s="167"/>
      <c r="FS52" s="167"/>
      <c r="FT52" s="167"/>
      <c r="FU52" s="167"/>
      <c r="FV52" s="167"/>
      <c r="FW52" s="167"/>
      <c r="FX52" s="167"/>
      <c r="FY52" s="167"/>
      <c r="FZ52" s="167"/>
      <c r="GA52" s="167"/>
      <c r="GB52" s="167"/>
      <c r="GC52" s="167"/>
      <c r="GD52" s="167"/>
      <c r="GE52" s="168"/>
      <c r="GF52" s="168"/>
      <c r="GG52" s="168"/>
      <c r="GH52" s="168"/>
      <c r="GI52" s="168"/>
      <c r="GJ52" s="168"/>
      <c r="GK52" s="168"/>
      <c r="GL52" s="168"/>
      <c r="GM52" s="168"/>
      <c r="GN52" s="168"/>
    </row>
    <row r="53" spans="1:196" ht="40.15" customHeight="1" x14ac:dyDescent="0.25">
      <c r="A53" s="128"/>
      <c r="B53" s="154" t="s">
        <v>172</v>
      </c>
      <c r="C53" s="211">
        <v>1080</v>
      </c>
      <c r="D53" s="154" t="s">
        <v>177</v>
      </c>
      <c r="E53" s="155" t="s">
        <v>178</v>
      </c>
      <c r="F53" s="152">
        <v>10036.200000000001</v>
      </c>
      <c r="G53" s="152">
        <v>6187.2</v>
      </c>
      <c r="H53" s="152">
        <v>4484.3999999999996</v>
      </c>
      <c r="I53" s="193">
        <f t="shared" si="5"/>
        <v>1.2858638419182321E-2</v>
      </c>
      <c r="J53" s="145">
        <f t="shared" si="6"/>
        <v>-1702.8000000000002</v>
      </c>
      <c r="K53" s="144">
        <f t="shared" si="1"/>
        <v>0.72478665632273076</v>
      </c>
      <c r="L53" s="156">
        <v>615.1</v>
      </c>
      <c r="M53" s="145">
        <v>615.4</v>
      </c>
      <c r="N53" s="145">
        <v>325.39999999999998</v>
      </c>
      <c r="O53" s="145">
        <v>171.3</v>
      </c>
      <c r="P53" s="145">
        <f t="shared" si="8"/>
        <v>-154.09999999999997</v>
      </c>
      <c r="Q53" s="146">
        <f t="shared" si="9"/>
        <v>0.52642901044867862</v>
      </c>
      <c r="R53" s="157">
        <f t="shared" si="13"/>
        <v>10651.300000000001</v>
      </c>
      <c r="S53" s="145">
        <f t="shared" si="14"/>
        <v>10651.6</v>
      </c>
      <c r="T53" s="145">
        <f t="shared" si="14"/>
        <v>6512.5999999999995</v>
      </c>
      <c r="U53" s="145">
        <f t="shared" si="14"/>
        <v>4655.7</v>
      </c>
      <c r="V53" s="145">
        <f t="shared" si="11"/>
        <v>-1856.8999999999996</v>
      </c>
      <c r="W53" s="146">
        <f t="shared" si="12"/>
        <v>0.71487577925866785</v>
      </c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</row>
    <row r="54" spans="1:196" ht="40.15" customHeight="1" x14ac:dyDescent="0.25">
      <c r="A54" s="128"/>
      <c r="B54" s="154" t="s">
        <v>179</v>
      </c>
      <c r="C54" s="188" t="s">
        <v>180</v>
      </c>
      <c r="D54" s="188" t="s">
        <v>181</v>
      </c>
      <c r="E54" s="155" t="s">
        <v>182</v>
      </c>
      <c r="F54" s="152">
        <v>8184.4</v>
      </c>
      <c r="G54" s="152">
        <v>4310.3999999999996</v>
      </c>
      <c r="H54" s="152">
        <v>3515.2</v>
      </c>
      <c r="I54" s="193">
        <f t="shared" si="5"/>
        <v>1.0079539240725559E-2</v>
      </c>
      <c r="J54" s="145">
        <f t="shared" si="6"/>
        <v>-795.19999999999982</v>
      </c>
      <c r="K54" s="144">
        <f t="shared" si="1"/>
        <v>0.81551596139569416</v>
      </c>
      <c r="L54" s="156"/>
      <c r="M54" s="145"/>
      <c r="N54" s="145"/>
      <c r="O54" s="145"/>
      <c r="P54" s="145">
        <f t="shared" si="8"/>
        <v>0</v>
      </c>
      <c r="Q54" s="146"/>
      <c r="R54" s="157">
        <f t="shared" si="13"/>
        <v>8184.4</v>
      </c>
      <c r="S54" s="145">
        <f t="shared" si="14"/>
        <v>8184.4</v>
      </c>
      <c r="T54" s="145">
        <f t="shared" si="14"/>
        <v>4310.3999999999996</v>
      </c>
      <c r="U54" s="145">
        <f t="shared" si="14"/>
        <v>3515.2</v>
      </c>
      <c r="V54" s="145">
        <f t="shared" si="11"/>
        <v>-795.19999999999982</v>
      </c>
      <c r="W54" s="146">
        <f t="shared" si="12"/>
        <v>0.81551596139569416</v>
      </c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</row>
    <row r="55" spans="1:196" ht="27" customHeight="1" x14ac:dyDescent="0.25">
      <c r="A55" s="128"/>
      <c r="B55" s="154"/>
      <c r="C55" s="188" t="s">
        <v>183</v>
      </c>
      <c r="D55" s="188" t="s">
        <v>181</v>
      </c>
      <c r="E55" s="189" t="s">
        <v>184</v>
      </c>
      <c r="F55" s="152">
        <v>243.1</v>
      </c>
      <c r="G55" s="152">
        <v>237.7</v>
      </c>
      <c r="H55" s="152">
        <v>12.7</v>
      </c>
      <c r="I55" s="192">
        <f t="shared" si="5"/>
        <v>3.6416177843995964E-5</v>
      </c>
      <c r="J55" s="145">
        <f t="shared" si="6"/>
        <v>-225</v>
      </c>
      <c r="K55" s="144">
        <f t="shared" si="1"/>
        <v>5.3428691628102647E-2</v>
      </c>
      <c r="L55" s="156"/>
      <c r="M55" s="145"/>
      <c r="N55" s="145"/>
      <c r="O55" s="145"/>
      <c r="P55" s="145">
        <f t="shared" si="8"/>
        <v>0</v>
      </c>
      <c r="Q55" s="146"/>
      <c r="R55" s="157">
        <f t="shared" si="13"/>
        <v>243.1</v>
      </c>
      <c r="S55" s="145">
        <f t="shared" si="14"/>
        <v>243.1</v>
      </c>
      <c r="T55" s="145">
        <f t="shared" si="14"/>
        <v>237.7</v>
      </c>
      <c r="U55" s="145">
        <f t="shared" si="14"/>
        <v>12.7</v>
      </c>
      <c r="V55" s="145">
        <f t="shared" si="11"/>
        <v>-225</v>
      </c>
      <c r="W55" s="146">
        <f t="shared" si="12"/>
        <v>5.3428691628102647E-2</v>
      </c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</row>
    <row r="56" spans="1:196" ht="48" customHeight="1" x14ac:dyDescent="0.25">
      <c r="A56" s="128"/>
      <c r="B56" s="154" t="s">
        <v>185</v>
      </c>
      <c r="C56" s="188" t="s">
        <v>186</v>
      </c>
      <c r="D56" s="188" t="s">
        <v>181</v>
      </c>
      <c r="E56" s="155" t="s">
        <v>187</v>
      </c>
      <c r="F56" s="152">
        <v>427.4</v>
      </c>
      <c r="G56" s="152">
        <v>344.8</v>
      </c>
      <c r="H56" s="152">
        <v>221</v>
      </c>
      <c r="I56" s="193">
        <f t="shared" si="5"/>
        <v>6.3369884279709516E-4</v>
      </c>
      <c r="J56" s="145">
        <f t="shared" si="6"/>
        <v>-123.80000000000001</v>
      </c>
      <c r="K56" s="144">
        <f t="shared" si="1"/>
        <v>0.64095127610208813</v>
      </c>
      <c r="L56" s="156"/>
      <c r="M56" s="145">
        <v>0.2</v>
      </c>
      <c r="N56" s="145">
        <v>0.2</v>
      </c>
      <c r="O56" s="145">
        <v>0.2</v>
      </c>
      <c r="P56" s="145">
        <f t="shared" si="8"/>
        <v>0</v>
      </c>
      <c r="Q56" s="146"/>
      <c r="R56" s="157">
        <f t="shared" si="13"/>
        <v>427.4</v>
      </c>
      <c r="S56" s="145">
        <f t="shared" si="14"/>
        <v>427.59999999999997</v>
      </c>
      <c r="T56" s="145">
        <f t="shared" si="14"/>
        <v>345</v>
      </c>
      <c r="U56" s="145">
        <f t="shared" si="14"/>
        <v>221.2</v>
      </c>
      <c r="V56" s="145">
        <f t="shared" si="11"/>
        <v>-123.80000000000001</v>
      </c>
      <c r="W56" s="146">
        <f t="shared" si="12"/>
        <v>0.64115942028985506</v>
      </c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</row>
    <row r="57" spans="1:196" s="169" customFormat="1" ht="101.45" customHeight="1" x14ac:dyDescent="0.3">
      <c r="A57" s="160"/>
      <c r="B57" s="161"/>
      <c r="C57" s="195"/>
      <c r="D57" s="195"/>
      <c r="E57" s="162" t="s">
        <v>188</v>
      </c>
      <c r="F57" s="153">
        <v>42.6</v>
      </c>
      <c r="G57" s="153">
        <v>42.6</v>
      </c>
      <c r="H57" s="153"/>
      <c r="I57" s="202">
        <f t="shared" si="5"/>
        <v>0</v>
      </c>
      <c r="J57" s="150">
        <f t="shared" si="6"/>
        <v>-42.6</v>
      </c>
      <c r="K57" s="163">
        <f t="shared" si="1"/>
        <v>0</v>
      </c>
      <c r="L57" s="164"/>
      <c r="M57" s="150"/>
      <c r="N57" s="150"/>
      <c r="O57" s="150"/>
      <c r="P57" s="150">
        <f t="shared" si="8"/>
        <v>0</v>
      </c>
      <c r="Q57" s="199"/>
      <c r="R57" s="165">
        <f t="shared" si="13"/>
        <v>42.6</v>
      </c>
      <c r="S57" s="150">
        <f t="shared" si="14"/>
        <v>42.6</v>
      </c>
      <c r="T57" s="150">
        <f t="shared" si="14"/>
        <v>42.6</v>
      </c>
      <c r="U57" s="150">
        <f t="shared" si="14"/>
        <v>0</v>
      </c>
      <c r="V57" s="150">
        <f t="shared" si="11"/>
        <v>-42.6</v>
      </c>
      <c r="W57" s="199">
        <f t="shared" si="12"/>
        <v>0</v>
      </c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7"/>
      <c r="BR57" s="167"/>
      <c r="BS57" s="167"/>
      <c r="BT57" s="167"/>
      <c r="BU57" s="167"/>
      <c r="BV57" s="167"/>
      <c r="BW57" s="167"/>
      <c r="BX57" s="167"/>
      <c r="BY57" s="167"/>
      <c r="BZ57" s="167"/>
      <c r="CA57" s="167"/>
      <c r="CB57" s="167"/>
      <c r="CC57" s="167"/>
      <c r="CD57" s="167"/>
      <c r="CE57" s="167"/>
      <c r="CF57" s="167"/>
      <c r="CG57" s="167"/>
      <c r="CH57" s="167"/>
      <c r="CI57" s="167"/>
      <c r="CJ57" s="167"/>
      <c r="CK57" s="167"/>
      <c r="CL57" s="167"/>
      <c r="CM57" s="167"/>
      <c r="CN57" s="167"/>
      <c r="CO57" s="167"/>
      <c r="CP57" s="167"/>
      <c r="CQ57" s="167"/>
      <c r="CR57" s="167"/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167"/>
      <c r="DF57" s="167"/>
      <c r="DG57" s="167"/>
      <c r="DH57" s="167"/>
      <c r="DI57" s="167"/>
      <c r="DJ57" s="167"/>
      <c r="DK57" s="167"/>
      <c r="DL57" s="167"/>
      <c r="DM57" s="167"/>
      <c r="DN57" s="167"/>
      <c r="DO57" s="167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B57" s="167"/>
      <c r="EC57" s="167"/>
      <c r="ED57" s="167"/>
      <c r="EE57" s="167"/>
      <c r="EF57" s="167"/>
      <c r="EG57" s="167"/>
      <c r="EH57" s="167"/>
      <c r="EI57" s="167"/>
      <c r="EJ57" s="167"/>
      <c r="EK57" s="167"/>
      <c r="EL57" s="167"/>
      <c r="EM57" s="167"/>
      <c r="EN57" s="167"/>
      <c r="EO57" s="167"/>
      <c r="EP57" s="167"/>
      <c r="EQ57" s="167"/>
      <c r="ER57" s="167"/>
      <c r="ES57" s="167"/>
      <c r="ET57" s="167"/>
      <c r="EU57" s="167"/>
      <c r="EV57" s="167"/>
      <c r="EW57" s="167"/>
      <c r="EX57" s="167"/>
      <c r="EY57" s="167"/>
      <c r="EZ57" s="167"/>
      <c r="FA57" s="167"/>
      <c r="FB57" s="167"/>
      <c r="FC57" s="167"/>
      <c r="FD57" s="167"/>
      <c r="FE57" s="167"/>
      <c r="FF57" s="167"/>
      <c r="FG57" s="167"/>
      <c r="FH57" s="167"/>
      <c r="FI57" s="167"/>
      <c r="FJ57" s="167"/>
      <c r="FK57" s="167"/>
      <c r="FL57" s="167"/>
      <c r="FM57" s="167"/>
      <c r="FN57" s="167"/>
      <c r="FO57" s="167"/>
      <c r="FP57" s="167"/>
      <c r="FQ57" s="167"/>
      <c r="FR57" s="167"/>
      <c r="FS57" s="167"/>
      <c r="FT57" s="167"/>
      <c r="FU57" s="167"/>
      <c r="FV57" s="167"/>
      <c r="FW57" s="167"/>
      <c r="FX57" s="167"/>
      <c r="FY57" s="167"/>
      <c r="FZ57" s="167"/>
      <c r="GA57" s="167"/>
      <c r="GB57" s="167"/>
      <c r="GC57" s="167"/>
      <c r="GD57" s="167"/>
      <c r="GE57" s="168"/>
      <c r="GF57" s="168"/>
      <c r="GG57" s="168"/>
      <c r="GH57" s="168"/>
      <c r="GI57" s="168"/>
      <c r="GJ57" s="168"/>
      <c r="GK57" s="168"/>
      <c r="GL57" s="168"/>
      <c r="GM57" s="168"/>
      <c r="GN57" s="168"/>
    </row>
    <row r="58" spans="1:196" s="169" customFormat="1" ht="54" customHeight="1" x14ac:dyDescent="0.3">
      <c r="A58" s="160"/>
      <c r="B58" s="161"/>
      <c r="C58" s="195" t="s">
        <v>189</v>
      </c>
      <c r="D58" s="195" t="s">
        <v>181</v>
      </c>
      <c r="E58" s="162" t="s">
        <v>190</v>
      </c>
      <c r="F58" s="153">
        <v>1558.6</v>
      </c>
      <c r="G58" s="153">
        <v>835</v>
      </c>
      <c r="H58" s="153">
        <v>628.29999999999995</v>
      </c>
      <c r="I58" s="202">
        <f t="shared" si="5"/>
        <v>1.8015972078254065E-3</v>
      </c>
      <c r="J58" s="150">
        <f t="shared" si="6"/>
        <v>-206.70000000000005</v>
      </c>
      <c r="K58" s="163">
        <f t="shared" si="1"/>
        <v>0.75245508982035925</v>
      </c>
      <c r="L58" s="164"/>
      <c r="M58" s="150"/>
      <c r="N58" s="150"/>
      <c r="O58" s="150"/>
      <c r="P58" s="150">
        <f t="shared" si="8"/>
        <v>0</v>
      </c>
      <c r="Q58" s="199"/>
      <c r="R58" s="165">
        <f t="shared" si="13"/>
        <v>1558.6</v>
      </c>
      <c r="S58" s="150">
        <f t="shared" si="14"/>
        <v>1558.6</v>
      </c>
      <c r="T58" s="150">
        <f t="shared" si="14"/>
        <v>835</v>
      </c>
      <c r="U58" s="150">
        <f t="shared" si="14"/>
        <v>628.29999999999995</v>
      </c>
      <c r="V58" s="150">
        <f t="shared" si="11"/>
        <v>-206.70000000000005</v>
      </c>
      <c r="W58" s="199">
        <f t="shared" si="12"/>
        <v>0.75245508982035925</v>
      </c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7"/>
      <c r="BQ58" s="167"/>
      <c r="BR58" s="167"/>
      <c r="BS58" s="167"/>
      <c r="BT58" s="167"/>
      <c r="BU58" s="167"/>
      <c r="BV58" s="167"/>
      <c r="BW58" s="167"/>
      <c r="BX58" s="167"/>
      <c r="BY58" s="167"/>
      <c r="BZ58" s="167"/>
      <c r="CA58" s="167"/>
      <c r="CB58" s="167"/>
      <c r="CC58" s="167"/>
      <c r="CD58" s="167"/>
      <c r="CE58" s="167"/>
      <c r="CF58" s="167"/>
      <c r="CG58" s="167"/>
      <c r="CH58" s="167"/>
      <c r="CI58" s="167"/>
      <c r="CJ58" s="167"/>
      <c r="CK58" s="167"/>
      <c r="CL58" s="167"/>
      <c r="CM58" s="167"/>
      <c r="CN58" s="167"/>
      <c r="CO58" s="167"/>
      <c r="CP58" s="167"/>
      <c r="CQ58" s="167"/>
      <c r="CR58" s="167"/>
      <c r="CS58" s="167"/>
      <c r="CT58" s="167"/>
      <c r="CU58" s="167"/>
      <c r="CV58" s="167"/>
      <c r="CW58" s="167"/>
      <c r="CX58" s="167"/>
      <c r="CY58" s="167"/>
      <c r="CZ58" s="167"/>
      <c r="DA58" s="167"/>
      <c r="DB58" s="167"/>
      <c r="DC58" s="167"/>
      <c r="DD58" s="167"/>
      <c r="DE58" s="167"/>
      <c r="DF58" s="167"/>
      <c r="DG58" s="167"/>
      <c r="DH58" s="167"/>
      <c r="DI58" s="167"/>
      <c r="DJ58" s="167"/>
      <c r="DK58" s="167"/>
      <c r="DL58" s="167"/>
      <c r="DM58" s="167"/>
      <c r="DN58" s="167"/>
      <c r="DO58" s="167"/>
      <c r="DP58" s="167"/>
      <c r="DQ58" s="167"/>
      <c r="DR58" s="167"/>
      <c r="DS58" s="167"/>
      <c r="DT58" s="167"/>
      <c r="DU58" s="167"/>
      <c r="DV58" s="167"/>
      <c r="DW58" s="167"/>
      <c r="DX58" s="167"/>
      <c r="DY58" s="167"/>
      <c r="DZ58" s="167"/>
      <c r="EA58" s="167"/>
      <c r="EB58" s="167"/>
      <c r="EC58" s="167"/>
      <c r="ED58" s="167"/>
      <c r="EE58" s="167"/>
      <c r="EF58" s="167"/>
      <c r="EG58" s="167"/>
      <c r="EH58" s="167"/>
      <c r="EI58" s="167"/>
      <c r="EJ58" s="167"/>
      <c r="EK58" s="167"/>
      <c r="EL58" s="167"/>
      <c r="EM58" s="167"/>
      <c r="EN58" s="167"/>
      <c r="EO58" s="167"/>
      <c r="EP58" s="167"/>
      <c r="EQ58" s="167"/>
      <c r="ER58" s="167"/>
      <c r="ES58" s="167"/>
      <c r="ET58" s="167"/>
      <c r="EU58" s="167"/>
      <c r="EV58" s="167"/>
      <c r="EW58" s="167"/>
      <c r="EX58" s="167"/>
      <c r="EY58" s="167"/>
      <c r="EZ58" s="167"/>
      <c r="FA58" s="167"/>
      <c r="FB58" s="167"/>
      <c r="FC58" s="167"/>
      <c r="FD58" s="167"/>
      <c r="FE58" s="167"/>
      <c r="FF58" s="167"/>
      <c r="FG58" s="167"/>
      <c r="FH58" s="167"/>
      <c r="FI58" s="167"/>
      <c r="FJ58" s="167"/>
      <c r="FK58" s="167"/>
      <c r="FL58" s="167"/>
      <c r="FM58" s="167"/>
      <c r="FN58" s="167"/>
      <c r="FO58" s="167"/>
      <c r="FP58" s="167"/>
      <c r="FQ58" s="167"/>
      <c r="FR58" s="167"/>
      <c r="FS58" s="167"/>
      <c r="FT58" s="167"/>
      <c r="FU58" s="167"/>
      <c r="FV58" s="167"/>
      <c r="FW58" s="167"/>
      <c r="FX58" s="167"/>
      <c r="FY58" s="167"/>
      <c r="FZ58" s="167"/>
      <c r="GA58" s="167"/>
      <c r="GB58" s="167"/>
      <c r="GC58" s="167"/>
      <c r="GD58" s="167"/>
      <c r="GE58" s="168"/>
      <c r="GF58" s="168"/>
      <c r="GG58" s="168"/>
      <c r="GH58" s="168"/>
      <c r="GI58" s="168"/>
      <c r="GJ58" s="168"/>
      <c r="GK58" s="168"/>
      <c r="GL58" s="168"/>
      <c r="GM58" s="168"/>
      <c r="GN58" s="168"/>
    </row>
    <row r="59" spans="1:196" ht="36" customHeight="1" x14ac:dyDescent="0.25">
      <c r="A59" s="128"/>
      <c r="B59" s="154" t="s">
        <v>191</v>
      </c>
      <c r="C59" s="188" t="s">
        <v>192</v>
      </c>
      <c r="D59" s="188" t="s">
        <v>181</v>
      </c>
      <c r="E59" s="155" t="s">
        <v>193</v>
      </c>
      <c r="F59" s="152">
        <v>2395</v>
      </c>
      <c r="G59" s="152">
        <v>1173.0999999999999</v>
      </c>
      <c r="H59" s="152">
        <v>1009.9</v>
      </c>
      <c r="I59" s="193">
        <f t="shared" si="5"/>
        <v>2.8958029924922458E-3</v>
      </c>
      <c r="J59" s="145">
        <f t="shared" si="6"/>
        <v>-163.19999999999993</v>
      </c>
      <c r="K59" s="144">
        <f t="shared" si="1"/>
        <v>0.86088142528343714</v>
      </c>
      <c r="L59" s="156"/>
      <c r="M59" s="145"/>
      <c r="N59" s="145"/>
      <c r="O59" s="145"/>
      <c r="P59" s="145">
        <f t="shared" si="8"/>
        <v>0</v>
      </c>
      <c r="Q59" s="146"/>
      <c r="R59" s="157">
        <f t="shared" si="13"/>
        <v>2395</v>
      </c>
      <c r="S59" s="145">
        <f t="shared" si="14"/>
        <v>2395</v>
      </c>
      <c r="T59" s="145">
        <f t="shared" si="14"/>
        <v>1173.0999999999999</v>
      </c>
      <c r="U59" s="145">
        <f t="shared" si="14"/>
        <v>1009.9</v>
      </c>
      <c r="V59" s="145">
        <f t="shared" si="11"/>
        <v>-163.19999999999993</v>
      </c>
      <c r="W59" s="146">
        <f t="shared" si="12"/>
        <v>0.86088142528343714</v>
      </c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</row>
    <row r="60" spans="1:196" s="169" customFormat="1" ht="71.25" customHeight="1" x14ac:dyDescent="0.3">
      <c r="A60" s="160"/>
      <c r="B60" s="161"/>
      <c r="C60" s="195" t="s">
        <v>194</v>
      </c>
      <c r="D60" s="195" t="s">
        <v>181</v>
      </c>
      <c r="E60" s="162" t="s">
        <v>195</v>
      </c>
      <c r="F60" s="153">
        <v>287.60000000000002</v>
      </c>
      <c r="G60" s="153">
        <v>287.60000000000002</v>
      </c>
      <c r="H60" s="153">
        <v>270.89999999999998</v>
      </c>
      <c r="I60" s="202">
        <f t="shared" si="5"/>
        <v>7.7678288015263822E-4</v>
      </c>
      <c r="J60" s="150">
        <f t="shared" si="6"/>
        <v>-16.700000000000045</v>
      </c>
      <c r="K60" s="163">
        <f t="shared" si="1"/>
        <v>0.94193324061196093</v>
      </c>
      <c r="L60" s="164"/>
      <c r="M60" s="150"/>
      <c r="N60" s="150"/>
      <c r="O60" s="150"/>
      <c r="P60" s="150">
        <f t="shared" si="8"/>
        <v>0</v>
      </c>
      <c r="Q60" s="199"/>
      <c r="R60" s="165">
        <f t="shared" si="13"/>
        <v>287.60000000000002</v>
      </c>
      <c r="S60" s="150">
        <f t="shared" si="14"/>
        <v>287.60000000000002</v>
      </c>
      <c r="T60" s="150">
        <f t="shared" si="14"/>
        <v>287.60000000000002</v>
      </c>
      <c r="U60" s="150">
        <f t="shared" si="14"/>
        <v>270.89999999999998</v>
      </c>
      <c r="V60" s="150">
        <f t="shared" si="11"/>
        <v>-16.700000000000045</v>
      </c>
      <c r="W60" s="199">
        <f t="shared" si="12"/>
        <v>0.94193324061196093</v>
      </c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7"/>
      <c r="BQ60" s="167"/>
      <c r="BR60" s="167"/>
      <c r="BS60" s="167"/>
      <c r="BT60" s="167"/>
      <c r="BU60" s="167"/>
      <c r="BV60" s="167"/>
      <c r="BW60" s="167"/>
      <c r="BX60" s="167"/>
      <c r="BY60" s="167"/>
      <c r="BZ60" s="167"/>
      <c r="CA60" s="167"/>
      <c r="CB60" s="167"/>
      <c r="CC60" s="167"/>
      <c r="CD60" s="167"/>
      <c r="CE60" s="167"/>
      <c r="CF60" s="167"/>
      <c r="CG60" s="167"/>
      <c r="CH60" s="167"/>
      <c r="CI60" s="167"/>
      <c r="CJ60" s="167"/>
      <c r="CK60" s="167"/>
      <c r="CL60" s="167"/>
      <c r="CM60" s="167"/>
      <c r="CN60" s="167"/>
      <c r="CO60" s="167"/>
      <c r="CP60" s="167"/>
      <c r="CQ60" s="167"/>
      <c r="CR60" s="167"/>
      <c r="CS60" s="167"/>
      <c r="CT60" s="167"/>
      <c r="CU60" s="167"/>
      <c r="CV60" s="167"/>
      <c r="CW60" s="167"/>
      <c r="CX60" s="167"/>
      <c r="CY60" s="167"/>
      <c r="CZ60" s="167"/>
      <c r="DA60" s="167"/>
      <c r="DB60" s="167"/>
      <c r="DC60" s="167"/>
      <c r="DD60" s="167"/>
      <c r="DE60" s="167"/>
      <c r="DF60" s="167"/>
      <c r="DG60" s="167"/>
      <c r="DH60" s="167"/>
      <c r="DI60" s="167"/>
      <c r="DJ60" s="167"/>
      <c r="DK60" s="167"/>
      <c r="DL60" s="167"/>
      <c r="DM60" s="167"/>
      <c r="DN60" s="167"/>
      <c r="DO60" s="167"/>
      <c r="DP60" s="167"/>
      <c r="DQ60" s="167"/>
      <c r="DR60" s="167"/>
      <c r="DS60" s="167"/>
      <c r="DT60" s="167"/>
      <c r="DU60" s="167"/>
      <c r="DV60" s="167"/>
      <c r="DW60" s="167"/>
      <c r="DX60" s="167"/>
      <c r="DY60" s="167"/>
      <c r="DZ60" s="167"/>
      <c r="EA60" s="167"/>
      <c r="EB60" s="167"/>
      <c r="EC60" s="167"/>
      <c r="ED60" s="167"/>
      <c r="EE60" s="167"/>
      <c r="EF60" s="167"/>
      <c r="EG60" s="167"/>
      <c r="EH60" s="167"/>
      <c r="EI60" s="167"/>
      <c r="EJ60" s="167"/>
      <c r="EK60" s="167"/>
      <c r="EL60" s="167"/>
      <c r="EM60" s="167"/>
      <c r="EN60" s="167"/>
      <c r="EO60" s="167"/>
      <c r="EP60" s="167"/>
      <c r="EQ60" s="167"/>
      <c r="ER60" s="167"/>
      <c r="ES60" s="167"/>
      <c r="ET60" s="167"/>
      <c r="EU60" s="167"/>
      <c r="EV60" s="167"/>
      <c r="EW60" s="167"/>
      <c r="EX60" s="167"/>
      <c r="EY60" s="167"/>
      <c r="EZ60" s="167"/>
      <c r="FA60" s="167"/>
      <c r="FB60" s="167"/>
      <c r="FC60" s="167"/>
      <c r="FD60" s="167"/>
      <c r="FE60" s="167"/>
      <c r="FF60" s="167"/>
      <c r="FG60" s="167"/>
      <c r="FH60" s="167"/>
      <c r="FI60" s="167"/>
      <c r="FJ60" s="167"/>
      <c r="FK60" s="167"/>
      <c r="FL60" s="167"/>
      <c r="FM60" s="167"/>
      <c r="FN60" s="167"/>
      <c r="FO60" s="167"/>
      <c r="FP60" s="167"/>
      <c r="FQ60" s="167"/>
      <c r="FR60" s="167"/>
      <c r="FS60" s="167"/>
      <c r="FT60" s="167"/>
      <c r="FU60" s="167"/>
      <c r="FV60" s="167"/>
      <c r="FW60" s="167"/>
      <c r="FX60" s="167"/>
      <c r="FY60" s="167"/>
      <c r="FZ60" s="167"/>
      <c r="GA60" s="167"/>
      <c r="GB60" s="167"/>
      <c r="GC60" s="167"/>
      <c r="GD60" s="167"/>
      <c r="GE60" s="168"/>
      <c r="GF60" s="168"/>
      <c r="GG60" s="168"/>
      <c r="GH60" s="168"/>
      <c r="GI60" s="168"/>
      <c r="GJ60" s="168"/>
      <c r="GK60" s="168"/>
      <c r="GL60" s="168"/>
      <c r="GM60" s="168"/>
      <c r="GN60" s="168"/>
    </row>
    <row r="61" spans="1:196" s="169" customFormat="1" ht="87" customHeight="1" x14ac:dyDescent="0.3">
      <c r="A61" s="160"/>
      <c r="B61" s="161"/>
      <c r="C61" s="195" t="s">
        <v>196</v>
      </c>
      <c r="D61" s="195" t="s">
        <v>181</v>
      </c>
      <c r="E61" s="162" t="s">
        <v>197</v>
      </c>
      <c r="F61" s="153">
        <v>500</v>
      </c>
      <c r="G61" s="153">
        <v>180</v>
      </c>
      <c r="H61" s="153">
        <v>137</v>
      </c>
      <c r="I61" s="202">
        <f t="shared" si="5"/>
        <v>3.9283593422263362E-4</v>
      </c>
      <c r="J61" s="150">
        <f t="shared" si="6"/>
        <v>-43</v>
      </c>
      <c r="K61" s="163">
        <f t="shared" si="1"/>
        <v>0.76111111111111107</v>
      </c>
      <c r="L61" s="164"/>
      <c r="M61" s="150"/>
      <c r="N61" s="150"/>
      <c r="O61" s="150"/>
      <c r="P61" s="150">
        <f t="shared" si="8"/>
        <v>0</v>
      </c>
      <c r="Q61" s="199"/>
      <c r="R61" s="165">
        <f t="shared" si="13"/>
        <v>500</v>
      </c>
      <c r="S61" s="150">
        <f t="shared" si="14"/>
        <v>500</v>
      </c>
      <c r="T61" s="150">
        <f t="shared" si="14"/>
        <v>180</v>
      </c>
      <c r="U61" s="150">
        <f t="shared" si="14"/>
        <v>137</v>
      </c>
      <c r="V61" s="150">
        <f t="shared" si="11"/>
        <v>-43</v>
      </c>
      <c r="W61" s="199">
        <f t="shared" si="12"/>
        <v>0.76111111111111107</v>
      </c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7"/>
      <c r="BQ61" s="167"/>
      <c r="BR61" s="167"/>
      <c r="BS61" s="167"/>
      <c r="BT61" s="167"/>
      <c r="BU61" s="167"/>
      <c r="BV61" s="167"/>
      <c r="BW61" s="167"/>
      <c r="BX61" s="167"/>
      <c r="BY61" s="167"/>
      <c r="BZ61" s="167"/>
      <c r="CA61" s="167"/>
      <c r="CB61" s="167"/>
      <c r="CC61" s="167"/>
      <c r="CD61" s="167"/>
      <c r="CE61" s="167"/>
      <c r="CF61" s="167"/>
      <c r="CG61" s="167"/>
      <c r="CH61" s="167"/>
      <c r="CI61" s="167"/>
      <c r="CJ61" s="167"/>
      <c r="CK61" s="167"/>
      <c r="CL61" s="167"/>
      <c r="CM61" s="167"/>
      <c r="CN61" s="167"/>
      <c r="CO61" s="167"/>
      <c r="CP61" s="167"/>
      <c r="CQ61" s="167"/>
      <c r="CR61" s="167"/>
      <c r="CS61" s="167"/>
      <c r="CT61" s="167"/>
      <c r="CU61" s="167"/>
      <c r="CV61" s="167"/>
      <c r="CW61" s="167"/>
      <c r="CX61" s="167"/>
      <c r="CY61" s="167"/>
      <c r="CZ61" s="167"/>
      <c r="DA61" s="167"/>
      <c r="DB61" s="167"/>
      <c r="DC61" s="167"/>
      <c r="DD61" s="167"/>
      <c r="DE61" s="167"/>
      <c r="DF61" s="167"/>
      <c r="DG61" s="167"/>
      <c r="DH61" s="167"/>
      <c r="DI61" s="167"/>
      <c r="DJ61" s="167"/>
      <c r="DK61" s="167"/>
      <c r="DL61" s="167"/>
      <c r="DM61" s="167"/>
      <c r="DN61" s="167"/>
      <c r="DO61" s="167"/>
      <c r="DP61" s="167"/>
      <c r="DQ61" s="167"/>
      <c r="DR61" s="167"/>
      <c r="DS61" s="167"/>
      <c r="DT61" s="167"/>
      <c r="DU61" s="167"/>
      <c r="DV61" s="167"/>
      <c r="DW61" s="167"/>
      <c r="DX61" s="167"/>
      <c r="DY61" s="167"/>
      <c r="DZ61" s="167"/>
      <c r="EA61" s="167"/>
      <c r="EB61" s="167"/>
      <c r="EC61" s="167"/>
      <c r="ED61" s="167"/>
      <c r="EE61" s="167"/>
      <c r="EF61" s="167"/>
      <c r="EG61" s="167"/>
      <c r="EH61" s="167"/>
      <c r="EI61" s="167"/>
      <c r="EJ61" s="167"/>
      <c r="EK61" s="167"/>
      <c r="EL61" s="167"/>
      <c r="EM61" s="167"/>
      <c r="EN61" s="167"/>
      <c r="EO61" s="167"/>
      <c r="EP61" s="167"/>
      <c r="EQ61" s="167"/>
      <c r="ER61" s="167"/>
      <c r="ES61" s="167"/>
      <c r="ET61" s="167"/>
      <c r="EU61" s="167"/>
      <c r="EV61" s="167"/>
      <c r="EW61" s="167"/>
      <c r="EX61" s="167"/>
      <c r="EY61" s="167"/>
      <c r="EZ61" s="167"/>
      <c r="FA61" s="167"/>
      <c r="FB61" s="167"/>
      <c r="FC61" s="167"/>
      <c r="FD61" s="167"/>
      <c r="FE61" s="167"/>
      <c r="FF61" s="167"/>
      <c r="FG61" s="167"/>
      <c r="FH61" s="167"/>
      <c r="FI61" s="167"/>
      <c r="FJ61" s="167"/>
      <c r="FK61" s="167"/>
      <c r="FL61" s="167"/>
      <c r="FM61" s="167"/>
      <c r="FN61" s="167"/>
      <c r="FO61" s="167"/>
      <c r="FP61" s="167"/>
      <c r="FQ61" s="167"/>
      <c r="FR61" s="167"/>
      <c r="FS61" s="167"/>
      <c r="FT61" s="167"/>
      <c r="FU61" s="167"/>
      <c r="FV61" s="167"/>
      <c r="FW61" s="167"/>
      <c r="FX61" s="167"/>
      <c r="FY61" s="167"/>
      <c r="FZ61" s="167"/>
      <c r="GA61" s="167"/>
      <c r="GB61" s="167"/>
      <c r="GC61" s="167"/>
      <c r="GD61" s="167"/>
      <c r="GE61" s="168"/>
      <c r="GF61" s="168"/>
      <c r="GG61" s="168"/>
      <c r="GH61" s="168"/>
      <c r="GI61" s="168"/>
      <c r="GJ61" s="168"/>
      <c r="GK61" s="168"/>
      <c r="GL61" s="168"/>
      <c r="GM61" s="168"/>
      <c r="GN61" s="168"/>
    </row>
    <row r="62" spans="1:196" s="225" customFormat="1" ht="27" customHeight="1" x14ac:dyDescent="0.25">
      <c r="A62" s="140">
        <v>3</v>
      </c>
      <c r="B62" s="141" t="s">
        <v>198</v>
      </c>
      <c r="C62" s="141" t="s">
        <v>199</v>
      </c>
      <c r="D62" s="141"/>
      <c r="E62" s="205" t="s">
        <v>200</v>
      </c>
      <c r="F62" s="131">
        <f>F63+F65+F66+F67+F70+F73</f>
        <v>28416.999999999996</v>
      </c>
      <c r="G62" s="131">
        <f>G63+G65+G66+G67+G70+G73</f>
        <v>22185.9</v>
      </c>
      <c r="H62" s="131">
        <f>H63+H65+H66+H67+H70+H73</f>
        <v>18243.3</v>
      </c>
      <c r="I62" s="132">
        <f t="shared" si="5"/>
        <v>5.2311122619005633E-2</v>
      </c>
      <c r="J62" s="131">
        <f t="shared" si="6"/>
        <v>-3942.6000000000022</v>
      </c>
      <c r="K62" s="133">
        <f t="shared" si="1"/>
        <v>0.82229253715197481</v>
      </c>
      <c r="L62" s="134">
        <f>L63+L65+L66+L67+L70+L73</f>
        <v>158</v>
      </c>
      <c r="M62" s="131">
        <f>M63+M65+M66+M67+M70+M73</f>
        <v>158</v>
      </c>
      <c r="N62" s="131">
        <f>N63+N65+N66+N67+N70+N73</f>
        <v>158</v>
      </c>
      <c r="O62" s="131">
        <f>O63+O65+O66+O67+O70+O73</f>
        <v>149.19999999999999</v>
      </c>
      <c r="P62" s="131">
        <f t="shared" si="8"/>
        <v>-8.8000000000000114</v>
      </c>
      <c r="Q62" s="146">
        <f t="shared" si="9"/>
        <v>0.94430379746835436</v>
      </c>
      <c r="R62" s="136">
        <f t="shared" si="13"/>
        <v>28574.999999999996</v>
      </c>
      <c r="S62" s="131">
        <f t="shared" si="14"/>
        <v>28574.999999999996</v>
      </c>
      <c r="T62" s="131">
        <f t="shared" si="14"/>
        <v>22343.9</v>
      </c>
      <c r="U62" s="131">
        <f t="shared" si="14"/>
        <v>18392.5</v>
      </c>
      <c r="V62" s="131">
        <f t="shared" si="11"/>
        <v>-3951.4000000000015</v>
      </c>
      <c r="W62" s="135">
        <f t="shared" si="12"/>
        <v>0.82315531308321277</v>
      </c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6"/>
      <c r="AS62" s="186"/>
      <c r="AT62" s="186"/>
      <c r="AU62" s="186"/>
      <c r="AV62" s="186"/>
      <c r="AW62" s="186"/>
      <c r="AX62" s="186"/>
      <c r="AY62" s="186"/>
      <c r="AZ62" s="186"/>
      <c r="BA62" s="186"/>
      <c r="BB62" s="186"/>
      <c r="BC62" s="186"/>
      <c r="BD62" s="186"/>
      <c r="BE62" s="186"/>
      <c r="BF62" s="186"/>
      <c r="BG62" s="186"/>
      <c r="BH62" s="186"/>
      <c r="BI62" s="186"/>
      <c r="BJ62" s="186"/>
      <c r="BK62" s="186"/>
      <c r="BL62" s="186"/>
      <c r="BM62" s="186"/>
      <c r="BN62" s="186"/>
      <c r="BO62" s="186"/>
      <c r="BP62" s="186"/>
      <c r="BQ62" s="186"/>
      <c r="BR62" s="186"/>
      <c r="BS62" s="186"/>
      <c r="BT62" s="186"/>
      <c r="BU62" s="186"/>
      <c r="BV62" s="186"/>
      <c r="BW62" s="186"/>
      <c r="BX62" s="186"/>
      <c r="BY62" s="186"/>
      <c r="BZ62" s="186"/>
      <c r="CA62" s="186"/>
      <c r="CB62" s="186"/>
      <c r="CC62" s="186"/>
      <c r="CD62" s="186"/>
      <c r="CE62" s="186"/>
      <c r="CF62" s="186"/>
      <c r="CG62" s="186"/>
      <c r="CH62" s="186"/>
      <c r="CI62" s="186"/>
      <c r="CJ62" s="186"/>
      <c r="CK62" s="186"/>
      <c r="CL62" s="186"/>
      <c r="CM62" s="186"/>
      <c r="CN62" s="186"/>
      <c r="CO62" s="186"/>
      <c r="CP62" s="186"/>
      <c r="CQ62" s="186"/>
      <c r="CR62" s="186"/>
      <c r="CS62" s="186"/>
      <c r="CT62" s="186"/>
      <c r="CU62" s="186"/>
      <c r="CV62" s="186"/>
      <c r="CW62" s="186"/>
      <c r="CX62" s="186"/>
      <c r="CY62" s="186"/>
      <c r="CZ62" s="186"/>
      <c r="DA62" s="186"/>
      <c r="DB62" s="186"/>
      <c r="DC62" s="186"/>
      <c r="DD62" s="186"/>
      <c r="DE62" s="186"/>
      <c r="DF62" s="186"/>
      <c r="DG62" s="186"/>
      <c r="DH62" s="186"/>
      <c r="DI62" s="186"/>
      <c r="DJ62" s="186"/>
      <c r="DK62" s="186"/>
      <c r="DL62" s="186"/>
      <c r="DM62" s="186"/>
      <c r="DN62" s="186"/>
      <c r="DO62" s="186"/>
      <c r="DP62" s="186"/>
      <c r="DQ62" s="186"/>
      <c r="DR62" s="186"/>
      <c r="DS62" s="186"/>
      <c r="DT62" s="186"/>
      <c r="DU62" s="186"/>
      <c r="DV62" s="186"/>
      <c r="DW62" s="186"/>
      <c r="DX62" s="186"/>
      <c r="DY62" s="186"/>
      <c r="DZ62" s="186"/>
      <c r="EA62" s="186"/>
      <c r="EB62" s="186"/>
      <c r="EC62" s="186"/>
      <c r="ED62" s="186"/>
      <c r="EE62" s="186"/>
      <c r="EF62" s="186"/>
      <c r="EG62" s="186"/>
      <c r="EH62" s="186"/>
      <c r="EI62" s="186"/>
      <c r="EJ62" s="186"/>
      <c r="EK62" s="186"/>
      <c r="EL62" s="186"/>
      <c r="EM62" s="186"/>
      <c r="EN62" s="186"/>
      <c r="EO62" s="186"/>
      <c r="EP62" s="186"/>
      <c r="EQ62" s="186"/>
      <c r="ER62" s="186"/>
      <c r="ES62" s="186"/>
      <c r="ET62" s="186"/>
      <c r="EU62" s="186"/>
      <c r="EV62" s="186"/>
      <c r="EW62" s="186"/>
      <c r="EX62" s="186"/>
      <c r="EY62" s="186"/>
      <c r="EZ62" s="186"/>
      <c r="FA62" s="186"/>
      <c r="FB62" s="186"/>
      <c r="FC62" s="186"/>
      <c r="FD62" s="186"/>
      <c r="FE62" s="186"/>
      <c r="FF62" s="186"/>
      <c r="FG62" s="186"/>
      <c r="FH62" s="186"/>
      <c r="FI62" s="186"/>
      <c r="FJ62" s="186"/>
      <c r="FK62" s="186"/>
      <c r="FL62" s="186"/>
      <c r="FM62" s="186"/>
      <c r="FN62" s="186"/>
      <c r="FO62" s="186"/>
      <c r="FP62" s="186"/>
      <c r="FQ62" s="186"/>
      <c r="FR62" s="186"/>
      <c r="FS62" s="186"/>
      <c r="FT62" s="186"/>
      <c r="FU62" s="186"/>
      <c r="FV62" s="186"/>
      <c r="FW62" s="186"/>
      <c r="FX62" s="186"/>
      <c r="FY62" s="186"/>
      <c r="FZ62" s="186"/>
      <c r="GA62" s="186"/>
      <c r="GB62" s="186"/>
      <c r="GC62" s="186"/>
      <c r="GD62" s="186"/>
      <c r="GE62" s="224"/>
      <c r="GF62" s="224"/>
      <c r="GG62" s="224"/>
      <c r="GH62" s="224"/>
      <c r="GI62" s="224"/>
      <c r="GJ62" s="224"/>
      <c r="GK62" s="224"/>
      <c r="GL62" s="224"/>
      <c r="GM62" s="224"/>
      <c r="GN62" s="224"/>
    </row>
    <row r="63" spans="1:196" ht="37.15" customHeight="1" x14ac:dyDescent="0.25">
      <c r="A63" s="128"/>
      <c r="B63" s="172" t="s">
        <v>201</v>
      </c>
      <c r="C63" s="188" t="s">
        <v>202</v>
      </c>
      <c r="D63" s="188" t="s">
        <v>203</v>
      </c>
      <c r="E63" s="173" t="s">
        <v>204</v>
      </c>
      <c r="F63" s="145">
        <v>21708.5</v>
      </c>
      <c r="G63" s="145">
        <v>17913.3</v>
      </c>
      <c r="H63" s="145">
        <v>15241.7</v>
      </c>
      <c r="I63" s="193">
        <f t="shared" si="5"/>
        <v>4.3704288019278212E-2</v>
      </c>
      <c r="J63" s="145">
        <f t="shared" si="6"/>
        <v>-2671.5999999999985</v>
      </c>
      <c r="K63" s="144">
        <f t="shared" si="1"/>
        <v>0.85085941730446102</v>
      </c>
      <c r="L63" s="156">
        <v>158</v>
      </c>
      <c r="M63" s="145">
        <v>158</v>
      </c>
      <c r="N63" s="145">
        <v>158</v>
      </c>
      <c r="O63" s="145">
        <v>149.19999999999999</v>
      </c>
      <c r="P63" s="145">
        <f t="shared" si="8"/>
        <v>-8.8000000000000114</v>
      </c>
      <c r="Q63" s="146">
        <f t="shared" si="9"/>
        <v>0.94430379746835436</v>
      </c>
      <c r="R63" s="157">
        <f t="shared" si="13"/>
        <v>21866.5</v>
      </c>
      <c r="S63" s="145">
        <f t="shared" si="14"/>
        <v>21866.5</v>
      </c>
      <c r="T63" s="145">
        <f t="shared" si="14"/>
        <v>18071.3</v>
      </c>
      <c r="U63" s="145">
        <f t="shared" si="14"/>
        <v>15390.900000000001</v>
      </c>
      <c r="V63" s="145">
        <f t="shared" si="11"/>
        <v>-2680.3999999999978</v>
      </c>
      <c r="W63" s="146">
        <f t="shared" si="12"/>
        <v>0.85167641508911929</v>
      </c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</row>
    <row r="64" spans="1:196" s="216" customFormat="1" ht="68.45" hidden="1" customHeight="1" x14ac:dyDescent="0.3">
      <c r="A64" s="160"/>
      <c r="B64" s="194"/>
      <c r="C64" s="195"/>
      <c r="D64" s="195"/>
      <c r="E64" s="226" t="s">
        <v>205</v>
      </c>
      <c r="F64" s="150"/>
      <c r="G64" s="150"/>
      <c r="H64" s="150"/>
      <c r="I64" s="202">
        <f t="shared" si="5"/>
        <v>0</v>
      </c>
      <c r="J64" s="150">
        <f t="shared" si="6"/>
        <v>0</v>
      </c>
      <c r="K64" s="163" t="e">
        <f t="shared" si="1"/>
        <v>#DIV/0!</v>
      </c>
      <c r="L64" s="164"/>
      <c r="M64" s="150"/>
      <c r="N64" s="150"/>
      <c r="O64" s="150"/>
      <c r="P64" s="131">
        <f t="shared" si="8"/>
        <v>0</v>
      </c>
      <c r="Q64" s="146"/>
      <c r="R64" s="165">
        <f t="shared" si="13"/>
        <v>0</v>
      </c>
      <c r="S64" s="150">
        <f t="shared" si="14"/>
        <v>0</v>
      </c>
      <c r="T64" s="150">
        <f t="shared" si="14"/>
        <v>0</v>
      </c>
      <c r="U64" s="150">
        <f t="shared" si="14"/>
        <v>0</v>
      </c>
      <c r="V64" s="150">
        <f t="shared" si="11"/>
        <v>0</v>
      </c>
      <c r="W64" s="199" t="e">
        <f t="shared" si="12"/>
        <v>#DIV/0!</v>
      </c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  <c r="BV64" s="214"/>
      <c r="BW64" s="214"/>
      <c r="BX64" s="214"/>
      <c r="BY64" s="214"/>
      <c r="BZ64" s="214"/>
      <c r="CA64" s="214"/>
      <c r="CB64" s="214"/>
      <c r="CC64" s="214"/>
      <c r="CD64" s="214"/>
      <c r="CE64" s="214"/>
      <c r="CF64" s="214"/>
      <c r="CG64" s="214"/>
      <c r="CH64" s="214"/>
      <c r="CI64" s="214"/>
      <c r="CJ64" s="214"/>
      <c r="CK64" s="214"/>
      <c r="CL64" s="214"/>
      <c r="CM64" s="214"/>
      <c r="CN64" s="214"/>
      <c r="CO64" s="214"/>
      <c r="CP64" s="214"/>
      <c r="CQ64" s="214"/>
      <c r="CR64" s="214"/>
      <c r="CS64" s="214"/>
      <c r="CT64" s="214"/>
      <c r="CU64" s="214"/>
      <c r="CV64" s="214"/>
      <c r="CW64" s="214"/>
      <c r="CX64" s="214"/>
      <c r="CY64" s="214"/>
      <c r="CZ64" s="214"/>
      <c r="DA64" s="214"/>
      <c r="DB64" s="214"/>
      <c r="DC64" s="214"/>
      <c r="DD64" s="214"/>
      <c r="DE64" s="214"/>
      <c r="DF64" s="214"/>
      <c r="DG64" s="214"/>
      <c r="DH64" s="214"/>
      <c r="DI64" s="214"/>
      <c r="DJ64" s="214"/>
      <c r="DK64" s="214"/>
      <c r="DL64" s="214"/>
      <c r="DM64" s="214"/>
      <c r="DN64" s="214"/>
      <c r="DO64" s="214"/>
      <c r="DP64" s="214"/>
      <c r="DQ64" s="214"/>
      <c r="DR64" s="214"/>
      <c r="DS64" s="214"/>
      <c r="DT64" s="214"/>
      <c r="DU64" s="214"/>
      <c r="DV64" s="214"/>
      <c r="DW64" s="214"/>
      <c r="DX64" s="214"/>
      <c r="DY64" s="214"/>
      <c r="DZ64" s="214"/>
      <c r="EA64" s="214"/>
      <c r="EB64" s="214"/>
      <c r="EC64" s="214"/>
      <c r="ED64" s="214"/>
      <c r="EE64" s="214"/>
      <c r="EF64" s="214"/>
      <c r="EG64" s="214"/>
      <c r="EH64" s="214"/>
      <c r="EI64" s="214"/>
      <c r="EJ64" s="214"/>
      <c r="EK64" s="214"/>
      <c r="EL64" s="214"/>
      <c r="EM64" s="214"/>
      <c r="EN64" s="214"/>
      <c r="EO64" s="214"/>
      <c r="EP64" s="214"/>
      <c r="EQ64" s="214"/>
      <c r="ER64" s="214"/>
      <c r="ES64" s="214"/>
      <c r="ET64" s="214"/>
      <c r="EU64" s="214"/>
      <c r="EV64" s="214"/>
      <c r="EW64" s="214"/>
      <c r="EX64" s="214"/>
      <c r="EY64" s="214"/>
      <c r="EZ64" s="214"/>
      <c r="FA64" s="214"/>
      <c r="FB64" s="214"/>
      <c r="FC64" s="214"/>
      <c r="FD64" s="214"/>
      <c r="FE64" s="214"/>
      <c r="FF64" s="214"/>
      <c r="FG64" s="214"/>
      <c r="FH64" s="214"/>
      <c r="FI64" s="214"/>
      <c r="FJ64" s="214"/>
      <c r="FK64" s="214"/>
      <c r="FL64" s="214"/>
      <c r="FM64" s="214"/>
      <c r="FN64" s="214"/>
      <c r="FO64" s="214"/>
      <c r="FP64" s="214"/>
      <c r="FQ64" s="214"/>
      <c r="FR64" s="214"/>
      <c r="FS64" s="214"/>
      <c r="FT64" s="214"/>
      <c r="FU64" s="214"/>
      <c r="FV64" s="214"/>
      <c r="FW64" s="214"/>
      <c r="FX64" s="214"/>
      <c r="FY64" s="214"/>
      <c r="FZ64" s="214"/>
      <c r="GA64" s="214"/>
      <c r="GB64" s="214"/>
      <c r="GC64" s="214"/>
      <c r="GD64" s="214"/>
      <c r="GE64" s="215"/>
      <c r="GF64" s="215"/>
      <c r="GG64" s="215"/>
      <c r="GH64" s="215"/>
      <c r="GI64" s="215"/>
      <c r="GJ64" s="215"/>
      <c r="GK64" s="215"/>
      <c r="GL64" s="215"/>
      <c r="GM64" s="215"/>
      <c r="GN64" s="215"/>
    </row>
    <row r="65" spans="1:196" ht="49.9" customHeight="1" x14ac:dyDescent="0.25">
      <c r="A65" s="128"/>
      <c r="B65" s="172" t="s">
        <v>206</v>
      </c>
      <c r="C65" s="172" t="s">
        <v>207</v>
      </c>
      <c r="D65" s="172" t="s">
        <v>208</v>
      </c>
      <c r="E65" s="173" t="s">
        <v>209</v>
      </c>
      <c r="F65" s="145">
        <v>370.3</v>
      </c>
      <c r="G65" s="145">
        <v>201.7</v>
      </c>
      <c r="H65" s="145">
        <v>58.6</v>
      </c>
      <c r="I65" s="190">
        <f t="shared" si="5"/>
        <v>1.6803055288646957E-4</v>
      </c>
      <c r="J65" s="145">
        <f t="shared" si="6"/>
        <v>-143.1</v>
      </c>
      <c r="K65" s="144">
        <f t="shared" si="1"/>
        <v>0.29053049082796234</v>
      </c>
      <c r="L65" s="156"/>
      <c r="M65" s="145"/>
      <c r="N65" s="145"/>
      <c r="O65" s="145"/>
      <c r="P65" s="145">
        <f t="shared" si="8"/>
        <v>0</v>
      </c>
      <c r="Q65" s="146"/>
      <c r="R65" s="157">
        <f t="shared" si="13"/>
        <v>370.3</v>
      </c>
      <c r="S65" s="145">
        <f t="shared" si="14"/>
        <v>370.3</v>
      </c>
      <c r="T65" s="145">
        <f t="shared" si="14"/>
        <v>201.7</v>
      </c>
      <c r="U65" s="145">
        <f t="shared" si="14"/>
        <v>58.6</v>
      </c>
      <c r="V65" s="145">
        <f t="shared" si="11"/>
        <v>-143.1</v>
      </c>
      <c r="W65" s="146">
        <f t="shared" si="12"/>
        <v>0.29053049082796234</v>
      </c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</row>
    <row r="66" spans="1:196" ht="33.75" customHeight="1" x14ac:dyDescent="0.25">
      <c r="A66" s="128"/>
      <c r="B66" s="172" t="s">
        <v>206</v>
      </c>
      <c r="C66" s="172" t="s">
        <v>210</v>
      </c>
      <c r="D66" s="172" t="s">
        <v>211</v>
      </c>
      <c r="E66" s="173" t="s">
        <v>212</v>
      </c>
      <c r="F66" s="145">
        <v>80</v>
      </c>
      <c r="G66" s="145"/>
      <c r="H66" s="145"/>
      <c r="I66" s="190">
        <f t="shared" si="5"/>
        <v>0</v>
      </c>
      <c r="J66" s="145">
        <f t="shared" si="6"/>
        <v>0</v>
      </c>
      <c r="K66" s="144"/>
      <c r="L66" s="156"/>
      <c r="M66" s="145"/>
      <c r="N66" s="145"/>
      <c r="O66" s="145"/>
      <c r="P66" s="145">
        <f t="shared" si="8"/>
        <v>0</v>
      </c>
      <c r="Q66" s="146"/>
      <c r="R66" s="157">
        <f t="shared" si="13"/>
        <v>80</v>
      </c>
      <c r="S66" s="145">
        <f t="shared" si="14"/>
        <v>80</v>
      </c>
      <c r="T66" s="145">
        <f t="shared" si="14"/>
        <v>0</v>
      </c>
      <c r="U66" s="145">
        <f t="shared" si="14"/>
        <v>0</v>
      </c>
      <c r="V66" s="145">
        <f t="shared" si="11"/>
        <v>0</v>
      </c>
      <c r="W66" s="146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</row>
    <row r="67" spans="1:196" ht="33" customHeight="1" x14ac:dyDescent="0.25">
      <c r="A67" s="128"/>
      <c r="B67" s="172" t="s">
        <v>213</v>
      </c>
      <c r="C67" s="172" t="s">
        <v>214</v>
      </c>
      <c r="D67" s="172" t="s">
        <v>211</v>
      </c>
      <c r="E67" s="173" t="s">
        <v>215</v>
      </c>
      <c r="F67" s="145">
        <v>1134.5999999999999</v>
      </c>
      <c r="G67" s="145">
        <v>1134.5999999999999</v>
      </c>
      <c r="H67" s="145">
        <v>820.6</v>
      </c>
      <c r="I67" s="193">
        <f t="shared" si="5"/>
        <v>2.3530012235262274E-3</v>
      </c>
      <c r="J67" s="145">
        <f t="shared" si="6"/>
        <v>-313.99999999999989</v>
      </c>
      <c r="K67" s="144">
        <f t="shared" si="1"/>
        <v>0.72325048475233567</v>
      </c>
      <c r="L67" s="156"/>
      <c r="M67" s="145"/>
      <c r="N67" s="145"/>
      <c r="O67" s="145"/>
      <c r="P67" s="145">
        <f t="shared" si="8"/>
        <v>0</v>
      </c>
      <c r="Q67" s="146"/>
      <c r="R67" s="157">
        <f t="shared" si="13"/>
        <v>1134.5999999999999</v>
      </c>
      <c r="S67" s="145">
        <f t="shared" si="14"/>
        <v>1134.5999999999999</v>
      </c>
      <c r="T67" s="145">
        <f t="shared" si="14"/>
        <v>1134.5999999999999</v>
      </c>
      <c r="U67" s="145">
        <f t="shared" si="14"/>
        <v>820.6</v>
      </c>
      <c r="V67" s="145">
        <f t="shared" si="11"/>
        <v>-313.99999999999989</v>
      </c>
      <c r="W67" s="146">
        <f t="shared" si="12"/>
        <v>0.72325048475233567</v>
      </c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</row>
    <row r="68" spans="1:196" s="169" customFormat="1" ht="84" customHeight="1" x14ac:dyDescent="0.3">
      <c r="A68" s="160"/>
      <c r="B68" s="194"/>
      <c r="C68" s="194"/>
      <c r="D68" s="194"/>
      <c r="E68" s="196" t="s">
        <v>216</v>
      </c>
      <c r="F68" s="150">
        <v>834.6</v>
      </c>
      <c r="G68" s="150">
        <v>834.6</v>
      </c>
      <c r="H68" s="150">
        <v>520.6</v>
      </c>
      <c r="I68" s="202">
        <f t="shared" si="5"/>
        <v>1.4927765500460078E-3</v>
      </c>
      <c r="J68" s="150">
        <f t="shared" si="6"/>
        <v>-314</v>
      </c>
      <c r="K68" s="163">
        <f t="shared" si="1"/>
        <v>0.62377186676252094</v>
      </c>
      <c r="L68" s="164"/>
      <c r="M68" s="150"/>
      <c r="N68" s="150"/>
      <c r="O68" s="150"/>
      <c r="P68" s="131">
        <f t="shared" si="8"/>
        <v>0</v>
      </c>
      <c r="Q68" s="146"/>
      <c r="R68" s="165">
        <f t="shared" si="13"/>
        <v>834.6</v>
      </c>
      <c r="S68" s="150">
        <f t="shared" si="14"/>
        <v>834.6</v>
      </c>
      <c r="T68" s="150">
        <f t="shared" si="14"/>
        <v>834.6</v>
      </c>
      <c r="U68" s="150">
        <f t="shared" si="14"/>
        <v>520.6</v>
      </c>
      <c r="V68" s="145">
        <f t="shared" si="11"/>
        <v>-314</v>
      </c>
      <c r="W68" s="199">
        <f t="shared" si="12"/>
        <v>0.62377186676252094</v>
      </c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7"/>
      <c r="BQ68" s="167"/>
      <c r="BR68" s="167"/>
      <c r="BS68" s="167"/>
      <c r="BT68" s="167"/>
      <c r="BU68" s="167"/>
      <c r="BV68" s="167"/>
      <c r="BW68" s="167"/>
      <c r="BX68" s="167"/>
      <c r="BY68" s="167"/>
      <c r="BZ68" s="167"/>
      <c r="CA68" s="167"/>
      <c r="CB68" s="167"/>
      <c r="CC68" s="167"/>
      <c r="CD68" s="167"/>
      <c r="CE68" s="167"/>
      <c r="CF68" s="167"/>
      <c r="CG68" s="167"/>
      <c r="CH68" s="167"/>
      <c r="CI68" s="167"/>
      <c r="CJ68" s="167"/>
      <c r="CK68" s="167"/>
      <c r="CL68" s="167"/>
      <c r="CM68" s="167"/>
      <c r="CN68" s="167"/>
      <c r="CO68" s="167"/>
      <c r="CP68" s="167"/>
      <c r="CQ68" s="167"/>
      <c r="CR68" s="167"/>
      <c r="CS68" s="167"/>
      <c r="CT68" s="167"/>
      <c r="CU68" s="167"/>
      <c r="CV68" s="167"/>
      <c r="CW68" s="167"/>
      <c r="CX68" s="167"/>
      <c r="CY68" s="167"/>
      <c r="CZ68" s="167"/>
      <c r="DA68" s="167"/>
      <c r="DB68" s="167"/>
      <c r="DC68" s="167"/>
      <c r="DD68" s="167"/>
      <c r="DE68" s="167"/>
      <c r="DF68" s="167"/>
      <c r="DG68" s="167"/>
      <c r="DH68" s="167"/>
      <c r="DI68" s="167"/>
      <c r="DJ68" s="167"/>
      <c r="DK68" s="167"/>
      <c r="DL68" s="167"/>
      <c r="DM68" s="167"/>
      <c r="DN68" s="167"/>
      <c r="DO68" s="167"/>
      <c r="DP68" s="167"/>
      <c r="DQ68" s="167"/>
      <c r="DR68" s="167"/>
      <c r="DS68" s="167"/>
      <c r="DT68" s="167"/>
      <c r="DU68" s="167"/>
      <c r="DV68" s="167"/>
      <c r="DW68" s="167"/>
      <c r="DX68" s="167"/>
      <c r="DY68" s="167"/>
      <c r="DZ68" s="167"/>
      <c r="EA68" s="167"/>
      <c r="EB68" s="167"/>
      <c r="EC68" s="167"/>
      <c r="ED68" s="167"/>
      <c r="EE68" s="167"/>
      <c r="EF68" s="167"/>
      <c r="EG68" s="167"/>
      <c r="EH68" s="167"/>
      <c r="EI68" s="167"/>
      <c r="EJ68" s="167"/>
      <c r="EK68" s="167"/>
      <c r="EL68" s="167"/>
      <c r="EM68" s="167"/>
      <c r="EN68" s="167"/>
      <c r="EO68" s="167"/>
      <c r="EP68" s="167"/>
      <c r="EQ68" s="167"/>
      <c r="ER68" s="167"/>
      <c r="ES68" s="167"/>
      <c r="ET68" s="167"/>
      <c r="EU68" s="167"/>
      <c r="EV68" s="167"/>
      <c r="EW68" s="167"/>
      <c r="EX68" s="167"/>
      <c r="EY68" s="167"/>
      <c r="EZ68" s="167"/>
      <c r="FA68" s="167"/>
      <c r="FB68" s="167"/>
      <c r="FC68" s="167"/>
      <c r="FD68" s="167"/>
      <c r="FE68" s="167"/>
      <c r="FF68" s="167"/>
      <c r="FG68" s="167"/>
      <c r="FH68" s="167"/>
      <c r="FI68" s="167"/>
      <c r="FJ68" s="167"/>
      <c r="FK68" s="167"/>
      <c r="FL68" s="167"/>
      <c r="FM68" s="167"/>
      <c r="FN68" s="167"/>
      <c r="FO68" s="167"/>
      <c r="FP68" s="167"/>
      <c r="FQ68" s="167"/>
      <c r="FR68" s="167"/>
      <c r="FS68" s="167"/>
      <c r="FT68" s="167"/>
      <c r="FU68" s="167"/>
      <c r="FV68" s="167"/>
      <c r="FW68" s="167"/>
      <c r="FX68" s="167"/>
      <c r="FY68" s="167"/>
      <c r="FZ68" s="167"/>
      <c r="GA68" s="167"/>
      <c r="GB68" s="167"/>
      <c r="GC68" s="167"/>
      <c r="GD68" s="167"/>
      <c r="GE68" s="168"/>
      <c r="GF68" s="168"/>
      <c r="GG68" s="168"/>
      <c r="GH68" s="168"/>
      <c r="GI68" s="168"/>
      <c r="GJ68" s="168"/>
      <c r="GK68" s="168"/>
      <c r="GL68" s="168"/>
      <c r="GM68" s="168"/>
      <c r="GN68" s="168"/>
    </row>
    <row r="69" spans="1:196" s="169" customFormat="1" ht="115.5" hidden="1" customHeight="1" x14ac:dyDescent="0.3">
      <c r="A69" s="160"/>
      <c r="B69" s="194"/>
      <c r="C69" s="194"/>
      <c r="D69" s="194"/>
      <c r="E69" s="196" t="s">
        <v>217</v>
      </c>
      <c r="F69" s="150"/>
      <c r="G69" s="150"/>
      <c r="H69" s="150"/>
      <c r="I69" s="202">
        <f t="shared" si="5"/>
        <v>0</v>
      </c>
      <c r="J69" s="150">
        <f t="shared" si="6"/>
        <v>0</v>
      </c>
      <c r="K69" s="163" t="e">
        <f t="shared" si="1"/>
        <v>#DIV/0!</v>
      </c>
      <c r="L69" s="164"/>
      <c r="M69" s="150"/>
      <c r="N69" s="150"/>
      <c r="O69" s="150"/>
      <c r="P69" s="131">
        <f t="shared" si="8"/>
        <v>0</v>
      </c>
      <c r="Q69" s="146" t="e">
        <f t="shared" si="9"/>
        <v>#DIV/0!</v>
      </c>
      <c r="R69" s="165">
        <f t="shared" si="13"/>
        <v>0</v>
      </c>
      <c r="S69" s="150">
        <f t="shared" si="14"/>
        <v>0</v>
      </c>
      <c r="T69" s="150">
        <f t="shared" si="14"/>
        <v>0</v>
      </c>
      <c r="U69" s="150">
        <f t="shared" si="14"/>
        <v>0</v>
      </c>
      <c r="V69" s="150">
        <f t="shared" si="11"/>
        <v>0</v>
      </c>
      <c r="W69" s="199" t="e">
        <f t="shared" si="12"/>
        <v>#DIV/0!</v>
      </c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6"/>
      <c r="AQ69" s="166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7"/>
      <c r="BQ69" s="167"/>
      <c r="BR69" s="167"/>
      <c r="BS69" s="167"/>
      <c r="BT69" s="167"/>
      <c r="BU69" s="167"/>
      <c r="BV69" s="167"/>
      <c r="BW69" s="167"/>
      <c r="BX69" s="167"/>
      <c r="BY69" s="167"/>
      <c r="BZ69" s="167"/>
      <c r="CA69" s="167"/>
      <c r="CB69" s="167"/>
      <c r="CC69" s="167"/>
      <c r="CD69" s="167"/>
      <c r="CE69" s="167"/>
      <c r="CF69" s="167"/>
      <c r="CG69" s="167"/>
      <c r="CH69" s="167"/>
      <c r="CI69" s="167"/>
      <c r="CJ69" s="167"/>
      <c r="CK69" s="167"/>
      <c r="CL69" s="167"/>
      <c r="CM69" s="167"/>
      <c r="CN69" s="167"/>
      <c r="CO69" s="167"/>
      <c r="CP69" s="167"/>
      <c r="CQ69" s="167"/>
      <c r="CR69" s="167"/>
      <c r="CS69" s="167"/>
      <c r="CT69" s="167"/>
      <c r="CU69" s="167"/>
      <c r="CV69" s="167"/>
      <c r="CW69" s="167"/>
      <c r="CX69" s="167"/>
      <c r="CY69" s="167"/>
      <c r="CZ69" s="167"/>
      <c r="DA69" s="167"/>
      <c r="DB69" s="167"/>
      <c r="DC69" s="167"/>
      <c r="DD69" s="167"/>
      <c r="DE69" s="167"/>
      <c r="DF69" s="167"/>
      <c r="DG69" s="167"/>
      <c r="DH69" s="167"/>
      <c r="DI69" s="167"/>
      <c r="DJ69" s="167"/>
      <c r="DK69" s="167"/>
      <c r="DL69" s="167"/>
      <c r="DM69" s="167"/>
      <c r="DN69" s="167"/>
      <c r="DO69" s="167"/>
      <c r="DP69" s="167"/>
      <c r="DQ69" s="167"/>
      <c r="DR69" s="167"/>
      <c r="DS69" s="167"/>
      <c r="DT69" s="167"/>
      <c r="DU69" s="167"/>
      <c r="DV69" s="167"/>
      <c r="DW69" s="167"/>
      <c r="DX69" s="167"/>
      <c r="DY69" s="167"/>
      <c r="DZ69" s="167"/>
      <c r="EA69" s="167"/>
      <c r="EB69" s="167"/>
      <c r="EC69" s="167"/>
      <c r="ED69" s="167"/>
      <c r="EE69" s="167"/>
      <c r="EF69" s="167"/>
      <c r="EG69" s="167"/>
      <c r="EH69" s="167"/>
      <c r="EI69" s="167"/>
      <c r="EJ69" s="167"/>
      <c r="EK69" s="167"/>
      <c r="EL69" s="167"/>
      <c r="EM69" s="167"/>
      <c r="EN69" s="167"/>
      <c r="EO69" s="167"/>
      <c r="EP69" s="167"/>
      <c r="EQ69" s="167"/>
      <c r="ER69" s="167"/>
      <c r="ES69" s="167"/>
      <c r="ET69" s="167"/>
      <c r="EU69" s="167"/>
      <c r="EV69" s="167"/>
      <c r="EW69" s="167"/>
      <c r="EX69" s="167"/>
      <c r="EY69" s="167"/>
      <c r="EZ69" s="167"/>
      <c r="FA69" s="167"/>
      <c r="FB69" s="167"/>
      <c r="FC69" s="167"/>
      <c r="FD69" s="167"/>
      <c r="FE69" s="167"/>
      <c r="FF69" s="167"/>
      <c r="FG69" s="167"/>
      <c r="FH69" s="167"/>
      <c r="FI69" s="167"/>
      <c r="FJ69" s="167"/>
      <c r="FK69" s="167"/>
      <c r="FL69" s="167"/>
      <c r="FM69" s="167"/>
      <c r="FN69" s="167"/>
      <c r="FO69" s="167"/>
      <c r="FP69" s="167"/>
      <c r="FQ69" s="167"/>
      <c r="FR69" s="167"/>
      <c r="FS69" s="167"/>
      <c r="FT69" s="167"/>
      <c r="FU69" s="167"/>
      <c r="FV69" s="167"/>
      <c r="FW69" s="167"/>
      <c r="FX69" s="167"/>
      <c r="FY69" s="167"/>
      <c r="FZ69" s="167"/>
      <c r="GA69" s="167"/>
      <c r="GB69" s="167"/>
      <c r="GC69" s="167"/>
      <c r="GD69" s="167"/>
      <c r="GE69" s="168"/>
      <c r="GF69" s="168"/>
      <c r="GG69" s="168"/>
      <c r="GH69" s="168"/>
      <c r="GI69" s="168"/>
      <c r="GJ69" s="168"/>
      <c r="GK69" s="168"/>
      <c r="GL69" s="168"/>
      <c r="GM69" s="168"/>
      <c r="GN69" s="168"/>
    </row>
    <row r="70" spans="1:196" ht="34.5" customHeight="1" x14ac:dyDescent="0.25">
      <c r="A70" s="128"/>
      <c r="B70" s="172" t="s">
        <v>218</v>
      </c>
      <c r="C70" s="172" t="s">
        <v>219</v>
      </c>
      <c r="D70" s="172" t="s">
        <v>211</v>
      </c>
      <c r="E70" s="173" t="s">
        <v>220</v>
      </c>
      <c r="F70" s="145">
        <v>2264.3000000000002</v>
      </c>
      <c r="G70" s="145">
        <v>1358.4</v>
      </c>
      <c r="H70" s="145">
        <v>807.6</v>
      </c>
      <c r="I70" s="193">
        <f t="shared" si="5"/>
        <v>2.3157248210087513E-3</v>
      </c>
      <c r="J70" s="145">
        <f t="shared" si="6"/>
        <v>-550.80000000000007</v>
      </c>
      <c r="K70" s="144">
        <f t="shared" si="1"/>
        <v>0.59452296819787986</v>
      </c>
      <c r="L70" s="156"/>
      <c r="M70" s="145"/>
      <c r="N70" s="145"/>
      <c r="O70" s="145"/>
      <c r="P70" s="131">
        <f t="shared" si="8"/>
        <v>0</v>
      </c>
      <c r="Q70" s="146"/>
      <c r="R70" s="157">
        <f t="shared" si="13"/>
        <v>2264.3000000000002</v>
      </c>
      <c r="S70" s="145">
        <f t="shared" si="14"/>
        <v>2264.3000000000002</v>
      </c>
      <c r="T70" s="145">
        <f t="shared" si="14"/>
        <v>1358.4</v>
      </c>
      <c r="U70" s="145">
        <f t="shared" si="14"/>
        <v>807.6</v>
      </c>
      <c r="V70" s="145">
        <f t="shared" si="11"/>
        <v>-550.80000000000007</v>
      </c>
      <c r="W70" s="146">
        <f t="shared" si="12"/>
        <v>0.59452296819787986</v>
      </c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</row>
    <row r="71" spans="1:196" ht="30.75" hidden="1" customHeight="1" x14ac:dyDescent="0.25">
      <c r="A71" s="128"/>
      <c r="B71" s="172"/>
      <c r="C71" s="172" t="s">
        <v>221</v>
      </c>
      <c r="D71" s="172" t="s">
        <v>211</v>
      </c>
      <c r="E71" s="173" t="s">
        <v>222</v>
      </c>
      <c r="F71" s="145"/>
      <c r="G71" s="145"/>
      <c r="H71" s="145"/>
      <c r="I71" s="190">
        <f t="shared" si="5"/>
        <v>0</v>
      </c>
      <c r="J71" s="145">
        <f t="shared" si="6"/>
        <v>0</v>
      </c>
      <c r="K71" s="144" t="e">
        <f t="shared" si="1"/>
        <v>#DIV/0!</v>
      </c>
      <c r="L71" s="156"/>
      <c r="M71" s="145"/>
      <c r="N71" s="145"/>
      <c r="O71" s="145"/>
      <c r="P71" s="131">
        <f t="shared" si="8"/>
        <v>0</v>
      </c>
      <c r="Q71" s="146" t="e">
        <f t="shared" si="9"/>
        <v>#DIV/0!</v>
      </c>
      <c r="R71" s="157">
        <f t="shared" si="13"/>
        <v>0</v>
      </c>
      <c r="S71" s="145">
        <f t="shared" si="14"/>
        <v>0</v>
      </c>
      <c r="T71" s="145">
        <f t="shared" si="14"/>
        <v>0</v>
      </c>
      <c r="U71" s="145">
        <f t="shared" si="14"/>
        <v>0</v>
      </c>
      <c r="V71" s="145">
        <f t="shared" si="11"/>
        <v>0</v>
      </c>
      <c r="W71" s="146" t="e">
        <f t="shared" si="12"/>
        <v>#DIV/0!</v>
      </c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</row>
    <row r="72" spans="1:196" s="169" customFormat="1" ht="82.15" hidden="1" customHeight="1" x14ac:dyDescent="0.3">
      <c r="A72" s="160"/>
      <c r="B72" s="194"/>
      <c r="C72" s="194"/>
      <c r="D72" s="194"/>
      <c r="E72" s="196" t="s">
        <v>223</v>
      </c>
      <c r="F72" s="150"/>
      <c r="G72" s="150"/>
      <c r="H72" s="150"/>
      <c r="I72" s="197">
        <f t="shared" si="5"/>
        <v>0</v>
      </c>
      <c r="J72" s="150">
        <f t="shared" si="6"/>
        <v>0</v>
      </c>
      <c r="K72" s="144" t="e">
        <f t="shared" si="1"/>
        <v>#DIV/0!</v>
      </c>
      <c r="L72" s="164"/>
      <c r="M72" s="150"/>
      <c r="N72" s="150"/>
      <c r="O72" s="150"/>
      <c r="P72" s="131">
        <f t="shared" si="8"/>
        <v>0</v>
      </c>
      <c r="Q72" s="146" t="e">
        <f t="shared" si="9"/>
        <v>#DIV/0!</v>
      </c>
      <c r="R72" s="165">
        <f t="shared" si="13"/>
        <v>0</v>
      </c>
      <c r="S72" s="150">
        <f t="shared" si="14"/>
        <v>0</v>
      </c>
      <c r="T72" s="150">
        <f t="shared" si="14"/>
        <v>0</v>
      </c>
      <c r="U72" s="150">
        <f t="shared" si="14"/>
        <v>0</v>
      </c>
      <c r="V72" s="150">
        <f t="shared" si="11"/>
        <v>0</v>
      </c>
      <c r="W72" s="146" t="e">
        <f t="shared" si="12"/>
        <v>#DIV/0!</v>
      </c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66"/>
      <c r="AQ72" s="166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7"/>
      <c r="BQ72" s="167"/>
      <c r="BR72" s="167"/>
      <c r="BS72" s="167"/>
      <c r="BT72" s="167"/>
      <c r="BU72" s="167"/>
      <c r="BV72" s="167"/>
      <c r="BW72" s="167"/>
      <c r="BX72" s="167"/>
      <c r="BY72" s="167"/>
      <c r="BZ72" s="167"/>
      <c r="CA72" s="167"/>
      <c r="CB72" s="167"/>
      <c r="CC72" s="167"/>
      <c r="CD72" s="167"/>
      <c r="CE72" s="167"/>
      <c r="CF72" s="167"/>
      <c r="CG72" s="167"/>
      <c r="CH72" s="167"/>
      <c r="CI72" s="167"/>
      <c r="CJ72" s="167"/>
      <c r="CK72" s="167"/>
      <c r="CL72" s="167"/>
      <c r="CM72" s="167"/>
      <c r="CN72" s="167"/>
      <c r="CO72" s="167"/>
      <c r="CP72" s="167"/>
      <c r="CQ72" s="167"/>
      <c r="CR72" s="167"/>
      <c r="CS72" s="167"/>
      <c r="CT72" s="167"/>
      <c r="CU72" s="167"/>
      <c r="CV72" s="167"/>
      <c r="CW72" s="167"/>
      <c r="CX72" s="167"/>
      <c r="CY72" s="167"/>
      <c r="CZ72" s="167"/>
      <c r="DA72" s="167"/>
      <c r="DB72" s="167"/>
      <c r="DC72" s="167"/>
      <c r="DD72" s="167"/>
      <c r="DE72" s="167"/>
      <c r="DF72" s="167"/>
      <c r="DG72" s="167"/>
      <c r="DH72" s="167"/>
      <c r="DI72" s="167"/>
      <c r="DJ72" s="167"/>
      <c r="DK72" s="167"/>
      <c r="DL72" s="167"/>
      <c r="DM72" s="167"/>
      <c r="DN72" s="167"/>
      <c r="DO72" s="167"/>
      <c r="DP72" s="167"/>
      <c r="DQ72" s="167"/>
      <c r="DR72" s="167"/>
      <c r="DS72" s="167"/>
      <c r="DT72" s="167"/>
      <c r="DU72" s="167"/>
      <c r="DV72" s="167"/>
      <c r="DW72" s="167"/>
      <c r="DX72" s="167"/>
      <c r="DY72" s="167"/>
      <c r="DZ72" s="167"/>
      <c r="EA72" s="167"/>
      <c r="EB72" s="167"/>
      <c r="EC72" s="167"/>
      <c r="ED72" s="167"/>
      <c r="EE72" s="167"/>
      <c r="EF72" s="167"/>
      <c r="EG72" s="167"/>
      <c r="EH72" s="167"/>
      <c r="EI72" s="167"/>
      <c r="EJ72" s="167"/>
      <c r="EK72" s="167"/>
      <c r="EL72" s="167"/>
      <c r="EM72" s="167"/>
      <c r="EN72" s="167"/>
      <c r="EO72" s="167"/>
      <c r="EP72" s="167"/>
      <c r="EQ72" s="167"/>
      <c r="ER72" s="167"/>
      <c r="ES72" s="167"/>
      <c r="ET72" s="167"/>
      <c r="EU72" s="167"/>
      <c r="EV72" s="167"/>
      <c r="EW72" s="167"/>
      <c r="EX72" s="167"/>
      <c r="EY72" s="167"/>
      <c r="EZ72" s="167"/>
      <c r="FA72" s="167"/>
      <c r="FB72" s="167"/>
      <c r="FC72" s="167"/>
      <c r="FD72" s="167"/>
      <c r="FE72" s="167"/>
      <c r="FF72" s="167"/>
      <c r="FG72" s="167"/>
      <c r="FH72" s="167"/>
      <c r="FI72" s="167"/>
      <c r="FJ72" s="167"/>
      <c r="FK72" s="167"/>
      <c r="FL72" s="167"/>
      <c r="FM72" s="167"/>
      <c r="FN72" s="167"/>
      <c r="FO72" s="167"/>
      <c r="FP72" s="167"/>
      <c r="FQ72" s="167"/>
      <c r="FR72" s="167"/>
      <c r="FS72" s="167"/>
      <c r="FT72" s="167"/>
      <c r="FU72" s="167"/>
      <c r="FV72" s="167"/>
      <c r="FW72" s="167"/>
      <c r="FX72" s="167"/>
      <c r="FY72" s="167"/>
      <c r="FZ72" s="167"/>
      <c r="GA72" s="167"/>
      <c r="GB72" s="167"/>
      <c r="GC72" s="167"/>
      <c r="GD72" s="167"/>
      <c r="GE72" s="168"/>
      <c r="GF72" s="168"/>
      <c r="GG72" s="168"/>
      <c r="GH72" s="168"/>
      <c r="GI72" s="168"/>
      <c r="GJ72" s="168"/>
      <c r="GK72" s="168"/>
      <c r="GL72" s="168"/>
      <c r="GM72" s="168"/>
      <c r="GN72" s="168"/>
    </row>
    <row r="73" spans="1:196" ht="39" customHeight="1" x14ac:dyDescent="0.25">
      <c r="A73" s="128"/>
      <c r="B73" s="172" t="s">
        <v>224</v>
      </c>
      <c r="C73" s="188" t="s">
        <v>225</v>
      </c>
      <c r="D73" s="188" t="s">
        <v>211</v>
      </c>
      <c r="E73" s="189" t="s">
        <v>226</v>
      </c>
      <c r="F73" s="145">
        <v>2859.3</v>
      </c>
      <c r="G73" s="145">
        <v>1577.9</v>
      </c>
      <c r="H73" s="145">
        <v>1314.8</v>
      </c>
      <c r="I73" s="193">
        <f t="shared" si="5"/>
        <v>3.7700780023059758E-3</v>
      </c>
      <c r="J73" s="145">
        <f t="shared" si="6"/>
        <v>-263.10000000000014</v>
      </c>
      <c r="K73" s="144">
        <f t="shared" si="1"/>
        <v>0.83325939539894789</v>
      </c>
      <c r="L73" s="156"/>
      <c r="M73" s="145"/>
      <c r="N73" s="145"/>
      <c r="O73" s="145"/>
      <c r="P73" s="131">
        <f t="shared" si="8"/>
        <v>0</v>
      </c>
      <c r="Q73" s="146"/>
      <c r="R73" s="157">
        <f t="shared" si="13"/>
        <v>2859.3</v>
      </c>
      <c r="S73" s="145">
        <f t="shared" si="14"/>
        <v>2859.3</v>
      </c>
      <c r="T73" s="145">
        <f t="shared" si="14"/>
        <v>1577.9</v>
      </c>
      <c r="U73" s="145">
        <f t="shared" si="14"/>
        <v>1314.8</v>
      </c>
      <c r="V73" s="145">
        <f t="shared" si="11"/>
        <v>-263.10000000000014</v>
      </c>
      <c r="W73" s="146">
        <f t="shared" si="12"/>
        <v>0.83325939539894789</v>
      </c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</row>
    <row r="74" spans="1:196" s="225" customFormat="1" ht="27" customHeight="1" x14ac:dyDescent="0.25">
      <c r="A74" s="140">
        <v>4</v>
      </c>
      <c r="B74" s="141" t="s">
        <v>227</v>
      </c>
      <c r="C74" s="141" t="s">
        <v>228</v>
      </c>
      <c r="D74" s="141"/>
      <c r="E74" s="205" t="s">
        <v>229</v>
      </c>
      <c r="F74" s="131">
        <f>SUM(F75:F78)</f>
        <v>12656</v>
      </c>
      <c r="G74" s="131">
        <f t="shared" ref="G74:H74" si="15">SUM(G75:G78)</f>
        <v>7042.3</v>
      </c>
      <c r="H74" s="131">
        <f t="shared" si="15"/>
        <v>5880.6</v>
      </c>
      <c r="I74" s="132">
        <f t="shared" si="5"/>
        <v>1.6862124049559266E-2</v>
      </c>
      <c r="J74" s="131">
        <f t="shared" si="6"/>
        <v>-1161.6999999999998</v>
      </c>
      <c r="K74" s="133">
        <f t="shared" si="1"/>
        <v>0.83503968873805434</v>
      </c>
      <c r="L74" s="134">
        <f>SUM(L75:L78)</f>
        <v>309.8</v>
      </c>
      <c r="M74" s="131">
        <f t="shared" ref="M74:O74" si="16">SUM(M75:M78)</f>
        <v>436.4</v>
      </c>
      <c r="N74" s="131">
        <f t="shared" si="16"/>
        <v>247.8</v>
      </c>
      <c r="O74" s="131">
        <f t="shared" si="16"/>
        <v>214.9</v>
      </c>
      <c r="P74" s="131">
        <f t="shared" si="8"/>
        <v>-32.900000000000006</v>
      </c>
      <c r="Q74" s="135">
        <f t="shared" si="9"/>
        <v>0.86723163841807904</v>
      </c>
      <c r="R74" s="136">
        <f t="shared" si="13"/>
        <v>12965.8</v>
      </c>
      <c r="S74" s="131">
        <f t="shared" si="14"/>
        <v>13092.4</v>
      </c>
      <c r="T74" s="131">
        <f t="shared" si="14"/>
        <v>7290.1</v>
      </c>
      <c r="U74" s="131">
        <f t="shared" si="14"/>
        <v>6095.5</v>
      </c>
      <c r="V74" s="131">
        <f t="shared" si="11"/>
        <v>-1194.6000000000004</v>
      </c>
      <c r="W74" s="135">
        <f t="shared" si="12"/>
        <v>0.83613393506261913</v>
      </c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6"/>
      <c r="AS74" s="186"/>
      <c r="AT74" s="186"/>
      <c r="AU74" s="186"/>
      <c r="AV74" s="186"/>
      <c r="AW74" s="186"/>
      <c r="AX74" s="186"/>
      <c r="AY74" s="186"/>
      <c r="AZ74" s="186"/>
      <c r="BA74" s="186"/>
      <c r="BB74" s="186"/>
      <c r="BC74" s="186"/>
      <c r="BD74" s="186"/>
      <c r="BE74" s="186"/>
      <c r="BF74" s="186"/>
      <c r="BG74" s="186"/>
      <c r="BH74" s="186"/>
      <c r="BI74" s="186"/>
      <c r="BJ74" s="186"/>
      <c r="BK74" s="186"/>
      <c r="BL74" s="186"/>
      <c r="BM74" s="186"/>
      <c r="BN74" s="186"/>
      <c r="BO74" s="186"/>
      <c r="BP74" s="186"/>
      <c r="BQ74" s="186"/>
      <c r="BR74" s="186"/>
      <c r="BS74" s="186"/>
      <c r="BT74" s="186"/>
      <c r="BU74" s="186"/>
      <c r="BV74" s="186"/>
      <c r="BW74" s="186"/>
      <c r="BX74" s="186"/>
      <c r="BY74" s="186"/>
      <c r="BZ74" s="186"/>
      <c r="CA74" s="186"/>
      <c r="CB74" s="186"/>
      <c r="CC74" s="186"/>
      <c r="CD74" s="186"/>
      <c r="CE74" s="186"/>
      <c r="CF74" s="186"/>
      <c r="CG74" s="186"/>
      <c r="CH74" s="186"/>
      <c r="CI74" s="186"/>
      <c r="CJ74" s="186"/>
      <c r="CK74" s="186"/>
      <c r="CL74" s="186"/>
      <c r="CM74" s="186"/>
      <c r="CN74" s="186"/>
      <c r="CO74" s="186"/>
      <c r="CP74" s="186"/>
      <c r="CQ74" s="186"/>
      <c r="CR74" s="186"/>
      <c r="CS74" s="186"/>
      <c r="CT74" s="186"/>
      <c r="CU74" s="186"/>
      <c r="CV74" s="186"/>
      <c r="CW74" s="186"/>
      <c r="CX74" s="186"/>
      <c r="CY74" s="186"/>
      <c r="CZ74" s="186"/>
      <c r="DA74" s="186"/>
      <c r="DB74" s="186"/>
      <c r="DC74" s="186"/>
      <c r="DD74" s="186"/>
      <c r="DE74" s="186"/>
      <c r="DF74" s="186"/>
      <c r="DG74" s="186"/>
      <c r="DH74" s="186"/>
      <c r="DI74" s="186"/>
      <c r="DJ74" s="186"/>
      <c r="DK74" s="186"/>
      <c r="DL74" s="186"/>
      <c r="DM74" s="186"/>
      <c r="DN74" s="186"/>
      <c r="DO74" s="186"/>
      <c r="DP74" s="186"/>
      <c r="DQ74" s="186"/>
      <c r="DR74" s="186"/>
      <c r="DS74" s="186"/>
      <c r="DT74" s="186"/>
      <c r="DU74" s="186"/>
      <c r="DV74" s="186"/>
      <c r="DW74" s="186"/>
      <c r="DX74" s="186"/>
      <c r="DY74" s="186"/>
      <c r="DZ74" s="186"/>
      <c r="EA74" s="186"/>
      <c r="EB74" s="186"/>
      <c r="EC74" s="186"/>
      <c r="ED74" s="186"/>
      <c r="EE74" s="186"/>
      <c r="EF74" s="186"/>
      <c r="EG74" s="186"/>
      <c r="EH74" s="186"/>
      <c r="EI74" s="186"/>
      <c r="EJ74" s="186"/>
      <c r="EK74" s="186"/>
      <c r="EL74" s="186"/>
      <c r="EM74" s="186"/>
      <c r="EN74" s="186"/>
      <c r="EO74" s="186"/>
      <c r="EP74" s="186"/>
      <c r="EQ74" s="186"/>
      <c r="ER74" s="186"/>
      <c r="ES74" s="186"/>
      <c r="ET74" s="186"/>
      <c r="EU74" s="186"/>
      <c r="EV74" s="186"/>
      <c r="EW74" s="186"/>
      <c r="EX74" s="186"/>
      <c r="EY74" s="186"/>
      <c r="EZ74" s="186"/>
      <c r="FA74" s="186"/>
      <c r="FB74" s="186"/>
      <c r="FC74" s="186"/>
      <c r="FD74" s="186"/>
      <c r="FE74" s="186"/>
      <c r="FF74" s="186"/>
      <c r="FG74" s="186"/>
      <c r="FH74" s="186"/>
      <c r="FI74" s="186"/>
      <c r="FJ74" s="186"/>
      <c r="FK74" s="186"/>
      <c r="FL74" s="186"/>
      <c r="FM74" s="186"/>
      <c r="FN74" s="186"/>
      <c r="FO74" s="186"/>
      <c r="FP74" s="186"/>
      <c r="FQ74" s="186"/>
      <c r="FR74" s="186"/>
      <c r="FS74" s="186"/>
      <c r="FT74" s="186"/>
      <c r="FU74" s="186"/>
      <c r="FV74" s="186"/>
      <c r="FW74" s="186"/>
      <c r="FX74" s="186"/>
      <c r="FY74" s="186"/>
      <c r="FZ74" s="186"/>
      <c r="GA74" s="186"/>
      <c r="GB74" s="186"/>
      <c r="GC74" s="186"/>
      <c r="GD74" s="186"/>
      <c r="GE74" s="224"/>
      <c r="GF74" s="224"/>
      <c r="GG74" s="224"/>
      <c r="GH74" s="224"/>
      <c r="GI74" s="224"/>
      <c r="GJ74" s="224"/>
      <c r="GK74" s="224"/>
      <c r="GL74" s="224"/>
      <c r="GM74" s="224"/>
      <c r="GN74" s="224"/>
    </row>
    <row r="75" spans="1:196" ht="24.75" customHeight="1" x14ac:dyDescent="0.25">
      <c r="A75" s="128"/>
      <c r="B75" s="172" t="s">
        <v>230</v>
      </c>
      <c r="C75" s="188" t="s">
        <v>231</v>
      </c>
      <c r="D75" s="188" t="s">
        <v>232</v>
      </c>
      <c r="E75" s="155" t="s">
        <v>233</v>
      </c>
      <c r="F75" s="145">
        <v>5764.5</v>
      </c>
      <c r="G75" s="145">
        <v>2948.1</v>
      </c>
      <c r="H75" s="145">
        <v>2654.2</v>
      </c>
      <c r="I75" s="193">
        <f t="shared" si="5"/>
        <v>7.6106944278373292E-3</v>
      </c>
      <c r="J75" s="145">
        <f t="shared" si="6"/>
        <v>-293.90000000000009</v>
      </c>
      <c r="K75" s="144">
        <f t="shared" si="1"/>
        <v>0.90030867338285669</v>
      </c>
      <c r="L75" s="156">
        <v>34</v>
      </c>
      <c r="M75" s="145">
        <v>151.19999999999999</v>
      </c>
      <c r="N75" s="145">
        <v>127.7</v>
      </c>
      <c r="O75" s="145">
        <v>127.7</v>
      </c>
      <c r="P75" s="145">
        <f t="shared" si="8"/>
        <v>0</v>
      </c>
      <c r="Q75" s="146">
        <f t="shared" si="9"/>
        <v>1</v>
      </c>
      <c r="R75" s="157">
        <f t="shared" si="13"/>
        <v>5798.5</v>
      </c>
      <c r="S75" s="145">
        <f t="shared" si="14"/>
        <v>5915.7</v>
      </c>
      <c r="T75" s="145">
        <f t="shared" si="14"/>
        <v>3075.7999999999997</v>
      </c>
      <c r="U75" s="145">
        <f t="shared" si="14"/>
        <v>2781.8999999999996</v>
      </c>
      <c r="V75" s="145">
        <f t="shared" si="11"/>
        <v>-293.90000000000009</v>
      </c>
      <c r="W75" s="146">
        <f t="shared" si="12"/>
        <v>0.90444762338253459</v>
      </c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</row>
    <row r="76" spans="1:196" ht="53.45" customHeight="1" x14ac:dyDescent="0.25">
      <c r="A76" s="128"/>
      <c r="B76" s="172" t="s">
        <v>234</v>
      </c>
      <c r="C76" s="188" t="s">
        <v>235</v>
      </c>
      <c r="D76" s="188" t="s">
        <v>236</v>
      </c>
      <c r="E76" s="173" t="s">
        <v>237</v>
      </c>
      <c r="F76" s="145">
        <v>3558.5</v>
      </c>
      <c r="G76" s="145">
        <v>1962.5</v>
      </c>
      <c r="H76" s="145">
        <v>1586.4</v>
      </c>
      <c r="I76" s="193">
        <f t="shared" si="5"/>
        <v>4.5488680733634015E-3</v>
      </c>
      <c r="J76" s="145">
        <f t="shared" si="6"/>
        <v>-376.09999999999991</v>
      </c>
      <c r="K76" s="144">
        <f t="shared" si="1"/>
        <v>0.80835668789808923</v>
      </c>
      <c r="L76" s="156">
        <v>193.5</v>
      </c>
      <c r="M76" s="145">
        <v>193.5</v>
      </c>
      <c r="N76" s="145">
        <v>61.7</v>
      </c>
      <c r="O76" s="145">
        <v>61.7</v>
      </c>
      <c r="P76" s="145">
        <f t="shared" si="8"/>
        <v>0</v>
      </c>
      <c r="Q76" s="146">
        <f t="shared" si="9"/>
        <v>1</v>
      </c>
      <c r="R76" s="157">
        <f t="shared" si="13"/>
        <v>3752</v>
      </c>
      <c r="S76" s="145">
        <f t="shared" si="14"/>
        <v>3752</v>
      </c>
      <c r="T76" s="145">
        <f t="shared" si="14"/>
        <v>2024.2</v>
      </c>
      <c r="U76" s="145">
        <f t="shared" si="14"/>
        <v>1648.1000000000001</v>
      </c>
      <c r="V76" s="145">
        <f t="shared" si="11"/>
        <v>-376.09999999999991</v>
      </c>
      <c r="W76" s="146">
        <f t="shared" si="12"/>
        <v>0.8141982017587196</v>
      </c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</row>
    <row r="77" spans="1:196" ht="31.5" customHeight="1" x14ac:dyDescent="0.25">
      <c r="A77" s="128"/>
      <c r="B77" s="172" t="s">
        <v>238</v>
      </c>
      <c r="C77" s="188" t="s">
        <v>239</v>
      </c>
      <c r="D77" s="188" t="s">
        <v>240</v>
      </c>
      <c r="E77" s="155" t="s">
        <v>241</v>
      </c>
      <c r="F77" s="145">
        <v>2876</v>
      </c>
      <c r="G77" s="145">
        <v>1674.7</v>
      </c>
      <c r="H77" s="145">
        <v>1434.3</v>
      </c>
      <c r="I77" s="193">
        <f t="shared" si="5"/>
        <v>4.1127341639089297E-3</v>
      </c>
      <c r="J77" s="145">
        <f t="shared" si="6"/>
        <v>-240.40000000000009</v>
      </c>
      <c r="K77" s="144">
        <f t="shared" si="1"/>
        <v>0.85645190183316411</v>
      </c>
      <c r="L77" s="156">
        <v>82.3</v>
      </c>
      <c r="M77" s="145">
        <v>91.7</v>
      </c>
      <c r="N77" s="145">
        <v>58.4</v>
      </c>
      <c r="O77" s="145">
        <v>25.5</v>
      </c>
      <c r="P77" s="145">
        <f t="shared" si="8"/>
        <v>-32.9</v>
      </c>
      <c r="Q77" s="146">
        <f t="shared" si="9"/>
        <v>0.43664383561643838</v>
      </c>
      <c r="R77" s="157">
        <f t="shared" si="13"/>
        <v>2958.3</v>
      </c>
      <c r="S77" s="145">
        <f t="shared" si="14"/>
        <v>2967.7</v>
      </c>
      <c r="T77" s="145">
        <f t="shared" si="14"/>
        <v>1733.1000000000001</v>
      </c>
      <c r="U77" s="145">
        <f t="shared" si="14"/>
        <v>1459.8</v>
      </c>
      <c r="V77" s="145">
        <f t="shared" si="11"/>
        <v>-273.30000000000018</v>
      </c>
      <c r="W77" s="146">
        <f t="shared" si="12"/>
        <v>0.84230569499740338</v>
      </c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</row>
    <row r="78" spans="1:196" ht="24.75" customHeight="1" thickBot="1" x14ac:dyDescent="0.3">
      <c r="A78" s="128"/>
      <c r="B78" s="172" t="s">
        <v>242</v>
      </c>
      <c r="C78" s="188" t="s">
        <v>243</v>
      </c>
      <c r="D78" s="188" t="s">
        <v>240</v>
      </c>
      <c r="E78" s="189" t="s">
        <v>244</v>
      </c>
      <c r="F78" s="145">
        <v>457</v>
      </c>
      <c r="G78" s="145">
        <v>457</v>
      </c>
      <c r="H78" s="145">
        <v>205.7</v>
      </c>
      <c r="I78" s="190">
        <f t="shared" si="5"/>
        <v>5.898273844496039E-4</v>
      </c>
      <c r="J78" s="145">
        <f t="shared" si="6"/>
        <v>-251.3</v>
      </c>
      <c r="K78" s="144">
        <f t="shared" si="1"/>
        <v>0.45010940919037196</v>
      </c>
      <c r="L78" s="156"/>
      <c r="M78" s="145"/>
      <c r="N78" s="145"/>
      <c r="O78" s="145"/>
      <c r="P78" s="131">
        <f t="shared" si="8"/>
        <v>0</v>
      </c>
      <c r="Q78" s="146"/>
      <c r="R78" s="157">
        <f t="shared" si="13"/>
        <v>457</v>
      </c>
      <c r="S78" s="145">
        <f t="shared" si="14"/>
        <v>457</v>
      </c>
      <c r="T78" s="145">
        <f t="shared" si="14"/>
        <v>457</v>
      </c>
      <c r="U78" s="145">
        <f t="shared" si="14"/>
        <v>205.7</v>
      </c>
      <c r="V78" s="145">
        <f t="shared" si="11"/>
        <v>-251.3</v>
      </c>
      <c r="W78" s="146">
        <f t="shared" si="12"/>
        <v>0.45010940919037196</v>
      </c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</row>
    <row r="79" spans="1:196" s="228" customFormat="1" ht="26.25" customHeight="1" thickBot="1" x14ac:dyDescent="0.3">
      <c r="A79" s="140">
        <v>5</v>
      </c>
      <c r="B79" s="141" t="s">
        <v>245</v>
      </c>
      <c r="C79" s="141" t="s">
        <v>246</v>
      </c>
      <c r="D79" s="141"/>
      <c r="E79" s="184" t="s">
        <v>247</v>
      </c>
      <c r="F79" s="131">
        <f>SUM(F80:F84)</f>
        <v>4567.5</v>
      </c>
      <c r="G79" s="131">
        <f t="shared" ref="G79:H79" si="17">SUM(G80:G84)</f>
        <v>2950.6000000000004</v>
      </c>
      <c r="H79" s="131">
        <f t="shared" si="17"/>
        <v>1792.1</v>
      </c>
      <c r="I79" s="132">
        <f t="shared" si="5"/>
        <v>5.1386954578130049E-3</v>
      </c>
      <c r="J79" s="131">
        <f t="shared" si="6"/>
        <v>-1158.5000000000005</v>
      </c>
      <c r="K79" s="133">
        <f t="shared" si="1"/>
        <v>0.60736799295058619</v>
      </c>
      <c r="L79" s="134">
        <f>SUM(L80:L84)</f>
        <v>1908.4</v>
      </c>
      <c r="M79" s="131">
        <f t="shared" ref="M79:O79" si="18">SUM(M80:M84)</f>
        <v>1958.3</v>
      </c>
      <c r="N79" s="131">
        <f t="shared" si="18"/>
        <v>49.9</v>
      </c>
      <c r="O79" s="131">
        <f t="shared" si="18"/>
        <v>49.9</v>
      </c>
      <c r="P79" s="131">
        <f t="shared" si="8"/>
        <v>0</v>
      </c>
      <c r="Q79" s="135">
        <f t="shared" si="9"/>
        <v>1</v>
      </c>
      <c r="R79" s="136">
        <f t="shared" si="13"/>
        <v>6475.9</v>
      </c>
      <c r="S79" s="131">
        <f t="shared" si="14"/>
        <v>6525.8</v>
      </c>
      <c r="T79" s="131">
        <f t="shared" si="14"/>
        <v>3000.5000000000005</v>
      </c>
      <c r="U79" s="131">
        <f t="shared" si="14"/>
        <v>1842</v>
      </c>
      <c r="V79" s="131">
        <f t="shared" si="11"/>
        <v>-1158.5000000000005</v>
      </c>
      <c r="W79" s="135">
        <f t="shared" si="12"/>
        <v>0.61389768371938003</v>
      </c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  <c r="BI79" s="138"/>
      <c r="BJ79" s="138"/>
      <c r="BK79" s="138"/>
      <c r="BL79" s="138"/>
      <c r="BM79" s="138"/>
      <c r="BN79" s="138"/>
      <c r="BO79" s="138"/>
      <c r="BP79" s="138"/>
      <c r="BQ79" s="138"/>
      <c r="BR79" s="138"/>
      <c r="BS79" s="138"/>
      <c r="BT79" s="138"/>
      <c r="BU79" s="138"/>
      <c r="BV79" s="138"/>
      <c r="BW79" s="138"/>
      <c r="BX79" s="138"/>
      <c r="BY79" s="138"/>
      <c r="BZ79" s="138"/>
      <c r="CA79" s="138"/>
      <c r="CB79" s="138"/>
      <c r="CC79" s="138"/>
      <c r="CD79" s="138"/>
      <c r="CE79" s="138"/>
      <c r="CF79" s="138"/>
      <c r="CG79" s="138"/>
      <c r="CH79" s="138"/>
      <c r="CI79" s="138"/>
      <c r="CJ79" s="138"/>
      <c r="CK79" s="138"/>
      <c r="CL79" s="138"/>
      <c r="CM79" s="138"/>
      <c r="CN79" s="138"/>
      <c r="CO79" s="138"/>
      <c r="CP79" s="138"/>
      <c r="CQ79" s="138"/>
      <c r="CR79" s="138"/>
      <c r="CS79" s="138"/>
      <c r="CT79" s="138"/>
      <c r="CU79" s="138"/>
      <c r="CV79" s="138"/>
      <c r="CW79" s="138"/>
      <c r="CX79" s="138"/>
      <c r="CY79" s="138"/>
      <c r="CZ79" s="138"/>
      <c r="DA79" s="138"/>
      <c r="DB79" s="138"/>
      <c r="DC79" s="138"/>
      <c r="DD79" s="138"/>
      <c r="DE79" s="138"/>
      <c r="DF79" s="138"/>
      <c r="DG79" s="138"/>
      <c r="DH79" s="138"/>
      <c r="DI79" s="138"/>
      <c r="DJ79" s="138"/>
      <c r="DK79" s="138"/>
      <c r="DL79" s="138"/>
      <c r="DM79" s="138"/>
      <c r="DN79" s="138"/>
      <c r="DO79" s="138"/>
      <c r="DP79" s="138"/>
      <c r="DQ79" s="138"/>
      <c r="DR79" s="138"/>
      <c r="DS79" s="138"/>
      <c r="DT79" s="138"/>
      <c r="DU79" s="138"/>
      <c r="DV79" s="138"/>
      <c r="DW79" s="138"/>
      <c r="DX79" s="138"/>
      <c r="DY79" s="138"/>
      <c r="DZ79" s="138"/>
      <c r="EA79" s="138"/>
      <c r="EB79" s="138"/>
      <c r="EC79" s="138"/>
      <c r="ED79" s="138"/>
      <c r="EE79" s="138"/>
      <c r="EF79" s="138"/>
      <c r="EG79" s="138"/>
      <c r="EH79" s="138"/>
      <c r="EI79" s="138"/>
      <c r="EJ79" s="138"/>
      <c r="EK79" s="138"/>
      <c r="EL79" s="138"/>
      <c r="EM79" s="138"/>
      <c r="EN79" s="138"/>
      <c r="EO79" s="138"/>
      <c r="EP79" s="138"/>
      <c r="EQ79" s="138"/>
      <c r="ER79" s="138"/>
      <c r="ES79" s="138"/>
      <c r="ET79" s="138"/>
      <c r="EU79" s="138"/>
      <c r="EV79" s="138"/>
      <c r="EW79" s="138"/>
      <c r="EX79" s="138"/>
      <c r="EY79" s="138"/>
      <c r="EZ79" s="138"/>
      <c r="FA79" s="138"/>
      <c r="FB79" s="138"/>
      <c r="FC79" s="138"/>
      <c r="FD79" s="138"/>
      <c r="FE79" s="138"/>
      <c r="FF79" s="138"/>
      <c r="FG79" s="138"/>
      <c r="FH79" s="138"/>
      <c r="FI79" s="138"/>
      <c r="FJ79" s="138"/>
      <c r="FK79" s="138"/>
      <c r="FL79" s="138"/>
      <c r="FM79" s="138"/>
      <c r="FN79" s="138"/>
      <c r="FO79" s="138"/>
      <c r="FP79" s="138"/>
      <c r="FQ79" s="138"/>
      <c r="FR79" s="138"/>
      <c r="FS79" s="138"/>
      <c r="FT79" s="138"/>
      <c r="FU79" s="138"/>
      <c r="FV79" s="138"/>
      <c r="FW79" s="138"/>
      <c r="FX79" s="138"/>
      <c r="FY79" s="138"/>
      <c r="FZ79" s="138"/>
      <c r="GA79" s="138"/>
      <c r="GB79" s="138"/>
      <c r="GC79" s="138"/>
      <c r="GD79" s="138"/>
      <c r="GE79" s="227"/>
      <c r="GF79" s="227"/>
      <c r="GG79" s="227"/>
      <c r="GH79" s="227"/>
      <c r="GI79" s="227"/>
      <c r="GJ79" s="227"/>
      <c r="GK79" s="227"/>
      <c r="GL79" s="227"/>
      <c r="GM79" s="227"/>
      <c r="GN79" s="227"/>
    </row>
    <row r="80" spans="1:196" ht="33.6" customHeight="1" x14ac:dyDescent="0.25">
      <c r="A80" s="128"/>
      <c r="B80" s="172" t="s">
        <v>248</v>
      </c>
      <c r="C80" s="188" t="s">
        <v>249</v>
      </c>
      <c r="D80" s="188" t="s">
        <v>250</v>
      </c>
      <c r="E80" s="155" t="s">
        <v>251</v>
      </c>
      <c r="F80" s="145">
        <v>863.9</v>
      </c>
      <c r="G80" s="145">
        <v>863.9</v>
      </c>
      <c r="H80" s="145">
        <v>315.8</v>
      </c>
      <c r="I80" s="193">
        <f t="shared" si="5"/>
        <v>9.0552983961684455E-4</v>
      </c>
      <c r="J80" s="145">
        <f t="shared" ref="J80:J140" si="19">H80-G80</f>
        <v>-548.09999999999991</v>
      </c>
      <c r="K80" s="144">
        <f t="shared" si="1"/>
        <v>0.36555156846857279</v>
      </c>
      <c r="L80" s="156"/>
      <c r="M80" s="145"/>
      <c r="N80" s="145"/>
      <c r="O80" s="145"/>
      <c r="P80" s="145">
        <f t="shared" si="8"/>
        <v>0</v>
      </c>
      <c r="Q80" s="146"/>
      <c r="R80" s="157">
        <f t="shared" si="13"/>
        <v>863.9</v>
      </c>
      <c r="S80" s="145">
        <f t="shared" si="14"/>
        <v>863.9</v>
      </c>
      <c r="T80" s="145">
        <f t="shared" si="14"/>
        <v>863.9</v>
      </c>
      <c r="U80" s="145">
        <f t="shared" si="14"/>
        <v>315.8</v>
      </c>
      <c r="V80" s="145">
        <f t="shared" si="11"/>
        <v>-548.09999999999991</v>
      </c>
      <c r="W80" s="146">
        <f t="shared" si="12"/>
        <v>0.36555156846857279</v>
      </c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</row>
    <row r="81" spans="1:196" ht="36" customHeight="1" x14ac:dyDescent="0.25">
      <c r="A81" s="128"/>
      <c r="B81" s="172" t="s">
        <v>248</v>
      </c>
      <c r="C81" s="188" t="s">
        <v>252</v>
      </c>
      <c r="D81" s="188" t="s">
        <v>250</v>
      </c>
      <c r="E81" s="155" t="s">
        <v>253</v>
      </c>
      <c r="F81" s="145">
        <v>118.1</v>
      </c>
      <c r="G81" s="145">
        <v>118.1</v>
      </c>
      <c r="H81" s="145">
        <v>53.4</v>
      </c>
      <c r="I81" s="190">
        <f t="shared" si="5"/>
        <v>1.5311999187947909E-4</v>
      </c>
      <c r="J81" s="145">
        <f t="shared" si="19"/>
        <v>-64.699999999999989</v>
      </c>
      <c r="K81" s="144">
        <f t="shared" si="1"/>
        <v>0.45215918712955122</v>
      </c>
      <c r="L81" s="156"/>
      <c r="M81" s="145"/>
      <c r="N81" s="145"/>
      <c r="O81" s="145"/>
      <c r="P81" s="145">
        <f t="shared" si="8"/>
        <v>0</v>
      </c>
      <c r="Q81" s="146"/>
      <c r="R81" s="157">
        <f t="shared" si="13"/>
        <v>118.1</v>
      </c>
      <c r="S81" s="145">
        <f t="shared" si="14"/>
        <v>118.1</v>
      </c>
      <c r="T81" s="145">
        <f t="shared" si="14"/>
        <v>118.1</v>
      </c>
      <c r="U81" s="145">
        <f t="shared" si="14"/>
        <v>53.4</v>
      </c>
      <c r="V81" s="145">
        <f t="shared" si="11"/>
        <v>-64.699999999999989</v>
      </c>
      <c r="W81" s="146">
        <f t="shared" si="12"/>
        <v>0.45215918712955122</v>
      </c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</row>
    <row r="82" spans="1:196" s="230" customFormat="1" ht="51" customHeight="1" x14ac:dyDescent="0.25">
      <c r="A82" s="128"/>
      <c r="B82" s="172" t="s">
        <v>254</v>
      </c>
      <c r="C82" s="188" t="s">
        <v>255</v>
      </c>
      <c r="D82" s="188" t="s">
        <v>250</v>
      </c>
      <c r="E82" s="173" t="s">
        <v>256</v>
      </c>
      <c r="F82" s="145">
        <v>3388.5</v>
      </c>
      <c r="G82" s="145">
        <v>1889.8</v>
      </c>
      <c r="H82" s="145">
        <v>1344.1</v>
      </c>
      <c r="I82" s="193">
        <f t="shared" si="5"/>
        <v>3.8540932787492102E-3</v>
      </c>
      <c r="J82" s="145">
        <f t="shared" si="19"/>
        <v>-545.70000000000005</v>
      </c>
      <c r="K82" s="144">
        <f t="shared" si="1"/>
        <v>0.71123928458037888</v>
      </c>
      <c r="L82" s="156">
        <v>44</v>
      </c>
      <c r="M82" s="145">
        <v>44</v>
      </c>
      <c r="N82" s="145"/>
      <c r="O82" s="145"/>
      <c r="P82" s="145">
        <f t="shared" si="8"/>
        <v>0</v>
      </c>
      <c r="Q82" s="146"/>
      <c r="R82" s="157">
        <f t="shared" si="13"/>
        <v>3432.5</v>
      </c>
      <c r="S82" s="145">
        <f t="shared" si="14"/>
        <v>3432.5</v>
      </c>
      <c r="T82" s="145">
        <f t="shared" si="14"/>
        <v>1889.8</v>
      </c>
      <c r="U82" s="145">
        <f t="shared" si="14"/>
        <v>1344.1</v>
      </c>
      <c r="V82" s="145">
        <f t="shared" si="11"/>
        <v>-545.70000000000005</v>
      </c>
      <c r="W82" s="146">
        <f t="shared" si="12"/>
        <v>0.71123928458037888</v>
      </c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  <c r="BI82" s="138"/>
      <c r="BJ82" s="138"/>
      <c r="BK82" s="138"/>
      <c r="BL82" s="138"/>
      <c r="BM82" s="138"/>
      <c r="BN82" s="138"/>
      <c r="BO82" s="138"/>
      <c r="BP82" s="138"/>
      <c r="BQ82" s="138"/>
      <c r="BR82" s="138"/>
      <c r="BS82" s="138"/>
      <c r="BT82" s="138"/>
      <c r="BU82" s="138"/>
      <c r="BV82" s="138"/>
      <c r="BW82" s="138"/>
      <c r="BX82" s="138"/>
      <c r="BY82" s="138"/>
      <c r="BZ82" s="138"/>
      <c r="CA82" s="138"/>
      <c r="CB82" s="138"/>
      <c r="CC82" s="138"/>
      <c r="CD82" s="138"/>
      <c r="CE82" s="138"/>
      <c r="CF82" s="138"/>
      <c r="CG82" s="138"/>
      <c r="CH82" s="138"/>
      <c r="CI82" s="138"/>
      <c r="CJ82" s="138"/>
      <c r="CK82" s="138"/>
      <c r="CL82" s="138"/>
      <c r="CM82" s="138"/>
      <c r="CN82" s="138"/>
      <c r="CO82" s="138"/>
      <c r="CP82" s="138"/>
      <c r="CQ82" s="138"/>
      <c r="CR82" s="138"/>
      <c r="CS82" s="138"/>
      <c r="CT82" s="138"/>
      <c r="CU82" s="138"/>
      <c r="CV82" s="138"/>
      <c r="CW82" s="138"/>
      <c r="CX82" s="138"/>
      <c r="CY82" s="138"/>
      <c r="CZ82" s="138"/>
      <c r="DA82" s="138"/>
      <c r="DB82" s="138"/>
      <c r="DC82" s="138"/>
      <c r="DD82" s="138"/>
      <c r="DE82" s="138"/>
      <c r="DF82" s="138"/>
      <c r="DG82" s="138"/>
      <c r="DH82" s="138"/>
      <c r="DI82" s="138"/>
      <c r="DJ82" s="138"/>
      <c r="DK82" s="138"/>
      <c r="DL82" s="138"/>
      <c r="DM82" s="138"/>
      <c r="DN82" s="138"/>
      <c r="DO82" s="138"/>
      <c r="DP82" s="138"/>
      <c r="DQ82" s="138"/>
      <c r="DR82" s="138"/>
      <c r="DS82" s="138"/>
      <c r="DT82" s="138"/>
      <c r="DU82" s="138"/>
      <c r="DV82" s="138"/>
      <c r="DW82" s="138"/>
      <c r="DX82" s="138"/>
      <c r="DY82" s="138"/>
      <c r="DZ82" s="138"/>
      <c r="EA82" s="138"/>
      <c r="EB82" s="138"/>
      <c r="EC82" s="138"/>
      <c r="ED82" s="138"/>
      <c r="EE82" s="138"/>
      <c r="EF82" s="138"/>
      <c r="EG82" s="138"/>
      <c r="EH82" s="138"/>
      <c r="EI82" s="138"/>
      <c r="EJ82" s="138"/>
      <c r="EK82" s="138"/>
      <c r="EL82" s="138"/>
      <c r="EM82" s="138"/>
      <c r="EN82" s="138"/>
      <c r="EO82" s="138"/>
      <c r="EP82" s="138"/>
      <c r="EQ82" s="138"/>
      <c r="ER82" s="138"/>
      <c r="ES82" s="138"/>
      <c r="ET82" s="138"/>
      <c r="EU82" s="138"/>
      <c r="EV82" s="138"/>
      <c r="EW82" s="138"/>
      <c r="EX82" s="138"/>
      <c r="EY82" s="138"/>
      <c r="EZ82" s="138"/>
      <c r="FA82" s="138"/>
      <c r="FB82" s="138"/>
      <c r="FC82" s="138"/>
      <c r="FD82" s="138"/>
      <c r="FE82" s="138"/>
      <c r="FF82" s="138"/>
      <c r="FG82" s="138"/>
      <c r="FH82" s="138"/>
      <c r="FI82" s="138"/>
      <c r="FJ82" s="138"/>
      <c r="FK82" s="138"/>
      <c r="FL82" s="138"/>
      <c r="FM82" s="138"/>
      <c r="FN82" s="138"/>
      <c r="FO82" s="138"/>
      <c r="FP82" s="138"/>
      <c r="FQ82" s="138"/>
      <c r="FR82" s="138"/>
      <c r="FS82" s="138"/>
      <c r="FT82" s="138"/>
      <c r="FU82" s="138"/>
      <c r="FV82" s="138"/>
      <c r="FW82" s="138"/>
      <c r="FX82" s="138"/>
      <c r="FY82" s="138"/>
      <c r="FZ82" s="138"/>
      <c r="GA82" s="138"/>
      <c r="GB82" s="138"/>
      <c r="GC82" s="138"/>
      <c r="GD82" s="138"/>
      <c r="GE82" s="229"/>
      <c r="GF82" s="229"/>
      <c r="GG82" s="229"/>
      <c r="GH82" s="229"/>
      <c r="GI82" s="229"/>
      <c r="GJ82" s="229"/>
      <c r="GK82" s="229"/>
      <c r="GL82" s="229"/>
      <c r="GM82" s="229"/>
      <c r="GN82" s="229"/>
    </row>
    <row r="83" spans="1:196" s="230" customFormat="1" ht="51" customHeight="1" x14ac:dyDescent="0.25">
      <c r="A83" s="128"/>
      <c r="B83" s="172" t="s">
        <v>254</v>
      </c>
      <c r="C83" s="188" t="s">
        <v>257</v>
      </c>
      <c r="D83" s="188" t="s">
        <v>250</v>
      </c>
      <c r="E83" s="173" t="s">
        <v>258</v>
      </c>
      <c r="F83" s="145"/>
      <c r="G83" s="145"/>
      <c r="H83" s="145"/>
      <c r="I83" s="193">
        <f t="shared" si="5"/>
        <v>0</v>
      </c>
      <c r="J83" s="145">
        <f t="shared" si="19"/>
        <v>0</v>
      </c>
      <c r="K83" s="144"/>
      <c r="L83" s="156">
        <v>1864.4</v>
      </c>
      <c r="M83" s="145">
        <v>1914.3</v>
      </c>
      <c r="N83" s="145">
        <v>49.9</v>
      </c>
      <c r="O83" s="145">
        <v>49.9</v>
      </c>
      <c r="P83" s="145">
        <f t="shared" si="8"/>
        <v>0</v>
      </c>
      <c r="Q83" s="146">
        <f t="shared" ref="Q83" si="20">O83/N83</f>
        <v>1</v>
      </c>
      <c r="R83" s="157">
        <f t="shared" si="13"/>
        <v>1864.4</v>
      </c>
      <c r="S83" s="145">
        <f t="shared" si="14"/>
        <v>1914.3</v>
      </c>
      <c r="T83" s="145">
        <f t="shared" si="14"/>
        <v>49.9</v>
      </c>
      <c r="U83" s="145">
        <f t="shared" si="14"/>
        <v>49.9</v>
      </c>
      <c r="V83" s="145">
        <f t="shared" si="11"/>
        <v>0</v>
      </c>
      <c r="W83" s="146">
        <f t="shared" si="12"/>
        <v>1</v>
      </c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8"/>
      <c r="BR83" s="138"/>
      <c r="BS83" s="138"/>
      <c r="BT83" s="138"/>
      <c r="BU83" s="138"/>
      <c r="BV83" s="138"/>
      <c r="BW83" s="138"/>
      <c r="BX83" s="138"/>
      <c r="BY83" s="138"/>
      <c r="BZ83" s="138"/>
      <c r="CA83" s="138"/>
      <c r="CB83" s="138"/>
      <c r="CC83" s="138"/>
      <c r="CD83" s="138"/>
      <c r="CE83" s="138"/>
      <c r="CF83" s="138"/>
      <c r="CG83" s="138"/>
      <c r="CH83" s="138"/>
      <c r="CI83" s="138"/>
      <c r="CJ83" s="138"/>
      <c r="CK83" s="138"/>
      <c r="CL83" s="138"/>
      <c r="CM83" s="138"/>
      <c r="CN83" s="138"/>
      <c r="CO83" s="138"/>
      <c r="CP83" s="138"/>
      <c r="CQ83" s="138"/>
      <c r="CR83" s="138"/>
      <c r="CS83" s="138"/>
      <c r="CT83" s="138"/>
      <c r="CU83" s="138"/>
      <c r="CV83" s="138"/>
      <c r="CW83" s="138"/>
      <c r="CX83" s="138"/>
      <c r="CY83" s="138"/>
      <c r="CZ83" s="138"/>
      <c r="DA83" s="138"/>
      <c r="DB83" s="138"/>
      <c r="DC83" s="138"/>
      <c r="DD83" s="138"/>
      <c r="DE83" s="138"/>
      <c r="DF83" s="138"/>
      <c r="DG83" s="138"/>
      <c r="DH83" s="138"/>
      <c r="DI83" s="138"/>
      <c r="DJ83" s="138"/>
      <c r="DK83" s="138"/>
      <c r="DL83" s="138"/>
      <c r="DM83" s="138"/>
      <c r="DN83" s="138"/>
      <c r="DO83" s="138"/>
      <c r="DP83" s="138"/>
      <c r="DQ83" s="138"/>
      <c r="DR83" s="138"/>
      <c r="DS83" s="138"/>
      <c r="DT83" s="138"/>
      <c r="DU83" s="138"/>
      <c r="DV83" s="138"/>
      <c r="DW83" s="138"/>
      <c r="DX83" s="138"/>
      <c r="DY83" s="138"/>
      <c r="DZ83" s="138"/>
      <c r="EA83" s="138"/>
      <c r="EB83" s="138"/>
      <c r="EC83" s="138"/>
      <c r="ED83" s="138"/>
      <c r="EE83" s="138"/>
      <c r="EF83" s="138"/>
      <c r="EG83" s="138"/>
      <c r="EH83" s="138"/>
      <c r="EI83" s="138"/>
      <c r="EJ83" s="138"/>
      <c r="EK83" s="138"/>
      <c r="EL83" s="138"/>
      <c r="EM83" s="138"/>
      <c r="EN83" s="138"/>
      <c r="EO83" s="138"/>
      <c r="EP83" s="138"/>
      <c r="EQ83" s="138"/>
      <c r="ER83" s="138"/>
      <c r="ES83" s="138"/>
      <c r="ET83" s="138"/>
      <c r="EU83" s="138"/>
      <c r="EV83" s="138"/>
      <c r="EW83" s="138"/>
      <c r="EX83" s="138"/>
      <c r="EY83" s="138"/>
      <c r="EZ83" s="138"/>
      <c r="FA83" s="138"/>
      <c r="FB83" s="138"/>
      <c r="FC83" s="138"/>
      <c r="FD83" s="138"/>
      <c r="FE83" s="138"/>
      <c r="FF83" s="138"/>
      <c r="FG83" s="138"/>
      <c r="FH83" s="138"/>
      <c r="FI83" s="138"/>
      <c r="FJ83" s="138"/>
      <c r="FK83" s="138"/>
      <c r="FL83" s="138"/>
      <c r="FM83" s="138"/>
      <c r="FN83" s="138"/>
      <c r="FO83" s="138"/>
      <c r="FP83" s="138"/>
      <c r="FQ83" s="138"/>
      <c r="FR83" s="138"/>
      <c r="FS83" s="138"/>
      <c r="FT83" s="138"/>
      <c r="FU83" s="138"/>
      <c r="FV83" s="138"/>
      <c r="FW83" s="138"/>
      <c r="FX83" s="138"/>
      <c r="FY83" s="138"/>
      <c r="FZ83" s="138"/>
      <c r="GA83" s="138"/>
      <c r="GB83" s="138"/>
      <c r="GC83" s="138"/>
      <c r="GD83" s="138"/>
      <c r="GE83" s="229"/>
      <c r="GF83" s="229"/>
      <c r="GG83" s="229"/>
      <c r="GH83" s="229"/>
      <c r="GI83" s="229"/>
      <c r="GJ83" s="229"/>
      <c r="GK83" s="229"/>
      <c r="GL83" s="229"/>
      <c r="GM83" s="229"/>
      <c r="GN83" s="229"/>
    </row>
    <row r="84" spans="1:196" s="230" customFormat="1" ht="52.9" customHeight="1" thickBot="1" x14ac:dyDescent="0.3">
      <c r="A84" s="128"/>
      <c r="B84" s="172" t="s">
        <v>254</v>
      </c>
      <c r="C84" s="188" t="s">
        <v>259</v>
      </c>
      <c r="D84" s="188" t="s">
        <v>250</v>
      </c>
      <c r="E84" s="173" t="s">
        <v>260</v>
      </c>
      <c r="F84" s="145">
        <v>197</v>
      </c>
      <c r="G84" s="145">
        <v>78.8</v>
      </c>
      <c r="H84" s="145">
        <v>78.8</v>
      </c>
      <c r="I84" s="190">
        <f t="shared" si="5"/>
        <v>2.25952347567471E-4</v>
      </c>
      <c r="J84" s="145">
        <f t="shared" si="19"/>
        <v>0</v>
      </c>
      <c r="K84" s="144">
        <f t="shared" si="1"/>
        <v>1</v>
      </c>
      <c r="L84" s="156"/>
      <c r="M84" s="145"/>
      <c r="N84" s="145"/>
      <c r="O84" s="145"/>
      <c r="P84" s="145">
        <f t="shared" si="8"/>
        <v>0</v>
      </c>
      <c r="Q84" s="146"/>
      <c r="R84" s="157">
        <f t="shared" si="13"/>
        <v>197</v>
      </c>
      <c r="S84" s="145">
        <f t="shared" si="14"/>
        <v>197</v>
      </c>
      <c r="T84" s="145">
        <f t="shared" si="14"/>
        <v>78.8</v>
      </c>
      <c r="U84" s="145">
        <f t="shared" si="14"/>
        <v>78.8</v>
      </c>
      <c r="V84" s="145">
        <f t="shared" si="11"/>
        <v>0</v>
      </c>
      <c r="W84" s="146">
        <f t="shared" si="12"/>
        <v>1</v>
      </c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8"/>
      <c r="BR84" s="138"/>
      <c r="BS84" s="138"/>
      <c r="BT84" s="138"/>
      <c r="BU84" s="138"/>
      <c r="BV84" s="138"/>
      <c r="BW84" s="138"/>
      <c r="BX84" s="138"/>
      <c r="BY84" s="138"/>
      <c r="BZ84" s="138"/>
      <c r="CA84" s="138"/>
      <c r="CB84" s="138"/>
      <c r="CC84" s="138"/>
      <c r="CD84" s="138"/>
      <c r="CE84" s="138"/>
      <c r="CF84" s="138"/>
      <c r="CG84" s="138"/>
      <c r="CH84" s="138"/>
      <c r="CI84" s="138"/>
      <c r="CJ84" s="138"/>
      <c r="CK84" s="138"/>
      <c r="CL84" s="138"/>
      <c r="CM84" s="138"/>
      <c r="CN84" s="138"/>
      <c r="CO84" s="138"/>
      <c r="CP84" s="138"/>
      <c r="CQ84" s="138"/>
      <c r="CR84" s="138"/>
      <c r="CS84" s="138"/>
      <c r="CT84" s="138"/>
      <c r="CU84" s="138"/>
      <c r="CV84" s="138"/>
      <c r="CW84" s="138"/>
      <c r="CX84" s="138"/>
      <c r="CY84" s="138"/>
      <c r="CZ84" s="138"/>
      <c r="DA84" s="138"/>
      <c r="DB84" s="138"/>
      <c r="DC84" s="138"/>
      <c r="DD84" s="138"/>
      <c r="DE84" s="138"/>
      <c r="DF84" s="138"/>
      <c r="DG84" s="138"/>
      <c r="DH84" s="138"/>
      <c r="DI84" s="138"/>
      <c r="DJ84" s="138"/>
      <c r="DK84" s="138"/>
      <c r="DL84" s="138"/>
      <c r="DM84" s="138"/>
      <c r="DN84" s="138"/>
      <c r="DO84" s="138"/>
      <c r="DP84" s="138"/>
      <c r="DQ84" s="138"/>
      <c r="DR84" s="138"/>
      <c r="DS84" s="138"/>
      <c r="DT84" s="138"/>
      <c r="DU84" s="138"/>
      <c r="DV84" s="138"/>
      <c r="DW84" s="138"/>
      <c r="DX84" s="138"/>
      <c r="DY84" s="138"/>
      <c r="DZ84" s="138"/>
      <c r="EA84" s="138"/>
      <c r="EB84" s="138"/>
      <c r="EC84" s="138"/>
      <c r="ED84" s="138"/>
      <c r="EE84" s="138"/>
      <c r="EF84" s="138"/>
      <c r="EG84" s="138"/>
      <c r="EH84" s="138"/>
      <c r="EI84" s="138"/>
      <c r="EJ84" s="138"/>
      <c r="EK84" s="138"/>
      <c r="EL84" s="138"/>
      <c r="EM84" s="138"/>
      <c r="EN84" s="138"/>
      <c r="EO84" s="138"/>
      <c r="EP84" s="138"/>
      <c r="EQ84" s="138"/>
      <c r="ER84" s="138"/>
      <c r="ES84" s="138"/>
      <c r="ET84" s="138"/>
      <c r="EU84" s="138"/>
      <c r="EV84" s="138"/>
      <c r="EW84" s="138"/>
      <c r="EX84" s="138"/>
      <c r="EY84" s="138"/>
      <c r="EZ84" s="138"/>
      <c r="FA84" s="138"/>
      <c r="FB84" s="138"/>
      <c r="FC84" s="138"/>
      <c r="FD84" s="138"/>
      <c r="FE84" s="138"/>
      <c r="FF84" s="138"/>
      <c r="FG84" s="138"/>
      <c r="FH84" s="138"/>
      <c r="FI84" s="138"/>
      <c r="FJ84" s="138"/>
      <c r="FK84" s="138"/>
      <c r="FL84" s="138"/>
      <c r="FM84" s="138"/>
      <c r="FN84" s="138"/>
      <c r="FO84" s="138"/>
      <c r="FP84" s="138"/>
      <c r="FQ84" s="138"/>
      <c r="FR84" s="138"/>
      <c r="FS84" s="138"/>
      <c r="FT84" s="138"/>
      <c r="FU84" s="138"/>
      <c r="FV84" s="138"/>
      <c r="FW84" s="138"/>
      <c r="FX84" s="138"/>
      <c r="FY84" s="138"/>
      <c r="FZ84" s="138"/>
      <c r="GA84" s="138"/>
      <c r="GB84" s="138"/>
      <c r="GC84" s="138"/>
      <c r="GD84" s="138"/>
      <c r="GE84" s="229"/>
      <c r="GF84" s="229"/>
      <c r="GG84" s="229"/>
      <c r="GH84" s="229"/>
      <c r="GI84" s="229"/>
      <c r="GJ84" s="229"/>
      <c r="GK84" s="229"/>
      <c r="GL84" s="229"/>
      <c r="GM84" s="229"/>
      <c r="GN84" s="229"/>
    </row>
    <row r="85" spans="1:196" s="228" customFormat="1" ht="83.45" customHeight="1" thickBot="1" x14ac:dyDescent="0.3">
      <c r="A85" s="140">
        <v>6</v>
      </c>
      <c r="B85" s="141" t="s">
        <v>261</v>
      </c>
      <c r="C85" s="141" t="s">
        <v>262</v>
      </c>
      <c r="D85" s="141" t="s">
        <v>263</v>
      </c>
      <c r="E85" s="231" t="s">
        <v>264</v>
      </c>
      <c r="F85" s="131">
        <v>47456.800000000003</v>
      </c>
      <c r="G85" s="131">
        <v>26056.7</v>
      </c>
      <c r="H85" s="131">
        <v>23753.3</v>
      </c>
      <c r="I85" s="132">
        <f t="shared" si="5"/>
        <v>6.8110582455259E-2</v>
      </c>
      <c r="J85" s="131">
        <f t="shared" si="19"/>
        <v>-2303.4000000000015</v>
      </c>
      <c r="K85" s="133">
        <f t="shared" ref="K85:K143" si="21">H85/G85</f>
        <v>0.91160047127993948</v>
      </c>
      <c r="L85" s="134">
        <v>346</v>
      </c>
      <c r="M85" s="131">
        <v>807.1</v>
      </c>
      <c r="N85" s="131">
        <v>807.1</v>
      </c>
      <c r="O85" s="131">
        <v>507</v>
      </c>
      <c r="P85" s="131">
        <f t="shared" si="8"/>
        <v>-300.10000000000002</v>
      </c>
      <c r="Q85" s="135">
        <f t="shared" ref="Q85:Q116" si="22">O85/N85</f>
        <v>0.6281749473423367</v>
      </c>
      <c r="R85" s="136">
        <f t="shared" si="13"/>
        <v>47802.8</v>
      </c>
      <c r="S85" s="131">
        <f t="shared" si="14"/>
        <v>48263.9</v>
      </c>
      <c r="T85" s="131">
        <f t="shared" si="14"/>
        <v>26863.8</v>
      </c>
      <c r="U85" s="131">
        <f t="shared" si="14"/>
        <v>24260.3</v>
      </c>
      <c r="V85" s="131">
        <f t="shared" si="11"/>
        <v>-2603.5</v>
      </c>
      <c r="W85" s="135">
        <f t="shared" si="12"/>
        <v>0.90308519271287013</v>
      </c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  <c r="BI85" s="138"/>
      <c r="BJ85" s="138"/>
      <c r="BK85" s="138"/>
      <c r="BL85" s="138"/>
      <c r="BM85" s="138"/>
      <c r="BN85" s="138"/>
      <c r="BO85" s="138"/>
      <c r="BP85" s="138"/>
      <c r="BQ85" s="138"/>
      <c r="BR85" s="138"/>
      <c r="BS85" s="138"/>
      <c r="BT85" s="138"/>
      <c r="BU85" s="138"/>
      <c r="BV85" s="138"/>
      <c r="BW85" s="138"/>
      <c r="BX85" s="138"/>
      <c r="BY85" s="138"/>
      <c r="BZ85" s="138"/>
      <c r="CA85" s="138"/>
      <c r="CB85" s="138"/>
      <c r="CC85" s="138"/>
      <c r="CD85" s="138"/>
      <c r="CE85" s="138"/>
      <c r="CF85" s="138"/>
      <c r="CG85" s="138"/>
      <c r="CH85" s="138"/>
      <c r="CI85" s="138"/>
      <c r="CJ85" s="138"/>
      <c r="CK85" s="138"/>
      <c r="CL85" s="138"/>
      <c r="CM85" s="138"/>
      <c r="CN85" s="138"/>
      <c r="CO85" s="138"/>
      <c r="CP85" s="138"/>
      <c r="CQ85" s="138"/>
      <c r="CR85" s="138"/>
      <c r="CS85" s="138"/>
      <c r="CT85" s="138"/>
      <c r="CU85" s="138"/>
      <c r="CV85" s="138"/>
      <c r="CW85" s="138"/>
      <c r="CX85" s="138"/>
      <c r="CY85" s="138"/>
      <c r="CZ85" s="138"/>
      <c r="DA85" s="138"/>
      <c r="DB85" s="138"/>
      <c r="DC85" s="138"/>
      <c r="DD85" s="138"/>
      <c r="DE85" s="138"/>
      <c r="DF85" s="138"/>
      <c r="DG85" s="138"/>
      <c r="DH85" s="138"/>
      <c r="DI85" s="138"/>
      <c r="DJ85" s="138"/>
      <c r="DK85" s="138"/>
      <c r="DL85" s="138"/>
      <c r="DM85" s="138"/>
      <c r="DN85" s="138"/>
      <c r="DO85" s="138"/>
      <c r="DP85" s="138"/>
      <c r="DQ85" s="138"/>
      <c r="DR85" s="138"/>
      <c r="DS85" s="138"/>
      <c r="DT85" s="138"/>
      <c r="DU85" s="138"/>
      <c r="DV85" s="138"/>
      <c r="DW85" s="138"/>
      <c r="DX85" s="138"/>
      <c r="DY85" s="138"/>
      <c r="DZ85" s="138"/>
      <c r="EA85" s="138"/>
      <c r="EB85" s="138"/>
      <c r="EC85" s="138"/>
      <c r="ED85" s="138"/>
      <c r="EE85" s="138"/>
      <c r="EF85" s="138"/>
      <c r="EG85" s="138"/>
      <c r="EH85" s="138"/>
      <c r="EI85" s="138"/>
      <c r="EJ85" s="138"/>
      <c r="EK85" s="138"/>
      <c r="EL85" s="138"/>
      <c r="EM85" s="138"/>
      <c r="EN85" s="138"/>
      <c r="EO85" s="138"/>
      <c r="EP85" s="138"/>
      <c r="EQ85" s="138"/>
      <c r="ER85" s="138"/>
      <c r="ES85" s="138"/>
      <c r="ET85" s="138"/>
      <c r="EU85" s="138"/>
      <c r="EV85" s="138"/>
      <c r="EW85" s="138"/>
      <c r="EX85" s="138"/>
      <c r="EY85" s="138"/>
      <c r="EZ85" s="138"/>
      <c r="FA85" s="138"/>
      <c r="FB85" s="138"/>
      <c r="FC85" s="138"/>
      <c r="FD85" s="138"/>
      <c r="FE85" s="138"/>
      <c r="FF85" s="138"/>
      <c r="FG85" s="138"/>
      <c r="FH85" s="138"/>
      <c r="FI85" s="138"/>
      <c r="FJ85" s="138"/>
      <c r="FK85" s="138"/>
      <c r="FL85" s="138"/>
      <c r="FM85" s="138"/>
      <c r="FN85" s="138"/>
      <c r="FO85" s="138"/>
      <c r="FP85" s="138"/>
      <c r="FQ85" s="138"/>
      <c r="FR85" s="138"/>
      <c r="FS85" s="138"/>
      <c r="FT85" s="138"/>
      <c r="FU85" s="138"/>
      <c r="FV85" s="138"/>
      <c r="FW85" s="138"/>
      <c r="FX85" s="138"/>
      <c r="FY85" s="138"/>
      <c r="FZ85" s="138"/>
      <c r="GA85" s="138"/>
      <c r="GB85" s="138"/>
      <c r="GC85" s="138"/>
      <c r="GD85" s="138"/>
      <c r="GE85" s="227"/>
      <c r="GF85" s="227"/>
      <c r="GG85" s="227"/>
      <c r="GH85" s="227"/>
      <c r="GI85" s="227"/>
      <c r="GJ85" s="227"/>
      <c r="GK85" s="227"/>
      <c r="GL85" s="227"/>
      <c r="GM85" s="227"/>
      <c r="GN85" s="227"/>
    </row>
    <row r="86" spans="1:196" s="179" customFormat="1" ht="48.75" customHeight="1" thickBot="1" x14ac:dyDescent="0.3">
      <c r="A86" s="140">
        <v>7</v>
      </c>
      <c r="B86" s="141" t="s">
        <v>261</v>
      </c>
      <c r="C86" s="141" t="s">
        <v>265</v>
      </c>
      <c r="D86" s="141" t="s">
        <v>263</v>
      </c>
      <c r="E86" s="231" t="s">
        <v>266</v>
      </c>
      <c r="F86" s="131">
        <v>39098.699999999997</v>
      </c>
      <c r="G86" s="131">
        <v>20974.5</v>
      </c>
      <c r="H86" s="131">
        <v>18883.8</v>
      </c>
      <c r="I86" s="132">
        <f t="shared" ref="I86:I140" si="23">H86/$H$14</f>
        <v>5.4147702296885904E-2</v>
      </c>
      <c r="J86" s="131">
        <f t="shared" si="19"/>
        <v>-2090.7000000000007</v>
      </c>
      <c r="K86" s="133">
        <f t="shared" si="21"/>
        <v>0.90032181935207034</v>
      </c>
      <c r="L86" s="134">
        <v>371.8</v>
      </c>
      <c r="M86" s="131">
        <v>371.8</v>
      </c>
      <c r="N86" s="131">
        <v>322.3</v>
      </c>
      <c r="O86" s="131">
        <v>155.4</v>
      </c>
      <c r="P86" s="131">
        <f t="shared" ref="P86:P137" si="24">O86-N86</f>
        <v>-166.9</v>
      </c>
      <c r="Q86" s="135">
        <f t="shared" si="22"/>
        <v>0.48215947874650944</v>
      </c>
      <c r="R86" s="136">
        <f t="shared" ref="R86:R140" si="25">SUM(F86,L86)</f>
        <v>39470.5</v>
      </c>
      <c r="S86" s="131">
        <f t="shared" si="14"/>
        <v>39470.5</v>
      </c>
      <c r="T86" s="131">
        <f t="shared" si="14"/>
        <v>21296.799999999999</v>
      </c>
      <c r="U86" s="131">
        <f t="shared" si="14"/>
        <v>19039.2</v>
      </c>
      <c r="V86" s="131">
        <f t="shared" ref="V86:V140" si="26">U86-T86</f>
        <v>-2257.5999999999985</v>
      </c>
      <c r="W86" s="135">
        <f t="shared" ref="W86:W143" si="27">U86/T86</f>
        <v>0.89399346380676914</v>
      </c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8"/>
      <c r="BR86" s="138"/>
      <c r="BS86" s="138"/>
      <c r="BT86" s="138"/>
      <c r="BU86" s="138"/>
      <c r="BV86" s="138"/>
      <c r="BW86" s="138"/>
      <c r="BX86" s="138"/>
      <c r="BY86" s="138"/>
      <c r="BZ86" s="138"/>
      <c r="CA86" s="138"/>
      <c r="CB86" s="138"/>
      <c r="CC86" s="138"/>
      <c r="CD86" s="138"/>
      <c r="CE86" s="138"/>
      <c r="CF86" s="138"/>
      <c r="CG86" s="138"/>
      <c r="CH86" s="138"/>
      <c r="CI86" s="138"/>
      <c r="CJ86" s="138"/>
      <c r="CK86" s="138"/>
      <c r="CL86" s="138"/>
      <c r="CM86" s="138"/>
      <c r="CN86" s="138"/>
      <c r="CO86" s="138"/>
      <c r="CP86" s="138"/>
      <c r="CQ86" s="138"/>
      <c r="CR86" s="138"/>
      <c r="CS86" s="138"/>
      <c r="CT86" s="138"/>
      <c r="CU86" s="138"/>
      <c r="CV86" s="138"/>
      <c r="CW86" s="138"/>
      <c r="CX86" s="138"/>
      <c r="CY86" s="138"/>
      <c r="CZ86" s="138"/>
      <c r="DA86" s="138"/>
      <c r="DB86" s="138"/>
      <c r="DC86" s="138"/>
      <c r="DD86" s="138"/>
      <c r="DE86" s="138"/>
      <c r="DF86" s="138"/>
      <c r="DG86" s="138"/>
      <c r="DH86" s="138"/>
      <c r="DI86" s="138"/>
      <c r="DJ86" s="138"/>
      <c r="DK86" s="138"/>
      <c r="DL86" s="138"/>
      <c r="DM86" s="138"/>
      <c r="DN86" s="138"/>
      <c r="DO86" s="138"/>
      <c r="DP86" s="138"/>
      <c r="DQ86" s="138"/>
      <c r="DR86" s="138"/>
      <c r="DS86" s="138"/>
      <c r="DT86" s="138"/>
      <c r="DU86" s="138"/>
      <c r="DV86" s="138"/>
      <c r="DW86" s="138"/>
      <c r="DX86" s="138"/>
      <c r="DY86" s="138"/>
      <c r="DZ86" s="138"/>
      <c r="EA86" s="138"/>
      <c r="EB86" s="138"/>
      <c r="EC86" s="138"/>
      <c r="ED86" s="138"/>
      <c r="EE86" s="138"/>
      <c r="EF86" s="138"/>
      <c r="EG86" s="138"/>
      <c r="EH86" s="138"/>
      <c r="EI86" s="138"/>
      <c r="EJ86" s="138"/>
      <c r="EK86" s="138"/>
      <c r="EL86" s="138"/>
      <c r="EM86" s="138"/>
      <c r="EN86" s="138"/>
      <c r="EO86" s="138"/>
      <c r="EP86" s="138"/>
      <c r="EQ86" s="138"/>
      <c r="ER86" s="138"/>
      <c r="ES86" s="138"/>
      <c r="ET86" s="138"/>
      <c r="EU86" s="138"/>
      <c r="EV86" s="138"/>
      <c r="EW86" s="138"/>
      <c r="EX86" s="138"/>
      <c r="EY86" s="138"/>
      <c r="EZ86" s="138"/>
      <c r="FA86" s="138"/>
      <c r="FB86" s="138"/>
      <c r="FC86" s="138"/>
      <c r="FD86" s="138"/>
      <c r="FE86" s="138"/>
      <c r="FF86" s="138"/>
      <c r="FG86" s="138"/>
      <c r="FH86" s="138"/>
      <c r="FI86" s="138"/>
      <c r="FJ86" s="138"/>
      <c r="FK86" s="138"/>
      <c r="FL86" s="138"/>
      <c r="FM86" s="138"/>
      <c r="FN86" s="138"/>
      <c r="FO86" s="138"/>
      <c r="FP86" s="138"/>
      <c r="FQ86" s="138"/>
      <c r="FR86" s="138"/>
      <c r="FS86" s="138"/>
      <c r="FT86" s="138"/>
      <c r="FU86" s="138"/>
      <c r="FV86" s="138"/>
      <c r="FW86" s="138"/>
      <c r="FX86" s="138"/>
      <c r="FY86" s="138"/>
      <c r="FZ86" s="138"/>
      <c r="GA86" s="138"/>
      <c r="GB86" s="138"/>
      <c r="GC86" s="138"/>
      <c r="GD86" s="138"/>
      <c r="GE86" s="178"/>
      <c r="GF86" s="178"/>
      <c r="GG86" s="178"/>
      <c r="GH86" s="178"/>
      <c r="GI86" s="178"/>
      <c r="GJ86" s="178"/>
      <c r="GK86" s="178"/>
      <c r="GL86" s="178"/>
      <c r="GM86" s="178"/>
      <c r="GN86" s="178"/>
    </row>
    <row r="87" spans="1:196" s="179" customFormat="1" ht="34.5" customHeight="1" thickBot="1" x14ac:dyDescent="0.3">
      <c r="A87" s="140">
        <v>8</v>
      </c>
      <c r="B87" s="141" t="s">
        <v>261</v>
      </c>
      <c r="C87" s="141" t="s">
        <v>267</v>
      </c>
      <c r="D87" s="141" t="s">
        <v>268</v>
      </c>
      <c r="E87" s="231" t="s">
        <v>269</v>
      </c>
      <c r="F87" s="131">
        <v>1561.1</v>
      </c>
      <c r="G87" s="131">
        <v>1192.0999999999999</v>
      </c>
      <c r="H87" s="131">
        <v>1168.5</v>
      </c>
      <c r="I87" s="132">
        <f t="shared" si="23"/>
        <v>3.3505751032054556E-3</v>
      </c>
      <c r="J87" s="131">
        <f t="shared" si="19"/>
        <v>-23.599999999999909</v>
      </c>
      <c r="K87" s="133">
        <f t="shared" si="21"/>
        <v>0.98020300310376651</v>
      </c>
      <c r="L87" s="134"/>
      <c r="M87" s="131"/>
      <c r="N87" s="131"/>
      <c r="O87" s="131"/>
      <c r="P87" s="131">
        <f t="shared" si="24"/>
        <v>0</v>
      </c>
      <c r="Q87" s="135"/>
      <c r="R87" s="136">
        <f t="shared" si="25"/>
        <v>1561.1</v>
      </c>
      <c r="S87" s="131">
        <f t="shared" si="14"/>
        <v>1561.1</v>
      </c>
      <c r="T87" s="131">
        <f t="shared" si="14"/>
        <v>1192.0999999999999</v>
      </c>
      <c r="U87" s="131">
        <f t="shared" si="14"/>
        <v>1168.5</v>
      </c>
      <c r="V87" s="131">
        <f t="shared" si="26"/>
        <v>-23.599999999999909</v>
      </c>
      <c r="W87" s="135">
        <f t="shared" si="27"/>
        <v>0.98020300310376651</v>
      </c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8"/>
      <c r="BR87" s="138"/>
      <c r="BS87" s="138"/>
      <c r="BT87" s="138"/>
      <c r="BU87" s="138"/>
      <c r="BV87" s="138"/>
      <c r="BW87" s="138"/>
      <c r="BX87" s="138"/>
      <c r="BY87" s="138"/>
      <c r="BZ87" s="138"/>
      <c r="CA87" s="138"/>
      <c r="CB87" s="138"/>
      <c r="CC87" s="138"/>
      <c r="CD87" s="138"/>
      <c r="CE87" s="138"/>
      <c r="CF87" s="138"/>
      <c r="CG87" s="138"/>
      <c r="CH87" s="138"/>
      <c r="CI87" s="138"/>
      <c r="CJ87" s="138"/>
      <c r="CK87" s="138"/>
      <c r="CL87" s="138"/>
      <c r="CM87" s="138"/>
      <c r="CN87" s="138"/>
      <c r="CO87" s="138"/>
      <c r="CP87" s="138"/>
      <c r="CQ87" s="138"/>
      <c r="CR87" s="138"/>
      <c r="CS87" s="138"/>
      <c r="CT87" s="138"/>
      <c r="CU87" s="138"/>
      <c r="CV87" s="138"/>
      <c r="CW87" s="138"/>
      <c r="CX87" s="138"/>
      <c r="CY87" s="138"/>
      <c r="CZ87" s="138"/>
      <c r="DA87" s="138"/>
      <c r="DB87" s="138"/>
      <c r="DC87" s="138"/>
      <c r="DD87" s="138"/>
      <c r="DE87" s="138"/>
      <c r="DF87" s="138"/>
      <c r="DG87" s="138"/>
      <c r="DH87" s="138"/>
      <c r="DI87" s="138"/>
      <c r="DJ87" s="138"/>
      <c r="DK87" s="138"/>
      <c r="DL87" s="138"/>
      <c r="DM87" s="138"/>
      <c r="DN87" s="138"/>
      <c r="DO87" s="138"/>
      <c r="DP87" s="138"/>
      <c r="DQ87" s="138"/>
      <c r="DR87" s="138"/>
      <c r="DS87" s="138"/>
      <c r="DT87" s="138"/>
      <c r="DU87" s="138"/>
      <c r="DV87" s="138"/>
      <c r="DW87" s="138"/>
      <c r="DX87" s="138"/>
      <c r="DY87" s="138"/>
      <c r="DZ87" s="138"/>
      <c r="EA87" s="138"/>
      <c r="EB87" s="138"/>
      <c r="EC87" s="138"/>
      <c r="ED87" s="138"/>
      <c r="EE87" s="138"/>
      <c r="EF87" s="138"/>
      <c r="EG87" s="138"/>
      <c r="EH87" s="138"/>
      <c r="EI87" s="138"/>
      <c r="EJ87" s="138"/>
      <c r="EK87" s="138"/>
      <c r="EL87" s="138"/>
      <c r="EM87" s="138"/>
      <c r="EN87" s="138"/>
      <c r="EO87" s="138"/>
      <c r="EP87" s="138"/>
      <c r="EQ87" s="138"/>
      <c r="ER87" s="138"/>
      <c r="ES87" s="138"/>
      <c r="ET87" s="138"/>
      <c r="EU87" s="138"/>
      <c r="EV87" s="138"/>
      <c r="EW87" s="138"/>
      <c r="EX87" s="138"/>
      <c r="EY87" s="138"/>
      <c r="EZ87" s="138"/>
      <c r="FA87" s="138"/>
      <c r="FB87" s="138"/>
      <c r="FC87" s="138"/>
      <c r="FD87" s="138"/>
      <c r="FE87" s="138"/>
      <c r="FF87" s="138"/>
      <c r="FG87" s="138"/>
      <c r="FH87" s="138"/>
      <c r="FI87" s="138"/>
      <c r="FJ87" s="138"/>
      <c r="FK87" s="138"/>
      <c r="FL87" s="138"/>
      <c r="FM87" s="138"/>
      <c r="FN87" s="138"/>
      <c r="FO87" s="138"/>
      <c r="FP87" s="138"/>
      <c r="FQ87" s="138"/>
      <c r="FR87" s="138"/>
      <c r="FS87" s="138"/>
      <c r="FT87" s="138"/>
      <c r="FU87" s="138"/>
      <c r="FV87" s="138"/>
      <c r="FW87" s="138"/>
      <c r="FX87" s="138"/>
      <c r="FY87" s="138"/>
      <c r="FZ87" s="138"/>
      <c r="GA87" s="138"/>
      <c r="GB87" s="138"/>
      <c r="GC87" s="138"/>
      <c r="GD87" s="138"/>
      <c r="GE87" s="178"/>
      <c r="GF87" s="178"/>
      <c r="GG87" s="178"/>
      <c r="GH87" s="178"/>
      <c r="GI87" s="178"/>
      <c r="GJ87" s="178"/>
      <c r="GK87" s="178"/>
      <c r="GL87" s="178"/>
      <c r="GM87" s="178"/>
      <c r="GN87" s="178"/>
    </row>
    <row r="88" spans="1:196" s="179" customFormat="1" ht="24" customHeight="1" thickBot="1" x14ac:dyDescent="0.3">
      <c r="A88" s="140">
        <v>9</v>
      </c>
      <c r="B88" s="141" t="s">
        <v>270</v>
      </c>
      <c r="C88" s="141" t="s">
        <v>271</v>
      </c>
      <c r="D88" s="141"/>
      <c r="E88" s="184" t="s">
        <v>272</v>
      </c>
      <c r="F88" s="131">
        <f>SUM(F90,F94:F96,F98)</f>
        <v>32260.699999999997</v>
      </c>
      <c r="G88" s="131">
        <f>SUM(G90,G94:G96,G98)</f>
        <v>24337</v>
      </c>
      <c r="H88" s="131">
        <f>SUM(H90,H94:H96,H98)</f>
        <v>22032.5</v>
      </c>
      <c r="I88" s="132">
        <f t="shared" si="23"/>
        <v>6.3176333728176465E-2</v>
      </c>
      <c r="J88" s="131">
        <f t="shared" si="19"/>
        <v>-2304.5</v>
      </c>
      <c r="K88" s="133">
        <f t="shared" si="21"/>
        <v>0.90530878908657597</v>
      </c>
      <c r="L88" s="134">
        <f>SUM(L90,L94:L96,L98)</f>
        <v>1476.3</v>
      </c>
      <c r="M88" s="131">
        <f>SUM(M90,M94:M96,M98)</f>
        <v>1476.3</v>
      </c>
      <c r="N88" s="131">
        <f>SUM(N90,N94:N96,N98)</f>
        <v>1214.5999999999999</v>
      </c>
      <c r="O88" s="131">
        <f>SUM(O90,O94:O96,O98)</f>
        <v>800</v>
      </c>
      <c r="P88" s="131">
        <f t="shared" si="24"/>
        <v>-414.59999999999991</v>
      </c>
      <c r="Q88" s="135">
        <f t="shared" si="22"/>
        <v>0.65865305450354028</v>
      </c>
      <c r="R88" s="136">
        <f>SUM(R90,R94:R96,R98)</f>
        <v>33737</v>
      </c>
      <c r="S88" s="131">
        <f>SUM(S90,S94:S96,S98)</f>
        <v>33737</v>
      </c>
      <c r="T88" s="131">
        <f>SUM(T90,T94:T96,T98)</f>
        <v>25551.599999999999</v>
      </c>
      <c r="U88" s="131">
        <f>SUM(U90,U94:U96,U98)</f>
        <v>22832.5</v>
      </c>
      <c r="V88" s="131">
        <f t="shared" si="26"/>
        <v>-2719.0999999999985</v>
      </c>
      <c r="W88" s="135">
        <f t="shared" si="27"/>
        <v>0.89358396343086155</v>
      </c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8"/>
      <c r="BR88" s="138"/>
      <c r="BS88" s="138"/>
      <c r="BT88" s="138"/>
      <c r="BU88" s="138"/>
      <c r="BV88" s="138"/>
      <c r="BW88" s="138"/>
      <c r="BX88" s="138"/>
      <c r="BY88" s="138"/>
      <c r="BZ88" s="138"/>
      <c r="CA88" s="138"/>
      <c r="CB88" s="138"/>
      <c r="CC88" s="138"/>
      <c r="CD88" s="138"/>
      <c r="CE88" s="138"/>
      <c r="CF88" s="138"/>
      <c r="CG88" s="138"/>
      <c r="CH88" s="138"/>
      <c r="CI88" s="138"/>
      <c r="CJ88" s="138"/>
      <c r="CK88" s="138"/>
      <c r="CL88" s="138"/>
      <c r="CM88" s="138"/>
      <c r="CN88" s="138"/>
      <c r="CO88" s="138"/>
      <c r="CP88" s="138"/>
      <c r="CQ88" s="138"/>
      <c r="CR88" s="138"/>
      <c r="CS88" s="138"/>
      <c r="CT88" s="138"/>
      <c r="CU88" s="138"/>
      <c r="CV88" s="138"/>
      <c r="CW88" s="138"/>
      <c r="CX88" s="138"/>
      <c r="CY88" s="138"/>
      <c r="CZ88" s="138"/>
      <c r="DA88" s="138"/>
      <c r="DB88" s="138"/>
      <c r="DC88" s="138"/>
      <c r="DD88" s="138"/>
      <c r="DE88" s="138"/>
      <c r="DF88" s="138"/>
      <c r="DG88" s="138"/>
      <c r="DH88" s="138"/>
      <c r="DI88" s="138"/>
      <c r="DJ88" s="138"/>
      <c r="DK88" s="138"/>
      <c r="DL88" s="138"/>
      <c r="DM88" s="138"/>
      <c r="DN88" s="138"/>
      <c r="DO88" s="138"/>
      <c r="DP88" s="138"/>
      <c r="DQ88" s="138"/>
      <c r="DR88" s="138"/>
      <c r="DS88" s="138"/>
      <c r="DT88" s="138"/>
      <c r="DU88" s="138"/>
      <c r="DV88" s="138"/>
      <c r="DW88" s="138"/>
      <c r="DX88" s="138"/>
      <c r="DY88" s="138"/>
      <c r="DZ88" s="138"/>
      <c r="EA88" s="138"/>
      <c r="EB88" s="138"/>
      <c r="EC88" s="138"/>
      <c r="ED88" s="138"/>
      <c r="EE88" s="138"/>
      <c r="EF88" s="138"/>
      <c r="EG88" s="138"/>
      <c r="EH88" s="138"/>
      <c r="EI88" s="138"/>
      <c r="EJ88" s="138"/>
      <c r="EK88" s="138"/>
      <c r="EL88" s="138"/>
      <c r="EM88" s="138"/>
      <c r="EN88" s="138"/>
      <c r="EO88" s="138"/>
      <c r="EP88" s="138"/>
      <c r="EQ88" s="138"/>
      <c r="ER88" s="138"/>
      <c r="ES88" s="138"/>
      <c r="ET88" s="138"/>
      <c r="EU88" s="138"/>
      <c r="EV88" s="138"/>
      <c r="EW88" s="138"/>
      <c r="EX88" s="138"/>
      <c r="EY88" s="138"/>
      <c r="EZ88" s="138"/>
      <c r="FA88" s="138"/>
      <c r="FB88" s="138"/>
      <c r="FC88" s="138"/>
      <c r="FD88" s="138"/>
      <c r="FE88" s="138"/>
      <c r="FF88" s="138"/>
      <c r="FG88" s="138"/>
      <c r="FH88" s="138"/>
      <c r="FI88" s="138"/>
      <c r="FJ88" s="138"/>
      <c r="FK88" s="138"/>
      <c r="FL88" s="138"/>
      <c r="FM88" s="138"/>
      <c r="FN88" s="138"/>
      <c r="FO88" s="138"/>
      <c r="FP88" s="138"/>
      <c r="FQ88" s="138"/>
      <c r="FR88" s="138"/>
      <c r="FS88" s="138"/>
      <c r="FT88" s="138"/>
      <c r="FU88" s="138"/>
      <c r="FV88" s="138"/>
      <c r="FW88" s="138"/>
      <c r="FX88" s="138"/>
      <c r="FY88" s="138"/>
      <c r="FZ88" s="138"/>
      <c r="GA88" s="138"/>
      <c r="GB88" s="138"/>
      <c r="GC88" s="138"/>
      <c r="GD88" s="138"/>
      <c r="GE88" s="178"/>
      <c r="GF88" s="178"/>
      <c r="GG88" s="178"/>
      <c r="GH88" s="178"/>
      <c r="GI88" s="178"/>
      <c r="GJ88" s="178"/>
      <c r="GK88" s="178"/>
      <c r="GL88" s="178"/>
      <c r="GM88" s="178"/>
      <c r="GN88" s="178"/>
    </row>
    <row r="89" spans="1:196" ht="31.5" hidden="1" customHeight="1" x14ac:dyDescent="0.25">
      <c r="A89" s="128"/>
      <c r="B89" s="172"/>
      <c r="C89" s="188" t="s">
        <v>273</v>
      </c>
      <c r="D89" s="188" t="s">
        <v>274</v>
      </c>
      <c r="E89" s="173" t="s">
        <v>275</v>
      </c>
      <c r="F89" s="145"/>
      <c r="G89" s="145"/>
      <c r="H89" s="145"/>
      <c r="I89" s="193">
        <f t="shared" si="23"/>
        <v>0</v>
      </c>
      <c r="J89" s="145">
        <f t="shared" si="19"/>
        <v>0</v>
      </c>
      <c r="K89" s="133"/>
      <c r="L89" s="156"/>
      <c r="M89" s="145"/>
      <c r="N89" s="145"/>
      <c r="O89" s="145"/>
      <c r="P89" s="145">
        <f t="shared" si="24"/>
        <v>0</v>
      </c>
      <c r="Q89" s="146" t="e">
        <f t="shared" si="22"/>
        <v>#DIV/0!</v>
      </c>
      <c r="R89" s="157">
        <f t="shared" si="25"/>
        <v>0</v>
      </c>
      <c r="S89" s="145">
        <f t="shared" si="14"/>
        <v>0</v>
      </c>
      <c r="T89" s="145">
        <f t="shared" si="14"/>
        <v>0</v>
      </c>
      <c r="U89" s="145">
        <f t="shared" si="14"/>
        <v>0</v>
      </c>
      <c r="V89" s="145">
        <f t="shared" si="26"/>
        <v>0</v>
      </c>
      <c r="W89" s="146" t="e">
        <f t="shared" si="27"/>
        <v>#DIV/0!</v>
      </c>
      <c r="X89" s="137"/>
      <c r="Y89" s="191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</row>
    <row r="90" spans="1:196" ht="51" customHeight="1" x14ac:dyDescent="0.25">
      <c r="A90" s="128"/>
      <c r="B90" s="172"/>
      <c r="C90" s="188" t="s">
        <v>276</v>
      </c>
      <c r="D90" s="188" t="s">
        <v>277</v>
      </c>
      <c r="E90" s="173" t="s">
        <v>278</v>
      </c>
      <c r="F90" s="145">
        <v>568.5</v>
      </c>
      <c r="G90" s="145">
        <v>568.5</v>
      </c>
      <c r="H90" s="145"/>
      <c r="I90" s="190">
        <f t="shared" si="23"/>
        <v>0</v>
      </c>
      <c r="J90" s="145">
        <f t="shared" si="19"/>
        <v>-568.5</v>
      </c>
      <c r="K90" s="133"/>
      <c r="L90" s="156"/>
      <c r="M90" s="145"/>
      <c r="N90" s="145"/>
      <c r="O90" s="145"/>
      <c r="P90" s="145">
        <f t="shared" si="24"/>
        <v>0</v>
      </c>
      <c r="Q90" s="146"/>
      <c r="R90" s="157">
        <f t="shared" si="25"/>
        <v>568.5</v>
      </c>
      <c r="S90" s="145">
        <f t="shared" si="14"/>
        <v>568.5</v>
      </c>
      <c r="T90" s="145">
        <f t="shared" si="14"/>
        <v>568.5</v>
      </c>
      <c r="U90" s="145">
        <f t="shared" si="14"/>
        <v>0</v>
      </c>
      <c r="V90" s="145">
        <f t="shared" si="26"/>
        <v>-568.5</v>
      </c>
      <c r="W90" s="146">
        <f t="shared" si="27"/>
        <v>0</v>
      </c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</row>
    <row r="91" spans="1:196" ht="39" hidden="1" customHeight="1" x14ac:dyDescent="0.25">
      <c r="A91" s="128"/>
      <c r="B91" s="172" t="s">
        <v>279</v>
      </c>
      <c r="C91" s="188" t="s">
        <v>280</v>
      </c>
      <c r="D91" s="188" t="s">
        <v>277</v>
      </c>
      <c r="E91" s="173" t="s">
        <v>281</v>
      </c>
      <c r="F91" s="145"/>
      <c r="G91" s="145"/>
      <c r="H91" s="145"/>
      <c r="I91" s="190">
        <f t="shared" si="23"/>
        <v>0</v>
      </c>
      <c r="J91" s="145">
        <f t="shared" si="19"/>
        <v>0</v>
      </c>
      <c r="K91" s="144" t="e">
        <f t="shared" si="21"/>
        <v>#DIV/0!</v>
      </c>
      <c r="L91" s="156"/>
      <c r="M91" s="145"/>
      <c r="N91" s="145"/>
      <c r="O91" s="145"/>
      <c r="P91" s="145">
        <f t="shared" si="24"/>
        <v>0</v>
      </c>
      <c r="Q91" s="146" t="e">
        <f t="shared" si="22"/>
        <v>#DIV/0!</v>
      </c>
      <c r="R91" s="157">
        <f t="shared" si="25"/>
        <v>0</v>
      </c>
      <c r="S91" s="145">
        <f t="shared" si="14"/>
        <v>0</v>
      </c>
      <c r="T91" s="145">
        <f t="shared" si="14"/>
        <v>0</v>
      </c>
      <c r="U91" s="145">
        <f t="shared" si="14"/>
        <v>0</v>
      </c>
      <c r="V91" s="145">
        <f t="shared" si="26"/>
        <v>0</v>
      </c>
      <c r="W91" s="146" t="e">
        <f t="shared" si="27"/>
        <v>#DIV/0!</v>
      </c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</row>
    <row r="92" spans="1:196" ht="39" hidden="1" customHeight="1" x14ac:dyDescent="0.25">
      <c r="A92" s="128"/>
      <c r="B92" s="172" t="s">
        <v>279</v>
      </c>
      <c r="C92" s="188" t="s">
        <v>282</v>
      </c>
      <c r="D92" s="188" t="s">
        <v>277</v>
      </c>
      <c r="E92" s="173" t="s">
        <v>283</v>
      </c>
      <c r="F92" s="145"/>
      <c r="G92" s="145"/>
      <c r="H92" s="145"/>
      <c r="I92" s="193">
        <f t="shared" si="23"/>
        <v>0</v>
      </c>
      <c r="J92" s="145">
        <f t="shared" si="19"/>
        <v>0</v>
      </c>
      <c r="K92" s="144"/>
      <c r="L92" s="156"/>
      <c r="M92" s="145"/>
      <c r="N92" s="145"/>
      <c r="O92" s="145"/>
      <c r="P92" s="145">
        <f t="shared" si="24"/>
        <v>0</v>
      </c>
      <c r="Q92" s="146" t="e">
        <f t="shared" si="22"/>
        <v>#DIV/0!</v>
      </c>
      <c r="R92" s="157">
        <f t="shared" si="25"/>
        <v>0</v>
      </c>
      <c r="S92" s="145">
        <f t="shared" si="14"/>
        <v>0</v>
      </c>
      <c r="T92" s="145">
        <f t="shared" si="14"/>
        <v>0</v>
      </c>
      <c r="U92" s="145">
        <f t="shared" si="14"/>
        <v>0</v>
      </c>
      <c r="V92" s="145">
        <f t="shared" si="26"/>
        <v>0</v>
      </c>
      <c r="W92" s="146" t="e">
        <f t="shared" si="27"/>
        <v>#DIV/0!</v>
      </c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</row>
    <row r="93" spans="1:196" ht="52.15" hidden="1" customHeight="1" x14ac:dyDescent="0.25">
      <c r="A93" s="128"/>
      <c r="B93" s="172" t="s">
        <v>279</v>
      </c>
      <c r="C93" s="188" t="s">
        <v>284</v>
      </c>
      <c r="D93" s="188" t="s">
        <v>277</v>
      </c>
      <c r="E93" s="173" t="s">
        <v>285</v>
      </c>
      <c r="F93" s="145"/>
      <c r="G93" s="145"/>
      <c r="H93" s="145"/>
      <c r="I93" s="193">
        <f t="shared" si="23"/>
        <v>0</v>
      </c>
      <c r="J93" s="145">
        <f t="shared" si="19"/>
        <v>0</v>
      </c>
      <c r="K93" s="144"/>
      <c r="L93" s="156"/>
      <c r="M93" s="145"/>
      <c r="N93" s="145"/>
      <c r="O93" s="145"/>
      <c r="P93" s="145">
        <f t="shared" si="24"/>
        <v>0</v>
      </c>
      <c r="Q93" s="146" t="e">
        <f t="shared" si="22"/>
        <v>#DIV/0!</v>
      </c>
      <c r="R93" s="157">
        <f t="shared" si="25"/>
        <v>0</v>
      </c>
      <c r="S93" s="145">
        <f t="shared" si="14"/>
        <v>0</v>
      </c>
      <c r="T93" s="145">
        <f t="shared" si="14"/>
        <v>0</v>
      </c>
      <c r="U93" s="145">
        <f t="shared" si="14"/>
        <v>0</v>
      </c>
      <c r="V93" s="145">
        <f t="shared" si="26"/>
        <v>0</v>
      </c>
      <c r="W93" s="146" t="e">
        <f t="shared" si="27"/>
        <v>#DIV/0!</v>
      </c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</row>
    <row r="94" spans="1:196" ht="36" customHeight="1" x14ac:dyDescent="0.25">
      <c r="A94" s="128"/>
      <c r="B94" s="172" t="s">
        <v>279</v>
      </c>
      <c r="C94" s="188" t="s">
        <v>286</v>
      </c>
      <c r="D94" s="188" t="s">
        <v>277</v>
      </c>
      <c r="E94" s="232" t="s">
        <v>287</v>
      </c>
      <c r="F94" s="145">
        <v>528</v>
      </c>
      <c r="G94" s="145">
        <v>528</v>
      </c>
      <c r="H94" s="145"/>
      <c r="I94" s="193">
        <f t="shared" si="23"/>
        <v>0</v>
      </c>
      <c r="J94" s="145">
        <f t="shared" si="19"/>
        <v>-528</v>
      </c>
      <c r="K94" s="144"/>
      <c r="L94" s="156">
        <v>214.6</v>
      </c>
      <c r="M94" s="145">
        <v>214.6</v>
      </c>
      <c r="N94" s="145">
        <v>214.6</v>
      </c>
      <c r="O94" s="145"/>
      <c r="P94" s="145">
        <f t="shared" si="24"/>
        <v>-214.6</v>
      </c>
      <c r="Q94" s="146"/>
      <c r="R94" s="157">
        <f t="shared" si="25"/>
        <v>742.6</v>
      </c>
      <c r="S94" s="145">
        <f t="shared" si="14"/>
        <v>742.6</v>
      </c>
      <c r="T94" s="145">
        <f t="shared" si="14"/>
        <v>742.6</v>
      </c>
      <c r="U94" s="145">
        <f t="shared" si="14"/>
        <v>0</v>
      </c>
      <c r="V94" s="145">
        <f t="shared" si="26"/>
        <v>-742.6</v>
      </c>
      <c r="W94" s="146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</row>
    <row r="95" spans="1:196" ht="65.45" customHeight="1" x14ac:dyDescent="0.25">
      <c r="A95" s="128"/>
      <c r="B95" s="172" t="s">
        <v>279</v>
      </c>
      <c r="C95" s="188" t="s">
        <v>288</v>
      </c>
      <c r="D95" s="188" t="s">
        <v>277</v>
      </c>
      <c r="E95" s="232" t="s">
        <v>289</v>
      </c>
      <c r="F95" s="145">
        <v>10175.6</v>
      </c>
      <c r="G95" s="145">
        <v>5212.8</v>
      </c>
      <c r="H95" s="145">
        <v>5082.3999999999996</v>
      </c>
      <c r="I95" s="193">
        <f t="shared" si="23"/>
        <v>1.4573352934986227E-2</v>
      </c>
      <c r="J95" s="145">
        <f t="shared" si="19"/>
        <v>-130.40000000000055</v>
      </c>
      <c r="K95" s="144">
        <f t="shared" si="21"/>
        <v>0.97498465316144867</v>
      </c>
      <c r="L95" s="156"/>
      <c r="M95" s="145"/>
      <c r="N95" s="145"/>
      <c r="O95" s="145"/>
      <c r="P95" s="145">
        <f t="shared" si="24"/>
        <v>0</v>
      </c>
      <c r="Q95" s="146"/>
      <c r="R95" s="157">
        <f t="shared" si="25"/>
        <v>10175.6</v>
      </c>
      <c r="S95" s="145">
        <f t="shared" si="14"/>
        <v>10175.6</v>
      </c>
      <c r="T95" s="145">
        <f t="shared" si="14"/>
        <v>5212.8</v>
      </c>
      <c r="U95" s="145">
        <f t="shared" si="14"/>
        <v>5082.3999999999996</v>
      </c>
      <c r="V95" s="145">
        <f t="shared" si="26"/>
        <v>-130.40000000000055</v>
      </c>
      <c r="W95" s="146">
        <f t="shared" si="27"/>
        <v>0.97498465316144867</v>
      </c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</row>
    <row r="96" spans="1:196" ht="27" customHeight="1" x14ac:dyDescent="0.25">
      <c r="A96" s="128"/>
      <c r="B96" s="172" t="s">
        <v>290</v>
      </c>
      <c r="C96" s="188" t="s">
        <v>291</v>
      </c>
      <c r="D96" s="188" t="s">
        <v>277</v>
      </c>
      <c r="E96" s="233" t="s">
        <v>292</v>
      </c>
      <c r="F96" s="143">
        <v>20988.6</v>
      </c>
      <c r="G96" s="143">
        <v>18027.7</v>
      </c>
      <c r="H96" s="143">
        <v>16950.099999999999</v>
      </c>
      <c r="I96" s="193">
        <f t="shared" si="23"/>
        <v>4.8602980793190233E-2</v>
      </c>
      <c r="J96" s="145">
        <f t="shared" si="19"/>
        <v>-1077.6000000000022</v>
      </c>
      <c r="K96" s="144">
        <f t="shared" si="21"/>
        <v>0.94022531992433855</v>
      </c>
      <c r="L96" s="156">
        <v>261.7</v>
      </c>
      <c r="M96" s="145">
        <v>261.7</v>
      </c>
      <c r="N96" s="145"/>
      <c r="O96" s="145"/>
      <c r="P96" s="145">
        <f t="shared" si="24"/>
        <v>0</v>
      </c>
      <c r="Q96" s="146"/>
      <c r="R96" s="157">
        <f t="shared" si="25"/>
        <v>21250.3</v>
      </c>
      <c r="S96" s="145">
        <f t="shared" si="14"/>
        <v>21250.3</v>
      </c>
      <c r="T96" s="145">
        <f t="shared" si="14"/>
        <v>18027.7</v>
      </c>
      <c r="U96" s="145">
        <f t="shared" si="14"/>
        <v>16950.099999999999</v>
      </c>
      <c r="V96" s="145">
        <f t="shared" si="26"/>
        <v>-1077.6000000000022</v>
      </c>
      <c r="W96" s="146">
        <f t="shared" si="27"/>
        <v>0.94022531992433855</v>
      </c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</row>
    <row r="97" spans="1:196" ht="3" hidden="1" customHeight="1" x14ac:dyDescent="0.25">
      <c r="A97" s="128"/>
      <c r="B97" s="172" t="s">
        <v>290</v>
      </c>
      <c r="C97" s="188" t="s">
        <v>293</v>
      </c>
      <c r="D97" s="188" t="s">
        <v>277</v>
      </c>
      <c r="E97" s="233" t="s">
        <v>294</v>
      </c>
      <c r="F97" s="143"/>
      <c r="G97" s="143"/>
      <c r="H97" s="143"/>
      <c r="I97" s="190">
        <f t="shared" si="23"/>
        <v>0</v>
      </c>
      <c r="J97" s="145">
        <f t="shared" si="19"/>
        <v>0</v>
      </c>
      <c r="K97" s="144" t="e">
        <f t="shared" si="21"/>
        <v>#DIV/0!</v>
      </c>
      <c r="L97" s="156"/>
      <c r="M97" s="145"/>
      <c r="N97" s="145"/>
      <c r="O97" s="145"/>
      <c r="P97" s="145">
        <f t="shared" si="24"/>
        <v>0</v>
      </c>
      <c r="Q97" s="146"/>
      <c r="R97" s="157">
        <f t="shared" si="25"/>
        <v>0</v>
      </c>
      <c r="S97" s="145">
        <f t="shared" si="14"/>
        <v>0</v>
      </c>
      <c r="T97" s="145">
        <f t="shared" si="14"/>
        <v>0</v>
      </c>
      <c r="U97" s="145">
        <f t="shared" si="14"/>
        <v>0</v>
      </c>
      <c r="V97" s="145">
        <f t="shared" si="26"/>
        <v>0</v>
      </c>
      <c r="W97" s="146" t="e">
        <f t="shared" si="27"/>
        <v>#DIV/0!</v>
      </c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</row>
    <row r="98" spans="1:196" ht="36.6" customHeight="1" x14ac:dyDescent="0.25">
      <c r="A98" s="128"/>
      <c r="B98" s="172" t="s">
        <v>290</v>
      </c>
      <c r="C98" s="188" t="s">
        <v>295</v>
      </c>
      <c r="D98" s="188" t="s">
        <v>274</v>
      </c>
      <c r="E98" s="233" t="s">
        <v>296</v>
      </c>
      <c r="F98" s="143"/>
      <c r="G98" s="143"/>
      <c r="H98" s="143"/>
      <c r="I98" s="193">
        <f t="shared" si="23"/>
        <v>0</v>
      </c>
      <c r="J98" s="145">
        <f t="shared" si="19"/>
        <v>0</v>
      </c>
      <c r="K98" s="144"/>
      <c r="L98" s="156">
        <v>1000</v>
      </c>
      <c r="M98" s="145">
        <v>1000</v>
      </c>
      <c r="N98" s="145">
        <v>1000</v>
      </c>
      <c r="O98" s="145">
        <v>800</v>
      </c>
      <c r="P98" s="145">
        <f t="shared" si="24"/>
        <v>-200</v>
      </c>
      <c r="Q98" s="146">
        <f t="shared" si="22"/>
        <v>0.8</v>
      </c>
      <c r="R98" s="157">
        <f t="shared" si="25"/>
        <v>1000</v>
      </c>
      <c r="S98" s="145">
        <f t="shared" si="14"/>
        <v>1000</v>
      </c>
      <c r="T98" s="145">
        <f t="shared" si="14"/>
        <v>1000</v>
      </c>
      <c r="U98" s="145">
        <f t="shared" si="14"/>
        <v>800</v>
      </c>
      <c r="V98" s="145">
        <f t="shared" si="26"/>
        <v>-200</v>
      </c>
      <c r="W98" s="146">
        <f t="shared" si="27"/>
        <v>0.8</v>
      </c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</row>
    <row r="99" spans="1:196" ht="105" hidden="1" customHeight="1" x14ac:dyDescent="0.25">
      <c r="A99" s="128"/>
      <c r="B99" s="172" t="s">
        <v>290</v>
      </c>
      <c r="C99" s="188" t="s">
        <v>297</v>
      </c>
      <c r="D99" s="188" t="s">
        <v>274</v>
      </c>
      <c r="E99" s="233" t="s">
        <v>298</v>
      </c>
      <c r="F99" s="143"/>
      <c r="G99" s="143"/>
      <c r="H99" s="143"/>
      <c r="I99" s="193">
        <f t="shared" si="23"/>
        <v>0</v>
      </c>
      <c r="J99" s="145">
        <f t="shared" si="19"/>
        <v>0</v>
      </c>
      <c r="K99" s="144"/>
      <c r="L99" s="156"/>
      <c r="M99" s="145"/>
      <c r="N99" s="145"/>
      <c r="O99" s="145"/>
      <c r="P99" s="145">
        <f t="shared" si="24"/>
        <v>0</v>
      </c>
      <c r="Q99" s="146" t="e">
        <f t="shared" si="22"/>
        <v>#DIV/0!</v>
      </c>
      <c r="R99" s="157">
        <f t="shared" si="25"/>
        <v>0</v>
      </c>
      <c r="S99" s="145">
        <f t="shared" si="14"/>
        <v>0</v>
      </c>
      <c r="T99" s="145">
        <f t="shared" si="14"/>
        <v>0</v>
      </c>
      <c r="U99" s="145">
        <f t="shared" si="14"/>
        <v>0</v>
      </c>
      <c r="V99" s="131">
        <f t="shared" si="26"/>
        <v>0</v>
      </c>
      <c r="W99" s="146" t="e">
        <f t="shared" si="27"/>
        <v>#DIV/0!</v>
      </c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</row>
    <row r="100" spans="1:196" s="237" customFormat="1" ht="122.45" hidden="1" customHeight="1" x14ac:dyDescent="0.3">
      <c r="A100" s="160"/>
      <c r="B100" s="234"/>
      <c r="C100" s="195"/>
      <c r="D100" s="195"/>
      <c r="E100" s="235" t="s">
        <v>299</v>
      </c>
      <c r="F100" s="153"/>
      <c r="G100" s="153"/>
      <c r="H100" s="153"/>
      <c r="I100" s="193">
        <f t="shared" si="23"/>
        <v>0</v>
      </c>
      <c r="J100" s="145">
        <f t="shared" si="19"/>
        <v>0</v>
      </c>
      <c r="K100" s="163"/>
      <c r="L100" s="164"/>
      <c r="M100" s="150"/>
      <c r="N100" s="150"/>
      <c r="O100" s="153"/>
      <c r="P100" s="150">
        <f t="shared" si="24"/>
        <v>0</v>
      </c>
      <c r="Q100" s="199" t="e">
        <f t="shared" si="22"/>
        <v>#DIV/0!</v>
      </c>
      <c r="R100" s="165">
        <f t="shared" si="25"/>
        <v>0</v>
      </c>
      <c r="S100" s="150">
        <f t="shared" ref="S100:U140" si="28">SUM(F100,M100)</f>
        <v>0</v>
      </c>
      <c r="T100" s="150">
        <f t="shared" si="28"/>
        <v>0</v>
      </c>
      <c r="U100" s="150">
        <f t="shared" si="28"/>
        <v>0</v>
      </c>
      <c r="V100" s="131">
        <f t="shared" si="26"/>
        <v>0</v>
      </c>
      <c r="W100" s="199" t="e">
        <f t="shared" si="27"/>
        <v>#DIV/0!</v>
      </c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6"/>
      <c r="AK100" s="166"/>
      <c r="AL100" s="166"/>
      <c r="AM100" s="166"/>
      <c r="AN100" s="166"/>
      <c r="AO100" s="166"/>
      <c r="AP100" s="166"/>
      <c r="AQ100" s="166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7"/>
      <c r="BQ100" s="167"/>
      <c r="BR100" s="167"/>
      <c r="BS100" s="167"/>
      <c r="BT100" s="167"/>
      <c r="BU100" s="167"/>
      <c r="BV100" s="167"/>
      <c r="BW100" s="167"/>
      <c r="BX100" s="167"/>
      <c r="BY100" s="167"/>
      <c r="BZ100" s="167"/>
      <c r="CA100" s="167"/>
      <c r="CB100" s="167"/>
      <c r="CC100" s="167"/>
      <c r="CD100" s="167"/>
      <c r="CE100" s="167"/>
      <c r="CF100" s="167"/>
      <c r="CG100" s="167"/>
      <c r="CH100" s="167"/>
      <c r="CI100" s="167"/>
      <c r="CJ100" s="167"/>
      <c r="CK100" s="167"/>
      <c r="CL100" s="167"/>
      <c r="CM100" s="167"/>
      <c r="CN100" s="167"/>
      <c r="CO100" s="167"/>
      <c r="CP100" s="167"/>
      <c r="CQ100" s="167"/>
      <c r="CR100" s="167"/>
      <c r="CS100" s="167"/>
      <c r="CT100" s="167"/>
      <c r="CU100" s="167"/>
      <c r="CV100" s="167"/>
      <c r="CW100" s="167"/>
      <c r="CX100" s="167"/>
      <c r="CY100" s="167"/>
      <c r="CZ100" s="167"/>
      <c r="DA100" s="167"/>
      <c r="DB100" s="167"/>
      <c r="DC100" s="167"/>
      <c r="DD100" s="167"/>
      <c r="DE100" s="167"/>
      <c r="DF100" s="167"/>
      <c r="DG100" s="167"/>
      <c r="DH100" s="167"/>
      <c r="DI100" s="167"/>
      <c r="DJ100" s="167"/>
      <c r="DK100" s="167"/>
      <c r="DL100" s="167"/>
      <c r="DM100" s="167"/>
      <c r="DN100" s="167"/>
      <c r="DO100" s="167"/>
      <c r="DP100" s="167"/>
      <c r="DQ100" s="167"/>
      <c r="DR100" s="167"/>
      <c r="DS100" s="167"/>
      <c r="DT100" s="167"/>
      <c r="DU100" s="167"/>
      <c r="DV100" s="167"/>
      <c r="DW100" s="167"/>
      <c r="DX100" s="167"/>
      <c r="DY100" s="167"/>
      <c r="DZ100" s="167"/>
      <c r="EA100" s="167"/>
      <c r="EB100" s="167"/>
      <c r="EC100" s="167"/>
      <c r="ED100" s="167"/>
      <c r="EE100" s="167"/>
      <c r="EF100" s="167"/>
      <c r="EG100" s="167"/>
      <c r="EH100" s="167"/>
      <c r="EI100" s="167"/>
      <c r="EJ100" s="167"/>
      <c r="EK100" s="167"/>
      <c r="EL100" s="167"/>
      <c r="EM100" s="167"/>
      <c r="EN100" s="167"/>
      <c r="EO100" s="167"/>
      <c r="EP100" s="167"/>
      <c r="EQ100" s="167"/>
      <c r="ER100" s="167"/>
      <c r="ES100" s="167"/>
      <c r="ET100" s="167"/>
      <c r="EU100" s="167"/>
      <c r="EV100" s="167"/>
      <c r="EW100" s="167"/>
      <c r="EX100" s="167"/>
      <c r="EY100" s="167"/>
      <c r="EZ100" s="167"/>
      <c r="FA100" s="167"/>
      <c r="FB100" s="167"/>
      <c r="FC100" s="167"/>
      <c r="FD100" s="167"/>
      <c r="FE100" s="167"/>
      <c r="FF100" s="167"/>
      <c r="FG100" s="167"/>
      <c r="FH100" s="167"/>
      <c r="FI100" s="167"/>
      <c r="FJ100" s="167"/>
      <c r="FK100" s="167"/>
      <c r="FL100" s="167"/>
      <c r="FM100" s="167"/>
      <c r="FN100" s="167"/>
      <c r="FO100" s="167"/>
      <c r="FP100" s="167"/>
      <c r="FQ100" s="167"/>
      <c r="FR100" s="167"/>
      <c r="FS100" s="167"/>
      <c r="FT100" s="167"/>
      <c r="FU100" s="167"/>
      <c r="FV100" s="167"/>
      <c r="FW100" s="167"/>
      <c r="FX100" s="167"/>
      <c r="FY100" s="167"/>
      <c r="FZ100" s="167"/>
      <c r="GA100" s="167"/>
      <c r="GB100" s="167"/>
      <c r="GC100" s="167"/>
      <c r="GD100" s="167"/>
      <c r="GE100" s="236"/>
      <c r="GF100" s="236"/>
      <c r="GG100" s="236"/>
      <c r="GH100" s="236"/>
      <c r="GI100" s="236"/>
      <c r="GJ100" s="236"/>
      <c r="GK100" s="236"/>
      <c r="GL100" s="236"/>
      <c r="GM100" s="236"/>
      <c r="GN100" s="236"/>
    </row>
    <row r="101" spans="1:196" s="179" customFormat="1" ht="31.5" hidden="1" customHeight="1" x14ac:dyDescent="0.25">
      <c r="A101" s="140">
        <v>11</v>
      </c>
      <c r="B101" s="175">
        <v>180404</v>
      </c>
      <c r="C101" s="176" t="s">
        <v>300</v>
      </c>
      <c r="D101" s="176" t="s">
        <v>301</v>
      </c>
      <c r="E101" s="177" t="s">
        <v>302</v>
      </c>
      <c r="F101" s="174"/>
      <c r="G101" s="174"/>
      <c r="H101" s="174"/>
      <c r="I101" s="238">
        <f t="shared" si="23"/>
        <v>0</v>
      </c>
      <c r="J101" s="131">
        <f t="shared" si="19"/>
        <v>0</v>
      </c>
      <c r="K101" s="133"/>
      <c r="L101" s="134"/>
      <c r="M101" s="131"/>
      <c r="N101" s="131"/>
      <c r="O101" s="174"/>
      <c r="P101" s="131">
        <f t="shared" si="24"/>
        <v>0</v>
      </c>
      <c r="Q101" s="135"/>
      <c r="R101" s="136">
        <f t="shared" si="25"/>
        <v>0</v>
      </c>
      <c r="S101" s="131">
        <f t="shared" si="28"/>
        <v>0</v>
      </c>
      <c r="T101" s="131">
        <f t="shared" si="28"/>
        <v>0</v>
      </c>
      <c r="U101" s="131">
        <f t="shared" si="28"/>
        <v>0</v>
      </c>
      <c r="V101" s="131">
        <f>U101-T101</f>
        <v>0</v>
      </c>
      <c r="W101" s="135" t="e">
        <f t="shared" si="27"/>
        <v>#DIV/0!</v>
      </c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  <c r="BI101" s="138"/>
      <c r="BJ101" s="138"/>
      <c r="BK101" s="138"/>
      <c r="BL101" s="138"/>
      <c r="BM101" s="138"/>
      <c r="BN101" s="138"/>
      <c r="BO101" s="138"/>
      <c r="BP101" s="138"/>
      <c r="BQ101" s="138"/>
      <c r="BR101" s="138"/>
      <c r="BS101" s="138"/>
      <c r="BT101" s="138"/>
      <c r="BU101" s="138"/>
      <c r="BV101" s="138"/>
      <c r="BW101" s="138"/>
      <c r="BX101" s="138"/>
      <c r="BY101" s="138"/>
      <c r="BZ101" s="138"/>
      <c r="CA101" s="138"/>
      <c r="CB101" s="138"/>
      <c r="CC101" s="138"/>
      <c r="CD101" s="138"/>
      <c r="CE101" s="138"/>
      <c r="CF101" s="138"/>
      <c r="CG101" s="138"/>
      <c r="CH101" s="138"/>
      <c r="CI101" s="138"/>
      <c r="CJ101" s="138"/>
      <c r="CK101" s="138"/>
      <c r="CL101" s="138"/>
      <c r="CM101" s="138"/>
      <c r="CN101" s="138"/>
      <c r="CO101" s="138"/>
      <c r="CP101" s="138"/>
      <c r="CQ101" s="138"/>
      <c r="CR101" s="138"/>
      <c r="CS101" s="138"/>
      <c r="CT101" s="138"/>
      <c r="CU101" s="138"/>
      <c r="CV101" s="138"/>
      <c r="CW101" s="138"/>
      <c r="CX101" s="138"/>
      <c r="CY101" s="138"/>
      <c r="CZ101" s="138"/>
      <c r="DA101" s="138"/>
      <c r="DB101" s="138"/>
      <c r="DC101" s="138"/>
      <c r="DD101" s="138"/>
      <c r="DE101" s="138"/>
      <c r="DF101" s="138"/>
      <c r="DG101" s="138"/>
      <c r="DH101" s="138"/>
      <c r="DI101" s="138"/>
      <c r="DJ101" s="138"/>
      <c r="DK101" s="138"/>
      <c r="DL101" s="138"/>
      <c r="DM101" s="138"/>
      <c r="DN101" s="138"/>
      <c r="DO101" s="138"/>
      <c r="DP101" s="138"/>
      <c r="DQ101" s="138"/>
      <c r="DR101" s="138"/>
      <c r="DS101" s="138"/>
      <c r="DT101" s="138"/>
      <c r="DU101" s="138"/>
      <c r="DV101" s="138"/>
      <c r="DW101" s="138"/>
      <c r="DX101" s="138"/>
      <c r="DY101" s="138"/>
      <c r="DZ101" s="138"/>
      <c r="EA101" s="138"/>
      <c r="EB101" s="138"/>
      <c r="EC101" s="138"/>
      <c r="ED101" s="138"/>
      <c r="EE101" s="138"/>
      <c r="EF101" s="138"/>
      <c r="EG101" s="138"/>
      <c r="EH101" s="138"/>
      <c r="EI101" s="138"/>
      <c r="EJ101" s="138"/>
      <c r="EK101" s="138"/>
      <c r="EL101" s="138"/>
      <c r="EM101" s="138"/>
      <c r="EN101" s="138"/>
      <c r="EO101" s="138"/>
      <c r="EP101" s="138"/>
      <c r="EQ101" s="138"/>
      <c r="ER101" s="138"/>
      <c r="ES101" s="138"/>
      <c r="ET101" s="138"/>
      <c r="EU101" s="138"/>
      <c r="EV101" s="138"/>
      <c r="EW101" s="138"/>
      <c r="EX101" s="138"/>
      <c r="EY101" s="138"/>
      <c r="EZ101" s="138"/>
      <c r="FA101" s="138"/>
      <c r="FB101" s="138"/>
      <c r="FC101" s="138"/>
      <c r="FD101" s="138"/>
      <c r="FE101" s="138"/>
      <c r="FF101" s="138"/>
      <c r="FG101" s="138"/>
      <c r="FH101" s="138"/>
      <c r="FI101" s="138"/>
      <c r="FJ101" s="138"/>
      <c r="FK101" s="138"/>
      <c r="FL101" s="138"/>
      <c r="FM101" s="138"/>
      <c r="FN101" s="138"/>
      <c r="FO101" s="138"/>
      <c r="FP101" s="138"/>
      <c r="FQ101" s="138"/>
      <c r="FR101" s="138"/>
      <c r="FS101" s="138"/>
      <c r="FT101" s="138"/>
      <c r="FU101" s="138"/>
      <c r="FV101" s="138"/>
      <c r="FW101" s="138"/>
      <c r="FX101" s="138"/>
      <c r="FY101" s="138"/>
      <c r="FZ101" s="138"/>
      <c r="GA101" s="138"/>
      <c r="GB101" s="138"/>
      <c r="GC101" s="138"/>
      <c r="GD101" s="138"/>
      <c r="GE101" s="178"/>
      <c r="GF101" s="178"/>
      <c r="GG101" s="178"/>
      <c r="GH101" s="178"/>
      <c r="GI101" s="178"/>
      <c r="GJ101" s="178"/>
      <c r="GK101" s="178"/>
      <c r="GL101" s="178"/>
      <c r="GM101" s="178"/>
      <c r="GN101" s="178"/>
    </row>
    <row r="102" spans="1:196" s="179" customFormat="1" ht="36" customHeight="1" thickBot="1" x14ac:dyDescent="0.3">
      <c r="A102" s="140">
        <v>10</v>
      </c>
      <c r="B102" s="175">
        <v>180404</v>
      </c>
      <c r="C102" s="176" t="s">
        <v>303</v>
      </c>
      <c r="D102" s="176" t="s">
        <v>304</v>
      </c>
      <c r="E102" s="177" t="s">
        <v>305</v>
      </c>
      <c r="F102" s="174"/>
      <c r="G102" s="174"/>
      <c r="H102" s="174"/>
      <c r="I102" s="132">
        <f t="shared" si="23"/>
        <v>0</v>
      </c>
      <c r="J102" s="131">
        <f t="shared" si="19"/>
        <v>0</v>
      </c>
      <c r="K102" s="133"/>
      <c r="L102" s="134">
        <v>19785.2</v>
      </c>
      <c r="M102" s="131">
        <v>19785.2</v>
      </c>
      <c r="N102" s="131">
        <v>9694.7000000000007</v>
      </c>
      <c r="O102" s="174">
        <v>1117.8</v>
      </c>
      <c r="P102" s="131">
        <f t="shared" si="24"/>
        <v>-8576.9000000000015</v>
      </c>
      <c r="Q102" s="135">
        <f t="shared" si="22"/>
        <v>0.11530011243256623</v>
      </c>
      <c r="R102" s="136">
        <f t="shared" si="25"/>
        <v>19785.2</v>
      </c>
      <c r="S102" s="131">
        <f t="shared" si="28"/>
        <v>19785.2</v>
      </c>
      <c r="T102" s="131">
        <f t="shared" si="28"/>
        <v>9694.7000000000007</v>
      </c>
      <c r="U102" s="131">
        <f t="shared" si="28"/>
        <v>1117.8</v>
      </c>
      <c r="V102" s="131">
        <f t="shared" si="26"/>
        <v>-8576.9000000000015</v>
      </c>
      <c r="W102" s="135">
        <f t="shared" si="27"/>
        <v>0.11530011243256623</v>
      </c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  <c r="BI102" s="138"/>
      <c r="BJ102" s="138"/>
      <c r="BK102" s="138"/>
      <c r="BL102" s="138"/>
      <c r="BM102" s="138"/>
      <c r="BN102" s="138"/>
      <c r="BO102" s="138"/>
      <c r="BP102" s="138"/>
      <c r="BQ102" s="138"/>
      <c r="BR102" s="138"/>
      <c r="BS102" s="138"/>
      <c r="BT102" s="138"/>
      <c r="BU102" s="138"/>
      <c r="BV102" s="138"/>
      <c r="BW102" s="138"/>
      <c r="BX102" s="138"/>
      <c r="BY102" s="138"/>
      <c r="BZ102" s="138"/>
      <c r="CA102" s="138"/>
      <c r="CB102" s="138"/>
      <c r="CC102" s="138"/>
      <c r="CD102" s="138"/>
      <c r="CE102" s="138"/>
      <c r="CF102" s="138"/>
      <c r="CG102" s="138"/>
      <c r="CH102" s="138"/>
      <c r="CI102" s="138"/>
      <c r="CJ102" s="138"/>
      <c r="CK102" s="138"/>
      <c r="CL102" s="138"/>
      <c r="CM102" s="138"/>
      <c r="CN102" s="138"/>
      <c r="CO102" s="138"/>
      <c r="CP102" s="138"/>
      <c r="CQ102" s="138"/>
      <c r="CR102" s="138"/>
      <c r="CS102" s="138"/>
      <c r="CT102" s="138"/>
      <c r="CU102" s="138"/>
      <c r="CV102" s="138"/>
      <c r="CW102" s="138"/>
      <c r="CX102" s="138"/>
      <c r="CY102" s="138"/>
      <c r="CZ102" s="138"/>
      <c r="DA102" s="138"/>
      <c r="DB102" s="138"/>
      <c r="DC102" s="138"/>
      <c r="DD102" s="138"/>
      <c r="DE102" s="138"/>
      <c r="DF102" s="138"/>
      <c r="DG102" s="138"/>
      <c r="DH102" s="138"/>
      <c r="DI102" s="138"/>
      <c r="DJ102" s="138"/>
      <c r="DK102" s="138"/>
      <c r="DL102" s="138"/>
      <c r="DM102" s="138"/>
      <c r="DN102" s="138"/>
      <c r="DO102" s="138"/>
      <c r="DP102" s="138"/>
      <c r="DQ102" s="138"/>
      <c r="DR102" s="138"/>
      <c r="DS102" s="138"/>
      <c r="DT102" s="138"/>
      <c r="DU102" s="138"/>
      <c r="DV102" s="138"/>
      <c r="DW102" s="138"/>
      <c r="DX102" s="138"/>
      <c r="DY102" s="138"/>
      <c r="DZ102" s="138"/>
      <c r="EA102" s="138"/>
      <c r="EB102" s="138"/>
      <c r="EC102" s="138"/>
      <c r="ED102" s="138"/>
      <c r="EE102" s="138"/>
      <c r="EF102" s="138"/>
      <c r="EG102" s="138"/>
      <c r="EH102" s="138"/>
      <c r="EI102" s="138"/>
      <c r="EJ102" s="138"/>
      <c r="EK102" s="138"/>
      <c r="EL102" s="138"/>
      <c r="EM102" s="138"/>
      <c r="EN102" s="138"/>
      <c r="EO102" s="138"/>
      <c r="EP102" s="138"/>
      <c r="EQ102" s="138"/>
      <c r="ER102" s="138"/>
      <c r="ES102" s="138"/>
      <c r="ET102" s="138"/>
      <c r="EU102" s="138"/>
      <c r="EV102" s="138"/>
      <c r="EW102" s="138"/>
      <c r="EX102" s="138"/>
      <c r="EY102" s="138"/>
      <c r="EZ102" s="138"/>
      <c r="FA102" s="138"/>
      <c r="FB102" s="138"/>
      <c r="FC102" s="138"/>
      <c r="FD102" s="138"/>
      <c r="FE102" s="138"/>
      <c r="FF102" s="138"/>
      <c r="FG102" s="138"/>
      <c r="FH102" s="138"/>
      <c r="FI102" s="138"/>
      <c r="FJ102" s="138"/>
      <c r="FK102" s="138"/>
      <c r="FL102" s="138"/>
      <c r="FM102" s="138"/>
      <c r="FN102" s="138"/>
      <c r="FO102" s="138"/>
      <c r="FP102" s="138"/>
      <c r="FQ102" s="138"/>
      <c r="FR102" s="138"/>
      <c r="FS102" s="138"/>
      <c r="FT102" s="138"/>
      <c r="FU102" s="138"/>
      <c r="FV102" s="138"/>
      <c r="FW102" s="138"/>
      <c r="FX102" s="138"/>
      <c r="FY102" s="138"/>
      <c r="FZ102" s="138"/>
      <c r="GA102" s="138"/>
      <c r="GB102" s="138"/>
      <c r="GC102" s="138"/>
      <c r="GD102" s="138"/>
      <c r="GE102" s="178"/>
      <c r="GF102" s="178"/>
      <c r="GG102" s="178"/>
      <c r="GH102" s="178"/>
      <c r="GI102" s="178"/>
      <c r="GJ102" s="178"/>
      <c r="GK102" s="178"/>
      <c r="GL102" s="178"/>
      <c r="GM102" s="178"/>
      <c r="GN102" s="178"/>
    </row>
    <row r="103" spans="1:196" s="179" customFormat="1" ht="23.25" customHeight="1" thickBot="1" x14ac:dyDescent="0.3">
      <c r="A103" s="140">
        <v>11</v>
      </c>
      <c r="B103" s="175">
        <v>180404</v>
      </c>
      <c r="C103" s="176" t="s">
        <v>306</v>
      </c>
      <c r="D103" s="176" t="s">
        <v>304</v>
      </c>
      <c r="E103" s="177" t="s">
        <v>307</v>
      </c>
      <c r="F103" s="174"/>
      <c r="G103" s="174"/>
      <c r="H103" s="174"/>
      <c r="I103" s="132">
        <f t="shared" si="23"/>
        <v>0</v>
      </c>
      <c r="J103" s="131">
        <f t="shared" si="19"/>
        <v>0</v>
      </c>
      <c r="K103" s="133"/>
      <c r="L103" s="134">
        <v>2940.7</v>
      </c>
      <c r="M103" s="131">
        <v>2940.7</v>
      </c>
      <c r="N103" s="131">
        <v>2790.7</v>
      </c>
      <c r="O103" s="174">
        <v>1187.9000000000001</v>
      </c>
      <c r="P103" s="131">
        <f t="shared" si="24"/>
        <v>-1602.7999999999997</v>
      </c>
      <c r="Q103" s="135">
        <f t="shared" si="22"/>
        <v>0.42566381194682346</v>
      </c>
      <c r="R103" s="136">
        <f t="shared" si="25"/>
        <v>2940.7</v>
      </c>
      <c r="S103" s="131">
        <f t="shared" si="28"/>
        <v>2940.7</v>
      </c>
      <c r="T103" s="131">
        <f t="shared" si="28"/>
        <v>2790.7</v>
      </c>
      <c r="U103" s="131">
        <f t="shared" si="28"/>
        <v>1187.9000000000001</v>
      </c>
      <c r="V103" s="131">
        <f t="shared" si="26"/>
        <v>-1602.7999999999997</v>
      </c>
      <c r="W103" s="135">
        <f t="shared" si="27"/>
        <v>0.42566381194682346</v>
      </c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  <c r="BI103" s="138"/>
      <c r="BJ103" s="138"/>
      <c r="BK103" s="138"/>
      <c r="BL103" s="138"/>
      <c r="BM103" s="138"/>
      <c r="BN103" s="138"/>
      <c r="BO103" s="138"/>
      <c r="BP103" s="138"/>
      <c r="BQ103" s="138"/>
      <c r="BR103" s="138"/>
      <c r="BS103" s="138"/>
      <c r="BT103" s="138"/>
      <c r="BU103" s="138"/>
      <c r="BV103" s="138"/>
      <c r="BW103" s="138"/>
      <c r="BX103" s="138"/>
      <c r="BY103" s="138"/>
      <c r="BZ103" s="138"/>
      <c r="CA103" s="138"/>
      <c r="CB103" s="138"/>
      <c r="CC103" s="138"/>
      <c r="CD103" s="138"/>
      <c r="CE103" s="138"/>
      <c r="CF103" s="138"/>
      <c r="CG103" s="138"/>
      <c r="CH103" s="138"/>
      <c r="CI103" s="138"/>
      <c r="CJ103" s="138"/>
      <c r="CK103" s="138"/>
      <c r="CL103" s="138"/>
      <c r="CM103" s="138"/>
      <c r="CN103" s="138"/>
      <c r="CO103" s="138"/>
      <c r="CP103" s="138"/>
      <c r="CQ103" s="138"/>
      <c r="CR103" s="138"/>
      <c r="CS103" s="138"/>
      <c r="CT103" s="138"/>
      <c r="CU103" s="138"/>
      <c r="CV103" s="138"/>
      <c r="CW103" s="138"/>
      <c r="CX103" s="138"/>
      <c r="CY103" s="138"/>
      <c r="CZ103" s="138"/>
      <c r="DA103" s="138"/>
      <c r="DB103" s="138"/>
      <c r="DC103" s="138"/>
      <c r="DD103" s="138"/>
      <c r="DE103" s="138"/>
      <c r="DF103" s="138"/>
      <c r="DG103" s="138"/>
      <c r="DH103" s="138"/>
      <c r="DI103" s="138"/>
      <c r="DJ103" s="138"/>
      <c r="DK103" s="138"/>
      <c r="DL103" s="138"/>
      <c r="DM103" s="138"/>
      <c r="DN103" s="138"/>
      <c r="DO103" s="138"/>
      <c r="DP103" s="138"/>
      <c r="DQ103" s="138"/>
      <c r="DR103" s="138"/>
      <c r="DS103" s="138"/>
      <c r="DT103" s="138"/>
      <c r="DU103" s="138"/>
      <c r="DV103" s="138"/>
      <c r="DW103" s="138"/>
      <c r="DX103" s="138"/>
      <c r="DY103" s="138"/>
      <c r="DZ103" s="138"/>
      <c r="EA103" s="138"/>
      <c r="EB103" s="138"/>
      <c r="EC103" s="138"/>
      <c r="ED103" s="138"/>
      <c r="EE103" s="138"/>
      <c r="EF103" s="138"/>
      <c r="EG103" s="138"/>
      <c r="EH103" s="138"/>
      <c r="EI103" s="138"/>
      <c r="EJ103" s="138"/>
      <c r="EK103" s="138"/>
      <c r="EL103" s="138"/>
      <c r="EM103" s="138"/>
      <c r="EN103" s="138"/>
      <c r="EO103" s="138"/>
      <c r="EP103" s="138"/>
      <c r="EQ103" s="138"/>
      <c r="ER103" s="138"/>
      <c r="ES103" s="138"/>
      <c r="ET103" s="138"/>
      <c r="EU103" s="138"/>
      <c r="EV103" s="138"/>
      <c r="EW103" s="138"/>
      <c r="EX103" s="138"/>
      <c r="EY103" s="138"/>
      <c r="EZ103" s="138"/>
      <c r="FA103" s="138"/>
      <c r="FB103" s="138"/>
      <c r="FC103" s="138"/>
      <c r="FD103" s="138"/>
      <c r="FE103" s="138"/>
      <c r="FF103" s="138"/>
      <c r="FG103" s="138"/>
      <c r="FH103" s="138"/>
      <c r="FI103" s="138"/>
      <c r="FJ103" s="138"/>
      <c r="FK103" s="138"/>
      <c r="FL103" s="138"/>
      <c r="FM103" s="138"/>
      <c r="FN103" s="138"/>
      <c r="FO103" s="138"/>
      <c r="FP103" s="138"/>
      <c r="FQ103" s="138"/>
      <c r="FR103" s="138"/>
      <c r="FS103" s="138"/>
      <c r="FT103" s="138"/>
      <c r="FU103" s="138"/>
      <c r="FV103" s="138"/>
      <c r="FW103" s="138"/>
      <c r="FX103" s="138"/>
      <c r="FY103" s="138"/>
      <c r="FZ103" s="138"/>
      <c r="GA103" s="138"/>
      <c r="GB103" s="138"/>
      <c r="GC103" s="138"/>
      <c r="GD103" s="138"/>
      <c r="GE103" s="178"/>
      <c r="GF103" s="178"/>
      <c r="GG103" s="178"/>
      <c r="GH103" s="178"/>
      <c r="GI103" s="178"/>
      <c r="GJ103" s="178"/>
      <c r="GK103" s="178"/>
      <c r="GL103" s="178"/>
      <c r="GM103" s="178"/>
      <c r="GN103" s="178"/>
    </row>
    <row r="104" spans="1:196" s="179" customFormat="1" ht="25.9" customHeight="1" thickBot="1" x14ac:dyDescent="0.3">
      <c r="A104" s="140">
        <v>12</v>
      </c>
      <c r="B104" s="175"/>
      <c r="C104" s="176" t="s">
        <v>308</v>
      </c>
      <c r="D104" s="176" t="s">
        <v>304</v>
      </c>
      <c r="E104" s="177" t="s">
        <v>309</v>
      </c>
      <c r="F104" s="174"/>
      <c r="G104" s="174"/>
      <c r="H104" s="174"/>
      <c r="I104" s="132">
        <f t="shared" si="23"/>
        <v>0</v>
      </c>
      <c r="J104" s="131">
        <f t="shared" si="19"/>
        <v>0</v>
      </c>
      <c r="K104" s="133"/>
      <c r="L104" s="134">
        <v>15145</v>
      </c>
      <c r="M104" s="131">
        <v>15145</v>
      </c>
      <c r="N104" s="131">
        <v>15145</v>
      </c>
      <c r="O104" s="174">
        <v>9031.2999999999993</v>
      </c>
      <c r="P104" s="131">
        <f t="shared" si="24"/>
        <v>-6113.7000000000007</v>
      </c>
      <c r="Q104" s="135">
        <f t="shared" si="22"/>
        <v>0.59632221855397816</v>
      </c>
      <c r="R104" s="136">
        <f t="shared" si="25"/>
        <v>15145</v>
      </c>
      <c r="S104" s="131">
        <f t="shared" si="28"/>
        <v>15145</v>
      </c>
      <c r="T104" s="131">
        <f t="shared" si="28"/>
        <v>15145</v>
      </c>
      <c r="U104" s="131">
        <f t="shared" si="28"/>
        <v>9031.2999999999993</v>
      </c>
      <c r="V104" s="131">
        <f t="shared" si="26"/>
        <v>-6113.7000000000007</v>
      </c>
      <c r="W104" s="135">
        <f t="shared" si="27"/>
        <v>0.59632221855397816</v>
      </c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  <c r="BI104" s="138"/>
      <c r="BJ104" s="138"/>
      <c r="BK104" s="138"/>
      <c r="BL104" s="138"/>
      <c r="BM104" s="138"/>
      <c r="BN104" s="138"/>
      <c r="BO104" s="138"/>
      <c r="BP104" s="138"/>
      <c r="BQ104" s="138"/>
      <c r="BR104" s="138"/>
      <c r="BS104" s="138"/>
      <c r="BT104" s="138"/>
      <c r="BU104" s="138"/>
      <c r="BV104" s="138"/>
      <c r="BW104" s="138"/>
      <c r="BX104" s="138"/>
      <c r="BY104" s="138"/>
      <c r="BZ104" s="138"/>
      <c r="CA104" s="138"/>
      <c r="CB104" s="138"/>
      <c r="CC104" s="138"/>
      <c r="CD104" s="138"/>
      <c r="CE104" s="138"/>
      <c r="CF104" s="138"/>
      <c r="CG104" s="138"/>
      <c r="CH104" s="138"/>
      <c r="CI104" s="138"/>
      <c r="CJ104" s="138"/>
      <c r="CK104" s="138"/>
      <c r="CL104" s="138"/>
      <c r="CM104" s="138"/>
      <c r="CN104" s="138"/>
      <c r="CO104" s="138"/>
      <c r="CP104" s="138"/>
      <c r="CQ104" s="138"/>
      <c r="CR104" s="138"/>
      <c r="CS104" s="138"/>
      <c r="CT104" s="138"/>
      <c r="CU104" s="138"/>
      <c r="CV104" s="138"/>
      <c r="CW104" s="138"/>
      <c r="CX104" s="138"/>
      <c r="CY104" s="138"/>
      <c r="CZ104" s="138"/>
      <c r="DA104" s="138"/>
      <c r="DB104" s="138"/>
      <c r="DC104" s="138"/>
      <c r="DD104" s="138"/>
      <c r="DE104" s="138"/>
      <c r="DF104" s="138"/>
      <c r="DG104" s="138"/>
      <c r="DH104" s="138"/>
      <c r="DI104" s="138"/>
      <c r="DJ104" s="138"/>
      <c r="DK104" s="138"/>
      <c r="DL104" s="138"/>
      <c r="DM104" s="138"/>
      <c r="DN104" s="138"/>
      <c r="DO104" s="138"/>
      <c r="DP104" s="138"/>
      <c r="DQ104" s="138"/>
      <c r="DR104" s="138"/>
      <c r="DS104" s="138"/>
      <c r="DT104" s="138"/>
      <c r="DU104" s="138"/>
      <c r="DV104" s="138"/>
      <c r="DW104" s="138"/>
      <c r="DX104" s="138"/>
      <c r="DY104" s="138"/>
      <c r="DZ104" s="138"/>
      <c r="EA104" s="138"/>
      <c r="EB104" s="138"/>
      <c r="EC104" s="138"/>
      <c r="ED104" s="138"/>
      <c r="EE104" s="138"/>
      <c r="EF104" s="138"/>
      <c r="EG104" s="138"/>
      <c r="EH104" s="138"/>
      <c r="EI104" s="138"/>
      <c r="EJ104" s="138"/>
      <c r="EK104" s="138"/>
      <c r="EL104" s="138"/>
      <c r="EM104" s="138"/>
      <c r="EN104" s="138"/>
      <c r="EO104" s="138"/>
      <c r="EP104" s="138"/>
      <c r="EQ104" s="138"/>
      <c r="ER104" s="138"/>
      <c r="ES104" s="138"/>
      <c r="ET104" s="138"/>
      <c r="EU104" s="138"/>
      <c r="EV104" s="138"/>
      <c r="EW104" s="138"/>
      <c r="EX104" s="138"/>
      <c r="EY104" s="138"/>
      <c r="EZ104" s="138"/>
      <c r="FA104" s="138"/>
      <c r="FB104" s="138"/>
      <c r="FC104" s="138"/>
      <c r="FD104" s="138"/>
      <c r="FE104" s="138"/>
      <c r="FF104" s="138"/>
      <c r="FG104" s="138"/>
      <c r="FH104" s="138"/>
      <c r="FI104" s="138"/>
      <c r="FJ104" s="138"/>
      <c r="FK104" s="138"/>
      <c r="FL104" s="138"/>
      <c r="FM104" s="138"/>
      <c r="FN104" s="138"/>
      <c r="FO104" s="138"/>
      <c r="FP104" s="138"/>
      <c r="FQ104" s="138"/>
      <c r="FR104" s="138"/>
      <c r="FS104" s="138"/>
      <c r="FT104" s="138"/>
      <c r="FU104" s="138"/>
      <c r="FV104" s="138"/>
      <c r="FW104" s="138"/>
      <c r="FX104" s="138"/>
      <c r="FY104" s="138"/>
      <c r="FZ104" s="138"/>
      <c r="GA104" s="138"/>
      <c r="GB104" s="138"/>
      <c r="GC104" s="138"/>
      <c r="GD104" s="138"/>
      <c r="GE104" s="178"/>
      <c r="GF104" s="178"/>
      <c r="GG104" s="178"/>
      <c r="GH104" s="178"/>
      <c r="GI104" s="178"/>
      <c r="GJ104" s="178"/>
      <c r="GK104" s="178"/>
      <c r="GL104" s="178"/>
      <c r="GM104" s="178"/>
      <c r="GN104" s="178"/>
    </row>
    <row r="105" spans="1:196" s="179" customFormat="1" ht="25.9" customHeight="1" thickBot="1" x14ac:dyDescent="0.3">
      <c r="A105" s="140">
        <v>13</v>
      </c>
      <c r="B105" s="175"/>
      <c r="C105" s="176" t="s">
        <v>310</v>
      </c>
      <c r="D105" s="176" t="s">
        <v>304</v>
      </c>
      <c r="E105" s="177" t="s">
        <v>311</v>
      </c>
      <c r="F105" s="174"/>
      <c r="G105" s="174"/>
      <c r="H105" s="174"/>
      <c r="I105" s="132">
        <f t="shared" si="23"/>
        <v>0</v>
      </c>
      <c r="J105" s="131">
        <f t="shared" si="19"/>
        <v>0</v>
      </c>
      <c r="K105" s="133"/>
      <c r="L105" s="134">
        <v>65</v>
      </c>
      <c r="M105" s="131">
        <v>65</v>
      </c>
      <c r="N105" s="131">
        <v>65</v>
      </c>
      <c r="O105" s="174"/>
      <c r="P105" s="131">
        <f t="shared" si="24"/>
        <v>-65</v>
      </c>
      <c r="Q105" s="135"/>
      <c r="R105" s="136">
        <f t="shared" si="25"/>
        <v>65</v>
      </c>
      <c r="S105" s="131">
        <f t="shared" si="28"/>
        <v>65</v>
      </c>
      <c r="T105" s="131">
        <f t="shared" si="28"/>
        <v>65</v>
      </c>
      <c r="U105" s="131">
        <f t="shared" si="28"/>
        <v>0</v>
      </c>
      <c r="V105" s="131">
        <f t="shared" si="26"/>
        <v>-65</v>
      </c>
      <c r="W105" s="135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  <c r="BI105" s="138"/>
      <c r="BJ105" s="138"/>
      <c r="BK105" s="138"/>
      <c r="BL105" s="138"/>
      <c r="BM105" s="138"/>
      <c r="BN105" s="138"/>
      <c r="BO105" s="138"/>
      <c r="BP105" s="138"/>
      <c r="BQ105" s="138"/>
      <c r="BR105" s="138"/>
      <c r="BS105" s="138"/>
      <c r="BT105" s="138"/>
      <c r="BU105" s="138"/>
      <c r="BV105" s="138"/>
      <c r="BW105" s="138"/>
      <c r="BX105" s="138"/>
      <c r="BY105" s="138"/>
      <c r="BZ105" s="138"/>
      <c r="CA105" s="138"/>
      <c r="CB105" s="138"/>
      <c r="CC105" s="138"/>
      <c r="CD105" s="138"/>
      <c r="CE105" s="138"/>
      <c r="CF105" s="138"/>
      <c r="CG105" s="138"/>
      <c r="CH105" s="138"/>
      <c r="CI105" s="138"/>
      <c r="CJ105" s="138"/>
      <c r="CK105" s="138"/>
      <c r="CL105" s="138"/>
      <c r="CM105" s="138"/>
      <c r="CN105" s="138"/>
      <c r="CO105" s="138"/>
      <c r="CP105" s="138"/>
      <c r="CQ105" s="138"/>
      <c r="CR105" s="138"/>
      <c r="CS105" s="138"/>
      <c r="CT105" s="138"/>
      <c r="CU105" s="138"/>
      <c r="CV105" s="138"/>
      <c r="CW105" s="138"/>
      <c r="CX105" s="138"/>
      <c r="CY105" s="138"/>
      <c r="CZ105" s="138"/>
      <c r="DA105" s="138"/>
      <c r="DB105" s="138"/>
      <c r="DC105" s="138"/>
      <c r="DD105" s="138"/>
      <c r="DE105" s="138"/>
      <c r="DF105" s="138"/>
      <c r="DG105" s="138"/>
      <c r="DH105" s="138"/>
      <c r="DI105" s="138"/>
      <c r="DJ105" s="138"/>
      <c r="DK105" s="138"/>
      <c r="DL105" s="138"/>
      <c r="DM105" s="138"/>
      <c r="DN105" s="138"/>
      <c r="DO105" s="138"/>
      <c r="DP105" s="138"/>
      <c r="DQ105" s="138"/>
      <c r="DR105" s="138"/>
      <c r="DS105" s="138"/>
      <c r="DT105" s="138"/>
      <c r="DU105" s="138"/>
      <c r="DV105" s="138"/>
      <c r="DW105" s="138"/>
      <c r="DX105" s="138"/>
      <c r="DY105" s="138"/>
      <c r="DZ105" s="138"/>
      <c r="EA105" s="138"/>
      <c r="EB105" s="138"/>
      <c r="EC105" s="138"/>
      <c r="ED105" s="138"/>
      <c r="EE105" s="138"/>
      <c r="EF105" s="138"/>
      <c r="EG105" s="138"/>
      <c r="EH105" s="138"/>
      <c r="EI105" s="138"/>
      <c r="EJ105" s="138"/>
      <c r="EK105" s="138"/>
      <c r="EL105" s="138"/>
      <c r="EM105" s="138"/>
      <c r="EN105" s="138"/>
      <c r="EO105" s="138"/>
      <c r="EP105" s="138"/>
      <c r="EQ105" s="138"/>
      <c r="ER105" s="138"/>
      <c r="ES105" s="138"/>
      <c r="ET105" s="138"/>
      <c r="EU105" s="138"/>
      <c r="EV105" s="138"/>
      <c r="EW105" s="138"/>
      <c r="EX105" s="138"/>
      <c r="EY105" s="138"/>
      <c r="EZ105" s="138"/>
      <c r="FA105" s="138"/>
      <c r="FB105" s="138"/>
      <c r="FC105" s="138"/>
      <c r="FD105" s="138"/>
      <c r="FE105" s="138"/>
      <c r="FF105" s="138"/>
      <c r="FG105" s="138"/>
      <c r="FH105" s="138"/>
      <c r="FI105" s="138"/>
      <c r="FJ105" s="138"/>
      <c r="FK105" s="138"/>
      <c r="FL105" s="138"/>
      <c r="FM105" s="138"/>
      <c r="FN105" s="138"/>
      <c r="FO105" s="138"/>
      <c r="FP105" s="138"/>
      <c r="FQ105" s="138"/>
      <c r="FR105" s="138"/>
      <c r="FS105" s="138"/>
      <c r="FT105" s="138"/>
      <c r="FU105" s="138"/>
      <c r="FV105" s="138"/>
      <c r="FW105" s="138"/>
      <c r="FX105" s="138"/>
      <c r="FY105" s="138"/>
      <c r="FZ105" s="138"/>
      <c r="GA105" s="138"/>
      <c r="GB105" s="138"/>
      <c r="GC105" s="138"/>
      <c r="GD105" s="138"/>
      <c r="GE105" s="178"/>
      <c r="GF105" s="178"/>
      <c r="GG105" s="178"/>
      <c r="GH105" s="178"/>
      <c r="GI105" s="178"/>
      <c r="GJ105" s="178"/>
      <c r="GK105" s="178"/>
      <c r="GL105" s="178"/>
      <c r="GM105" s="178"/>
      <c r="GN105" s="178"/>
    </row>
    <row r="106" spans="1:196" s="179" customFormat="1" ht="34.9" customHeight="1" thickBot="1" x14ac:dyDescent="0.3">
      <c r="A106" s="140">
        <v>14</v>
      </c>
      <c r="B106" s="175">
        <v>180404</v>
      </c>
      <c r="C106" s="176" t="s">
        <v>312</v>
      </c>
      <c r="D106" s="176" t="s">
        <v>304</v>
      </c>
      <c r="E106" s="177" t="s">
        <v>313</v>
      </c>
      <c r="F106" s="174"/>
      <c r="G106" s="174"/>
      <c r="H106" s="174"/>
      <c r="I106" s="132">
        <f t="shared" si="23"/>
        <v>0</v>
      </c>
      <c r="J106" s="131">
        <f t="shared" si="19"/>
        <v>0</v>
      </c>
      <c r="K106" s="133"/>
      <c r="L106" s="134">
        <v>250</v>
      </c>
      <c r="M106" s="131">
        <v>250</v>
      </c>
      <c r="N106" s="131">
        <v>250</v>
      </c>
      <c r="O106" s="174"/>
      <c r="P106" s="131">
        <f t="shared" si="24"/>
        <v>-250</v>
      </c>
      <c r="Q106" s="135"/>
      <c r="R106" s="136">
        <f t="shared" si="25"/>
        <v>250</v>
      </c>
      <c r="S106" s="131">
        <f t="shared" si="28"/>
        <v>250</v>
      </c>
      <c r="T106" s="131">
        <f t="shared" si="28"/>
        <v>250</v>
      </c>
      <c r="U106" s="131">
        <f t="shared" si="28"/>
        <v>0</v>
      </c>
      <c r="V106" s="131">
        <f t="shared" si="26"/>
        <v>-250</v>
      </c>
      <c r="W106" s="135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  <c r="BI106" s="138"/>
      <c r="BJ106" s="138"/>
      <c r="BK106" s="138"/>
      <c r="BL106" s="138"/>
      <c r="BM106" s="138"/>
      <c r="BN106" s="138"/>
      <c r="BO106" s="138"/>
      <c r="BP106" s="138"/>
      <c r="BQ106" s="138"/>
      <c r="BR106" s="138"/>
      <c r="BS106" s="138"/>
      <c r="BT106" s="138"/>
      <c r="BU106" s="138"/>
      <c r="BV106" s="138"/>
      <c r="BW106" s="138"/>
      <c r="BX106" s="138"/>
      <c r="BY106" s="138"/>
      <c r="BZ106" s="138"/>
      <c r="CA106" s="138"/>
      <c r="CB106" s="138"/>
      <c r="CC106" s="138"/>
      <c r="CD106" s="138"/>
      <c r="CE106" s="138"/>
      <c r="CF106" s="138"/>
      <c r="CG106" s="138"/>
      <c r="CH106" s="138"/>
      <c r="CI106" s="138"/>
      <c r="CJ106" s="138"/>
      <c r="CK106" s="138"/>
      <c r="CL106" s="138"/>
      <c r="CM106" s="138"/>
      <c r="CN106" s="138"/>
      <c r="CO106" s="138"/>
      <c r="CP106" s="138"/>
      <c r="CQ106" s="138"/>
      <c r="CR106" s="138"/>
      <c r="CS106" s="138"/>
      <c r="CT106" s="138"/>
      <c r="CU106" s="138"/>
      <c r="CV106" s="138"/>
      <c r="CW106" s="138"/>
      <c r="CX106" s="138"/>
      <c r="CY106" s="138"/>
      <c r="CZ106" s="138"/>
      <c r="DA106" s="138"/>
      <c r="DB106" s="138"/>
      <c r="DC106" s="138"/>
      <c r="DD106" s="138"/>
      <c r="DE106" s="138"/>
      <c r="DF106" s="138"/>
      <c r="DG106" s="138"/>
      <c r="DH106" s="138"/>
      <c r="DI106" s="138"/>
      <c r="DJ106" s="138"/>
      <c r="DK106" s="138"/>
      <c r="DL106" s="138"/>
      <c r="DM106" s="138"/>
      <c r="DN106" s="138"/>
      <c r="DO106" s="138"/>
      <c r="DP106" s="138"/>
      <c r="DQ106" s="138"/>
      <c r="DR106" s="138"/>
      <c r="DS106" s="138"/>
      <c r="DT106" s="138"/>
      <c r="DU106" s="138"/>
      <c r="DV106" s="138"/>
      <c r="DW106" s="138"/>
      <c r="DX106" s="138"/>
      <c r="DY106" s="138"/>
      <c r="DZ106" s="138"/>
      <c r="EA106" s="138"/>
      <c r="EB106" s="138"/>
      <c r="EC106" s="138"/>
      <c r="ED106" s="138"/>
      <c r="EE106" s="138"/>
      <c r="EF106" s="138"/>
      <c r="EG106" s="138"/>
      <c r="EH106" s="138"/>
      <c r="EI106" s="138"/>
      <c r="EJ106" s="138"/>
      <c r="EK106" s="138"/>
      <c r="EL106" s="138"/>
      <c r="EM106" s="138"/>
      <c r="EN106" s="138"/>
      <c r="EO106" s="138"/>
      <c r="EP106" s="138"/>
      <c r="EQ106" s="138"/>
      <c r="ER106" s="138"/>
      <c r="ES106" s="138"/>
      <c r="ET106" s="138"/>
      <c r="EU106" s="138"/>
      <c r="EV106" s="138"/>
      <c r="EW106" s="138"/>
      <c r="EX106" s="138"/>
      <c r="EY106" s="138"/>
      <c r="EZ106" s="138"/>
      <c r="FA106" s="138"/>
      <c r="FB106" s="138"/>
      <c r="FC106" s="138"/>
      <c r="FD106" s="138"/>
      <c r="FE106" s="138"/>
      <c r="FF106" s="138"/>
      <c r="FG106" s="138"/>
      <c r="FH106" s="138"/>
      <c r="FI106" s="138"/>
      <c r="FJ106" s="138"/>
      <c r="FK106" s="138"/>
      <c r="FL106" s="138"/>
      <c r="FM106" s="138"/>
      <c r="FN106" s="138"/>
      <c r="FO106" s="138"/>
      <c r="FP106" s="138"/>
      <c r="FQ106" s="138"/>
      <c r="FR106" s="138"/>
      <c r="FS106" s="138"/>
      <c r="FT106" s="138"/>
      <c r="FU106" s="138"/>
      <c r="FV106" s="138"/>
      <c r="FW106" s="138"/>
      <c r="FX106" s="138"/>
      <c r="FY106" s="138"/>
      <c r="FZ106" s="138"/>
      <c r="GA106" s="138"/>
      <c r="GB106" s="138"/>
      <c r="GC106" s="138"/>
      <c r="GD106" s="138"/>
      <c r="GE106" s="178"/>
      <c r="GF106" s="178"/>
      <c r="GG106" s="178"/>
      <c r="GH106" s="178"/>
      <c r="GI106" s="178"/>
      <c r="GJ106" s="178"/>
      <c r="GK106" s="178"/>
      <c r="GL106" s="178"/>
      <c r="GM106" s="178"/>
      <c r="GN106" s="178"/>
    </row>
    <row r="107" spans="1:196" s="179" customFormat="1" ht="40.9" customHeight="1" thickBot="1" x14ac:dyDescent="0.3">
      <c r="A107" s="140">
        <v>15</v>
      </c>
      <c r="B107" s="175">
        <v>180404</v>
      </c>
      <c r="C107" s="176" t="s">
        <v>314</v>
      </c>
      <c r="D107" s="176" t="s">
        <v>304</v>
      </c>
      <c r="E107" s="177" t="s">
        <v>315</v>
      </c>
      <c r="F107" s="174"/>
      <c r="G107" s="174"/>
      <c r="H107" s="174"/>
      <c r="I107" s="132">
        <f t="shared" si="23"/>
        <v>0</v>
      </c>
      <c r="J107" s="131">
        <f t="shared" si="19"/>
        <v>0</v>
      </c>
      <c r="K107" s="133"/>
      <c r="L107" s="134">
        <v>7489</v>
      </c>
      <c r="M107" s="131">
        <v>7489</v>
      </c>
      <c r="N107" s="131">
        <v>7489</v>
      </c>
      <c r="O107" s="174"/>
      <c r="P107" s="131">
        <f t="shared" si="24"/>
        <v>-7489</v>
      </c>
      <c r="Q107" s="135"/>
      <c r="R107" s="136">
        <f t="shared" si="25"/>
        <v>7489</v>
      </c>
      <c r="S107" s="131">
        <f t="shared" si="28"/>
        <v>7489</v>
      </c>
      <c r="T107" s="131">
        <f t="shared" si="28"/>
        <v>7489</v>
      </c>
      <c r="U107" s="131">
        <f t="shared" si="28"/>
        <v>0</v>
      </c>
      <c r="V107" s="131">
        <f t="shared" si="26"/>
        <v>-7489</v>
      </c>
      <c r="W107" s="135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  <c r="BI107" s="138"/>
      <c r="BJ107" s="138"/>
      <c r="BK107" s="138"/>
      <c r="BL107" s="138"/>
      <c r="BM107" s="138"/>
      <c r="BN107" s="138"/>
      <c r="BO107" s="138"/>
      <c r="BP107" s="138"/>
      <c r="BQ107" s="138"/>
      <c r="BR107" s="138"/>
      <c r="BS107" s="138"/>
      <c r="BT107" s="138"/>
      <c r="BU107" s="138"/>
      <c r="BV107" s="138"/>
      <c r="BW107" s="138"/>
      <c r="BX107" s="138"/>
      <c r="BY107" s="138"/>
      <c r="BZ107" s="138"/>
      <c r="CA107" s="138"/>
      <c r="CB107" s="138"/>
      <c r="CC107" s="138"/>
      <c r="CD107" s="138"/>
      <c r="CE107" s="138"/>
      <c r="CF107" s="138"/>
      <c r="CG107" s="138"/>
      <c r="CH107" s="138"/>
      <c r="CI107" s="138"/>
      <c r="CJ107" s="138"/>
      <c r="CK107" s="138"/>
      <c r="CL107" s="138"/>
      <c r="CM107" s="138"/>
      <c r="CN107" s="138"/>
      <c r="CO107" s="138"/>
      <c r="CP107" s="138"/>
      <c r="CQ107" s="138"/>
      <c r="CR107" s="138"/>
      <c r="CS107" s="138"/>
      <c r="CT107" s="138"/>
      <c r="CU107" s="138"/>
      <c r="CV107" s="138"/>
      <c r="CW107" s="138"/>
      <c r="CX107" s="138"/>
      <c r="CY107" s="138"/>
      <c r="CZ107" s="138"/>
      <c r="DA107" s="138"/>
      <c r="DB107" s="138"/>
      <c r="DC107" s="138"/>
      <c r="DD107" s="138"/>
      <c r="DE107" s="138"/>
      <c r="DF107" s="138"/>
      <c r="DG107" s="138"/>
      <c r="DH107" s="138"/>
      <c r="DI107" s="138"/>
      <c r="DJ107" s="138"/>
      <c r="DK107" s="138"/>
      <c r="DL107" s="138"/>
      <c r="DM107" s="138"/>
      <c r="DN107" s="138"/>
      <c r="DO107" s="138"/>
      <c r="DP107" s="138"/>
      <c r="DQ107" s="138"/>
      <c r="DR107" s="138"/>
      <c r="DS107" s="138"/>
      <c r="DT107" s="138"/>
      <c r="DU107" s="138"/>
      <c r="DV107" s="138"/>
      <c r="DW107" s="138"/>
      <c r="DX107" s="138"/>
      <c r="DY107" s="138"/>
      <c r="DZ107" s="138"/>
      <c r="EA107" s="138"/>
      <c r="EB107" s="138"/>
      <c r="EC107" s="138"/>
      <c r="ED107" s="138"/>
      <c r="EE107" s="138"/>
      <c r="EF107" s="138"/>
      <c r="EG107" s="138"/>
      <c r="EH107" s="138"/>
      <c r="EI107" s="138"/>
      <c r="EJ107" s="138"/>
      <c r="EK107" s="138"/>
      <c r="EL107" s="138"/>
      <c r="EM107" s="138"/>
      <c r="EN107" s="138"/>
      <c r="EO107" s="138"/>
      <c r="EP107" s="138"/>
      <c r="EQ107" s="138"/>
      <c r="ER107" s="138"/>
      <c r="ES107" s="138"/>
      <c r="ET107" s="138"/>
      <c r="EU107" s="138"/>
      <c r="EV107" s="138"/>
      <c r="EW107" s="138"/>
      <c r="EX107" s="138"/>
      <c r="EY107" s="138"/>
      <c r="EZ107" s="138"/>
      <c r="FA107" s="138"/>
      <c r="FB107" s="138"/>
      <c r="FC107" s="138"/>
      <c r="FD107" s="138"/>
      <c r="FE107" s="138"/>
      <c r="FF107" s="138"/>
      <c r="FG107" s="138"/>
      <c r="FH107" s="138"/>
      <c r="FI107" s="138"/>
      <c r="FJ107" s="138"/>
      <c r="FK107" s="138"/>
      <c r="FL107" s="138"/>
      <c r="FM107" s="138"/>
      <c r="FN107" s="138"/>
      <c r="FO107" s="138"/>
      <c r="FP107" s="138"/>
      <c r="FQ107" s="138"/>
      <c r="FR107" s="138"/>
      <c r="FS107" s="138"/>
      <c r="FT107" s="138"/>
      <c r="FU107" s="138"/>
      <c r="FV107" s="138"/>
      <c r="FW107" s="138"/>
      <c r="FX107" s="138"/>
      <c r="FY107" s="138"/>
      <c r="FZ107" s="138"/>
      <c r="GA107" s="138"/>
      <c r="GB107" s="138"/>
      <c r="GC107" s="138"/>
      <c r="GD107" s="138"/>
      <c r="GE107" s="178"/>
      <c r="GF107" s="178"/>
      <c r="GG107" s="178"/>
      <c r="GH107" s="178"/>
      <c r="GI107" s="178"/>
      <c r="GJ107" s="178"/>
      <c r="GK107" s="178"/>
      <c r="GL107" s="178"/>
      <c r="GM107" s="178"/>
      <c r="GN107" s="178"/>
    </row>
    <row r="108" spans="1:196" s="179" customFormat="1" ht="53.45" hidden="1" customHeight="1" x14ac:dyDescent="0.25">
      <c r="A108" s="128">
        <v>17</v>
      </c>
      <c r="B108" s="175"/>
      <c r="C108" s="176" t="s">
        <v>316</v>
      </c>
      <c r="D108" s="176" t="s">
        <v>317</v>
      </c>
      <c r="E108" s="177" t="s">
        <v>318</v>
      </c>
      <c r="F108" s="174"/>
      <c r="G108" s="174"/>
      <c r="H108" s="174"/>
      <c r="I108" s="132">
        <f t="shared" si="23"/>
        <v>0</v>
      </c>
      <c r="J108" s="131">
        <f t="shared" si="19"/>
        <v>0</v>
      </c>
      <c r="K108" s="133" t="e">
        <f t="shared" si="21"/>
        <v>#DIV/0!</v>
      </c>
      <c r="L108" s="134"/>
      <c r="M108" s="131"/>
      <c r="N108" s="131"/>
      <c r="O108" s="174"/>
      <c r="P108" s="131">
        <f t="shared" si="24"/>
        <v>0</v>
      </c>
      <c r="Q108" s="135" t="e">
        <f t="shared" si="22"/>
        <v>#DIV/0!</v>
      </c>
      <c r="R108" s="136">
        <f t="shared" si="25"/>
        <v>0</v>
      </c>
      <c r="S108" s="131">
        <f t="shared" si="28"/>
        <v>0</v>
      </c>
      <c r="T108" s="131">
        <f t="shared" si="28"/>
        <v>0</v>
      </c>
      <c r="U108" s="131">
        <f t="shared" si="28"/>
        <v>0</v>
      </c>
      <c r="V108" s="131">
        <f t="shared" si="26"/>
        <v>0</v>
      </c>
      <c r="W108" s="135" t="e">
        <f t="shared" si="27"/>
        <v>#DIV/0!</v>
      </c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  <c r="BI108" s="138"/>
      <c r="BJ108" s="138"/>
      <c r="BK108" s="138"/>
      <c r="BL108" s="138"/>
      <c r="BM108" s="138"/>
      <c r="BN108" s="138"/>
      <c r="BO108" s="138"/>
      <c r="BP108" s="138"/>
      <c r="BQ108" s="138"/>
      <c r="BR108" s="138"/>
      <c r="BS108" s="138"/>
      <c r="BT108" s="138"/>
      <c r="BU108" s="138"/>
      <c r="BV108" s="138"/>
      <c r="BW108" s="138"/>
      <c r="BX108" s="138"/>
      <c r="BY108" s="138"/>
      <c r="BZ108" s="138"/>
      <c r="CA108" s="138"/>
      <c r="CB108" s="138"/>
      <c r="CC108" s="138"/>
      <c r="CD108" s="138"/>
      <c r="CE108" s="138"/>
      <c r="CF108" s="138"/>
      <c r="CG108" s="138"/>
      <c r="CH108" s="138"/>
      <c r="CI108" s="138"/>
      <c r="CJ108" s="138"/>
      <c r="CK108" s="138"/>
      <c r="CL108" s="138"/>
      <c r="CM108" s="138"/>
      <c r="CN108" s="138"/>
      <c r="CO108" s="138"/>
      <c r="CP108" s="138"/>
      <c r="CQ108" s="138"/>
      <c r="CR108" s="138"/>
      <c r="CS108" s="138"/>
      <c r="CT108" s="138"/>
      <c r="CU108" s="138"/>
      <c r="CV108" s="138"/>
      <c r="CW108" s="138"/>
      <c r="CX108" s="138"/>
      <c r="CY108" s="138"/>
      <c r="CZ108" s="138"/>
      <c r="DA108" s="138"/>
      <c r="DB108" s="138"/>
      <c r="DC108" s="138"/>
      <c r="DD108" s="138"/>
      <c r="DE108" s="138"/>
      <c r="DF108" s="138"/>
      <c r="DG108" s="138"/>
      <c r="DH108" s="138"/>
      <c r="DI108" s="138"/>
      <c r="DJ108" s="138"/>
      <c r="DK108" s="138"/>
      <c r="DL108" s="138"/>
      <c r="DM108" s="138"/>
      <c r="DN108" s="138"/>
      <c r="DO108" s="138"/>
      <c r="DP108" s="138"/>
      <c r="DQ108" s="138"/>
      <c r="DR108" s="138"/>
      <c r="DS108" s="138"/>
      <c r="DT108" s="138"/>
      <c r="DU108" s="138"/>
      <c r="DV108" s="138"/>
      <c r="DW108" s="138"/>
      <c r="DX108" s="138"/>
      <c r="DY108" s="138"/>
      <c r="DZ108" s="138"/>
      <c r="EA108" s="138"/>
      <c r="EB108" s="138"/>
      <c r="EC108" s="138"/>
      <c r="ED108" s="138"/>
      <c r="EE108" s="138"/>
      <c r="EF108" s="138"/>
      <c r="EG108" s="138"/>
      <c r="EH108" s="138"/>
      <c r="EI108" s="138"/>
      <c r="EJ108" s="138"/>
      <c r="EK108" s="138"/>
      <c r="EL108" s="138"/>
      <c r="EM108" s="138"/>
      <c r="EN108" s="138"/>
      <c r="EO108" s="138"/>
      <c r="EP108" s="138"/>
      <c r="EQ108" s="138"/>
      <c r="ER108" s="138"/>
      <c r="ES108" s="138"/>
      <c r="ET108" s="138"/>
      <c r="EU108" s="138"/>
      <c r="EV108" s="138"/>
      <c r="EW108" s="138"/>
      <c r="EX108" s="138"/>
      <c r="EY108" s="138"/>
      <c r="EZ108" s="138"/>
      <c r="FA108" s="138"/>
      <c r="FB108" s="138"/>
      <c r="FC108" s="138"/>
      <c r="FD108" s="138"/>
      <c r="FE108" s="138"/>
      <c r="FF108" s="138"/>
      <c r="FG108" s="138"/>
      <c r="FH108" s="138"/>
      <c r="FI108" s="138"/>
      <c r="FJ108" s="138"/>
      <c r="FK108" s="138"/>
      <c r="FL108" s="138"/>
      <c r="FM108" s="138"/>
      <c r="FN108" s="138"/>
      <c r="FO108" s="138"/>
      <c r="FP108" s="138"/>
      <c r="FQ108" s="138"/>
      <c r="FR108" s="138"/>
      <c r="FS108" s="138"/>
      <c r="FT108" s="138"/>
      <c r="FU108" s="138"/>
      <c r="FV108" s="138"/>
      <c r="FW108" s="138"/>
      <c r="FX108" s="138"/>
      <c r="FY108" s="138"/>
      <c r="FZ108" s="138"/>
      <c r="GA108" s="138"/>
      <c r="GB108" s="138"/>
      <c r="GC108" s="138"/>
      <c r="GD108" s="138"/>
      <c r="GE108" s="178"/>
      <c r="GF108" s="178"/>
      <c r="GG108" s="178"/>
      <c r="GH108" s="178"/>
      <c r="GI108" s="178"/>
      <c r="GJ108" s="178"/>
      <c r="GK108" s="178"/>
      <c r="GL108" s="178"/>
      <c r="GM108" s="178"/>
      <c r="GN108" s="178"/>
    </row>
    <row r="109" spans="1:196" s="237" customFormat="1" ht="83.45" hidden="1" customHeight="1" x14ac:dyDescent="0.3">
      <c r="A109" s="160"/>
      <c r="B109" s="234"/>
      <c r="C109" s="195"/>
      <c r="D109" s="195"/>
      <c r="E109" s="226" t="s">
        <v>319</v>
      </c>
      <c r="F109" s="153"/>
      <c r="G109" s="153"/>
      <c r="H109" s="153"/>
      <c r="I109" s="202">
        <f t="shared" si="23"/>
        <v>0</v>
      </c>
      <c r="J109" s="150">
        <f t="shared" si="19"/>
        <v>0</v>
      </c>
      <c r="K109" s="163" t="e">
        <f t="shared" si="21"/>
        <v>#DIV/0!</v>
      </c>
      <c r="L109" s="164"/>
      <c r="M109" s="150"/>
      <c r="N109" s="150"/>
      <c r="O109" s="153"/>
      <c r="P109" s="150">
        <f t="shared" si="24"/>
        <v>0</v>
      </c>
      <c r="Q109" s="135" t="e">
        <f t="shared" si="22"/>
        <v>#DIV/0!</v>
      </c>
      <c r="R109" s="165">
        <f t="shared" si="25"/>
        <v>0</v>
      </c>
      <c r="S109" s="150">
        <f t="shared" si="28"/>
        <v>0</v>
      </c>
      <c r="T109" s="150">
        <f t="shared" si="28"/>
        <v>0</v>
      </c>
      <c r="U109" s="150">
        <f t="shared" si="28"/>
        <v>0</v>
      </c>
      <c r="V109" s="131">
        <f t="shared" si="26"/>
        <v>0</v>
      </c>
      <c r="W109" s="135" t="e">
        <f t="shared" si="27"/>
        <v>#DIV/0!</v>
      </c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6"/>
      <c r="AI109" s="166"/>
      <c r="AJ109" s="166"/>
      <c r="AK109" s="166"/>
      <c r="AL109" s="166"/>
      <c r="AM109" s="166"/>
      <c r="AN109" s="166"/>
      <c r="AO109" s="166"/>
      <c r="AP109" s="166"/>
      <c r="AQ109" s="166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7"/>
      <c r="BQ109" s="167"/>
      <c r="BR109" s="167"/>
      <c r="BS109" s="167"/>
      <c r="BT109" s="167"/>
      <c r="BU109" s="167"/>
      <c r="BV109" s="167"/>
      <c r="BW109" s="167"/>
      <c r="BX109" s="167"/>
      <c r="BY109" s="167"/>
      <c r="BZ109" s="167"/>
      <c r="CA109" s="167"/>
      <c r="CB109" s="167"/>
      <c r="CC109" s="167"/>
      <c r="CD109" s="167"/>
      <c r="CE109" s="167"/>
      <c r="CF109" s="167"/>
      <c r="CG109" s="167"/>
      <c r="CH109" s="167"/>
      <c r="CI109" s="167"/>
      <c r="CJ109" s="167"/>
      <c r="CK109" s="167"/>
      <c r="CL109" s="167"/>
      <c r="CM109" s="167"/>
      <c r="CN109" s="167"/>
      <c r="CO109" s="167"/>
      <c r="CP109" s="167"/>
      <c r="CQ109" s="167"/>
      <c r="CR109" s="167"/>
      <c r="CS109" s="167"/>
      <c r="CT109" s="167"/>
      <c r="CU109" s="167"/>
      <c r="CV109" s="167"/>
      <c r="CW109" s="167"/>
      <c r="CX109" s="167"/>
      <c r="CY109" s="167"/>
      <c r="CZ109" s="167"/>
      <c r="DA109" s="167"/>
      <c r="DB109" s="167"/>
      <c r="DC109" s="167"/>
      <c r="DD109" s="167"/>
      <c r="DE109" s="167"/>
      <c r="DF109" s="167"/>
      <c r="DG109" s="167"/>
      <c r="DH109" s="167"/>
      <c r="DI109" s="167"/>
      <c r="DJ109" s="167"/>
      <c r="DK109" s="167"/>
      <c r="DL109" s="167"/>
      <c r="DM109" s="167"/>
      <c r="DN109" s="167"/>
      <c r="DO109" s="167"/>
      <c r="DP109" s="167"/>
      <c r="DQ109" s="167"/>
      <c r="DR109" s="167"/>
      <c r="DS109" s="167"/>
      <c r="DT109" s="167"/>
      <c r="DU109" s="167"/>
      <c r="DV109" s="167"/>
      <c r="DW109" s="167"/>
      <c r="DX109" s="167"/>
      <c r="DY109" s="167"/>
      <c r="DZ109" s="167"/>
      <c r="EA109" s="167"/>
      <c r="EB109" s="167"/>
      <c r="EC109" s="167"/>
      <c r="ED109" s="167"/>
      <c r="EE109" s="167"/>
      <c r="EF109" s="167"/>
      <c r="EG109" s="167"/>
      <c r="EH109" s="167"/>
      <c r="EI109" s="167"/>
      <c r="EJ109" s="167"/>
      <c r="EK109" s="167"/>
      <c r="EL109" s="167"/>
      <c r="EM109" s="167"/>
      <c r="EN109" s="167"/>
      <c r="EO109" s="167"/>
      <c r="EP109" s="167"/>
      <c r="EQ109" s="167"/>
      <c r="ER109" s="167"/>
      <c r="ES109" s="167"/>
      <c r="ET109" s="167"/>
      <c r="EU109" s="167"/>
      <c r="EV109" s="167"/>
      <c r="EW109" s="167"/>
      <c r="EX109" s="167"/>
      <c r="EY109" s="167"/>
      <c r="EZ109" s="167"/>
      <c r="FA109" s="167"/>
      <c r="FB109" s="167"/>
      <c r="FC109" s="167"/>
      <c r="FD109" s="167"/>
      <c r="FE109" s="167"/>
      <c r="FF109" s="167"/>
      <c r="FG109" s="167"/>
      <c r="FH109" s="167"/>
      <c r="FI109" s="167"/>
      <c r="FJ109" s="167"/>
      <c r="FK109" s="167"/>
      <c r="FL109" s="167"/>
      <c r="FM109" s="167"/>
      <c r="FN109" s="167"/>
      <c r="FO109" s="167"/>
      <c r="FP109" s="167"/>
      <c r="FQ109" s="167"/>
      <c r="FR109" s="167"/>
      <c r="FS109" s="167"/>
      <c r="FT109" s="167"/>
      <c r="FU109" s="167"/>
      <c r="FV109" s="167"/>
      <c r="FW109" s="167"/>
      <c r="FX109" s="167"/>
      <c r="FY109" s="167"/>
      <c r="FZ109" s="167"/>
      <c r="GA109" s="167"/>
      <c r="GB109" s="167"/>
      <c r="GC109" s="167"/>
      <c r="GD109" s="167"/>
      <c r="GE109" s="236"/>
      <c r="GF109" s="236"/>
      <c r="GG109" s="236"/>
      <c r="GH109" s="236"/>
      <c r="GI109" s="236"/>
      <c r="GJ109" s="236"/>
      <c r="GK109" s="236"/>
      <c r="GL109" s="236"/>
      <c r="GM109" s="236"/>
      <c r="GN109" s="236"/>
    </row>
    <row r="110" spans="1:196" s="179" customFormat="1" ht="54.6" customHeight="1" thickBot="1" x14ac:dyDescent="0.3">
      <c r="A110" s="140">
        <v>16</v>
      </c>
      <c r="B110" s="175">
        <v>180404</v>
      </c>
      <c r="C110" s="176" t="s">
        <v>320</v>
      </c>
      <c r="D110" s="176" t="s">
        <v>317</v>
      </c>
      <c r="E110" s="177" t="s">
        <v>321</v>
      </c>
      <c r="F110" s="174"/>
      <c r="G110" s="174"/>
      <c r="H110" s="174"/>
      <c r="I110" s="132">
        <f t="shared" si="23"/>
        <v>0</v>
      </c>
      <c r="J110" s="131">
        <f t="shared" si="19"/>
        <v>0</v>
      </c>
      <c r="K110" s="133"/>
      <c r="L110" s="134">
        <v>1319</v>
      </c>
      <c r="M110" s="131">
        <v>1319</v>
      </c>
      <c r="N110" s="131">
        <v>696</v>
      </c>
      <c r="O110" s="131"/>
      <c r="P110" s="131">
        <f t="shared" si="24"/>
        <v>-696</v>
      </c>
      <c r="Q110" s="135">
        <f t="shared" si="22"/>
        <v>0</v>
      </c>
      <c r="R110" s="136">
        <f t="shared" si="25"/>
        <v>1319</v>
      </c>
      <c r="S110" s="131">
        <f t="shared" si="28"/>
        <v>1319</v>
      </c>
      <c r="T110" s="131">
        <f t="shared" si="28"/>
        <v>696</v>
      </c>
      <c r="U110" s="131">
        <f t="shared" si="28"/>
        <v>0</v>
      </c>
      <c r="V110" s="131">
        <f t="shared" si="26"/>
        <v>-696</v>
      </c>
      <c r="W110" s="135">
        <f t="shared" si="27"/>
        <v>0</v>
      </c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8"/>
      <c r="AS110" s="138"/>
      <c r="AT110" s="138"/>
      <c r="AU110" s="138"/>
      <c r="AV110" s="138"/>
      <c r="AW110" s="138"/>
      <c r="AX110" s="138"/>
      <c r="AY110" s="138"/>
      <c r="AZ110" s="138"/>
      <c r="BA110" s="138"/>
      <c r="BB110" s="138"/>
      <c r="BC110" s="138"/>
      <c r="BD110" s="138"/>
      <c r="BE110" s="138"/>
      <c r="BF110" s="138"/>
      <c r="BG110" s="138"/>
      <c r="BH110" s="138"/>
      <c r="BI110" s="138"/>
      <c r="BJ110" s="138"/>
      <c r="BK110" s="138"/>
      <c r="BL110" s="138"/>
      <c r="BM110" s="138"/>
      <c r="BN110" s="138"/>
      <c r="BO110" s="138"/>
      <c r="BP110" s="138"/>
      <c r="BQ110" s="138"/>
      <c r="BR110" s="138"/>
      <c r="BS110" s="138"/>
      <c r="BT110" s="138"/>
      <c r="BU110" s="138"/>
      <c r="BV110" s="138"/>
      <c r="BW110" s="138"/>
      <c r="BX110" s="138"/>
      <c r="BY110" s="138"/>
      <c r="BZ110" s="138"/>
      <c r="CA110" s="138"/>
      <c r="CB110" s="138"/>
      <c r="CC110" s="138"/>
      <c r="CD110" s="138"/>
      <c r="CE110" s="138"/>
      <c r="CF110" s="138"/>
      <c r="CG110" s="138"/>
      <c r="CH110" s="138"/>
      <c r="CI110" s="138"/>
      <c r="CJ110" s="138"/>
      <c r="CK110" s="138"/>
      <c r="CL110" s="138"/>
      <c r="CM110" s="138"/>
      <c r="CN110" s="138"/>
      <c r="CO110" s="138"/>
      <c r="CP110" s="138"/>
      <c r="CQ110" s="138"/>
      <c r="CR110" s="138"/>
      <c r="CS110" s="138"/>
      <c r="CT110" s="138"/>
      <c r="CU110" s="138"/>
      <c r="CV110" s="138"/>
      <c r="CW110" s="138"/>
      <c r="CX110" s="138"/>
      <c r="CY110" s="138"/>
      <c r="CZ110" s="138"/>
      <c r="DA110" s="138"/>
      <c r="DB110" s="138"/>
      <c r="DC110" s="138"/>
      <c r="DD110" s="138"/>
      <c r="DE110" s="138"/>
      <c r="DF110" s="138"/>
      <c r="DG110" s="138"/>
      <c r="DH110" s="138"/>
      <c r="DI110" s="138"/>
      <c r="DJ110" s="138"/>
      <c r="DK110" s="138"/>
      <c r="DL110" s="138"/>
      <c r="DM110" s="138"/>
      <c r="DN110" s="138"/>
      <c r="DO110" s="138"/>
      <c r="DP110" s="138"/>
      <c r="DQ110" s="138"/>
      <c r="DR110" s="138"/>
      <c r="DS110" s="138"/>
      <c r="DT110" s="138"/>
      <c r="DU110" s="138"/>
      <c r="DV110" s="138"/>
      <c r="DW110" s="138"/>
      <c r="DX110" s="138"/>
      <c r="DY110" s="138"/>
      <c r="DZ110" s="138"/>
      <c r="EA110" s="138"/>
      <c r="EB110" s="138"/>
      <c r="EC110" s="138"/>
      <c r="ED110" s="138"/>
      <c r="EE110" s="138"/>
      <c r="EF110" s="138"/>
      <c r="EG110" s="138"/>
      <c r="EH110" s="138"/>
      <c r="EI110" s="138"/>
      <c r="EJ110" s="138"/>
      <c r="EK110" s="138"/>
      <c r="EL110" s="138"/>
      <c r="EM110" s="138"/>
      <c r="EN110" s="138"/>
      <c r="EO110" s="138"/>
      <c r="EP110" s="138"/>
      <c r="EQ110" s="138"/>
      <c r="ER110" s="138"/>
      <c r="ES110" s="138"/>
      <c r="ET110" s="138"/>
      <c r="EU110" s="138"/>
      <c r="EV110" s="138"/>
      <c r="EW110" s="138"/>
      <c r="EX110" s="138"/>
      <c r="EY110" s="138"/>
      <c r="EZ110" s="138"/>
      <c r="FA110" s="138"/>
      <c r="FB110" s="138"/>
      <c r="FC110" s="138"/>
      <c r="FD110" s="138"/>
      <c r="FE110" s="138"/>
      <c r="FF110" s="138"/>
      <c r="FG110" s="138"/>
      <c r="FH110" s="138"/>
      <c r="FI110" s="138"/>
      <c r="FJ110" s="138"/>
      <c r="FK110" s="138"/>
      <c r="FL110" s="138"/>
      <c r="FM110" s="138"/>
      <c r="FN110" s="138"/>
      <c r="FO110" s="138"/>
      <c r="FP110" s="138"/>
      <c r="FQ110" s="138"/>
      <c r="FR110" s="138"/>
      <c r="FS110" s="138"/>
      <c r="FT110" s="138"/>
      <c r="FU110" s="138"/>
      <c r="FV110" s="138"/>
      <c r="FW110" s="138"/>
      <c r="FX110" s="138"/>
      <c r="FY110" s="138"/>
      <c r="FZ110" s="138"/>
      <c r="GA110" s="138"/>
      <c r="GB110" s="138"/>
      <c r="GC110" s="138"/>
      <c r="GD110" s="138"/>
      <c r="GE110" s="178"/>
      <c r="GF110" s="178"/>
      <c r="GG110" s="178"/>
      <c r="GH110" s="178"/>
      <c r="GI110" s="178"/>
      <c r="GJ110" s="178"/>
      <c r="GK110" s="178"/>
      <c r="GL110" s="178"/>
      <c r="GM110" s="178"/>
      <c r="GN110" s="178"/>
    </row>
    <row r="111" spans="1:196" s="237" customFormat="1" ht="69" customHeight="1" thickBot="1" x14ac:dyDescent="0.35">
      <c r="A111" s="160"/>
      <c r="B111" s="234"/>
      <c r="C111" s="195"/>
      <c r="D111" s="195"/>
      <c r="E111" s="201" t="s">
        <v>322</v>
      </c>
      <c r="F111" s="150"/>
      <c r="G111" s="150"/>
      <c r="H111" s="150"/>
      <c r="I111" s="202">
        <f t="shared" si="23"/>
        <v>0</v>
      </c>
      <c r="J111" s="150">
        <f t="shared" si="19"/>
        <v>0</v>
      </c>
      <c r="K111" s="163"/>
      <c r="L111" s="164">
        <v>1319</v>
      </c>
      <c r="M111" s="150">
        <v>1319</v>
      </c>
      <c r="N111" s="150">
        <v>696</v>
      </c>
      <c r="O111" s="150"/>
      <c r="P111" s="150">
        <f t="shared" si="24"/>
        <v>-696</v>
      </c>
      <c r="Q111" s="135">
        <f t="shared" si="22"/>
        <v>0</v>
      </c>
      <c r="R111" s="165">
        <f t="shared" si="25"/>
        <v>1319</v>
      </c>
      <c r="S111" s="150">
        <f t="shared" si="28"/>
        <v>1319</v>
      </c>
      <c r="T111" s="150">
        <f t="shared" si="28"/>
        <v>696</v>
      </c>
      <c r="U111" s="150">
        <f t="shared" si="28"/>
        <v>0</v>
      </c>
      <c r="V111" s="150">
        <f t="shared" si="26"/>
        <v>-696</v>
      </c>
      <c r="W111" s="135">
        <f t="shared" si="27"/>
        <v>0</v>
      </c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  <c r="AH111" s="166"/>
      <c r="AI111" s="166"/>
      <c r="AJ111" s="166"/>
      <c r="AK111" s="166"/>
      <c r="AL111" s="166"/>
      <c r="AM111" s="166"/>
      <c r="AN111" s="166"/>
      <c r="AO111" s="166"/>
      <c r="AP111" s="166"/>
      <c r="AQ111" s="166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7"/>
      <c r="BQ111" s="167"/>
      <c r="BR111" s="167"/>
      <c r="BS111" s="167"/>
      <c r="BT111" s="167"/>
      <c r="BU111" s="167"/>
      <c r="BV111" s="167"/>
      <c r="BW111" s="167"/>
      <c r="BX111" s="167"/>
      <c r="BY111" s="167"/>
      <c r="BZ111" s="167"/>
      <c r="CA111" s="167"/>
      <c r="CB111" s="167"/>
      <c r="CC111" s="167"/>
      <c r="CD111" s="167"/>
      <c r="CE111" s="167"/>
      <c r="CF111" s="167"/>
      <c r="CG111" s="167"/>
      <c r="CH111" s="167"/>
      <c r="CI111" s="167"/>
      <c r="CJ111" s="167"/>
      <c r="CK111" s="167"/>
      <c r="CL111" s="167"/>
      <c r="CM111" s="167"/>
      <c r="CN111" s="167"/>
      <c r="CO111" s="167"/>
      <c r="CP111" s="167"/>
      <c r="CQ111" s="167"/>
      <c r="CR111" s="167"/>
      <c r="CS111" s="167"/>
      <c r="CT111" s="167"/>
      <c r="CU111" s="167"/>
      <c r="CV111" s="167"/>
      <c r="CW111" s="167"/>
      <c r="CX111" s="167"/>
      <c r="CY111" s="167"/>
      <c r="CZ111" s="167"/>
      <c r="DA111" s="167"/>
      <c r="DB111" s="167"/>
      <c r="DC111" s="167"/>
      <c r="DD111" s="167"/>
      <c r="DE111" s="167"/>
      <c r="DF111" s="167"/>
      <c r="DG111" s="167"/>
      <c r="DH111" s="167"/>
      <c r="DI111" s="167"/>
      <c r="DJ111" s="167"/>
      <c r="DK111" s="167"/>
      <c r="DL111" s="167"/>
      <c r="DM111" s="167"/>
      <c r="DN111" s="167"/>
      <c r="DO111" s="167"/>
      <c r="DP111" s="167"/>
      <c r="DQ111" s="167"/>
      <c r="DR111" s="167"/>
      <c r="DS111" s="167"/>
      <c r="DT111" s="167"/>
      <c r="DU111" s="167"/>
      <c r="DV111" s="167"/>
      <c r="DW111" s="167"/>
      <c r="DX111" s="167"/>
      <c r="DY111" s="167"/>
      <c r="DZ111" s="167"/>
      <c r="EA111" s="167"/>
      <c r="EB111" s="167"/>
      <c r="EC111" s="167"/>
      <c r="ED111" s="167"/>
      <c r="EE111" s="167"/>
      <c r="EF111" s="167"/>
      <c r="EG111" s="167"/>
      <c r="EH111" s="167"/>
      <c r="EI111" s="167"/>
      <c r="EJ111" s="167"/>
      <c r="EK111" s="167"/>
      <c r="EL111" s="167"/>
      <c r="EM111" s="167"/>
      <c r="EN111" s="167"/>
      <c r="EO111" s="167"/>
      <c r="EP111" s="167"/>
      <c r="EQ111" s="167"/>
      <c r="ER111" s="167"/>
      <c r="ES111" s="167"/>
      <c r="ET111" s="167"/>
      <c r="EU111" s="167"/>
      <c r="EV111" s="167"/>
      <c r="EW111" s="167"/>
      <c r="EX111" s="167"/>
      <c r="EY111" s="167"/>
      <c r="EZ111" s="167"/>
      <c r="FA111" s="167"/>
      <c r="FB111" s="167"/>
      <c r="FC111" s="167"/>
      <c r="FD111" s="167"/>
      <c r="FE111" s="167"/>
      <c r="FF111" s="167"/>
      <c r="FG111" s="167"/>
      <c r="FH111" s="167"/>
      <c r="FI111" s="167"/>
      <c r="FJ111" s="167"/>
      <c r="FK111" s="167"/>
      <c r="FL111" s="167"/>
      <c r="FM111" s="167"/>
      <c r="FN111" s="167"/>
      <c r="FO111" s="167"/>
      <c r="FP111" s="167"/>
      <c r="FQ111" s="167"/>
      <c r="FR111" s="167"/>
      <c r="FS111" s="167"/>
      <c r="FT111" s="167"/>
      <c r="FU111" s="167"/>
      <c r="FV111" s="167"/>
      <c r="FW111" s="167"/>
      <c r="FX111" s="167"/>
      <c r="FY111" s="167"/>
      <c r="FZ111" s="167"/>
      <c r="GA111" s="167"/>
      <c r="GB111" s="167"/>
      <c r="GC111" s="167"/>
      <c r="GD111" s="167"/>
      <c r="GE111" s="236"/>
      <c r="GF111" s="236"/>
      <c r="GG111" s="236"/>
      <c r="GH111" s="236"/>
      <c r="GI111" s="236"/>
      <c r="GJ111" s="236"/>
      <c r="GK111" s="236"/>
      <c r="GL111" s="236"/>
      <c r="GM111" s="236"/>
      <c r="GN111" s="236"/>
    </row>
    <row r="112" spans="1:196" s="237" customFormat="1" ht="144.6" hidden="1" customHeight="1" x14ac:dyDescent="0.3">
      <c r="A112" s="160"/>
      <c r="B112" s="234"/>
      <c r="C112" s="195"/>
      <c r="D112" s="195"/>
      <c r="E112" s="201" t="s">
        <v>323</v>
      </c>
      <c r="F112" s="150"/>
      <c r="G112" s="150"/>
      <c r="H112" s="150"/>
      <c r="I112" s="202">
        <f t="shared" si="23"/>
        <v>0</v>
      </c>
      <c r="J112" s="150">
        <f t="shared" si="19"/>
        <v>0</v>
      </c>
      <c r="K112" s="163" t="e">
        <f t="shared" si="21"/>
        <v>#DIV/0!</v>
      </c>
      <c r="L112" s="164"/>
      <c r="M112" s="150"/>
      <c r="N112" s="150"/>
      <c r="O112" s="150"/>
      <c r="P112" s="150">
        <f t="shared" si="24"/>
        <v>0</v>
      </c>
      <c r="Q112" s="135" t="e">
        <f t="shared" si="22"/>
        <v>#DIV/0!</v>
      </c>
      <c r="R112" s="165">
        <f t="shared" si="25"/>
        <v>0</v>
      </c>
      <c r="S112" s="150">
        <f t="shared" si="28"/>
        <v>0</v>
      </c>
      <c r="T112" s="150">
        <f t="shared" si="28"/>
        <v>0</v>
      </c>
      <c r="U112" s="150">
        <f t="shared" si="28"/>
        <v>0</v>
      </c>
      <c r="V112" s="131">
        <f t="shared" si="26"/>
        <v>0</v>
      </c>
      <c r="W112" s="135" t="e">
        <f t="shared" si="27"/>
        <v>#DIV/0!</v>
      </c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  <c r="AH112" s="166"/>
      <c r="AI112" s="166"/>
      <c r="AJ112" s="166"/>
      <c r="AK112" s="166"/>
      <c r="AL112" s="166"/>
      <c r="AM112" s="166"/>
      <c r="AN112" s="166"/>
      <c r="AO112" s="166"/>
      <c r="AP112" s="166"/>
      <c r="AQ112" s="166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7"/>
      <c r="BQ112" s="167"/>
      <c r="BR112" s="167"/>
      <c r="BS112" s="167"/>
      <c r="BT112" s="167"/>
      <c r="BU112" s="167"/>
      <c r="BV112" s="167"/>
      <c r="BW112" s="167"/>
      <c r="BX112" s="167"/>
      <c r="BY112" s="167"/>
      <c r="BZ112" s="167"/>
      <c r="CA112" s="167"/>
      <c r="CB112" s="167"/>
      <c r="CC112" s="167"/>
      <c r="CD112" s="167"/>
      <c r="CE112" s="167"/>
      <c r="CF112" s="167"/>
      <c r="CG112" s="167"/>
      <c r="CH112" s="167"/>
      <c r="CI112" s="167"/>
      <c r="CJ112" s="167"/>
      <c r="CK112" s="167"/>
      <c r="CL112" s="167"/>
      <c r="CM112" s="167"/>
      <c r="CN112" s="167"/>
      <c r="CO112" s="167"/>
      <c r="CP112" s="167"/>
      <c r="CQ112" s="167"/>
      <c r="CR112" s="167"/>
      <c r="CS112" s="167"/>
      <c r="CT112" s="167"/>
      <c r="CU112" s="167"/>
      <c r="CV112" s="167"/>
      <c r="CW112" s="167"/>
      <c r="CX112" s="167"/>
      <c r="CY112" s="167"/>
      <c r="CZ112" s="167"/>
      <c r="DA112" s="167"/>
      <c r="DB112" s="167"/>
      <c r="DC112" s="167"/>
      <c r="DD112" s="167"/>
      <c r="DE112" s="167"/>
      <c r="DF112" s="167"/>
      <c r="DG112" s="167"/>
      <c r="DH112" s="167"/>
      <c r="DI112" s="167"/>
      <c r="DJ112" s="167"/>
      <c r="DK112" s="167"/>
      <c r="DL112" s="167"/>
      <c r="DM112" s="167"/>
      <c r="DN112" s="167"/>
      <c r="DO112" s="167"/>
      <c r="DP112" s="167"/>
      <c r="DQ112" s="167"/>
      <c r="DR112" s="167"/>
      <c r="DS112" s="167"/>
      <c r="DT112" s="167"/>
      <c r="DU112" s="167"/>
      <c r="DV112" s="167"/>
      <c r="DW112" s="167"/>
      <c r="DX112" s="167"/>
      <c r="DY112" s="167"/>
      <c r="DZ112" s="167"/>
      <c r="EA112" s="167"/>
      <c r="EB112" s="167"/>
      <c r="EC112" s="167"/>
      <c r="ED112" s="167"/>
      <c r="EE112" s="167"/>
      <c r="EF112" s="167"/>
      <c r="EG112" s="167"/>
      <c r="EH112" s="167"/>
      <c r="EI112" s="167"/>
      <c r="EJ112" s="167"/>
      <c r="EK112" s="167"/>
      <c r="EL112" s="167"/>
      <c r="EM112" s="167"/>
      <c r="EN112" s="167"/>
      <c r="EO112" s="167"/>
      <c r="EP112" s="167"/>
      <c r="EQ112" s="167"/>
      <c r="ER112" s="167"/>
      <c r="ES112" s="167"/>
      <c r="ET112" s="167"/>
      <c r="EU112" s="167"/>
      <c r="EV112" s="167"/>
      <c r="EW112" s="167"/>
      <c r="EX112" s="167"/>
      <c r="EY112" s="167"/>
      <c r="EZ112" s="167"/>
      <c r="FA112" s="167"/>
      <c r="FB112" s="167"/>
      <c r="FC112" s="167"/>
      <c r="FD112" s="167"/>
      <c r="FE112" s="167"/>
      <c r="FF112" s="167"/>
      <c r="FG112" s="167"/>
      <c r="FH112" s="167"/>
      <c r="FI112" s="167"/>
      <c r="FJ112" s="167"/>
      <c r="FK112" s="167"/>
      <c r="FL112" s="167"/>
      <c r="FM112" s="167"/>
      <c r="FN112" s="167"/>
      <c r="FO112" s="167"/>
      <c r="FP112" s="167"/>
      <c r="FQ112" s="167"/>
      <c r="FR112" s="167"/>
      <c r="FS112" s="167"/>
      <c r="FT112" s="167"/>
      <c r="FU112" s="167"/>
      <c r="FV112" s="167"/>
      <c r="FW112" s="167"/>
      <c r="FX112" s="167"/>
      <c r="FY112" s="167"/>
      <c r="FZ112" s="167"/>
      <c r="GA112" s="167"/>
      <c r="GB112" s="167"/>
      <c r="GC112" s="167"/>
      <c r="GD112" s="167"/>
      <c r="GE112" s="236"/>
      <c r="GF112" s="236"/>
      <c r="GG112" s="236"/>
      <c r="GH112" s="236"/>
      <c r="GI112" s="236"/>
      <c r="GJ112" s="236"/>
      <c r="GK112" s="236"/>
      <c r="GL112" s="236"/>
      <c r="GM112" s="236"/>
      <c r="GN112" s="236"/>
    </row>
    <row r="113" spans="1:196" s="237" customFormat="1" ht="36.6" hidden="1" customHeight="1" x14ac:dyDescent="0.25">
      <c r="A113" s="140">
        <v>18</v>
      </c>
      <c r="B113" s="175"/>
      <c r="C113" s="176" t="s">
        <v>324</v>
      </c>
      <c r="D113" s="176" t="s">
        <v>317</v>
      </c>
      <c r="E113" s="239" t="s">
        <v>325</v>
      </c>
      <c r="F113" s="131"/>
      <c r="G113" s="131"/>
      <c r="H113" s="131"/>
      <c r="I113" s="132">
        <f t="shared" si="23"/>
        <v>0</v>
      </c>
      <c r="J113" s="145">
        <f t="shared" si="19"/>
        <v>0</v>
      </c>
      <c r="K113" s="133" t="e">
        <f t="shared" si="21"/>
        <v>#DIV/0!</v>
      </c>
      <c r="L113" s="134"/>
      <c r="M113" s="131"/>
      <c r="N113" s="131"/>
      <c r="O113" s="131"/>
      <c r="P113" s="131">
        <f t="shared" si="24"/>
        <v>0</v>
      </c>
      <c r="Q113" s="135" t="e">
        <f t="shared" si="22"/>
        <v>#DIV/0!</v>
      </c>
      <c r="R113" s="136">
        <f t="shared" si="25"/>
        <v>0</v>
      </c>
      <c r="S113" s="131">
        <f t="shared" si="28"/>
        <v>0</v>
      </c>
      <c r="T113" s="131">
        <f t="shared" si="28"/>
        <v>0</v>
      </c>
      <c r="U113" s="131">
        <f t="shared" si="28"/>
        <v>0</v>
      </c>
      <c r="V113" s="131">
        <f t="shared" si="26"/>
        <v>0</v>
      </c>
      <c r="W113" s="135" t="e">
        <f t="shared" si="27"/>
        <v>#DIV/0!</v>
      </c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  <c r="AI113" s="166"/>
      <c r="AJ113" s="166"/>
      <c r="AK113" s="166"/>
      <c r="AL113" s="166"/>
      <c r="AM113" s="166"/>
      <c r="AN113" s="166"/>
      <c r="AO113" s="166"/>
      <c r="AP113" s="166"/>
      <c r="AQ113" s="166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7"/>
      <c r="BQ113" s="167"/>
      <c r="BR113" s="167"/>
      <c r="BS113" s="167"/>
      <c r="BT113" s="167"/>
      <c r="BU113" s="167"/>
      <c r="BV113" s="167"/>
      <c r="BW113" s="167"/>
      <c r="BX113" s="167"/>
      <c r="BY113" s="167"/>
      <c r="BZ113" s="167"/>
      <c r="CA113" s="167"/>
      <c r="CB113" s="167"/>
      <c r="CC113" s="167"/>
      <c r="CD113" s="167"/>
      <c r="CE113" s="167"/>
      <c r="CF113" s="167"/>
      <c r="CG113" s="167"/>
      <c r="CH113" s="167"/>
      <c r="CI113" s="167"/>
      <c r="CJ113" s="167"/>
      <c r="CK113" s="167"/>
      <c r="CL113" s="167"/>
      <c r="CM113" s="167"/>
      <c r="CN113" s="167"/>
      <c r="CO113" s="167"/>
      <c r="CP113" s="167"/>
      <c r="CQ113" s="167"/>
      <c r="CR113" s="167"/>
      <c r="CS113" s="167"/>
      <c r="CT113" s="167"/>
      <c r="CU113" s="167"/>
      <c r="CV113" s="167"/>
      <c r="CW113" s="167"/>
      <c r="CX113" s="167"/>
      <c r="CY113" s="167"/>
      <c r="CZ113" s="167"/>
      <c r="DA113" s="167"/>
      <c r="DB113" s="167"/>
      <c r="DC113" s="167"/>
      <c r="DD113" s="167"/>
      <c r="DE113" s="167"/>
      <c r="DF113" s="167"/>
      <c r="DG113" s="167"/>
      <c r="DH113" s="167"/>
      <c r="DI113" s="167"/>
      <c r="DJ113" s="167"/>
      <c r="DK113" s="167"/>
      <c r="DL113" s="167"/>
      <c r="DM113" s="167"/>
      <c r="DN113" s="167"/>
      <c r="DO113" s="167"/>
      <c r="DP113" s="167"/>
      <c r="DQ113" s="167"/>
      <c r="DR113" s="167"/>
      <c r="DS113" s="167"/>
      <c r="DT113" s="167"/>
      <c r="DU113" s="167"/>
      <c r="DV113" s="167"/>
      <c r="DW113" s="167"/>
      <c r="DX113" s="167"/>
      <c r="DY113" s="167"/>
      <c r="DZ113" s="167"/>
      <c r="EA113" s="167"/>
      <c r="EB113" s="167"/>
      <c r="EC113" s="167"/>
      <c r="ED113" s="167"/>
      <c r="EE113" s="167"/>
      <c r="EF113" s="167"/>
      <c r="EG113" s="167"/>
      <c r="EH113" s="167"/>
      <c r="EI113" s="167"/>
      <c r="EJ113" s="167"/>
      <c r="EK113" s="167"/>
      <c r="EL113" s="167"/>
      <c r="EM113" s="167"/>
      <c r="EN113" s="167"/>
      <c r="EO113" s="167"/>
      <c r="EP113" s="167"/>
      <c r="EQ113" s="167"/>
      <c r="ER113" s="167"/>
      <c r="ES113" s="167"/>
      <c r="ET113" s="167"/>
      <c r="EU113" s="167"/>
      <c r="EV113" s="167"/>
      <c r="EW113" s="167"/>
      <c r="EX113" s="167"/>
      <c r="EY113" s="167"/>
      <c r="EZ113" s="167"/>
      <c r="FA113" s="167"/>
      <c r="FB113" s="167"/>
      <c r="FC113" s="167"/>
      <c r="FD113" s="167"/>
      <c r="FE113" s="167"/>
      <c r="FF113" s="167"/>
      <c r="FG113" s="167"/>
      <c r="FH113" s="167"/>
      <c r="FI113" s="167"/>
      <c r="FJ113" s="167"/>
      <c r="FK113" s="167"/>
      <c r="FL113" s="167"/>
      <c r="FM113" s="167"/>
      <c r="FN113" s="167"/>
      <c r="FO113" s="167"/>
      <c r="FP113" s="167"/>
      <c r="FQ113" s="167"/>
      <c r="FR113" s="167"/>
      <c r="FS113" s="167"/>
      <c r="FT113" s="167"/>
      <c r="FU113" s="167"/>
      <c r="FV113" s="167"/>
      <c r="FW113" s="167"/>
      <c r="FX113" s="167"/>
      <c r="FY113" s="167"/>
      <c r="FZ113" s="167"/>
      <c r="GA113" s="167"/>
      <c r="GB113" s="167"/>
      <c r="GC113" s="167"/>
      <c r="GD113" s="167"/>
      <c r="GE113" s="236"/>
      <c r="GF113" s="236"/>
      <c r="GG113" s="236"/>
      <c r="GH113" s="236"/>
      <c r="GI113" s="236"/>
      <c r="GJ113" s="236"/>
      <c r="GK113" s="236"/>
      <c r="GL113" s="236"/>
      <c r="GM113" s="236"/>
      <c r="GN113" s="236"/>
    </row>
    <row r="114" spans="1:196" s="237" customFormat="1" ht="36.6" hidden="1" customHeight="1" x14ac:dyDescent="0.25">
      <c r="A114" s="140">
        <v>19</v>
      </c>
      <c r="B114" s="175"/>
      <c r="C114" s="176" t="s">
        <v>326</v>
      </c>
      <c r="D114" s="176" t="s">
        <v>327</v>
      </c>
      <c r="E114" s="177" t="s">
        <v>328</v>
      </c>
      <c r="F114" s="174"/>
      <c r="G114" s="174"/>
      <c r="H114" s="174"/>
      <c r="I114" s="132">
        <f t="shared" si="23"/>
        <v>0</v>
      </c>
      <c r="J114" s="131">
        <f t="shared" si="19"/>
        <v>0</v>
      </c>
      <c r="K114" s="133" t="e">
        <f t="shared" si="21"/>
        <v>#DIV/0!</v>
      </c>
      <c r="L114" s="134"/>
      <c r="M114" s="131"/>
      <c r="N114" s="131"/>
      <c r="O114" s="174"/>
      <c r="P114" s="131">
        <f t="shared" si="24"/>
        <v>0</v>
      </c>
      <c r="Q114" s="135" t="e">
        <f t="shared" si="22"/>
        <v>#DIV/0!</v>
      </c>
      <c r="R114" s="136">
        <f t="shared" si="25"/>
        <v>0</v>
      </c>
      <c r="S114" s="131">
        <f t="shared" si="28"/>
        <v>0</v>
      </c>
      <c r="T114" s="131">
        <f t="shared" si="28"/>
        <v>0</v>
      </c>
      <c r="U114" s="131">
        <f t="shared" si="28"/>
        <v>0</v>
      </c>
      <c r="V114" s="131">
        <f t="shared" si="26"/>
        <v>0</v>
      </c>
      <c r="W114" s="135" t="e">
        <f t="shared" si="27"/>
        <v>#DIV/0!</v>
      </c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166"/>
      <c r="AO114" s="166"/>
      <c r="AP114" s="166"/>
      <c r="AQ114" s="166"/>
      <c r="AR114" s="167"/>
      <c r="AS114" s="167"/>
      <c r="AT114" s="167"/>
      <c r="AU114" s="167"/>
      <c r="AV114" s="167"/>
      <c r="AW114" s="167"/>
      <c r="AX114" s="167"/>
      <c r="AY114" s="167"/>
      <c r="AZ114" s="167"/>
      <c r="BA114" s="167"/>
      <c r="BB114" s="167"/>
      <c r="BC114" s="167"/>
      <c r="BD114" s="167"/>
      <c r="BE114" s="167"/>
      <c r="BF114" s="167"/>
      <c r="BG114" s="167"/>
      <c r="BH114" s="167"/>
      <c r="BI114" s="167"/>
      <c r="BJ114" s="167"/>
      <c r="BK114" s="167"/>
      <c r="BL114" s="167"/>
      <c r="BM114" s="167"/>
      <c r="BN114" s="167"/>
      <c r="BO114" s="167"/>
      <c r="BP114" s="167"/>
      <c r="BQ114" s="167"/>
      <c r="BR114" s="167"/>
      <c r="BS114" s="167"/>
      <c r="BT114" s="167"/>
      <c r="BU114" s="167"/>
      <c r="BV114" s="167"/>
      <c r="BW114" s="167"/>
      <c r="BX114" s="167"/>
      <c r="BY114" s="167"/>
      <c r="BZ114" s="167"/>
      <c r="CA114" s="167"/>
      <c r="CB114" s="167"/>
      <c r="CC114" s="167"/>
      <c r="CD114" s="167"/>
      <c r="CE114" s="167"/>
      <c r="CF114" s="167"/>
      <c r="CG114" s="167"/>
      <c r="CH114" s="167"/>
      <c r="CI114" s="167"/>
      <c r="CJ114" s="167"/>
      <c r="CK114" s="167"/>
      <c r="CL114" s="167"/>
      <c r="CM114" s="167"/>
      <c r="CN114" s="167"/>
      <c r="CO114" s="167"/>
      <c r="CP114" s="167"/>
      <c r="CQ114" s="167"/>
      <c r="CR114" s="167"/>
      <c r="CS114" s="167"/>
      <c r="CT114" s="167"/>
      <c r="CU114" s="167"/>
      <c r="CV114" s="167"/>
      <c r="CW114" s="167"/>
      <c r="CX114" s="167"/>
      <c r="CY114" s="167"/>
      <c r="CZ114" s="167"/>
      <c r="DA114" s="167"/>
      <c r="DB114" s="167"/>
      <c r="DC114" s="167"/>
      <c r="DD114" s="167"/>
      <c r="DE114" s="167"/>
      <c r="DF114" s="167"/>
      <c r="DG114" s="167"/>
      <c r="DH114" s="167"/>
      <c r="DI114" s="167"/>
      <c r="DJ114" s="167"/>
      <c r="DK114" s="167"/>
      <c r="DL114" s="167"/>
      <c r="DM114" s="167"/>
      <c r="DN114" s="167"/>
      <c r="DO114" s="167"/>
      <c r="DP114" s="167"/>
      <c r="DQ114" s="167"/>
      <c r="DR114" s="167"/>
      <c r="DS114" s="167"/>
      <c r="DT114" s="167"/>
      <c r="DU114" s="167"/>
      <c r="DV114" s="167"/>
      <c r="DW114" s="167"/>
      <c r="DX114" s="167"/>
      <c r="DY114" s="167"/>
      <c r="DZ114" s="167"/>
      <c r="EA114" s="167"/>
      <c r="EB114" s="167"/>
      <c r="EC114" s="167"/>
      <c r="ED114" s="167"/>
      <c r="EE114" s="167"/>
      <c r="EF114" s="167"/>
      <c r="EG114" s="167"/>
      <c r="EH114" s="167"/>
      <c r="EI114" s="167"/>
      <c r="EJ114" s="167"/>
      <c r="EK114" s="167"/>
      <c r="EL114" s="167"/>
      <c r="EM114" s="167"/>
      <c r="EN114" s="167"/>
      <c r="EO114" s="167"/>
      <c r="EP114" s="167"/>
      <c r="EQ114" s="167"/>
      <c r="ER114" s="167"/>
      <c r="ES114" s="167"/>
      <c r="ET114" s="167"/>
      <c r="EU114" s="167"/>
      <c r="EV114" s="167"/>
      <c r="EW114" s="167"/>
      <c r="EX114" s="167"/>
      <c r="EY114" s="167"/>
      <c r="EZ114" s="167"/>
      <c r="FA114" s="167"/>
      <c r="FB114" s="167"/>
      <c r="FC114" s="167"/>
      <c r="FD114" s="167"/>
      <c r="FE114" s="167"/>
      <c r="FF114" s="167"/>
      <c r="FG114" s="167"/>
      <c r="FH114" s="167"/>
      <c r="FI114" s="167"/>
      <c r="FJ114" s="167"/>
      <c r="FK114" s="167"/>
      <c r="FL114" s="167"/>
      <c r="FM114" s="167"/>
      <c r="FN114" s="167"/>
      <c r="FO114" s="167"/>
      <c r="FP114" s="167"/>
      <c r="FQ114" s="167"/>
      <c r="FR114" s="167"/>
      <c r="FS114" s="167"/>
      <c r="FT114" s="167"/>
      <c r="FU114" s="167"/>
      <c r="FV114" s="167"/>
      <c r="FW114" s="167"/>
      <c r="FX114" s="167"/>
      <c r="FY114" s="167"/>
      <c r="FZ114" s="167"/>
      <c r="GA114" s="167"/>
      <c r="GB114" s="167"/>
      <c r="GC114" s="167"/>
      <c r="GD114" s="167"/>
      <c r="GE114" s="236"/>
      <c r="GF114" s="236"/>
      <c r="GG114" s="236"/>
      <c r="GH114" s="236"/>
      <c r="GI114" s="236"/>
      <c r="GJ114" s="236"/>
      <c r="GK114" s="236"/>
      <c r="GL114" s="236"/>
      <c r="GM114" s="236"/>
      <c r="GN114" s="236"/>
    </row>
    <row r="115" spans="1:196" s="237" customFormat="1" ht="36.6" hidden="1" customHeight="1" x14ac:dyDescent="0.25">
      <c r="A115" s="140"/>
      <c r="B115" s="175"/>
      <c r="C115" s="176"/>
      <c r="D115" s="176"/>
      <c r="E115" s="177"/>
      <c r="F115" s="174"/>
      <c r="G115" s="174"/>
      <c r="H115" s="174"/>
      <c r="I115" s="132"/>
      <c r="J115" s="131"/>
      <c r="K115" s="133"/>
      <c r="L115" s="134"/>
      <c r="M115" s="131"/>
      <c r="N115" s="131"/>
      <c r="O115" s="174"/>
      <c r="P115" s="131"/>
      <c r="Q115" s="135"/>
      <c r="R115" s="136"/>
      <c r="S115" s="131"/>
      <c r="T115" s="131"/>
      <c r="U115" s="131"/>
      <c r="V115" s="131"/>
      <c r="W115" s="135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66"/>
      <c r="AO115" s="166"/>
      <c r="AP115" s="166"/>
      <c r="AQ115" s="166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7"/>
      <c r="BQ115" s="167"/>
      <c r="BR115" s="167"/>
      <c r="BS115" s="167"/>
      <c r="BT115" s="167"/>
      <c r="BU115" s="167"/>
      <c r="BV115" s="167"/>
      <c r="BW115" s="167"/>
      <c r="BX115" s="167"/>
      <c r="BY115" s="167"/>
      <c r="BZ115" s="167"/>
      <c r="CA115" s="167"/>
      <c r="CB115" s="167"/>
      <c r="CC115" s="167"/>
      <c r="CD115" s="167"/>
      <c r="CE115" s="167"/>
      <c r="CF115" s="167"/>
      <c r="CG115" s="167"/>
      <c r="CH115" s="167"/>
      <c r="CI115" s="167"/>
      <c r="CJ115" s="167"/>
      <c r="CK115" s="167"/>
      <c r="CL115" s="167"/>
      <c r="CM115" s="167"/>
      <c r="CN115" s="167"/>
      <c r="CO115" s="167"/>
      <c r="CP115" s="167"/>
      <c r="CQ115" s="167"/>
      <c r="CR115" s="167"/>
      <c r="CS115" s="167"/>
      <c r="CT115" s="167"/>
      <c r="CU115" s="167"/>
      <c r="CV115" s="167"/>
      <c r="CW115" s="167"/>
      <c r="CX115" s="167"/>
      <c r="CY115" s="167"/>
      <c r="CZ115" s="167"/>
      <c r="DA115" s="167"/>
      <c r="DB115" s="167"/>
      <c r="DC115" s="167"/>
      <c r="DD115" s="167"/>
      <c r="DE115" s="167"/>
      <c r="DF115" s="167"/>
      <c r="DG115" s="167"/>
      <c r="DH115" s="167"/>
      <c r="DI115" s="167"/>
      <c r="DJ115" s="167"/>
      <c r="DK115" s="167"/>
      <c r="DL115" s="167"/>
      <c r="DM115" s="167"/>
      <c r="DN115" s="167"/>
      <c r="DO115" s="167"/>
      <c r="DP115" s="167"/>
      <c r="DQ115" s="167"/>
      <c r="DR115" s="167"/>
      <c r="DS115" s="167"/>
      <c r="DT115" s="167"/>
      <c r="DU115" s="167"/>
      <c r="DV115" s="167"/>
      <c r="DW115" s="167"/>
      <c r="DX115" s="167"/>
      <c r="DY115" s="167"/>
      <c r="DZ115" s="167"/>
      <c r="EA115" s="167"/>
      <c r="EB115" s="167"/>
      <c r="EC115" s="167"/>
      <c r="ED115" s="167"/>
      <c r="EE115" s="167"/>
      <c r="EF115" s="167"/>
      <c r="EG115" s="167"/>
      <c r="EH115" s="167"/>
      <c r="EI115" s="167"/>
      <c r="EJ115" s="167"/>
      <c r="EK115" s="167"/>
      <c r="EL115" s="167"/>
      <c r="EM115" s="167"/>
      <c r="EN115" s="167"/>
      <c r="EO115" s="167"/>
      <c r="EP115" s="167"/>
      <c r="EQ115" s="167"/>
      <c r="ER115" s="167"/>
      <c r="ES115" s="167"/>
      <c r="ET115" s="167"/>
      <c r="EU115" s="167"/>
      <c r="EV115" s="167"/>
      <c r="EW115" s="167"/>
      <c r="EX115" s="167"/>
      <c r="EY115" s="167"/>
      <c r="EZ115" s="167"/>
      <c r="FA115" s="167"/>
      <c r="FB115" s="167"/>
      <c r="FC115" s="167"/>
      <c r="FD115" s="167"/>
      <c r="FE115" s="167"/>
      <c r="FF115" s="167"/>
      <c r="FG115" s="167"/>
      <c r="FH115" s="167"/>
      <c r="FI115" s="167"/>
      <c r="FJ115" s="167"/>
      <c r="FK115" s="167"/>
      <c r="FL115" s="167"/>
      <c r="FM115" s="167"/>
      <c r="FN115" s="167"/>
      <c r="FO115" s="167"/>
      <c r="FP115" s="167"/>
      <c r="FQ115" s="167"/>
      <c r="FR115" s="167"/>
      <c r="FS115" s="167"/>
      <c r="FT115" s="167"/>
      <c r="FU115" s="167"/>
      <c r="FV115" s="167"/>
      <c r="FW115" s="167"/>
      <c r="FX115" s="167"/>
      <c r="FY115" s="167"/>
      <c r="FZ115" s="167"/>
      <c r="GA115" s="167"/>
      <c r="GB115" s="167"/>
      <c r="GC115" s="167"/>
      <c r="GD115" s="167"/>
      <c r="GE115" s="236"/>
      <c r="GF115" s="236"/>
      <c r="GG115" s="236"/>
      <c r="GH115" s="236"/>
      <c r="GI115" s="236"/>
      <c r="GJ115" s="236"/>
      <c r="GK115" s="236"/>
      <c r="GL115" s="236"/>
      <c r="GM115" s="236"/>
      <c r="GN115" s="236"/>
    </row>
    <row r="116" spans="1:196" s="179" customFormat="1" ht="40.15" customHeight="1" thickBot="1" x14ac:dyDescent="0.3">
      <c r="A116" s="140">
        <v>17</v>
      </c>
      <c r="B116" s="175"/>
      <c r="C116" s="176" t="s">
        <v>324</v>
      </c>
      <c r="D116" s="176" t="s">
        <v>317</v>
      </c>
      <c r="E116" s="177" t="s">
        <v>325</v>
      </c>
      <c r="F116" s="174"/>
      <c r="G116" s="174"/>
      <c r="H116" s="174"/>
      <c r="I116" s="132">
        <f t="shared" si="23"/>
        <v>0</v>
      </c>
      <c r="J116" s="131">
        <f t="shared" si="19"/>
        <v>0</v>
      </c>
      <c r="K116" s="133"/>
      <c r="L116" s="134">
        <v>70.7</v>
      </c>
      <c r="M116" s="131">
        <v>412.4</v>
      </c>
      <c r="N116" s="131">
        <v>412.4</v>
      </c>
      <c r="O116" s="174">
        <v>412.4</v>
      </c>
      <c r="P116" s="131">
        <f t="shared" si="24"/>
        <v>0</v>
      </c>
      <c r="Q116" s="135">
        <f t="shared" si="22"/>
        <v>1</v>
      </c>
      <c r="R116" s="136">
        <f t="shared" si="25"/>
        <v>70.7</v>
      </c>
      <c r="S116" s="131">
        <f t="shared" si="28"/>
        <v>412.4</v>
      </c>
      <c r="T116" s="131">
        <f t="shared" si="28"/>
        <v>412.4</v>
      </c>
      <c r="U116" s="131">
        <f t="shared" si="28"/>
        <v>412.4</v>
      </c>
      <c r="V116" s="131">
        <f t="shared" si="26"/>
        <v>0</v>
      </c>
      <c r="W116" s="135">
        <f t="shared" si="27"/>
        <v>1</v>
      </c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8"/>
      <c r="AS116" s="138"/>
      <c r="AT116" s="138"/>
      <c r="AU116" s="138"/>
      <c r="AV116" s="138"/>
      <c r="AW116" s="138"/>
      <c r="AX116" s="138"/>
      <c r="AY116" s="138"/>
      <c r="AZ116" s="138"/>
      <c r="BA116" s="138"/>
      <c r="BB116" s="138"/>
      <c r="BC116" s="138"/>
      <c r="BD116" s="138"/>
      <c r="BE116" s="138"/>
      <c r="BF116" s="138"/>
      <c r="BG116" s="138"/>
      <c r="BH116" s="138"/>
      <c r="BI116" s="138"/>
      <c r="BJ116" s="138"/>
      <c r="BK116" s="138"/>
      <c r="BL116" s="138"/>
      <c r="BM116" s="138"/>
      <c r="BN116" s="138"/>
      <c r="BO116" s="138"/>
      <c r="BP116" s="138"/>
      <c r="BQ116" s="138"/>
      <c r="BR116" s="138"/>
      <c r="BS116" s="138"/>
      <c r="BT116" s="138"/>
      <c r="BU116" s="138"/>
      <c r="BV116" s="138"/>
      <c r="BW116" s="138"/>
      <c r="BX116" s="138"/>
      <c r="BY116" s="138"/>
      <c r="BZ116" s="138"/>
      <c r="CA116" s="138"/>
      <c r="CB116" s="138"/>
      <c r="CC116" s="138"/>
      <c r="CD116" s="138"/>
      <c r="CE116" s="138"/>
      <c r="CF116" s="138"/>
      <c r="CG116" s="138"/>
      <c r="CH116" s="138"/>
      <c r="CI116" s="138"/>
      <c r="CJ116" s="138"/>
      <c r="CK116" s="138"/>
      <c r="CL116" s="138"/>
      <c r="CM116" s="138"/>
      <c r="CN116" s="138"/>
      <c r="CO116" s="138"/>
      <c r="CP116" s="138"/>
      <c r="CQ116" s="138"/>
      <c r="CR116" s="138"/>
      <c r="CS116" s="138"/>
      <c r="CT116" s="138"/>
      <c r="CU116" s="138"/>
      <c r="CV116" s="138"/>
      <c r="CW116" s="138"/>
      <c r="CX116" s="138"/>
      <c r="CY116" s="138"/>
      <c r="CZ116" s="138"/>
      <c r="DA116" s="138"/>
      <c r="DB116" s="138"/>
      <c r="DC116" s="138"/>
      <c r="DD116" s="138"/>
      <c r="DE116" s="138"/>
      <c r="DF116" s="138"/>
      <c r="DG116" s="138"/>
      <c r="DH116" s="138"/>
      <c r="DI116" s="138"/>
      <c r="DJ116" s="138"/>
      <c r="DK116" s="138"/>
      <c r="DL116" s="138"/>
      <c r="DM116" s="138"/>
      <c r="DN116" s="138"/>
      <c r="DO116" s="138"/>
      <c r="DP116" s="138"/>
      <c r="DQ116" s="138"/>
      <c r="DR116" s="138"/>
      <c r="DS116" s="138"/>
      <c r="DT116" s="138"/>
      <c r="DU116" s="138"/>
      <c r="DV116" s="138"/>
      <c r="DW116" s="138"/>
      <c r="DX116" s="138"/>
      <c r="DY116" s="138"/>
      <c r="DZ116" s="138"/>
      <c r="EA116" s="138"/>
      <c r="EB116" s="138"/>
      <c r="EC116" s="138"/>
      <c r="ED116" s="138"/>
      <c r="EE116" s="138"/>
      <c r="EF116" s="138"/>
      <c r="EG116" s="138"/>
      <c r="EH116" s="138"/>
      <c r="EI116" s="138"/>
      <c r="EJ116" s="138"/>
      <c r="EK116" s="138"/>
      <c r="EL116" s="138"/>
      <c r="EM116" s="138"/>
      <c r="EN116" s="138"/>
      <c r="EO116" s="138"/>
      <c r="EP116" s="138"/>
      <c r="EQ116" s="138"/>
      <c r="ER116" s="138"/>
      <c r="ES116" s="138"/>
      <c r="ET116" s="138"/>
      <c r="EU116" s="138"/>
      <c r="EV116" s="138"/>
      <c r="EW116" s="138"/>
      <c r="EX116" s="138"/>
      <c r="EY116" s="138"/>
      <c r="EZ116" s="138"/>
      <c r="FA116" s="138"/>
      <c r="FB116" s="138"/>
      <c r="FC116" s="138"/>
      <c r="FD116" s="138"/>
      <c r="FE116" s="138"/>
      <c r="FF116" s="138"/>
      <c r="FG116" s="138"/>
      <c r="FH116" s="138"/>
      <c r="FI116" s="138"/>
      <c r="FJ116" s="138"/>
      <c r="FK116" s="138"/>
      <c r="FL116" s="138"/>
      <c r="FM116" s="138"/>
      <c r="FN116" s="138"/>
      <c r="FO116" s="138"/>
      <c r="FP116" s="138"/>
      <c r="FQ116" s="138"/>
      <c r="FR116" s="138"/>
      <c r="FS116" s="138"/>
      <c r="FT116" s="138"/>
      <c r="FU116" s="138"/>
      <c r="FV116" s="138"/>
      <c r="FW116" s="138"/>
      <c r="FX116" s="138"/>
      <c r="FY116" s="138"/>
      <c r="FZ116" s="138"/>
      <c r="GA116" s="138"/>
      <c r="GB116" s="138"/>
      <c r="GC116" s="138"/>
      <c r="GD116" s="138"/>
      <c r="GE116" s="178"/>
      <c r="GF116" s="178"/>
      <c r="GG116" s="178"/>
      <c r="GH116" s="178"/>
      <c r="GI116" s="178"/>
      <c r="GJ116" s="178"/>
      <c r="GK116" s="178"/>
      <c r="GL116" s="178"/>
      <c r="GM116" s="178"/>
      <c r="GN116" s="178"/>
    </row>
    <row r="117" spans="1:196" s="179" customFormat="1" ht="52.15" customHeight="1" thickBot="1" x14ac:dyDescent="0.3">
      <c r="A117" s="140">
        <v>18</v>
      </c>
      <c r="B117" s="175"/>
      <c r="C117" s="176" t="s">
        <v>329</v>
      </c>
      <c r="D117" s="176" t="s">
        <v>327</v>
      </c>
      <c r="E117" s="177" t="s">
        <v>330</v>
      </c>
      <c r="F117" s="174">
        <v>1000</v>
      </c>
      <c r="G117" s="174">
        <v>1000</v>
      </c>
      <c r="H117" s="174">
        <v>660.2</v>
      </c>
      <c r="I117" s="240">
        <f t="shared" si="23"/>
        <v>1.8930677647721367E-3</v>
      </c>
      <c r="J117" s="131">
        <f t="shared" si="19"/>
        <v>-339.79999999999995</v>
      </c>
      <c r="K117" s="133">
        <f t="shared" ref="K117:K118" si="29">H117/G117</f>
        <v>0.66020000000000001</v>
      </c>
      <c r="L117" s="134"/>
      <c r="M117" s="131"/>
      <c r="N117" s="131"/>
      <c r="O117" s="174"/>
      <c r="P117" s="131">
        <f t="shared" si="24"/>
        <v>0</v>
      </c>
      <c r="Q117" s="135"/>
      <c r="R117" s="136">
        <f t="shared" si="25"/>
        <v>1000</v>
      </c>
      <c r="S117" s="131">
        <f t="shared" si="28"/>
        <v>1000</v>
      </c>
      <c r="T117" s="131">
        <f t="shared" si="28"/>
        <v>1000</v>
      </c>
      <c r="U117" s="131">
        <f t="shared" si="28"/>
        <v>660.2</v>
      </c>
      <c r="V117" s="131">
        <f t="shared" si="26"/>
        <v>-339.79999999999995</v>
      </c>
      <c r="W117" s="135">
        <f t="shared" si="27"/>
        <v>0.66020000000000001</v>
      </c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  <c r="BI117" s="138"/>
      <c r="BJ117" s="138"/>
      <c r="BK117" s="138"/>
      <c r="BL117" s="138"/>
      <c r="BM117" s="138"/>
      <c r="BN117" s="138"/>
      <c r="BO117" s="138"/>
      <c r="BP117" s="138"/>
      <c r="BQ117" s="138"/>
      <c r="BR117" s="138"/>
      <c r="BS117" s="138"/>
      <c r="BT117" s="138"/>
      <c r="BU117" s="138"/>
      <c r="BV117" s="138"/>
      <c r="BW117" s="138"/>
      <c r="BX117" s="138"/>
      <c r="BY117" s="138"/>
      <c r="BZ117" s="138"/>
      <c r="CA117" s="138"/>
      <c r="CB117" s="138"/>
      <c r="CC117" s="138"/>
      <c r="CD117" s="138"/>
      <c r="CE117" s="138"/>
      <c r="CF117" s="138"/>
      <c r="CG117" s="138"/>
      <c r="CH117" s="138"/>
      <c r="CI117" s="138"/>
      <c r="CJ117" s="138"/>
      <c r="CK117" s="138"/>
      <c r="CL117" s="138"/>
      <c r="CM117" s="138"/>
      <c r="CN117" s="138"/>
      <c r="CO117" s="138"/>
      <c r="CP117" s="138"/>
      <c r="CQ117" s="138"/>
      <c r="CR117" s="138"/>
      <c r="CS117" s="138"/>
      <c r="CT117" s="138"/>
      <c r="CU117" s="138"/>
      <c r="CV117" s="138"/>
      <c r="CW117" s="138"/>
      <c r="CX117" s="138"/>
      <c r="CY117" s="138"/>
      <c r="CZ117" s="138"/>
      <c r="DA117" s="138"/>
      <c r="DB117" s="138"/>
      <c r="DC117" s="138"/>
      <c r="DD117" s="138"/>
      <c r="DE117" s="138"/>
      <c r="DF117" s="138"/>
      <c r="DG117" s="138"/>
      <c r="DH117" s="138"/>
      <c r="DI117" s="138"/>
      <c r="DJ117" s="138"/>
      <c r="DK117" s="138"/>
      <c r="DL117" s="138"/>
      <c r="DM117" s="138"/>
      <c r="DN117" s="138"/>
      <c r="DO117" s="138"/>
      <c r="DP117" s="138"/>
      <c r="DQ117" s="138"/>
      <c r="DR117" s="138"/>
      <c r="DS117" s="138"/>
      <c r="DT117" s="138"/>
      <c r="DU117" s="138"/>
      <c r="DV117" s="138"/>
      <c r="DW117" s="138"/>
      <c r="DX117" s="138"/>
      <c r="DY117" s="138"/>
      <c r="DZ117" s="138"/>
      <c r="EA117" s="138"/>
      <c r="EB117" s="138"/>
      <c r="EC117" s="138"/>
      <c r="ED117" s="138"/>
      <c r="EE117" s="138"/>
      <c r="EF117" s="138"/>
      <c r="EG117" s="138"/>
      <c r="EH117" s="138"/>
      <c r="EI117" s="138"/>
      <c r="EJ117" s="138"/>
      <c r="EK117" s="138"/>
      <c r="EL117" s="138"/>
      <c r="EM117" s="138"/>
      <c r="EN117" s="138"/>
      <c r="EO117" s="138"/>
      <c r="EP117" s="138"/>
      <c r="EQ117" s="138"/>
      <c r="ER117" s="138"/>
      <c r="ES117" s="138"/>
      <c r="ET117" s="138"/>
      <c r="EU117" s="138"/>
      <c r="EV117" s="138"/>
      <c r="EW117" s="138"/>
      <c r="EX117" s="138"/>
      <c r="EY117" s="138"/>
      <c r="EZ117" s="138"/>
      <c r="FA117" s="138"/>
      <c r="FB117" s="138"/>
      <c r="FC117" s="138"/>
      <c r="FD117" s="138"/>
      <c r="FE117" s="138"/>
      <c r="FF117" s="138"/>
      <c r="FG117" s="138"/>
      <c r="FH117" s="138"/>
      <c r="FI117" s="138"/>
      <c r="FJ117" s="138"/>
      <c r="FK117" s="138"/>
      <c r="FL117" s="138"/>
      <c r="FM117" s="138"/>
      <c r="FN117" s="138"/>
      <c r="FO117" s="138"/>
      <c r="FP117" s="138"/>
      <c r="FQ117" s="138"/>
      <c r="FR117" s="138"/>
      <c r="FS117" s="138"/>
      <c r="FT117" s="138"/>
      <c r="FU117" s="138"/>
      <c r="FV117" s="138"/>
      <c r="FW117" s="138"/>
      <c r="FX117" s="138"/>
      <c r="FY117" s="138"/>
      <c r="FZ117" s="138"/>
      <c r="GA117" s="138"/>
      <c r="GB117" s="138"/>
      <c r="GC117" s="138"/>
      <c r="GD117" s="138"/>
      <c r="GE117" s="178"/>
      <c r="GF117" s="178"/>
      <c r="GG117" s="178"/>
      <c r="GH117" s="178"/>
      <c r="GI117" s="178"/>
      <c r="GJ117" s="178"/>
      <c r="GK117" s="178"/>
      <c r="GL117" s="178"/>
      <c r="GM117" s="178"/>
      <c r="GN117" s="178"/>
    </row>
    <row r="118" spans="1:196" s="179" customFormat="1" ht="38.450000000000003" customHeight="1" thickBot="1" x14ac:dyDescent="0.3">
      <c r="A118" s="140">
        <v>19</v>
      </c>
      <c r="B118" s="175"/>
      <c r="C118" s="176" t="s">
        <v>331</v>
      </c>
      <c r="D118" s="176" t="s">
        <v>332</v>
      </c>
      <c r="E118" s="177" t="s">
        <v>333</v>
      </c>
      <c r="F118" s="174">
        <v>3502.7</v>
      </c>
      <c r="G118" s="174">
        <v>3502.7</v>
      </c>
      <c r="H118" s="174">
        <v>831</v>
      </c>
      <c r="I118" s="132">
        <f t="shared" si="23"/>
        <v>2.3828223455402081E-3</v>
      </c>
      <c r="J118" s="131">
        <f t="shared" si="19"/>
        <v>-2671.7</v>
      </c>
      <c r="K118" s="133">
        <f t="shared" si="29"/>
        <v>0.237245553430211</v>
      </c>
      <c r="L118" s="134">
        <v>250</v>
      </c>
      <c r="M118" s="131">
        <v>250</v>
      </c>
      <c r="N118" s="131">
        <v>250</v>
      </c>
      <c r="O118" s="174"/>
      <c r="P118" s="131">
        <f t="shared" si="24"/>
        <v>-250</v>
      </c>
      <c r="Q118" s="135"/>
      <c r="R118" s="136">
        <f t="shared" si="25"/>
        <v>3752.7</v>
      </c>
      <c r="S118" s="131">
        <f t="shared" si="28"/>
        <v>3752.7</v>
      </c>
      <c r="T118" s="131">
        <f t="shared" si="28"/>
        <v>3752.7</v>
      </c>
      <c r="U118" s="131">
        <f t="shared" si="28"/>
        <v>831</v>
      </c>
      <c r="V118" s="131">
        <f t="shared" si="26"/>
        <v>-2921.7</v>
      </c>
      <c r="W118" s="135">
        <f t="shared" si="27"/>
        <v>0.22144056279478777</v>
      </c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  <c r="BI118" s="138"/>
      <c r="BJ118" s="138"/>
      <c r="BK118" s="138"/>
      <c r="BL118" s="138"/>
      <c r="BM118" s="138"/>
      <c r="BN118" s="138"/>
      <c r="BO118" s="138"/>
      <c r="BP118" s="138"/>
      <c r="BQ118" s="138"/>
      <c r="BR118" s="138"/>
      <c r="BS118" s="138"/>
      <c r="BT118" s="138"/>
      <c r="BU118" s="138"/>
      <c r="BV118" s="138"/>
      <c r="BW118" s="138"/>
      <c r="BX118" s="138"/>
      <c r="BY118" s="138"/>
      <c r="BZ118" s="138"/>
      <c r="CA118" s="138"/>
      <c r="CB118" s="138"/>
      <c r="CC118" s="138"/>
      <c r="CD118" s="138"/>
      <c r="CE118" s="138"/>
      <c r="CF118" s="138"/>
      <c r="CG118" s="138"/>
      <c r="CH118" s="138"/>
      <c r="CI118" s="138"/>
      <c r="CJ118" s="138"/>
      <c r="CK118" s="138"/>
      <c r="CL118" s="138"/>
      <c r="CM118" s="138"/>
      <c r="CN118" s="138"/>
      <c r="CO118" s="138"/>
      <c r="CP118" s="138"/>
      <c r="CQ118" s="138"/>
      <c r="CR118" s="138"/>
      <c r="CS118" s="138"/>
      <c r="CT118" s="138"/>
      <c r="CU118" s="138"/>
      <c r="CV118" s="138"/>
      <c r="CW118" s="138"/>
      <c r="CX118" s="138"/>
      <c r="CY118" s="138"/>
      <c r="CZ118" s="138"/>
      <c r="DA118" s="138"/>
      <c r="DB118" s="138"/>
      <c r="DC118" s="138"/>
      <c r="DD118" s="138"/>
      <c r="DE118" s="138"/>
      <c r="DF118" s="138"/>
      <c r="DG118" s="138"/>
      <c r="DH118" s="138"/>
      <c r="DI118" s="138"/>
      <c r="DJ118" s="138"/>
      <c r="DK118" s="138"/>
      <c r="DL118" s="138"/>
      <c r="DM118" s="138"/>
      <c r="DN118" s="138"/>
      <c r="DO118" s="138"/>
      <c r="DP118" s="138"/>
      <c r="DQ118" s="138"/>
      <c r="DR118" s="138"/>
      <c r="DS118" s="138"/>
      <c r="DT118" s="138"/>
      <c r="DU118" s="138"/>
      <c r="DV118" s="138"/>
      <c r="DW118" s="138"/>
      <c r="DX118" s="138"/>
      <c r="DY118" s="138"/>
      <c r="DZ118" s="138"/>
      <c r="EA118" s="138"/>
      <c r="EB118" s="138"/>
      <c r="EC118" s="138"/>
      <c r="ED118" s="138"/>
      <c r="EE118" s="138"/>
      <c r="EF118" s="138"/>
      <c r="EG118" s="138"/>
      <c r="EH118" s="138"/>
      <c r="EI118" s="138"/>
      <c r="EJ118" s="138"/>
      <c r="EK118" s="138"/>
      <c r="EL118" s="138"/>
      <c r="EM118" s="138"/>
      <c r="EN118" s="138"/>
      <c r="EO118" s="138"/>
      <c r="EP118" s="138"/>
      <c r="EQ118" s="138"/>
      <c r="ER118" s="138"/>
      <c r="ES118" s="138"/>
      <c r="ET118" s="138"/>
      <c r="EU118" s="138"/>
      <c r="EV118" s="138"/>
      <c r="EW118" s="138"/>
      <c r="EX118" s="138"/>
      <c r="EY118" s="138"/>
      <c r="EZ118" s="138"/>
      <c r="FA118" s="138"/>
      <c r="FB118" s="138"/>
      <c r="FC118" s="138"/>
      <c r="FD118" s="138"/>
      <c r="FE118" s="138"/>
      <c r="FF118" s="138"/>
      <c r="FG118" s="138"/>
      <c r="FH118" s="138"/>
      <c r="FI118" s="138"/>
      <c r="FJ118" s="138"/>
      <c r="FK118" s="138"/>
      <c r="FL118" s="138"/>
      <c r="FM118" s="138"/>
      <c r="FN118" s="138"/>
      <c r="FO118" s="138"/>
      <c r="FP118" s="138"/>
      <c r="FQ118" s="138"/>
      <c r="FR118" s="138"/>
      <c r="FS118" s="138"/>
      <c r="FT118" s="138"/>
      <c r="FU118" s="138"/>
      <c r="FV118" s="138"/>
      <c r="FW118" s="138"/>
      <c r="FX118" s="138"/>
      <c r="FY118" s="138"/>
      <c r="FZ118" s="138"/>
      <c r="GA118" s="138"/>
      <c r="GB118" s="138"/>
      <c r="GC118" s="138"/>
      <c r="GD118" s="138"/>
      <c r="GE118" s="178"/>
      <c r="GF118" s="178"/>
      <c r="GG118" s="178"/>
      <c r="GH118" s="178"/>
      <c r="GI118" s="178"/>
      <c r="GJ118" s="178"/>
      <c r="GK118" s="178"/>
      <c r="GL118" s="178"/>
      <c r="GM118" s="178"/>
      <c r="GN118" s="178"/>
    </row>
    <row r="119" spans="1:196" s="179" customFormat="1" ht="35.25" hidden="1" customHeight="1" x14ac:dyDescent="0.25">
      <c r="A119" s="140">
        <v>21</v>
      </c>
      <c r="B119" s="175">
        <v>180404</v>
      </c>
      <c r="C119" s="176" t="s">
        <v>334</v>
      </c>
      <c r="D119" s="176" t="s">
        <v>335</v>
      </c>
      <c r="E119" s="177" t="s">
        <v>336</v>
      </c>
      <c r="F119" s="174"/>
      <c r="G119" s="174"/>
      <c r="H119" s="174"/>
      <c r="I119" s="241">
        <f t="shared" si="23"/>
        <v>0</v>
      </c>
      <c r="J119" s="131">
        <f t="shared" si="19"/>
        <v>0</v>
      </c>
      <c r="K119" s="133"/>
      <c r="L119" s="134"/>
      <c r="M119" s="131"/>
      <c r="N119" s="131"/>
      <c r="O119" s="174"/>
      <c r="P119" s="131" t="s">
        <v>64</v>
      </c>
      <c r="Q119" s="135"/>
      <c r="R119" s="136">
        <f t="shared" si="25"/>
        <v>0</v>
      </c>
      <c r="S119" s="131">
        <f t="shared" si="28"/>
        <v>0</v>
      </c>
      <c r="T119" s="131">
        <f t="shared" si="28"/>
        <v>0</v>
      </c>
      <c r="U119" s="131">
        <f t="shared" si="28"/>
        <v>0</v>
      </c>
      <c r="V119" s="131">
        <f t="shared" si="26"/>
        <v>0</v>
      </c>
      <c r="W119" s="135" t="e">
        <f t="shared" si="27"/>
        <v>#DIV/0!</v>
      </c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  <c r="BI119" s="138"/>
      <c r="BJ119" s="138"/>
      <c r="BK119" s="138"/>
      <c r="BL119" s="138"/>
      <c r="BM119" s="138"/>
      <c r="BN119" s="138"/>
      <c r="BO119" s="138"/>
      <c r="BP119" s="138"/>
      <c r="BQ119" s="138"/>
      <c r="BR119" s="138"/>
      <c r="BS119" s="138"/>
      <c r="BT119" s="138"/>
      <c r="BU119" s="138"/>
      <c r="BV119" s="138"/>
      <c r="BW119" s="138"/>
      <c r="BX119" s="138"/>
      <c r="BY119" s="138"/>
      <c r="BZ119" s="138"/>
      <c r="CA119" s="138"/>
      <c r="CB119" s="138"/>
      <c r="CC119" s="138"/>
      <c r="CD119" s="138"/>
      <c r="CE119" s="138"/>
      <c r="CF119" s="138"/>
      <c r="CG119" s="138"/>
      <c r="CH119" s="138"/>
      <c r="CI119" s="138"/>
      <c r="CJ119" s="138"/>
      <c r="CK119" s="138"/>
      <c r="CL119" s="138"/>
      <c r="CM119" s="138"/>
      <c r="CN119" s="138"/>
      <c r="CO119" s="138"/>
      <c r="CP119" s="138"/>
      <c r="CQ119" s="138"/>
      <c r="CR119" s="138"/>
      <c r="CS119" s="138"/>
      <c r="CT119" s="138"/>
      <c r="CU119" s="138"/>
      <c r="CV119" s="138"/>
      <c r="CW119" s="138"/>
      <c r="CX119" s="138"/>
      <c r="CY119" s="138"/>
      <c r="CZ119" s="138"/>
      <c r="DA119" s="138"/>
      <c r="DB119" s="138"/>
      <c r="DC119" s="138"/>
      <c r="DD119" s="138"/>
      <c r="DE119" s="138"/>
      <c r="DF119" s="138"/>
      <c r="DG119" s="138"/>
      <c r="DH119" s="138"/>
      <c r="DI119" s="138"/>
      <c r="DJ119" s="138"/>
      <c r="DK119" s="138"/>
      <c r="DL119" s="138"/>
      <c r="DM119" s="138"/>
      <c r="DN119" s="138"/>
      <c r="DO119" s="138"/>
      <c r="DP119" s="138"/>
      <c r="DQ119" s="138"/>
      <c r="DR119" s="138"/>
      <c r="DS119" s="138"/>
      <c r="DT119" s="138"/>
      <c r="DU119" s="138"/>
      <c r="DV119" s="138"/>
      <c r="DW119" s="138"/>
      <c r="DX119" s="138"/>
      <c r="DY119" s="138"/>
      <c r="DZ119" s="138"/>
      <c r="EA119" s="138"/>
      <c r="EB119" s="138"/>
      <c r="EC119" s="138"/>
      <c r="ED119" s="138"/>
      <c r="EE119" s="138"/>
      <c r="EF119" s="138"/>
      <c r="EG119" s="138"/>
      <c r="EH119" s="138"/>
      <c r="EI119" s="138"/>
      <c r="EJ119" s="138"/>
      <c r="EK119" s="138"/>
      <c r="EL119" s="138"/>
      <c r="EM119" s="138"/>
      <c r="EN119" s="138"/>
      <c r="EO119" s="138"/>
      <c r="EP119" s="138"/>
      <c r="EQ119" s="138"/>
      <c r="ER119" s="138"/>
      <c r="ES119" s="138"/>
      <c r="ET119" s="138"/>
      <c r="EU119" s="138"/>
      <c r="EV119" s="138"/>
      <c r="EW119" s="138"/>
      <c r="EX119" s="138"/>
      <c r="EY119" s="138"/>
      <c r="EZ119" s="138"/>
      <c r="FA119" s="138"/>
      <c r="FB119" s="138"/>
      <c r="FC119" s="138"/>
      <c r="FD119" s="138"/>
      <c r="FE119" s="138"/>
      <c r="FF119" s="138"/>
      <c r="FG119" s="138"/>
      <c r="FH119" s="138"/>
      <c r="FI119" s="138"/>
      <c r="FJ119" s="138"/>
      <c r="FK119" s="138"/>
      <c r="FL119" s="138"/>
      <c r="FM119" s="138"/>
      <c r="FN119" s="138"/>
      <c r="FO119" s="138"/>
      <c r="FP119" s="138"/>
      <c r="FQ119" s="138"/>
      <c r="FR119" s="138"/>
      <c r="FS119" s="138"/>
      <c r="FT119" s="138"/>
      <c r="FU119" s="138"/>
      <c r="FV119" s="138"/>
      <c r="FW119" s="138"/>
      <c r="FX119" s="138"/>
      <c r="FY119" s="138"/>
      <c r="FZ119" s="138"/>
      <c r="GA119" s="138"/>
      <c r="GB119" s="138"/>
      <c r="GC119" s="138"/>
      <c r="GD119" s="138"/>
      <c r="GE119" s="178"/>
      <c r="GF119" s="178"/>
      <c r="GG119" s="178"/>
      <c r="GH119" s="178"/>
      <c r="GI119" s="178"/>
      <c r="GJ119" s="178"/>
      <c r="GK119" s="178"/>
      <c r="GL119" s="178"/>
      <c r="GM119" s="178"/>
      <c r="GN119" s="178"/>
    </row>
    <row r="120" spans="1:196" s="179" customFormat="1" ht="23.25" hidden="1" customHeight="1" x14ac:dyDescent="0.25">
      <c r="A120" s="140">
        <v>22</v>
      </c>
      <c r="B120" s="175">
        <v>180404</v>
      </c>
      <c r="C120" s="176" t="s">
        <v>337</v>
      </c>
      <c r="D120" s="176" t="s">
        <v>338</v>
      </c>
      <c r="E120" s="177" t="s">
        <v>339</v>
      </c>
      <c r="F120" s="174"/>
      <c r="G120" s="174"/>
      <c r="H120" s="174"/>
      <c r="I120" s="238">
        <f t="shared" si="23"/>
        <v>0</v>
      </c>
      <c r="J120" s="131">
        <f t="shared" si="19"/>
        <v>0</v>
      </c>
      <c r="K120" s="133"/>
      <c r="L120" s="134"/>
      <c r="M120" s="131"/>
      <c r="N120" s="131"/>
      <c r="O120" s="174"/>
      <c r="P120" s="131">
        <f t="shared" si="24"/>
        <v>0</v>
      </c>
      <c r="Q120" s="146" t="e">
        <f t="shared" ref="Q120:Q143" si="30">O120/N120</f>
        <v>#DIV/0!</v>
      </c>
      <c r="R120" s="136">
        <f t="shared" si="25"/>
        <v>0</v>
      </c>
      <c r="S120" s="131">
        <f t="shared" si="28"/>
        <v>0</v>
      </c>
      <c r="T120" s="131">
        <f t="shared" si="28"/>
        <v>0</v>
      </c>
      <c r="U120" s="131">
        <f t="shared" si="28"/>
        <v>0</v>
      </c>
      <c r="V120" s="131">
        <f t="shared" si="26"/>
        <v>0</v>
      </c>
      <c r="W120" s="135" t="e">
        <f t="shared" si="27"/>
        <v>#DIV/0!</v>
      </c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  <c r="BI120" s="138"/>
      <c r="BJ120" s="138"/>
      <c r="BK120" s="138"/>
      <c r="BL120" s="138"/>
      <c r="BM120" s="138"/>
      <c r="BN120" s="138"/>
      <c r="BO120" s="138"/>
      <c r="BP120" s="138"/>
      <c r="BQ120" s="138"/>
      <c r="BR120" s="138"/>
      <c r="BS120" s="138"/>
      <c r="BT120" s="138"/>
      <c r="BU120" s="138"/>
      <c r="BV120" s="138"/>
      <c r="BW120" s="138"/>
      <c r="BX120" s="138"/>
      <c r="BY120" s="138"/>
      <c r="BZ120" s="138"/>
      <c r="CA120" s="138"/>
      <c r="CB120" s="138"/>
      <c r="CC120" s="138"/>
      <c r="CD120" s="138"/>
      <c r="CE120" s="138"/>
      <c r="CF120" s="138"/>
      <c r="CG120" s="138"/>
      <c r="CH120" s="138"/>
      <c r="CI120" s="138"/>
      <c r="CJ120" s="138"/>
      <c r="CK120" s="138"/>
      <c r="CL120" s="138"/>
      <c r="CM120" s="138"/>
      <c r="CN120" s="138"/>
      <c r="CO120" s="138"/>
      <c r="CP120" s="138"/>
      <c r="CQ120" s="138"/>
      <c r="CR120" s="138"/>
      <c r="CS120" s="138"/>
      <c r="CT120" s="138"/>
      <c r="CU120" s="138"/>
      <c r="CV120" s="138"/>
      <c r="CW120" s="138"/>
      <c r="CX120" s="138"/>
      <c r="CY120" s="138"/>
      <c r="CZ120" s="138"/>
      <c r="DA120" s="138"/>
      <c r="DB120" s="138"/>
      <c r="DC120" s="138"/>
      <c r="DD120" s="138"/>
      <c r="DE120" s="138"/>
      <c r="DF120" s="138"/>
      <c r="DG120" s="138"/>
      <c r="DH120" s="138"/>
      <c r="DI120" s="138"/>
      <c r="DJ120" s="138"/>
      <c r="DK120" s="138"/>
      <c r="DL120" s="138"/>
      <c r="DM120" s="138"/>
      <c r="DN120" s="138"/>
      <c r="DO120" s="138"/>
      <c r="DP120" s="138"/>
      <c r="DQ120" s="138"/>
      <c r="DR120" s="138"/>
      <c r="DS120" s="138"/>
      <c r="DT120" s="138"/>
      <c r="DU120" s="138"/>
      <c r="DV120" s="138"/>
      <c r="DW120" s="138"/>
      <c r="DX120" s="138"/>
      <c r="DY120" s="138"/>
      <c r="DZ120" s="138"/>
      <c r="EA120" s="138"/>
      <c r="EB120" s="138"/>
      <c r="EC120" s="138"/>
      <c r="ED120" s="138"/>
      <c r="EE120" s="138"/>
      <c r="EF120" s="138"/>
      <c r="EG120" s="138"/>
      <c r="EH120" s="138"/>
      <c r="EI120" s="138"/>
      <c r="EJ120" s="138"/>
      <c r="EK120" s="138"/>
      <c r="EL120" s="138"/>
      <c r="EM120" s="138"/>
      <c r="EN120" s="138"/>
      <c r="EO120" s="138"/>
      <c r="EP120" s="138"/>
      <c r="EQ120" s="138"/>
      <c r="ER120" s="138"/>
      <c r="ES120" s="138"/>
      <c r="ET120" s="138"/>
      <c r="EU120" s="138"/>
      <c r="EV120" s="138"/>
      <c r="EW120" s="138"/>
      <c r="EX120" s="138"/>
      <c r="EY120" s="138"/>
      <c r="EZ120" s="138"/>
      <c r="FA120" s="138"/>
      <c r="FB120" s="138"/>
      <c r="FC120" s="138"/>
      <c r="FD120" s="138"/>
      <c r="FE120" s="138"/>
      <c r="FF120" s="138"/>
      <c r="FG120" s="138"/>
      <c r="FH120" s="138"/>
      <c r="FI120" s="138"/>
      <c r="FJ120" s="138"/>
      <c r="FK120" s="138"/>
      <c r="FL120" s="138"/>
      <c r="FM120" s="138"/>
      <c r="FN120" s="138"/>
      <c r="FO120" s="138"/>
      <c r="FP120" s="138"/>
      <c r="FQ120" s="138"/>
      <c r="FR120" s="138"/>
      <c r="FS120" s="138"/>
      <c r="FT120" s="138"/>
      <c r="FU120" s="138"/>
      <c r="FV120" s="138"/>
      <c r="FW120" s="138"/>
      <c r="FX120" s="138"/>
      <c r="FY120" s="138"/>
      <c r="FZ120" s="138"/>
      <c r="GA120" s="138"/>
      <c r="GB120" s="138"/>
      <c r="GC120" s="138"/>
      <c r="GD120" s="138"/>
      <c r="GE120" s="178"/>
      <c r="GF120" s="178"/>
      <c r="GG120" s="178"/>
      <c r="GH120" s="178"/>
      <c r="GI120" s="178"/>
      <c r="GJ120" s="178"/>
      <c r="GK120" s="178"/>
      <c r="GL120" s="178"/>
      <c r="GM120" s="178"/>
      <c r="GN120" s="178"/>
    </row>
    <row r="121" spans="1:196" s="139" customFormat="1" ht="34.5" hidden="1" customHeight="1" x14ac:dyDescent="0.25">
      <c r="A121" s="140">
        <v>22</v>
      </c>
      <c r="B121" s="175"/>
      <c r="C121" s="176" t="s">
        <v>340</v>
      </c>
      <c r="D121" s="176" t="s">
        <v>317</v>
      </c>
      <c r="E121" s="177" t="s">
        <v>341</v>
      </c>
      <c r="F121" s="174"/>
      <c r="G121" s="174"/>
      <c r="H121" s="174"/>
      <c r="I121" s="240">
        <f t="shared" si="23"/>
        <v>0</v>
      </c>
      <c r="J121" s="131">
        <f t="shared" si="19"/>
        <v>0</v>
      </c>
      <c r="K121" s="133"/>
      <c r="L121" s="134"/>
      <c r="M121" s="131"/>
      <c r="N121" s="131"/>
      <c r="O121" s="174"/>
      <c r="P121" s="131">
        <f t="shared" si="24"/>
        <v>0</v>
      </c>
      <c r="Q121" s="135" t="e">
        <f t="shared" si="30"/>
        <v>#DIV/0!</v>
      </c>
      <c r="R121" s="136">
        <f t="shared" si="25"/>
        <v>0</v>
      </c>
      <c r="S121" s="131">
        <f t="shared" si="28"/>
        <v>0</v>
      </c>
      <c r="T121" s="131">
        <f t="shared" si="28"/>
        <v>0</v>
      </c>
      <c r="U121" s="131">
        <f t="shared" si="28"/>
        <v>0</v>
      </c>
      <c r="V121" s="131">
        <f t="shared" si="26"/>
        <v>0</v>
      </c>
      <c r="W121" s="135" t="e">
        <f t="shared" si="27"/>
        <v>#DIV/0!</v>
      </c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  <c r="BI121" s="138"/>
      <c r="BJ121" s="138"/>
      <c r="BK121" s="138"/>
      <c r="BL121" s="138"/>
      <c r="BM121" s="138"/>
      <c r="BN121" s="138"/>
      <c r="BO121" s="138"/>
      <c r="BP121" s="138"/>
      <c r="BQ121" s="138"/>
      <c r="BR121" s="138"/>
      <c r="BS121" s="138"/>
      <c r="BT121" s="138"/>
      <c r="BU121" s="138"/>
      <c r="BV121" s="138"/>
      <c r="BW121" s="138"/>
      <c r="BX121" s="138"/>
      <c r="BY121" s="138"/>
      <c r="BZ121" s="138"/>
      <c r="CA121" s="138"/>
      <c r="CB121" s="138"/>
      <c r="CC121" s="138"/>
      <c r="CD121" s="138"/>
      <c r="CE121" s="138"/>
      <c r="CF121" s="138"/>
      <c r="CG121" s="138"/>
      <c r="CH121" s="138"/>
      <c r="CI121" s="138"/>
      <c r="CJ121" s="138"/>
      <c r="CK121" s="138"/>
      <c r="CL121" s="138"/>
      <c r="CM121" s="138"/>
      <c r="CN121" s="138"/>
      <c r="CO121" s="138"/>
      <c r="CP121" s="138"/>
      <c r="CQ121" s="138"/>
      <c r="CR121" s="138"/>
      <c r="CS121" s="138"/>
      <c r="CT121" s="138"/>
      <c r="CU121" s="138"/>
      <c r="CV121" s="138"/>
      <c r="CW121" s="138"/>
      <c r="CX121" s="138"/>
      <c r="CY121" s="138"/>
      <c r="CZ121" s="138"/>
      <c r="DA121" s="138"/>
      <c r="DB121" s="138"/>
      <c r="DC121" s="138"/>
      <c r="DD121" s="138"/>
      <c r="DE121" s="138"/>
      <c r="DF121" s="138"/>
      <c r="DG121" s="138"/>
      <c r="DH121" s="138"/>
      <c r="DI121" s="138"/>
      <c r="DJ121" s="138"/>
      <c r="DK121" s="138"/>
      <c r="DL121" s="138"/>
      <c r="DM121" s="138"/>
      <c r="DN121" s="138"/>
      <c r="DO121" s="138"/>
      <c r="DP121" s="138"/>
      <c r="DQ121" s="138"/>
      <c r="DR121" s="138"/>
      <c r="DS121" s="138"/>
      <c r="DT121" s="138"/>
      <c r="DU121" s="138"/>
      <c r="DV121" s="138"/>
      <c r="DW121" s="138"/>
      <c r="DX121" s="138"/>
      <c r="DY121" s="138"/>
      <c r="DZ121" s="138"/>
      <c r="EA121" s="138"/>
      <c r="EB121" s="138"/>
      <c r="EC121" s="138"/>
      <c r="ED121" s="138"/>
      <c r="EE121" s="138"/>
      <c r="EF121" s="138"/>
      <c r="EG121" s="138"/>
      <c r="EH121" s="138"/>
      <c r="EI121" s="138"/>
      <c r="EJ121" s="138"/>
      <c r="EK121" s="138"/>
      <c r="EL121" s="138"/>
      <c r="EM121" s="138"/>
      <c r="EN121" s="138"/>
      <c r="EO121" s="138"/>
      <c r="EP121" s="138"/>
      <c r="EQ121" s="138"/>
      <c r="ER121" s="138"/>
      <c r="ES121" s="138"/>
      <c r="ET121" s="138"/>
      <c r="EU121" s="138"/>
      <c r="EV121" s="138"/>
      <c r="EW121" s="138"/>
      <c r="EX121" s="138"/>
      <c r="EY121" s="138"/>
      <c r="EZ121" s="138"/>
      <c r="FA121" s="138"/>
      <c r="FB121" s="138"/>
      <c r="FC121" s="138"/>
      <c r="FD121" s="138"/>
      <c r="FE121" s="138"/>
      <c r="FF121" s="138"/>
      <c r="FG121" s="138"/>
      <c r="FH121" s="138"/>
      <c r="FI121" s="138"/>
      <c r="FJ121" s="138"/>
      <c r="FK121" s="138"/>
      <c r="FL121" s="138"/>
      <c r="FM121" s="138"/>
      <c r="FN121" s="138"/>
      <c r="FO121" s="138"/>
      <c r="FP121" s="138"/>
      <c r="FQ121" s="138"/>
      <c r="FR121" s="138"/>
      <c r="FS121" s="138"/>
      <c r="FT121" s="138"/>
      <c r="FU121" s="138"/>
      <c r="FV121" s="138"/>
      <c r="FW121" s="138"/>
      <c r="FX121" s="138"/>
      <c r="FY121" s="138"/>
      <c r="FZ121" s="138"/>
      <c r="GA121" s="138"/>
      <c r="GB121" s="138"/>
      <c r="GC121" s="138"/>
      <c r="GD121" s="138"/>
      <c r="GE121" s="138"/>
      <c r="GF121" s="138"/>
      <c r="GG121" s="138"/>
      <c r="GH121" s="138"/>
      <c r="GI121" s="138"/>
      <c r="GJ121" s="138"/>
      <c r="GK121" s="138"/>
      <c r="GL121" s="138"/>
      <c r="GM121" s="138"/>
      <c r="GN121" s="138"/>
    </row>
    <row r="122" spans="1:196" s="139" customFormat="1" ht="54.6" hidden="1" customHeight="1" x14ac:dyDescent="0.25">
      <c r="A122" s="140">
        <v>24</v>
      </c>
      <c r="B122" s="175"/>
      <c r="C122" s="176" t="s">
        <v>342</v>
      </c>
      <c r="D122" s="176" t="s">
        <v>343</v>
      </c>
      <c r="E122" s="177" t="s">
        <v>344</v>
      </c>
      <c r="F122" s="174"/>
      <c r="G122" s="174"/>
      <c r="H122" s="174"/>
      <c r="I122" s="132">
        <f t="shared" si="23"/>
        <v>0</v>
      </c>
      <c r="J122" s="131">
        <f t="shared" si="19"/>
        <v>0</v>
      </c>
      <c r="K122" s="133"/>
      <c r="L122" s="134"/>
      <c r="M122" s="131"/>
      <c r="N122" s="131"/>
      <c r="O122" s="174"/>
      <c r="P122" s="131">
        <f t="shared" si="24"/>
        <v>0</v>
      </c>
      <c r="Q122" s="135" t="e">
        <f t="shared" si="30"/>
        <v>#DIV/0!</v>
      </c>
      <c r="R122" s="136">
        <f t="shared" si="25"/>
        <v>0</v>
      </c>
      <c r="S122" s="131">
        <f t="shared" si="28"/>
        <v>0</v>
      </c>
      <c r="T122" s="131">
        <f t="shared" si="28"/>
        <v>0</v>
      </c>
      <c r="U122" s="131">
        <f t="shared" si="28"/>
        <v>0</v>
      </c>
      <c r="V122" s="131">
        <f t="shared" si="26"/>
        <v>0</v>
      </c>
      <c r="W122" s="135" t="e">
        <f t="shared" si="27"/>
        <v>#DIV/0!</v>
      </c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  <c r="BI122" s="138"/>
      <c r="BJ122" s="138"/>
      <c r="BK122" s="138"/>
      <c r="BL122" s="138"/>
      <c r="BM122" s="138"/>
      <c r="BN122" s="138"/>
      <c r="BO122" s="138"/>
      <c r="BP122" s="138"/>
      <c r="BQ122" s="138"/>
      <c r="BR122" s="138"/>
      <c r="BS122" s="138"/>
      <c r="BT122" s="138"/>
      <c r="BU122" s="138"/>
      <c r="BV122" s="138"/>
      <c r="BW122" s="138"/>
      <c r="BX122" s="138"/>
      <c r="BY122" s="138"/>
      <c r="BZ122" s="138"/>
      <c r="CA122" s="138"/>
      <c r="CB122" s="138"/>
      <c r="CC122" s="138"/>
      <c r="CD122" s="138"/>
      <c r="CE122" s="138"/>
      <c r="CF122" s="138"/>
      <c r="CG122" s="138"/>
      <c r="CH122" s="138"/>
      <c r="CI122" s="138"/>
      <c r="CJ122" s="138"/>
      <c r="CK122" s="138"/>
      <c r="CL122" s="138"/>
      <c r="CM122" s="138"/>
      <c r="CN122" s="138"/>
      <c r="CO122" s="138"/>
      <c r="CP122" s="138"/>
      <c r="CQ122" s="138"/>
      <c r="CR122" s="138"/>
      <c r="CS122" s="138"/>
      <c r="CT122" s="138"/>
      <c r="CU122" s="138"/>
      <c r="CV122" s="138"/>
      <c r="CW122" s="138"/>
      <c r="CX122" s="138"/>
      <c r="CY122" s="138"/>
      <c r="CZ122" s="138"/>
      <c r="DA122" s="138"/>
      <c r="DB122" s="138"/>
      <c r="DC122" s="138"/>
      <c r="DD122" s="138"/>
      <c r="DE122" s="138"/>
      <c r="DF122" s="138"/>
      <c r="DG122" s="138"/>
      <c r="DH122" s="138"/>
      <c r="DI122" s="138"/>
      <c r="DJ122" s="138"/>
      <c r="DK122" s="138"/>
      <c r="DL122" s="138"/>
      <c r="DM122" s="138"/>
      <c r="DN122" s="138"/>
      <c r="DO122" s="138"/>
      <c r="DP122" s="138"/>
      <c r="DQ122" s="138"/>
      <c r="DR122" s="138"/>
      <c r="DS122" s="138"/>
      <c r="DT122" s="138"/>
      <c r="DU122" s="138"/>
      <c r="DV122" s="138"/>
      <c r="DW122" s="138"/>
      <c r="DX122" s="138"/>
      <c r="DY122" s="138"/>
      <c r="DZ122" s="138"/>
      <c r="EA122" s="138"/>
      <c r="EB122" s="138"/>
      <c r="EC122" s="138"/>
      <c r="ED122" s="138"/>
      <c r="EE122" s="138"/>
      <c r="EF122" s="138"/>
      <c r="EG122" s="138"/>
      <c r="EH122" s="138"/>
      <c r="EI122" s="138"/>
      <c r="EJ122" s="138"/>
      <c r="EK122" s="138"/>
      <c r="EL122" s="138"/>
      <c r="EM122" s="138"/>
      <c r="EN122" s="138"/>
      <c r="EO122" s="138"/>
      <c r="EP122" s="138"/>
      <c r="EQ122" s="138"/>
      <c r="ER122" s="138"/>
      <c r="ES122" s="138"/>
      <c r="ET122" s="138"/>
      <c r="EU122" s="138"/>
      <c r="EV122" s="138"/>
      <c r="EW122" s="138"/>
      <c r="EX122" s="138"/>
      <c r="EY122" s="138"/>
      <c r="EZ122" s="138"/>
      <c r="FA122" s="138"/>
      <c r="FB122" s="138"/>
      <c r="FC122" s="138"/>
      <c r="FD122" s="138"/>
      <c r="FE122" s="138"/>
      <c r="FF122" s="138"/>
      <c r="FG122" s="138"/>
      <c r="FH122" s="138"/>
      <c r="FI122" s="138"/>
      <c r="FJ122" s="138"/>
      <c r="FK122" s="138"/>
      <c r="FL122" s="138"/>
      <c r="FM122" s="138"/>
      <c r="FN122" s="138"/>
      <c r="FO122" s="138"/>
      <c r="FP122" s="138"/>
      <c r="FQ122" s="138"/>
      <c r="FR122" s="138"/>
      <c r="FS122" s="138"/>
      <c r="FT122" s="138"/>
      <c r="FU122" s="138"/>
      <c r="FV122" s="138"/>
      <c r="FW122" s="138"/>
      <c r="FX122" s="138"/>
      <c r="FY122" s="138"/>
      <c r="FZ122" s="138"/>
      <c r="GA122" s="138"/>
      <c r="GB122" s="138"/>
      <c r="GC122" s="138"/>
      <c r="GD122" s="138"/>
      <c r="GE122" s="138"/>
      <c r="GF122" s="138"/>
      <c r="GG122" s="138"/>
      <c r="GH122" s="138"/>
      <c r="GI122" s="138"/>
      <c r="GJ122" s="138"/>
      <c r="GK122" s="138"/>
      <c r="GL122" s="138"/>
      <c r="GM122" s="138"/>
      <c r="GN122" s="138"/>
    </row>
    <row r="123" spans="1:196" s="221" customFormat="1" ht="118.9" hidden="1" customHeight="1" x14ac:dyDescent="0.3">
      <c r="A123" s="242"/>
      <c r="B123" s="161"/>
      <c r="C123" s="212"/>
      <c r="D123" s="161"/>
      <c r="E123" s="243" t="s">
        <v>345</v>
      </c>
      <c r="F123" s="171"/>
      <c r="G123" s="170"/>
      <c r="H123" s="171"/>
      <c r="I123" s="197">
        <f t="shared" si="23"/>
        <v>0</v>
      </c>
      <c r="J123" s="150">
        <f t="shared" si="19"/>
        <v>0</v>
      </c>
      <c r="K123" s="133"/>
      <c r="L123" s="164"/>
      <c r="M123" s="150"/>
      <c r="N123" s="150"/>
      <c r="O123" s="150"/>
      <c r="P123" s="150">
        <f t="shared" si="24"/>
        <v>0</v>
      </c>
      <c r="Q123" s="199" t="e">
        <f t="shared" si="30"/>
        <v>#DIV/0!</v>
      </c>
      <c r="R123" s="165">
        <f t="shared" si="25"/>
        <v>0</v>
      </c>
      <c r="S123" s="150">
        <f t="shared" si="28"/>
        <v>0</v>
      </c>
      <c r="T123" s="150">
        <f t="shared" si="28"/>
        <v>0</v>
      </c>
      <c r="U123" s="150">
        <f t="shared" si="28"/>
        <v>0</v>
      </c>
      <c r="V123" s="150">
        <f t="shared" si="26"/>
        <v>0</v>
      </c>
      <c r="W123" s="135" t="e">
        <f t="shared" si="27"/>
        <v>#DIV/0!</v>
      </c>
      <c r="X123" s="219"/>
      <c r="Y123" s="219"/>
      <c r="Z123" s="219"/>
      <c r="AA123" s="219"/>
      <c r="AB123" s="219"/>
      <c r="AC123" s="219"/>
      <c r="AD123" s="219"/>
      <c r="AE123" s="219"/>
      <c r="AF123" s="219"/>
      <c r="AG123" s="219"/>
      <c r="AH123" s="219"/>
      <c r="AI123" s="219"/>
      <c r="AJ123" s="219"/>
      <c r="AK123" s="219"/>
      <c r="AL123" s="219"/>
      <c r="AM123" s="219"/>
      <c r="AN123" s="219"/>
      <c r="AO123" s="219"/>
      <c r="AP123" s="219"/>
      <c r="AQ123" s="219"/>
      <c r="AR123" s="219"/>
      <c r="AS123" s="219"/>
      <c r="AT123" s="219"/>
      <c r="AU123" s="219"/>
      <c r="AV123" s="219"/>
      <c r="AW123" s="219"/>
      <c r="AX123" s="219"/>
      <c r="AY123" s="219"/>
      <c r="AZ123" s="219"/>
      <c r="BA123" s="219"/>
      <c r="BB123" s="219"/>
      <c r="BC123" s="219"/>
      <c r="BD123" s="219"/>
      <c r="BE123" s="219"/>
      <c r="BF123" s="219"/>
      <c r="BG123" s="219"/>
      <c r="BH123" s="219"/>
      <c r="BI123" s="219"/>
      <c r="BJ123" s="219"/>
      <c r="BK123" s="219"/>
      <c r="BL123" s="219"/>
      <c r="BM123" s="219"/>
      <c r="BN123" s="219"/>
      <c r="BO123" s="219"/>
      <c r="BP123" s="219"/>
      <c r="BQ123" s="219"/>
      <c r="BR123" s="219"/>
      <c r="BS123" s="219"/>
      <c r="BT123" s="219"/>
      <c r="BU123" s="219"/>
      <c r="BV123" s="219"/>
      <c r="BW123" s="219"/>
      <c r="BX123" s="219"/>
      <c r="BY123" s="219"/>
      <c r="BZ123" s="219"/>
      <c r="CA123" s="219"/>
      <c r="CB123" s="219"/>
      <c r="CC123" s="219"/>
      <c r="CD123" s="219"/>
      <c r="CE123" s="219"/>
      <c r="CF123" s="219"/>
      <c r="CG123" s="219"/>
      <c r="CH123" s="219"/>
      <c r="CI123" s="219"/>
      <c r="CJ123" s="219"/>
      <c r="CK123" s="219"/>
      <c r="CL123" s="219"/>
      <c r="CM123" s="219"/>
      <c r="CN123" s="219"/>
      <c r="CO123" s="219"/>
      <c r="CP123" s="219"/>
      <c r="CQ123" s="219"/>
      <c r="CR123" s="219"/>
      <c r="CS123" s="219"/>
      <c r="CT123" s="219"/>
      <c r="CU123" s="219"/>
      <c r="CV123" s="219"/>
      <c r="CW123" s="219"/>
      <c r="CX123" s="219"/>
      <c r="CY123" s="219"/>
      <c r="CZ123" s="219"/>
      <c r="DA123" s="219"/>
      <c r="DB123" s="219"/>
      <c r="DC123" s="219"/>
      <c r="DD123" s="219"/>
      <c r="DE123" s="219"/>
      <c r="DF123" s="219"/>
      <c r="DG123" s="219"/>
      <c r="DH123" s="219"/>
      <c r="DI123" s="219"/>
      <c r="DJ123" s="219"/>
      <c r="DK123" s="219"/>
      <c r="DL123" s="219"/>
      <c r="DM123" s="219"/>
      <c r="DN123" s="219"/>
      <c r="DO123" s="219"/>
      <c r="DP123" s="219"/>
      <c r="DQ123" s="219"/>
      <c r="DR123" s="219"/>
      <c r="DS123" s="219"/>
      <c r="DT123" s="219"/>
      <c r="DU123" s="219"/>
      <c r="DV123" s="219"/>
      <c r="DW123" s="219"/>
      <c r="DX123" s="219"/>
      <c r="DY123" s="219"/>
      <c r="DZ123" s="219"/>
      <c r="EA123" s="219"/>
      <c r="EB123" s="219"/>
      <c r="EC123" s="219"/>
      <c r="ED123" s="219"/>
      <c r="EE123" s="219"/>
      <c r="EF123" s="219"/>
      <c r="EG123" s="219"/>
      <c r="EH123" s="219"/>
      <c r="EI123" s="219"/>
      <c r="EJ123" s="219"/>
      <c r="EK123" s="219"/>
      <c r="EL123" s="219"/>
      <c r="EM123" s="219"/>
      <c r="EN123" s="219"/>
      <c r="EO123" s="219"/>
      <c r="EP123" s="219"/>
      <c r="EQ123" s="219"/>
      <c r="ER123" s="219"/>
      <c r="ES123" s="219"/>
      <c r="ET123" s="219"/>
      <c r="EU123" s="219"/>
      <c r="EV123" s="219"/>
      <c r="EW123" s="219"/>
      <c r="EX123" s="219"/>
      <c r="EY123" s="219"/>
      <c r="EZ123" s="219"/>
      <c r="FA123" s="219"/>
      <c r="FB123" s="219"/>
      <c r="FC123" s="219"/>
      <c r="FD123" s="219"/>
      <c r="FE123" s="219"/>
      <c r="FF123" s="219"/>
      <c r="FG123" s="219"/>
      <c r="FH123" s="219"/>
      <c r="FI123" s="219"/>
      <c r="FJ123" s="219"/>
      <c r="FK123" s="219"/>
      <c r="FL123" s="219"/>
      <c r="FM123" s="219"/>
      <c r="FN123" s="219"/>
      <c r="FO123" s="219"/>
      <c r="FP123" s="219"/>
      <c r="FQ123" s="219"/>
      <c r="FR123" s="219"/>
      <c r="FS123" s="219"/>
      <c r="FT123" s="219"/>
      <c r="FU123" s="219"/>
      <c r="FV123" s="219"/>
      <c r="FW123" s="219"/>
      <c r="FX123" s="219"/>
      <c r="FY123" s="219"/>
      <c r="FZ123" s="219"/>
      <c r="GA123" s="219"/>
      <c r="GB123" s="219"/>
      <c r="GC123" s="219"/>
      <c r="GD123" s="219"/>
      <c r="GE123" s="220"/>
      <c r="GF123" s="220"/>
      <c r="GG123" s="220"/>
      <c r="GH123" s="220"/>
      <c r="GI123" s="220"/>
      <c r="GJ123" s="220"/>
      <c r="GK123" s="220"/>
      <c r="GL123" s="220"/>
      <c r="GM123" s="220"/>
      <c r="GN123" s="220"/>
    </row>
    <row r="124" spans="1:196" s="221" customFormat="1" ht="120" hidden="1" customHeight="1" x14ac:dyDescent="0.3">
      <c r="A124" s="242"/>
      <c r="B124" s="161"/>
      <c r="C124" s="212"/>
      <c r="D124" s="161"/>
      <c r="E124" s="243" t="s">
        <v>346</v>
      </c>
      <c r="F124" s="171"/>
      <c r="G124" s="170"/>
      <c r="H124" s="171"/>
      <c r="I124" s="197">
        <f t="shared" si="23"/>
        <v>0</v>
      </c>
      <c r="J124" s="150">
        <f t="shared" si="19"/>
        <v>0</v>
      </c>
      <c r="K124" s="133"/>
      <c r="L124" s="164"/>
      <c r="M124" s="150"/>
      <c r="N124" s="150"/>
      <c r="O124" s="150"/>
      <c r="P124" s="150">
        <f t="shared" si="24"/>
        <v>0</v>
      </c>
      <c r="Q124" s="199" t="e">
        <f t="shared" si="30"/>
        <v>#DIV/0!</v>
      </c>
      <c r="R124" s="165">
        <f t="shared" si="25"/>
        <v>0</v>
      </c>
      <c r="S124" s="150">
        <f t="shared" si="28"/>
        <v>0</v>
      </c>
      <c r="T124" s="150">
        <f t="shared" si="28"/>
        <v>0</v>
      </c>
      <c r="U124" s="150">
        <f t="shared" si="28"/>
        <v>0</v>
      </c>
      <c r="V124" s="131">
        <f t="shared" si="26"/>
        <v>0</v>
      </c>
      <c r="W124" s="135" t="e">
        <f t="shared" si="27"/>
        <v>#DIV/0!</v>
      </c>
      <c r="X124" s="219"/>
      <c r="Y124" s="219"/>
      <c r="Z124" s="219"/>
      <c r="AA124" s="219"/>
      <c r="AB124" s="219"/>
      <c r="AC124" s="219"/>
      <c r="AD124" s="219"/>
      <c r="AE124" s="219"/>
      <c r="AF124" s="219"/>
      <c r="AG124" s="219"/>
      <c r="AH124" s="219"/>
      <c r="AI124" s="219"/>
      <c r="AJ124" s="219"/>
      <c r="AK124" s="219"/>
      <c r="AL124" s="219"/>
      <c r="AM124" s="219"/>
      <c r="AN124" s="219"/>
      <c r="AO124" s="219"/>
      <c r="AP124" s="219"/>
      <c r="AQ124" s="219"/>
      <c r="AR124" s="219"/>
      <c r="AS124" s="219"/>
      <c r="AT124" s="219"/>
      <c r="AU124" s="219"/>
      <c r="AV124" s="219"/>
      <c r="AW124" s="219"/>
      <c r="AX124" s="219"/>
      <c r="AY124" s="219"/>
      <c r="AZ124" s="219"/>
      <c r="BA124" s="219"/>
      <c r="BB124" s="219"/>
      <c r="BC124" s="219"/>
      <c r="BD124" s="219"/>
      <c r="BE124" s="219"/>
      <c r="BF124" s="219"/>
      <c r="BG124" s="219"/>
      <c r="BH124" s="219"/>
      <c r="BI124" s="219"/>
      <c r="BJ124" s="219"/>
      <c r="BK124" s="219"/>
      <c r="BL124" s="219"/>
      <c r="BM124" s="219"/>
      <c r="BN124" s="219"/>
      <c r="BO124" s="219"/>
      <c r="BP124" s="219"/>
      <c r="BQ124" s="219"/>
      <c r="BR124" s="219"/>
      <c r="BS124" s="219"/>
      <c r="BT124" s="219"/>
      <c r="BU124" s="219"/>
      <c r="BV124" s="219"/>
      <c r="BW124" s="219"/>
      <c r="BX124" s="219"/>
      <c r="BY124" s="219"/>
      <c r="BZ124" s="219"/>
      <c r="CA124" s="219"/>
      <c r="CB124" s="219"/>
      <c r="CC124" s="219"/>
      <c r="CD124" s="219"/>
      <c r="CE124" s="219"/>
      <c r="CF124" s="219"/>
      <c r="CG124" s="219"/>
      <c r="CH124" s="219"/>
      <c r="CI124" s="219"/>
      <c r="CJ124" s="219"/>
      <c r="CK124" s="219"/>
      <c r="CL124" s="219"/>
      <c r="CM124" s="219"/>
      <c r="CN124" s="219"/>
      <c r="CO124" s="219"/>
      <c r="CP124" s="219"/>
      <c r="CQ124" s="219"/>
      <c r="CR124" s="219"/>
      <c r="CS124" s="219"/>
      <c r="CT124" s="219"/>
      <c r="CU124" s="219"/>
      <c r="CV124" s="219"/>
      <c r="CW124" s="219"/>
      <c r="CX124" s="219"/>
      <c r="CY124" s="219"/>
      <c r="CZ124" s="219"/>
      <c r="DA124" s="219"/>
      <c r="DB124" s="219"/>
      <c r="DC124" s="219"/>
      <c r="DD124" s="219"/>
      <c r="DE124" s="219"/>
      <c r="DF124" s="219"/>
      <c r="DG124" s="219"/>
      <c r="DH124" s="219"/>
      <c r="DI124" s="219"/>
      <c r="DJ124" s="219"/>
      <c r="DK124" s="219"/>
      <c r="DL124" s="219"/>
      <c r="DM124" s="219"/>
      <c r="DN124" s="219"/>
      <c r="DO124" s="219"/>
      <c r="DP124" s="219"/>
      <c r="DQ124" s="219"/>
      <c r="DR124" s="219"/>
      <c r="DS124" s="219"/>
      <c r="DT124" s="219"/>
      <c r="DU124" s="219"/>
      <c r="DV124" s="219"/>
      <c r="DW124" s="219"/>
      <c r="DX124" s="219"/>
      <c r="DY124" s="219"/>
      <c r="DZ124" s="219"/>
      <c r="EA124" s="219"/>
      <c r="EB124" s="219"/>
      <c r="EC124" s="219"/>
      <c r="ED124" s="219"/>
      <c r="EE124" s="219"/>
      <c r="EF124" s="219"/>
      <c r="EG124" s="219"/>
      <c r="EH124" s="219"/>
      <c r="EI124" s="219"/>
      <c r="EJ124" s="219"/>
      <c r="EK124" s="219"/>
      <c r="EL124" s="219"/>
      <c r="EM124" s="219"/>
      <c r="EN124" s="219"/>
      <c r="EO124" s="219"/>
      <c r="EP124" s="219"/>
      <c r="EQ124" s="219"/>
      <c r="ER124" s="219"/>
      <c r="ES124" s="219"/>
      <c r="ET124" s="219"/>
      <c r="EU124" s="219"/>
      <c r="EV124" s="219"/>
      <c r="EW124" s="219"/>
      <c r="EX124" s="219"/>
      <c r="EY124" s="219"/>
      <c r="EZ124" s="219"/>
      <c r="FA124" s="219"/>
      <c r="FB124" s="219"/>
      <c r="FC124" s="219"/>
      <c r="FD124" s="219"/>
      <c r="FE124" s="219"/>
      <c r="FF124" s="219"/>
      <c r="FG124" s="219"/>
      <c r="FH124" s="219"/>
      <c r="FI124" s="219"/>
      <c r="FJ124" s="219"/>
      <c r="FK124" s="219"/>
      <c r="FL124" s="219"/>
      <c r="FM124" s="219"/>
      <c r="FN124" s="219"/>
      <c r="FO124" s="219"/>
      <c r="FP124" s="219"/>
      <c r="FQ124" s="219"/>
      <c r="FR124" s="219"/>
      <c r="FS124" s="219"/>
      <c r="FT124" s="219"/>
      <c r="FU124" s="219"/>
      <c r="FV124" s="219"/>
      <c r="FW124" s="219"/>
      <c r="FX124" s="219"/>
      <c r="FY124" s="219"/>
      <c r="FZ124" s="219"/>
      <c r="GA124" s="219"/>
      <c r="GB124" s="219"/>
      <c r="GC124" s="219"/>
      <c r="GD124" s="219"/>
      <c r="GE124" s="220"/>
      <c r="GF124" s="220"/>
      <c r="GG124" s="220"/>
      <c r="GH124" s="220"/>
      <c r="GI124" s="220"/>
      <c r="GJ124" s="220"/>
      <c r="GK124" s="220"/>
      <c r="GL124" s="220"/>
      <c r="GM124" s="220"/>
      <c r="GN124" s="220"/>
    </row>
    <row r="125" spans="1:196" s="139" customFormat="1" ht="37.15" hidden="1" customHeight="1" x14ac:dyDescent="0.25">
      <c r="A125" s="140">
        <v>25</v>
      </c>
      <c r="B125" s="175"/>
      <c r="C125" s="176" t="s">
        <v>347</v>
      </c>
      <c r="D125" s="176" t="s">
        <v>348</v>
      </c>
      <c r="E125" s="177" t="s">
        <v>349</v>
      </c>
      <c r="F125" s="174"/>
      <c r="G125" s="174"/>
      <c r="H125" s="174"/>
      <c r="I125" s="240">
        <f t="shared" si="23"/>
        <v>0</v>
      </c>
      <c r="J125" s="131">
        <f t="shared" si="19"/>
        <v>0</v>
      </c>
      <c r="K125" s="133"/>
      <c r="L125" s="134"/>
      <c r="M125" s="131"/>
      <c r="N125" s="131"/>
      <c r="O125" s="174"/>
      <c r="P125" s="131">
        <f t="shared" si="24"/>
        <v>0</v>
      </c>
      <c r="Q125" s="135" t="e">
        <f t="shared" si="30"/>
        <v>#DIV/0!</v>
      </c>
      <c r="R125" s="136">
        <f t="shared" si="25"/>
        <v>0</v>
      </c>
      <c r="S125" s="131">
        <f t="shared" si="28"/>
        <v>0</v>
      </c>
      <c r="T125" s="131">
        <f t="shared" si="28"/>
        <v>0</v>
      </c>
      <c r="U125" s="131">
        <f t="shared" si="28"/>
        <v>0</v>
      </c>
      <c r="V125" s="131">
        <f t="shared" si="26"/>
        <v>0</v>
      </c>
      <c r="W125" s="135" t="e">
        <f t="shared" si="27"/>
        <v>#DIV/0!</v>
      </c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  <c r="BI125" s="138"/>
      <c r="BJ125" s="138"/>
      <c r="BK125" s="138"/>
      <c r="BL125" s="138"/>
      <c r="BM125" s="138"/>
      <c r="BN125" s="138"/>
      <c r="BO125" s="138"/>
      <c r="BP125" s="138"/>
      <c r="BQ125" s="138"/>
      <c r="BR125" s="138"/>
      <c r="BS125" s="138"/>
      <c r="BT125" s="138"/>
      <c r="BU125" s="138"/>
      <c r="BV125" s="138"/>
      <c r="BW125" s="138"/>
      <c r="BX125" s="138"/>
      <c r="BY125" s="138"/>
      <c r="BZ125" s="138"/>
      <c r="CA125" s="138"/>
      <c r="CB125" s="138"/>
      <c r="CC125" s="138"/>
      <c r="CD125" s="138"/>
      <c r="CE125" s="138"/>
      <c r="CF125" s="138"/>
      <c r="CG125" s="138"/>
      <c r="CH125" s="138"/>
      <c r="CI125" s="138"/>
      <c r="CJ125" s="138"/>
      <c r="CK125" s="138"/>
      <c r="CL125" s="138"/>
      <c r="CM125" s="138"/>
      <c r="CN125" s="138"/>
      <c r="CO125" s="138"/>
      <c r="CP125" s="138"/>
      <c r="CQ125" s="138"/>
      <c r="CR125" s="138"/>
      <c r="CS125" s="138"/>
      <c r="CT125" s="138"/>
      <c r="CU125" s="138"/>
      <c r="CV125" s="138"/>
      <c r="CW125" s="138"/>
      <c r="CX125" s="138"/>
      <c r="CY125" s="138"/>
      <c r="CZ125" s="138"/>
      <c r="DA125" s="138"/>
      <c r="DB125" s="138"/>
      <c r="DC125" s="138"/>
      <c r="DD125" s="138"/>
      <c r="DE125" s="138"/>
      <c r="DF125" s="138"/>
      <c r="DG125" s="138"/>
      <c r="DH125" s="138"/>
      <c r="DI125" s="138"/>
      <c r="DJ125" s="138"/>
      <c r="DK125" s="138"/>
      <c r="DL125" s="138"/>
      <c r="DM125" s="138"/>
      <c r="DN125" s="138"/>
      <c r="DO125" s="138"/>
      <c r="DP125" s="138"/>
      <c r="DQ125" s="138"/>
      <c r="DR125" s="138"/>
      <c r="DS125" s="138"/>
      <c r="DT125" s="138"/>
      <c r="DU125" s="138"/>
      <c r="DV125" s="138"/>
      <c r="DW125" s="138"/>
      <c r="DX125" s="138"/>
      <c r="DY125" s="138"/>
      <c r="DZ125" s="138"/>
      <c r="EA125" s="138"/>
      <c r="EB125" s="138"/>
      <c r="EC125" s="138"/>
      <c r="ED125" s="138"/>
      <c r="EE125" s="138"/>
      <c r="EF125" s="138"/>
      <c r="EG125" s="138"/>
      <c r="EH125" s="138"/>
      <c r="EI125" s="138"/>
      <c r="EJ125" s="138"/>
      <c r="EK125" s="138"/>
      <c r="EL125" s="138"/>
      <c r="EM125" s="138"/>
      <c r="EN125" s="138"/>
      <c r="EO125" s="138"/>
      <c r="EP125" s="138"/>
      <c r="EQ125" s="138"/>
      <c r="ER125" s="138"/>
      <c r="ES125" s="138"/>
      <c r="ET125" s="138"/>
      <c r="EU125" s="138"/>
      <c r="EV125" s="138"/>
      <c r="EW125" s="138"/>
      <c r="EX125" s="138"/>
      <c r="EY125" s="138"/>
      <c r="EZ125" s="138"/>
      <c r="FA125" s="138"/>
      <c r="FB125" s="138"/>
      <c r="FC125" s="138"/>
      <c r="FD125" s="138"/>
      <c r="FE125" s="138"/>
      <c r="FF125" s="138"/>
      <c r="FG125" s="138"/>
      <c r="FH125" s="138"/>
      <c r="FI125" s="138"/>
      <c r="FJ125" s="138"/>
      <c r="FK125" s="138"/>
      <c r="FL125" s="138"/>
      <c r="FM125" s="138"/>
      <c r="FN125" s="138"/>
      <c r="FO125" s="138"/>
      <c r="FP125" s="138"/>
      <c r="FQ125" s="138"/>
      <c r="FR125" s="138"/>
      <c r="FS125" s="138"/>
      <c r="FT125" s="138"/>
      <c r="FU125" s="138"/>
      <c r="FV125" s="138"/>
      <c r="FW125" s="138"/>
      <c r="FX125" s="138"/>
      <c r="FY125" s="138"/>
      <c r="FZ125" s="138"/>
      <c r="GA125" s="138"/>
      <c r="GB125" s="138"/>
      <c r="GC125" s="138"/>
      <c r="GD125" s="138"/>
      <c r="GE125" s="138"/>
      <c r="GF125" s="138"/>
      <c r="GG125" s="138"/>
      <c r="GH125" s="138"/>
      <c r="GI125" s="138"/>
      <c r="GJ125" s="138"/>
      <c r="GK125" s="138"/>
      <c r="GL125" s="138"/>
      <c r="GM125" s="138"/>
      <c r="GN125" s="138"/>
    </row>
    <row r="126" spans="1:196" s="139" customFormat="1" ht="40.9" hidden="1" customHeight="1" x14ac:dyDescent="0.25">
      <c r="A126" s="140">
        <v>23</v>
      </c>
      <c r="B126" s="175"/>
      <c r="C126" s="176" t="s">
        <v>350</v>
      </c>
      <c r="D126" s="176" t="s">
        <v>317</v>
      </c>
      <c r="E126" s="177" t="s">
        <v>351</v>
      </c>
      <c r="F126" s="174"/>
      <c r="G126" s="174"/>
      <c r="H126" s="174"/>
      <c r="I126" s="240">
        <f>H126/$H$14</f>
        <v>0</v>
      </c>
      <c r="J126" s="131">
        <f t="shared" si="19"/>
        <v>0</v>
      </c>
      <c r="K126" s="133"/>
      <c r="L126" s="134"/>
      <c r="M126" s="131"/>
      <c r="N126" s="131"/>
      <c r="O126" s="174"/>
      <c r="P126" s="131">
        <f>O126-N126</f>
        <v>0</v>
      </c>
      <c r="Q126" s="146"/>
      <c r="R126" s="136">
        <f t="shared" si="25"/>
        <v>0</v>
      </c>
      <c r="S126" s="131">
        <f t="shared" si="28"/>
        <v>0</v>
      </c>
      <c r="T126" s="131">
        <f t="shared" si="28"/>
        <v>0</v>
      </c>
      <c r="U126" s="131">
        <f t="shared" si="28"/>
        <v>0</v>
      </c>
      <c r="V126" s="131">
        <f>U126-T126</f>
        <v>0</v>
      </c>
      <c r="W126" s="135" t="e">
        <f t="shared" si="27"/>
        <v>#DIV/0!</v>
      </c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  <c r="AQ126" s="137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  <c r="BI126" s="138"/>
      <c r="BJ126" s="138"/>
      <c r="BK126" s="138"/>
      <c r="BL126" s="138"/>
      <c r="BM126" s="138"/>
      <c r="BN126" s="138"/>
      <c r="BO126" s="138"/>
      <c r="BP126" s="138"/>
      <c r="BQ126" s="138"/>
      <c r="BR126" s="138"/>
      <c r="BS126" s="138"/>
      <c r="BT126" s="138"/>
      <c r="BU126" s="138"/>
      <c r="BV126" s="138"/>
      <c r="BW126" s="138"/>
      <c r="BX126" s="138"/>
      <c r="BY126" s="138"/>
      <c r="BZ126" s="138"/>
      <c r="CA126" s="138"/>
      <c r="CB126" s="138"/>
      <c r="CC126" s="138"/>
      <c r="CD126" s="138"/>
      <c r="CE126" s="138"/>
      <c r="CF126" s="138"/>
      <c r="CG126" s="138"/>
      <c r="CH126" s="138"/>
      <c r="CI126" s="138"/>
      <c r="CJ126" s="138"/>
      <c r="CK126" s="138"/>
      <c r="CL126" s="138"/>
      <c r="CM126" s="138"/>
      <c r="CN126" s="138"/>
      <c r="CO126" s="138"/>
      <c r="CP126" s="138"/>
      <c r="CQ126" s="138"/>
      <c r="CR126" s="138"/>
      <c r="CS126" s="138"/>
      <c r="CT126" s="138"/>
      <c r="CU126" s="138"/>
      <c r="CV126" s="138"/>
      <c r="CW126" s="138"/>
      <c r="CX126" s="138"/>
      <c r="CY126" s="138"/>
      <c r="CZ126" s="138"/>
      <c r="DA126" s="138"/>
      <c r="DB126" s="138"/>
      <c r="DC126" s="138"/>
      <c r="DD126" s="138"/>
      <c r="DE126" s="138"/>
      <c r="DF126" s="138"/>
      <c r="DG126" s="138"/>
      <c r="DH126" s="138"/>
      <c r="DI126" s="138"/>
      <c r="DJ126" s="138"/>
      <c r="DK126" s="138"/>
      <c r="DL126" s="138"/>
      <c r="DM126" s="138"/>
      <c r="DN126" s="138"/>
      <c r="DO126" s="138"/>
      <c r="DP126" s="138"/>
      <c r="DQ126" s="138"/>
      <c r="DR126" s="138"/>
      <c r="DS126" s="138"/>
      <c r="DT126" s="138"/>
      <c r="DU126" s="138"/>
      <c r="DV126" s="138"/>
      <c r="DW126" s="138"/>
      <c r="DX126" s="138"/>
      <c r="DY126" s="138"/>
      <c r="DZ126" s="138"/>
      <c r="EA126" s="138"/>
      <c r="EB126" s="138"/>
      <c r="EC126" s="138"/>
      <c r="ED126" s="138"/>
      <c r="EE126" s="138"/>
      <c r="EF126" s="138"/>
      <c r="EG126" s="138"/>
      <c r="EH126" s="138"/>
      <c r="EI126" s="138"/>
      <c r="EJ126" s="138"/>
      <c r="EK126" s="138"/>
      <c r="EL126" s="138"/>
      <c r="EM126" s="138"/>
      <c r="EN126" s="138"/>
      <c r="EO126" s="138"/>
      <c r="EP126" s="138"/>
      <c r="EQ126" s="138"/>
      <c r="ER126" s="138"/>
      <c r="ES126" s="138"/>
      <c r="ET126" s="138"/>
      <c r="EU126" s="138"/>
      <c r="EV126" s="138"/>
      <c r="EW126" s="138"/>
      <c r="EX126" s="138"/>
      <c r="EY126" s="138"/>
      <c r="EZ126" s="138"/>
      <c r="FA126" s="138"/>
      <c r="FB126" s="138"/>
      <c r="FC126" s="138"/>
      <c r="FD126" s="138"/>
      <c r="FE126" s="138"/>
      <c r="FF126" s="138"/>
      <c r="FG126" s="138"/>
      <c r="FH126" s="138"/>
      <c r="FI126" s="138"/>
      <c r="FJ126" s="138"/>
      <c r="FK126" s="138"/>
      <c r="FL126" s="138"/>
      <c r="FM126" s="138"/>
      <c r="FN126" s="138"/>
      <c r="FO126" s="138"/>
      <c r="FP126" s="138"/>
      <c r="FQ126" s="138"/>
      <c r="FR126" s="138"/>
      <c r="FS126" s="138"/>
      <c r="FT126" s="138"/>
      <c r="FU126" s="138"/>
      <c r="FV126" s="138"/>
      <c r="FW126" s="138"/>
      <c r="FX126" s="138"/>
      <c r="FY126" s="138"/>
      <c r="FZ126" s="138"/>
      <c r="GA126" s="138"/>
      <c r="GB126" s="138"/>
      <c r="GC126" s="138"/>
      <c r="GD126" s="138"/>
      <c r="GE126" s="138"/>
      <c r="GF126" s="138"/>
      <c r="GG126" s="138"/>
      <c r="GH126" s="138"/>
      <c r="GI126" s="138"/>
      <c r="GJ126" s="138"/>
      <c r="GK126" s="138"/>
      <c r="GL126" s="138"/>
      <c r="GM126" s="138"/>
      <c r="GN126" s="138"/>
    </row>
    <row r="127" spans="1:196" s="139" customFormat="1" ht="48.75" hidden="1" customHeight="1" x14ac:dyDescent="0.25">
      <c r="A127" s="140">
        <v>24</v>
      </c>
      <c r="B127" s="175"/>
      <c r="C127" s="176" t="s">
        <v>342</v>
      </c>
      <c r="D127" s="176" t="s">
        <v>343</v>
      </c>
      <c r="E127" s="177" t="s">
        <v>344</v>
      </c>
      <c r="F127" s="174"/>
      <c r="G127" s="174"/>
      <c r="H127" s="174"/>
      <c r="I127" s="132">
        <f>H127/$H$14</f>
        <v>0</v>
      </c>
      <c r="J127" s="131">
        <f t="shared" si="19"/>
        <v>0</v>
      </c>
      <c r="K127" s="133"/>
      <c r="L127" s="134"/>
      <c r="M127" s="131"/>
      <c r="N127" s="131"/>
      <c r="O127" s="174"/>
      <c r="P127" s="131">
        <f>O127-N127</f>
        <v>0</v>
      </c>
      <c r="Q127" s="135" t="e">
        <f t="shared" si="30"/>
        <v>#DIV/0!</v>
      </c>
      <c r="R127" s="136">
        <f t="shared" si="25"/>
        <v>0</v>
      </c>
      <c r="S127" s="131">
        <f t="shared" si="28"/>
        <v>0</v>
      </c>
      <c r="T127" s="131">
        <f t="shared" si="28"/>
        <v>0</v>
      </c>
      <c r="U127" s="131">
        <f t="shared" si="28"/>
        <v>0</v>
      </c>
      <c r="V127" s="131">
        <f>U127-T127</f>
        <v>0</v>
      </c>
      <c r="W127" s="135" t="e">
        <f t="shared" si="27"/>
        <v>#DIV/0!</v>
      </c>
      <c r="X127" s="137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  <c r="AI127" s="137"/>
      <c r="AJ127" s="137"/>
      <c r="AK127" s="137"/>
      <c r="AL127" s="137"/>
      <c r="AM127" s="137"/>
      <c r="AN127" s="137"/>
      <c r="AO127" s="137"/>
      <c r="AP127" s="137"/>
      <c r="AQ127" s="137"/>
      <c r="AR127" s="138"/>
      <c r="AS127" s="138"/>
      <c r="AT127" s="138"/>
      <c r="AU127" s="138"/>
      <c r="AV127" s="138"/>
      <c r="AW127" s="138"/>
      <c r="AX127" s="138"/>
      <c r="AY127" s="138"/>
      <c r="AZ127" s="138"/>
      <c r="BA127" s="138"/>
      <c r="BB127" s="138"/>
      <c r="BC127" s="138"/>
      <c r="BD127" s="138"/>
      <c r="BE127" s="138"/>
      <c r="BF127" s="138"/>
      <c r="BG127" s="138"/>
      <c r="BH127" s="138"/>
      <c r="BI127" s="138"/>
      <c r="BJ127" s="138"/>
      <c r="BK127" s="138"/>
      <c r="BL127" s="138"/>
      <c r="BM127" s="138"/>
      <c r="BN127" s="138"/>
      <c r="BO127" s="138"/>
      <c r="BP127" s="138"/>
      <c r="BQ127" s="138"/>
      <c r="BR127" s="138"/>
      <c r="BS127" s="138"/>
      <c r="BT127" s="138"/>
      <c r="BU127" s="138"/>
      <c r="BV127" s="138"/>
      <c r="BW127" s="138"/>
      <c r="BX127" s="138"/>
      <c r="BY127" s="138"/>
      <c r="BZ127" s="138"/>
      <c r="CA127" s="138"/>
      <c r="CB127" s="138"/>
      <c r="CC127" s="138"/>
      <c r="CD127" s="138"/>
      <c r="CE127" s="138"/>
      <c r="CF127" s="138"/>
      <c r="CG127" s="138"/>
      <c r="CH127" s="138"/>
      <c r="CI127" s="138"/>
      <c r="CJ127" s="138"/>
      <c r="CK127" s="138"/>
      <c r="CL127" s="138"/>
      <c r="CM127" s="138"/>
      <c r="CN127" s="138"/>
      <c r="CO127" s="138"/>
      <c r="CP127" s="138"/>
      <c r="CQ127" s="138"/>
      <c r="CR127" s="138"/>
      <c r="CS127" s="138"/>
      <c r="CT127" s="138"/>
      <c r="CU127" s="138"/>
      <c r="CV127" s="138"/>
      <c r="CW127" s="138"/>
      <c r="CX127" s="138"/>
      <c r="CY127" s="138"/>
      <c r="CZ127" s="138"/>
      <c r="DA127" s="138"/>
      <c r="DB127" s="138"/>
      <c r="DC127" s="138"/>
      <c r="DD127" s="138"/>
      <c r="DE127" s="138"/>
      <c r="DF127" s="138"/>
      <c r="DG127" s="138"/>
      <c r="DH127" s="138"/>
      <c r="DI127" s="138"/>
      <c r="DJ127" s="138"/>
      <c r="DK127" s="138"/>
      <c r="DL127" s="138"/>
      <c r="DM127" s="138"/>
      <c r="DN127" s="138"/>
      <c r="DO127" s="138"/>
      <c r="DP127" s="138"/>
      <c r="DQ127" s="138"/>
      <c r="DR127" s="138"/>
      <c r="DS127" s="138"/>
      <c r="DT127" s="138"/>
      <c r="DU127" s="138"/>
      <c r="DV127" s="138"/>
      <c r="DW127" s="138"/>
      <c r="DX127" s="138"/>
      <c r="DY127" s="138"/>
      <c r="DZ127" s="138"/>
      <c r="EA127" s="138"/>
      <c r="EB127" s="138"/>
      <c r="EC127" s="138"/>
      <c r="ED127" s="138"/>
      <c r="EE127" s="138"/>
      <c r="EF127" s="138"/>
      <c r="EG127" s="138"/>
      <c r="EH127" s="138"/>
      <c r="EI127" s="138"/>
      <c r="EJ127" s="138"/>
      <c r="EK127" s="138"/>
      <c r="EL127" s="138"/>
      <c r="EM127" s="138"/>
      <c r="EN127" s="138"/>
      <c r="EO127" s="138"/>
      <c r="EP127" s="138"/>
      <c r="EQ127" s="138"/>
      <c r="ER127" s="138"/>
      <c r="ES127" s="138"/>
      <c r="ET127" s="138"/>
      <c r="EU127" s="138"/>
      <c r="EV127" s="138"/>
      <c r="EW127" s="138"/>
      <c r="EX127" s="138"/>
      <c r="EY127" s="138"/>
      <c r="EZ127" s="138"/>
      <c r="FA127" s="138"/>
      <c r="FB127" s="138"/>
      <c r="FC127" s="138"/>
      <c r="FD127" s="138"/>
      <c r="FE127" s="138"/>
      <c r="FF127" s="138"/>
      <c r="FG127" s="138"/>
      <c r="FH127" s="138"/>
      <c r="FI127" s="138"/>
      <c r="FJ127" s="138"/>
      <c r="FK127" s="138"/>
      <c r="FL127" s="138"/>
      <c r="FM127" s="138"/>
      <c r="FN127" s="138"/>
      <c r="FO127" s="138"/>
      <c r="FP127" s="138"/>
      <c r="FQ127" s="138"/>
      <c r="FR127" s="138"/>
      <c r="FS127" s="138"/>
      <c r="FT127" s="138"/>
      <c r="FU127" s="138"/>
      <c r="FV127" s="138"/>
      <c r="FW127" s="138"/>
      <c r="FX127" s="138"/>
      <c r="FY127" s="138"/>
      <c r="FZ127" s="138"/>
      <c r="GA127" s="138"/>
      <c r="GB127" s="138"/>
      <c r="GC127" s="138"/>
      <c r="GD127" s="138"/>
      <c r="GE127" s="138"/>
      <c r="GF127" s="138"/>
      <c r="GG127" s="138"/>
      <c r="GH127" s="138"/>
      <c r="GI127" s="138"/>
      <c r="GJ127" s="138"/>
      <c r="GK127" s="138"/>
      <c r="GL127" s="138"/>
      <c r="GM127" s="138"/>
      <c r="GN127" s="138"/>
    </row>
    <row r="128" spans="1:196" s="237" customFormat="1" ht="100.9" hidden="1" customHeight="1" x14ac:dyDescent="0.3">
      <c r="A128" s="160"/>
      <c r="B128" s="234"/>
      <c r="C128" s="195"/>
      <c r="D128" s="195"/>
      <c r="E128" s="201" t="s">
        <v>352</v>
      </c>
      <c r="F128" s="150"/>
      <c r="G128" s="150"/>
      <c r="H128" s="150"/>
      <c r="I128" s="202">
        <f t="shared" ref="I128:I131" si="31">H128/$H$14</f>
        <v>0</v>
      </c>
      <c r="J128" s="150">
        <f t="shared" si="19"/>
        <v>0</v>
      </c>
      <c r="K128" s="133"/>
      <c r="L128" s="164"/>
      <c r="M128" s="150"/>
      <c r="N128" s="150"/>
      <c r="O128" s="150"/>
      <c r="P128" s="150">
        <f t="shared" ref="P128:P131" si="32">O128-N128</f>
        <v>0</v>
      </c>
      <c r="Q128" s="199"/>
      <c r="R128" s="165">
        <f t="shared" si="25"/>
        <v>0</v>
      </c>
      <c r="S128" s="150">
        <f t="shared" si="28"/>
        <v>0</v>
      </c>
      <c r="T128" s="150">
        <f t="shared" si="28"/>
        <v>0</v>
      </c>
      <c r="U128" s="150">
        <f t="shared" si="28"/>
        <v>0</v>
      </c>
      <c r="V128" s="150">
        <f t="shared" ref="V128:V131" si="33">U128-T128</f>
        <v>0</v>
      </c>
      <c r="W128" s="135" t="e">
        <f t="shared" si="27"/>
        <v>#DIV/0!</v>
      </c>
      <c r="X128" s="166"/>
      <c r="Y128" s="166"/>
      <c r="Z128" s="166"/>
      <c r="AA128" s="166"/>
      <c r="AB128" s="166"/>
      <c r="AC128" s="166"/>
      <c r="AD128" s="166"/>
      <c r="AE128" s="166"/>
      <c r="AF128" s="166"/>
      <c r="AG128" s="166"/>
      <c r="AH128" s="166"/>
      <c r="AI128" s="166"/>
      <c r="AJ128" s="166"/>
      <c r="AK128" s="166"/>
      <c r="AL128" s="166"/>
      <c r="AM128" s="166"/>
      <c r="AN128" s="166"/>
      <c r="AO128" s="166"/>
      <c r="AP128" s="166"/>
      <c r="AQ128" s="166"/>
      <c r="AR128" s="167"/>
      <c r="AS128" s="167"/>
      <c r="AT128" s="167"/>
      <c r="AU128" s="167"/>
      <c r="AV128" s="167"/>
      <c r="AW128" s="167"/>
      <c r="AX128" s="167"/>
      <c r="AY128" s="167"/>
      <c r="AZ128" s="167"/>
      <c r="BA128" s="167"/>
      <c r="BB128" s="167"/>
      <c r="BC128" s="167"/>
      <c r="BD128" s="167"/>
      <c r="BE128" s="167"/>
      <c r="BF128" s="167"/>
      <c r="BG128" s="167"/>
      <c r="BH128" s="167"/>
      <c r="BI128" s="167"/>
      <c r="BJ128" s="167"/>
      <c r="BK128" s="167"/>
      <c r="BL128" s="167"/>
      <c r="BM128" s="167"/>
      <c r="BN128" s="167"/>
      <c r="BO128" s="167"/>
      <c r="BP128" s="167"/>
      <c r="BQ128" s="167"/>
      <c r="BR128" s="167"/>
      <c r="BS128" s="167"/>
      <c r="BT128" s="167"/>
      <c r="BU128" s="167"/>
      <c r="BV128" s="167"/>
      <c r="BW128" s="167"/>
      <c r="BX128" s="167"/>
      <c r="BY128" s="167"/>
      <c r="BZ128" s="167"/>
      <c r="CA128" s="167"/>
      <c r="CB128" s="167"/>
      <c r="CC128" s="167"/>
      <c r="CD128" s="167"/>
      <c r="CE128" s="167"/>
      <c r="CF128" s="167"/>
      <c r="CG128" s="167"/>
      <c r="CH128" s="167"/>
      <c r="CI128" s="167"/>
      <c r="CJ128" s="167"/>
      <c r="CK128" s="167"/>
      <c r="CL128" s="167"/>
      <c r="CM128" s="167"/>
      <c r="CN128" s="167"/>
      <c r="CO128" s="167"/>
      <c r="CP128" s="167"/>
      <c r="CQ128" s="167"/>
      <c r="CR128" s="167"/>
      <c r="CS128" s="167"/>
      <c r="CT128" s="167"/>
      <c r="CU128" s="167"/>
      <c r="CV128" s="167"/>
      <c r="CW128" s="167"/>
      <c r="CX128" s="167"/>
      <c r="CY128" s="167"/>
      <c r="CZ128" s="167"/>
      <c r="DA128" s="167"/>
      <c r="DB128" s="167"/>
      <c r="DC128" s="167"/>
      <c r="DD128" s="167"/>
      <c r="DE128" s="167"/>
      <c r="DF128" s="167"/>
      <c r="DG128" s="167"/>
      <c r="DH128" s="167"/>
      <c r="DI128" s="167"/>
      <c r="DJ128" s="167"/>
      <c r="DK128" s="167"/>
      <c r="DL128" s="167"/>
      <c r="DM128" s="167"/>
      <c r="DN128" s="167"/>
      <c r="DO128" s="167"/>
      <c r="DP128" s="167"/>
      <c r="DQ128" s="167"/>
      <c r="DR128" s="167"/>
      <c r="DS128" s="167"/>
      <c r="DT128" s="167"/>
      <c r="DU128" s="167"/>
      <c r="DV128" s="167"/>
      <c r="DW128" s="167"/>
      <c r="DX128" s="167"/>
      <c r="DY128" s="167"/>
      <c r="DZ128" s="167"/>
      <c r="EA128" s="167"/>
      <c r="EB128" s="167"/>
      <c r="EC128" s="167"/>
      <c r="ED128" s="167"/>
      <c r="EE128" s="167"/>
      <c r="EF128" s="167"/>
      <c r="EG128" s="167"/>
      <c r="EH128" s="167"/>
      <c r="EI128" s="167"/>
      <c r="EJ128" s="167"/>
      <c r="EK128" s="167"/>
      <c r="EL128" s="167"/>
      <c r="EM128" s="167"/>
      <c r="EN128" s="167"/>
      <c r="EO128" s="167"/>
      <c r="EP128" s="167"/>
      <c r="EQ128" s="167"/>
      <c r="ER128" s="167"/>
      <c r="ES128" s="167"/>
      <c r="ET128" s="167"/>
      <c r="EU128" s="167"/>
      <c r="EV128" s="167"/>
      <c r="EW128" s="167"/>
      <c r="EX128" s="167"/>
      <c r="EY128" s="167"/>
      <c r="EZ128" s="167"/>
      <c r="FA128" s="167"/>
      <c r="FB128" s="167"/>
      <c r="FC128" s="167"/>
      <c r="FD128" s="167"/>
      <c r="FE128" s="167"/>
      <c r="FF128" s="167"/>
      <c r="FG128" s="167"/>
      <c r="FH128" s="167"/>
      <c r="FI128" s="167"/>
      <c r="FJ128" s="167"/>
      <c r="FK128" s="167"/>
      <c r="FL128" s="167"/>
      <c r="FM128" s="167"/>
      <c r="FN128" s="167"/>
      <c r="FO128" s="167"/>
      <c r="FP128" s="167"/>
      <c r="FQ128" s="167"/>
      <c r="FR128" s="167"/>
      <c r="FS128" s="167"/>
      <c r="FT128" s="167"/>
      <c r="FU128" s="167"/>
      <c r="FV128" s="167"/>
      <c r="FW128" s="167"/>
      <c r="FX128" s="167"/>
      <c r="FY128" s="167"/>
      <c r="FZ128" s="167"/>
      <c r="GA128" s="167"/>
      <c r="GB128" s="167"/>
      <c r="GC128" s="167"/>
      <c r="GD128" s="167"/>
      <c r="GE128" s="236"/>
      <c r="GF128" s="236"/>
      <c r="GG128" s="236"/>
      <c r="GH128" s="236"/>
      <c r="GI128" s="236"/>
      <c r="GJ128" s="236"/>
      <c r="GK128" s="236"/>
      <c r="GL128" s="236"/>
      <c r="GM128" s="236"/>
      <c r="GN128" s="236"/>
    </row>
    <row r="129" spans="1:196" s="237" customFormat="1" ht="102.6" hidden="1" customHeight="1" x14ac:dyDescent="0.3">
      <c r="A129" s="160"/>
      <c r="B129" s="234"/>
      <c r="C129" s="195"/>
      <c r="D129" s="195"/>
      <c r="E129" s="201" t="s">
        <v>353</v>
      </c>
      <c r="F129" s="150"/>
      <c r="G129" s="150"/>
      <c r="H129" s="150"/>
      <c r="I129" s="197">
        <f t="shared" si="31"/>
        <v>0</v>
      </c>
      <c r="J129" s="150">
        <f t="shared" si="19"/>
        <v>0</v>
      </c>
      <c r="K129" s="133"/>
      <c r="L129" s="164"/>
      <c r="M129" s="150"/>
      <c r="N129" s="150"/>
      <c r="O129" s="150"/>
      <c r="P129" s="150">
        <f t="shared" si="32"/>
        <v>0</v>
      </c>
      <c r="Q129" s="199"/>
      <c r="R129" s="165">
        <f t="shared" si="25"/>
        <v>0</v>
      </c>
      <c r="S129" s="150">
        <f t="shared" si="28"/>
        <v>0</v>
      </c>
      <c r="T129" s="150">
        <f t="shared" si="28"/>
        <v>0</v>
      </c>
      <c r="U129" s="150">
        <f t="shared" si="28"/>
        <v>0</v>
      </c>
      <c r="V129" s="150">
        <f t="shared" si="33"/>
        <v>0</v>
      </c>
      <c r="W129" s="135" t="e">
        <f t="shared" si="27"/>
        <v>#DIV/0!</v>
      </c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6"/>
      <c r="AI129" s="166"/>
      <c r="AJ129" s="166"/>
      <c r="AK129" s="166"/>
      <c r="AL129" s="166"/>
      <c r="AM129" s="166"/>
      <c r="AN129" s="166"/>
      <c r="AO129" s="166"/>
      <c r="AP129" s="166"/>
      <c r="AQ129" s="166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7"/>
      <c r="BQ129" s="167"/>
      <c r="BR129" s="167"/>
      <c r="BS129" s="167"/>
      <c r="BT129" s="167"/>
      <c r="BU129" s="167"/>
      <c r="BV129" s="167"/>
      <c r="BW129" s="167"/>
      <c r="BX129" s="167"/>
      <c r="BY129" s="167"/>
      <c r="BZ129" s="167"/>
      <c r="CA129" s="167"/>
      <c r="CB129" s="167"/>
      <c r="CC129" s="167"/>
      <c r="CD129" s="167"/>
      <c r="CE129" s="167"/>
      <c r="CF129" s="167"/>
      <c r="CG129" s="167"/>
      <c r="CH129" s="167"/>
      <c r="CI129" s="167"/>
      <c r="CJ129" s="167"/>
      <c r="CK129" s="167"/>
      <c r="CL129" s="167"/>
      <c r="CM129" s="167"/>
      <c r="CN129" s="167"/>
      <c r="CO129" s="167"/>
      <c r="CP129" s="167"/>
      <c r="CQ129" s="167"/>
      <c r="CR129" s="167"/>
      <c r="CS129" s="167"/>
      <c r="CT129" s="167"/>
      <c r="CU129" s="167"/>
      <c r="CV129" s="167"/>
      <c r="CW129" s="167"/>
      <c r="CX129" s="167"/>
      <c r="CY129" s="167"/>
      <c r="CZ129" s="167"/>
      <c r="DA129" s="167"/>
      <c r="DB129" s="167"/>
      <c r="DC129" s="167"/>
      <c r="DD129" s="167"/>
      <c r="DE129" s="167"/>
      <c r="DF129" s="167"/>
      <c r="DG129" s="167"/>
      <c r="DH129" s="167"/>
      <c r="DI129" s="167"/>
      <c r="DJ129" s="167"/>
      <c r="DK129" s="167"/>
      <c r="DL129" s="167"/>
      <c r="DM129" s="167"/>
      <c r="DN129" s="167"/>
      <c r="DO129" s="167"/>
      <c r="DP129" s="167"/>
      <c r="DQ129" s="167"/>
      <c r="DR129" s="167"/>
      <c r="DS129" s="167"/>
      <c r="DT129" s="167"/>
      <c r="DU129" s="167"/>
      <c r="DV129" s="167"/>
      <c r="DW129" s="167"/>
      <c r="DX129" s="167"/>
      <c r="DY129" s="167"/>
      <c r="DZ129" s="167"/>
      <c r="EA129" s="167"/>
      <c r="EB129" s="167"/>
      <c r="EC129" s="167"/>
      <c r="ED129" s="167"/>
      <c r="EE129" s="167"/>
      <c r="EF129" s="167"/>
      <c r="EG129" s="167"/>
      <c r="EH129" s="167"/>
      <c r="EI129" s="167"/>
      <c r="EJ129" s="167"/>
      <c r="EK129" s="167"/>
      <c r="EL129" s="167"/>
      <c r="EM129" s="167"/>
      <c r="EN129" s="167"/>
      <c r="EO129" s="167"/>
      <c r="EP129" s="167"/>
      <c r="EQ129" s="167"/>
      <c r="ER129" s="167"/>
      <c r="ES129" s="167"/>
      <c r="ET129" s="167"/>
      <c r="EU129" s="167"/>
      <c r="EV129" s="167"/>
      <c r="EW129" s="167"/>
      <c r="EX129" s="167"/>
      <c r="EY129" s="167"/>
      <c r="EZ129" s="167"/>
      <c r="FA129" s="167"/>
      <c r="FB129" s="167"/>
      <c r="FC129" s="167"/>
      <c r="FD129" s="167"/>
      <c r="FE129" s="167"/>
      <c r="FF129" s="167"/>
      <c r="FG129" s="167"/>
      <c r="FH129" s="167"/>
      <c r="FI129" s="167"/>
      <c r="FJ129" s="167"/>
      <c r="FK129" s="167"/>
      <c r="FL129" s="167"/>
      <c r="FM129" s="167"/>
      <c r="FN129" s="167"/>
      <c r="FO129" s="167"/>
      <c r="FP129" s="167"/>
      <c r="FQ129" s="167"/>
      <c r="FR129" s="167"/>
      <c r="FS129" s="167"/>
      <c r="FT129" s="167"/>
      <c r="FU129" s="167"/>
      <c r="FV129" s="167"/>
      <c r="FW129" s="167"/>
      <c r="FX129" s="167"/>
      <c r="FY129" s="167"/>
      <c r="FZ129" s="167"/>
      <c r="GA129" s="167"/>
      <c r="GB129" s="167"/>
      <c r="GC129" s="167"/>
      <c r="GD129" s="167"/>
      <c r="GE129" s="236"/>
      <c r="GF129" s="236"/>
      <c r="GG129" s="236"/>
      <c r="GH129" s="236"/>
      <c r="GI129" s="236"/>
      <c r="GJ129" s="236"/>
      <c r="GK129" s="236"/>
      <c r="GL129" s="236"/>
      <c r="GM129" s="236"/>
      <c r="GN129" s="236"/>
    </row>
    <row r="130" spans="1:196" s="139" customFormat="1" ht="37.15" hidden="1" customHeight="1" x14ac:dyDescent="0.25">
      <c r="A130" s="140">
        <v>25</v>
      </c>
      <c r="B130" s="175"/>
      <c r="C130" s="176" t="s">
        <v>347</v>
      </c>
      <c r="D130" s="176" t="s">
        <v>348</v>
      </c>
      <c r="E130" s="177" t="s">
        <v>349</v>
      </c>
      <c r="F130" s="174"/>
      <c r="G130" s="174"/>
      <c r="H130" s="174"/>
      <c r="I130" s="238">
        <f t="shared" si="31"/>
        <v>0</v>
      </c>
      <c r="J130" s="131">
        <f t="shared" si="19"/>
        <v>0</v>
      </c>
      <c r="K130" s="133"/>
      <c r="L130" s="134"/>
      <c r="M130" s="131"/>
      <c r="N130" s="131"/>
      <c r="O130" s="174"/>
      <c r="P130" s="131">
        <f t="shared" si="32"/>
        <v>0</v>
      </c>
      <c r="Q130" s="135"/>
      <c r="R130" s="136">
        <f t="shared" si="25"/>
        <v>0</v>
      </c>
      <c r="S130" s="131">
        <f t="shared" si="28"/>
        <v>0</v>
      </c>
      <c r="T130" s="131">
        <f t="shared" si="28"/>
        <v>0</v>
      </c>
      <c r="U130" s="131">
        <f t="shared" si="28"/>
        <v>0</v>
      </c>
      <c r="V130" s="131">
        <f t="shared" si="33"/>
        <v>0</v>
      </c>
      <c r="W130" s="135" t="e">
        <f t="shared" si="27"/>
        <v>#DIV/0!</v>
      </c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37"/>
      <c r="AI130" s="137"/>
      <c r="AJ130" s="137"/>
      <c r="AK130" s="137"/>
      <c r="AL130" s="137"/>
      <c r="AM130" s="137"/>
      <c r="AN130" s="137"/>
      <c r="AO130" s="137"/>
      <c r="AP130" s="137"/>
      <c r="AQ130" s="137"/>
      <c r="AR130" s="138"/>
      <c r="AS130" s="138"/>
      <c r="AT130" s="138"/>
      <c r="AU130" s="138"/>
      <c r="AV130" s="138"/>
      <c r="AW130" s="138"/>
      <c r="AX130" s="138"/>
      <c r="AY130" s="138"/>
      <c r="AZ130" s="138"/>
      <c r="BA130" s="138"/>
      <c r="BB130" s="138"/>
      <c r="BC130" s="138"/>
      <c r="BD130" s="138"/>
      <c r="BE130" s="138"/>
      <c r="BF130" s="138"/>
      <c r="BG130" s="138"/>
      <c r="BH130" s="138"/>
      <c r="BI130" s="138"/>
      <c r="BJ130" s="138"/>
      <c r="BK130" s="138"/>
      <c r="BL130" s="138"/>
      <c r="BM130" s="138"/>
      <c r="BN130" s="138"/>
      <c r="BO130" s="138"/>
      <c r="BP130" s="138"/>
      <c r="BQ130" s="138"/>
      <c r="BR130" s="138"/>
      <c r="BS130" s="138"/>
      <c r="BT130" s="138"/>
      <c r="BU130" s="138"/>
      <c r="BV130" s="138"/>
      <c r="BW130" s="138"/>
      <c r="BX130" s="138"/>
      <c r="BY130" s="138"/>
      <c r="BZ130" s="138"/>
      <c r="CA130" s="138"/>
      <c r="CB130" s="138"/>
      <c r="CC130" s="138"/>
      <c r="CD130" s="138"/>
      <c r="CE130" s="138"/>
      <c r="CF130" s="138"/>
      <c r="CG130" s="138"/>
      <c r="CH130" s="138"/>
      <c r="CI130" s="138"/>
      <c r="CJ130" s="138"/>
      <c r="CK130" s="138"/>
      <c r="CL130" s="138"/>
      <c r="CM130" s="138"/>
      <c r="CN130" s="138"/>
      <c r="CO130" s="138"/>
      <c r="CP130" s="138"/>
      <c r="CQ130" s="138"/>
      <c r="CR130" s="138"/>
      <c r="CS130" s="138"/>
      <c r="CT130" s="138"/>
      <c r="CU130" s="138"/>
      <c r="CV130" s="138"/>
      <c r="CW130" s="138"/>
      <c r="CX130" s="138"/>
      <c r="CY130" s="138"/>
      <c r="CZ130" s="138"/>
      <c r="DA130" s="138"/>
      <c r="DB130" s="138"/>
      <c r="DC130" s="138"/>
      <c r="DD130" s="138"/>
      <c r="DE130" s="138"/>
      <c r="DF130" s="138"/>
      <c r="DG130" s="138"/>
      <c r="DH130" s="138"/>
      <c r="DI130" s="138"/>
      <c r="DJ130" s="138"/>
      <c r="DK130" s="138"/>
      <c r="DL130" s="138"/>
      <c r="DM130" s="138"/>
      <c r="DN130" s="138"/>
      <c r="DO130" s="138"/>
      <c r="DP130" s="138"/>
      <c r="DQ130" s="138"/>
      <c r="DR130" s="138"/>
      <c r="DS130" s="138"/>
      <c r="DT130" s="138"/>
      <c r="DU130" s="138"/>
      <c r="DV130" s="138"/>
      <c r="DW130" s="138"/>
      <c r="DX130" s="138"/>
      <c r="DY130" s="138"/>
      <c r="DZ130" s="138"/>
      <c r="EA130" s="138"/>
      <c r="EB130" s="138"/>
      <c r="EC130" s="138"/>
      <c r="ED130" s="138"/>
      <c r="EE130" s="138"/>
      <c r="EF130" s="138"/>
      <c r="EG130" s="138"/>
      <c r="EH130" s="138"/>
      <c r="EI130" s="138"/>
      <c r="EJ130" s="138"/>
      <c r="EK130" s="138"/>
      <c r="EL130" s="138"/>
      <c r="EM130" s="138"/>
      <c r="EN130" s="138"/>
      <c r="EO130" s="138"/>
      <c r="EP130" s="138"/>
      <c r="EQ130" s="138"/>
      <c r="ER130" s="138"/>
      <c r="ES130" s="138"/>
      <c r="ET130" s="138"/>
      <c r="EU130" s="138"/>
      <c r="EV130" s="138"/>
      <c r="EW130" s="138"/>
      <c r="EX130" s="138"/>
      <c r="EY130" s="138"/>
      <c r="EZ130" s="138"/>
      <c r="FA130" s="138"/>
      <c r="FB130" s="138"/>
      <c r="FC130" s="138"/>
      <c r="FD130" s="138"/>
      <c r="FE130" s="138"/>
      <c r="FF130" s="138"/>
      <c r="FG130" s="138"/>
      <c r="FH130" s="138"/>
      <c r="FI130" s="138"/>
      <c r="FJ130" s="138"/>
      <c r="FK130" s="138"/>
      <c r="FL130" s="138"/>
      <c r="FM130" s="138"/>
      <c r="FN130" s="138"/>
      <c r="FO130" s="138"/>
      <c r="FP130" s="138"/>
      <c r="FQ130" s="138"/>
      <c r="FR130" s="138"/>
      <c r="FS130" s="138"/>
      <c r="FT130" s="138"/>
      <c r="FU130" s="138"/>
      <c r="FV130" s="138"/>
      <c r="FW130" s="138"/>
      <c r="FX130" s="138"/>
      <c r="FY130" s="138"/>
      <c r="FZ130" s="138"/>
      <c r="GA130" s="138"/>
      <c r="GB130" s="138"/>
      <c r="GC130" s="138"/>
      <c r="GD130" s="138"/>
      <c r="GE130" s="138"/>
      <c r="GF130" s="138"/>
      <c r="GG130" s="138"/>
      <c r="GH130" s="138"/>
      <c r="GI130" s="138"/>
      <c r="GJ130" s="138"/>
      <c r="GK130" s="138"/>
      <c r="GL130" s="138"/>
      <c r="GM130" s="138"/>
      <c r="GN130" s="138"/>
    </row>
    <row r="131" spans="1:196" s="179" customFormat="1" ht="40.9" customHeight="1" thickBot="1" x14ac:dyDescent="0.3">
      <c r="A131" s="140">
        <v>20</v>
      </c>
      <c r="B131" s="175"/>
      <c r="C131" s="176" t="s">
        <v>354</v>
      </c>
      <c r="D131" s="176" t="s">
        <v>317</v>
      </c>
      <c r="E131" s="177" t="s">
        <v>355</v>
      </c>
      <c r="F131" s="174">
        <v>12</v>
      </c>
      <c r="G131" s="174">
        <v>12</v>
      </c>
      <c r="H131" s="174">
        <v>12</v>
      </c>
      <c r="I131" s="238">
        <f t="shared" si="31"/>
        <v>3.4408986939208784E-5</v>
      </c>
      <c r="J131" s="131">
        <f t="shared" si="19"/>
        <v>0</v>
      </c>
      <c r="K131" s="133">
        <f t="shared" ref="K131" si="34">H131/G131</f>
        <v>1</v>
      </c>
      <c r="L131" s="134"/>
      <c r="M131" s="131"/>
      <c r="N131" s="131"/>
      <c r="O131" s="174"/>
      <c r="P131" s="131">
        <f t="shared" si="32"/>
        <v>0</v>
      </c>
      <c r="Q131" s="135"/>
      <c r="R131" s="136">
        <f t="shared" si="25"/>
        <v>12</v>
      </c>
      <c r="S131" s="131">
        <f t="shared" si="28"/>
        <v>12</v>
      </c>
      <c r="T131" s="131">
        <f t="shared" si="28"/>
        <v>12</v>
      </c>
      <c r="U131" s="131">
        <f t="shared" si="28"/>
        <v>12</v>
      </c>
      <c r="V131" s="131">
        <f t="shared" si="33"/>
        <v>0</v>
      </c>
      <c r="W131" s="135">
        <f t="shared" si="27"/>
        <v>1</v>
      </c>
      <c r="X131" s="137"/>
      <c r="Y131" s="137"/>
      <c r="Z131" s="137"/>
      <c r="AA131" s="137"/>
      <c r="AB131" s="137"/>
      <c r="AC131" s="137"/>
      <c r="AD131" s="137"/>
      <c r="AE131" s="137"/>
      <c r="AF131" s="137"/>
      <c r="AG131" s="137"/>
      <c r="AH131" s="137"/>
      <c r="AI131" s="137"/>
      <c r="AJ131" s="137"/>
      <c r="AK131" s="137"/>
      <c r="AL131" s="137"/>
      <c r="AM131" s="137"/>
      <c r="AN131" s="137"/>
      <c r="AO131" s="137"/>
      <c r="AP131" s="137"/>
      <c r="AQ131" s="137"/>
      <c r="AR131" s="138"/>
      <c r="AS131" s="138"/>
      <c r="AT131" s="138"/>
      <c r="AU131" s="138"/>
      <c r="AV131" s="138"/>
      <c r="AW131" s="138"/>
      <c r="AX131" s="138"/>
      <c r="AY131" s="138"/>
      <c r="AZ131" s="138"/>
      <c r="BA131" s="138"/>
      <c r="BB131" s="138"/>
      <c r="BC131" s="138"/>
      <c r="BD131" s="138"/>
      <c r="BE131" s="138"/>
      <c r="BF131" s="138"/>
      <c r="BG131" s="138"/>
      <c r="BH131" s="138"/>
      <c r="BI131" s="138"/>
      <c r="BJ131" s="138"/>
      <c r="BK131" s="138"/>
      <c r="BL131" s="138"/>
      <c r="BM131" s="138"/>
      <c r="BN131" s="138"/>
      <c r="BO131" s="138"/>
      <c r="BP131" s="138"/>
      <c r="BQ131" s="138"/>
      <c r="BR131" s="138"/>
      <c r="BS131" s="138"/>
      <c r="BT131" s="138"/>
      <c r="BU131" s="138"/>
      <c r="BV131" s="138"/>
      <c r="BW131" s="138"/>
      <c r="BX131" s="138"/>
      <c r="BY131" s="138"/>
      <c r="BZ131" s="138"/>
      <c r="CA131" s="138"/>
      <c r="CB131" s="138"/>
      <c r="CC131" s="138"/>
      <c r="CD131" s="138"/>
      <c r="CE131" s="138"/>
      <c r="CF131" s="138"/>
      <c r="CG131" s="138"/>
      <c r="CH131" s="138"/>
      <c r="CI131" s="138"/>
      <c r="CJ131" s="138"/>
      <c r="CK131" s="138"/>
      <c r="CL131" s="138"/>
      <c r="CM131" s="138"/>
      <c r="CN131" s="138"/>
      <c r="CO131" s="138"/>
      <c r="CP131" s="138"/>
      <c r="CQ131" s="138"/>
      <c r="CR131" s="138"/>
      <c r="CS131" s="138"/>
      <c r="CT131" s="138"/>
      <c r="CU131" s="138"/>
      <c r="CV131" s="138"/>
      <c r="CW131" s="138"/>
      <c r="CX131" s="138"/>
      <c r="CY131" s="138"/>
      <c r="CZ131" s="138"/>
      <c r="DA131" s="138"/>
      <c r="DB131" s="138"/>
      <c r="DC131" s="138"/>
      <c r="DD131" s="138"/>
      <c r="DE131" s="138"/>
      <c r="DF131" s="138"/>
      <c r="DG131" s="138"/>
      <c r="DH131" s="138"/>
      <c r="DI131" s="138"/>
      <c r="DJ131" s="138"/>
      <c r="DK131" s="138"/>
      <c r="DL131" s="138"/>
      <c r="DM131" s="138"/>
      <c r="DN131" s="138"/>
      <c r="DO131" s="138"/>
      <c r="DP131" s="138"/>
      <c r="DQ131" s="138"/>
      <c r="DR131" s="138"/>
      <c r="DS131" s="138"/>
      <c r="DT131" s="138"/>
      <c r="DU131" s="138"/>
      <c r="DV131" s="138"/>
      <c r="DW131" s="138"/>
      <c r="DX131" s="138"/>
      <c r="DY131" s="138"/>
      <c r="DZ131" s="138"/>
      <c r="EA131" s="138"/>
      <c r="EB131" s="138"/>
      <c r="EC131" s="138"/>
      <c r="ED131" s="138"/>
      <c r="EE131" s="138"/>
      <c r="EF131" s="138"/>
      <c r="EG131" s="138"/>
      <c r="EH131" s="138"/>
      <c r="EI131" s="138"/>
      <c r="EJ131" s="138"/>
      <c r="EK131" s="138"/>
      <c r="EL131" s="138"/>
      <c r="EM131" s="138"/>
      <c r="EN131" s="138"/>
      <c r="EO131" s="138"/>
      <c r="EP131" s="138"/>
      <c r="EQ131" s="138"/>
      <c r="ER131" s="138"/>
      <c r="ES131" s="138"/>
      <c r="ET131" s="138"/>
      <c r="EU131" s="138"/>
      <c r="EV131" s="138"/>
      <c r="EW131" s="138"/>
      <c r="EX131" s="138"/>
      <c r="EY131" s="138"/>
      <c r="EZ131" s="138"/>
      <c r="FA131" s="138"/>
      <c r="FB131" s="138"/>
      <c r="FC131" s="138"/>
      <c r="FD131" s="138"/>
      <c r="FE131" s="138"/>
      <c r="FF131" s="138"/>
      <c r="FG131" s="138"/>
      <c r="FH131" s="138"/>
      <c r="FI131" s="138"/>
      <c r="FJ131" s="138"/>
      <c r="FK131" s="138"/>
      <c r="FL131" s="138"/>
      <c r="FM131" s="138"/>
      <c r="FN131" s="138"/>
      <c r="FO131" s="138"/>
      <c r="FP131" s="138"/>
      <c r="FQ131" s="138"/>
      <c r="FR131" s="138"/>
      <c r="FS131" s="138"/>
      <c r="FT131" s="138"/>
      <c r="FU131" s="138"/>
      <c r="FV131" s="138"/>
      <c r="FW131" s="138"/>
      <c r="FX131" s="138"/>
      <c r="FY131" s="138"/>
      <c r="FZ131" s="138"/>
      <c r="GA131" s="138"/>
      <c r="GB131" s="138"/>
      <c r="GC131" s="138"/>
      <c r="GD131" s="138"/>
      <c r="GE131" s="178"/>
      <c r="GF131" s="178"/>
      <c r="GG131" s="178"/>
      <c r="GH131" s="178"/>
      <c r="GI131" s="178"/>
      <c r="GJ131" s="178"/>
      <c r="GK131" s="178"/>
      <c r="GL131" s="178"/>
      <c r="GM131" s="178"/>
      <c r="GN131" s="178"/>
    </row>
    <row r="132" spans="1:196" s="139" customFormat="1" ht="37.15" customHeight="1" x14ac:dyDescent="0.25">
      <c r="A132" s="140">
        <v>21</v>
      </c>
      <c r="B132" s="175"/>
      <c r="C132" s="176" t="s">
        <v>356</v>
      </c>
      <c r="D132" s="176" t="s">
        <v>357</v>
      </c>
      <c r="E132" s="177" t="s">
        <v>358</v>
      </c>
      <c r="F132" s="174"/>
      <c r="G132" s="174"/>
      <c r="H132" s="174"/>
      <c r="I132" s="238">
        <f t="shared" si="23"/>
        <v>0</v>
      </c>
      <c r="J132" s="131">
        <f t="shared" si="19"/>
        <v>0</v>
      </c>
      <c r="K132" s="133"/>
      <c r="L132" s="134">
        <v>688.1</v>
      </c>
      <c r="M132" s="131">
        <v>688.1</v>
      </c>
      <c r="N132" s="131">
        <v>512.70000000000005</v>
      </c>
      <c r="O132" s="174">
        <v>282.60000000000002</v>
      </c>
      <c r="P132" s="131">
        <f t="shared" si="24"/>
        <v>-230.10000000000002</v>
      </c>
      <c r="Q132" s="135">
        <f t="shared" ref="Q132" si="35">O132/N132</f>
        <v>0.55119953188999415</v>
      </c>
      <c r="R132" s="136">
        <f t="shared" si="25"/>
        <v>688.1</v>
      </c>
      <c r="S132" s="131">
        <f t="shared" si="28"/>
        <v>688.1</v>
      </c>
      <c r="T132" s="131">
        <f t="shared" si="28"/>
        <v>512.70000000000005</v>
      </c>
      <c r="U132" s="131">
        <f t="shared" si="28"/>
        <v>282.60000000000002</v>
      </c>
      <c r="V132" s="131">
        <f t="shared" si="26"/>
        <v>-230.10000000000002</v>
      </c>
      <c r="W132" s="135">
        <f t="shared" si="27"/>
        <v>0.55119953188999415</v>
      </c>
      <c r="X132" s="137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37"/>
      <c r="AI132" s="137"/>
      <c r="AJ132" s="137"/>
      <c r="AK132" s="137"/>
      <c r="AL132" s="137"/>
      <c r="AM132" s="137"/>
      <c r="AN132" s="137"/>
      <c r="AO132" s="137"/>
      <c r="AP132" s="137"/>
      <c r="AQ132" s="137"/>
      <c r="AR132" s="138"/>
      <c r="AS132" s="138"/>
      <c r="AT132" s="138"/>
      <c r="AU132" s="138"/>
      <c r="AV132" s="138"/>
      <c r="AW132" s="138"/>
      <c r="AX132" s="138"/>
      <c r="AY132" s="138"/>
      <c r="AZ132" s="138"/>
      <c r="BA132" s="138"/>
      <c r="BB132" s="138"/>
      <c r="BC132" s="138"/>
      <c r="BD132" s="138"/>
      <c r="BE132" s="138"/>
      <c r="BF132" s="138"/>
      <c r="BG132" s="138"/>
      <c r="BH132" s="138"/>
      <c r="BI132" s="138"/>
      <c r="BJ132" s="138"/>
      <c r="BK132" s="138"/>
      <c r="BL132" s="138"/>
      <c r="BM132" s="138"/>
      <c r="BN132" s="138"/>
      <c r="BO132" s="138"/>
      <c r="BP132" s="138"/>
      <c r="BQ132" s="138"/>
      <c r="BR132" s="138"/>
      <c r="BS132" s="138"/>
      <c r="BT132" s="138"/>
      <c r="BU132" s="138"/>
      <c r="BV132" s="138"/>
      <c r="BW132" s="138"/>
      <c r="BX132" s="138"/>
      <c r="BY132" s="138"/>
      <c r="BZ132" s="138"/>
      <c r="CA132" s="138"/>
      <c r="CB132" s="138"/>
      <c r="CC132" s="138"/>
      <c r="CD132" s="138"/>
      <c r="CE132" s="138"/>
      <c r="CF132" s="138"/>
      <c r="CG132" s="138"/>
      <c r="CH132" s="138"/>
      <c r="CI132" s="138"/>
      <c r="CJ132" s="138"/>
      <c r="CK132" s="138"/>
      <c r="CL132" s="138"/>
      <c r="CM132" s="138"/>
      <c r="CN132" s="138"/>
      <c r="CO132" s="138"/>
      <c r="CP132" s="138"/>
      <c r="CQ132" s="138"/>
      <c r="CR132" s="138"/>
      <c r="CS132" s="138"/>
      <c r="CT132" s="138"/>
      <c r="CU132" s="138"/>
      <c r="CV132" s="138"/>
      <c r="CW132" s="138"/>
      <c r="CX132" s="138"/>
      <c r="CY132" s="138"/>
      <c r="CZ132" s="138"/>
      <c r="DA132" s="138"/>
      <c r="DB132" s="138"/>
      <c r="DC132" s="138"/>
      <c r="DD132" s="138"/>
      <c r="DE132" s="138"/>
      <c r="DF132" s="138"/>
      <c r="DG132" s="138"/>
      <c r="DH132" s="138"/>
      <c r="DI132" s="138"/>
      <c r="DJ132" s="138"/>
      <c r="DK132" s="138"/>
      <c r="DL132" s="138"/>
      <c r="DM132" s="138"/>
      <c r="DN132" s="138"/>
      <c r="DO132" s="138"/>
      <c r="DP132" s="138"/>
      <c r="DQ132" s="138"/>
      <c r="DR132" s="138"/>
      <c r="DS132" s="138"/>
      <c r="DT132" s="138"/>
      <c r="DU132" s="138"/>
      <c r="DV132" s="138"/>
      <c r="DW132" s="138"/>
      <c r="DX132" s="138"/>
      <c r="DY132" s="138"/>
      <c r="DZ132" s="138"/>
      <c r="EA132" s="138"/>
      <c r="EB132" s="138"/>
      <c r="EC132" s="138"/>
      <c r="ED132" s="138"/>
      <c r="EE132" s="138"/>
      <c r="EF132" s="138"/>
      <c r="EG132" s="138"/>
      <c r="EH132" s="138"/>
      <c r="EI132" s="138"/>
      <c r="EJ132" s="138"/>
      <c r="EK132" s="138"/>
      <c r="EL132" s="138"/>
      <c r="EM132" s="138"/>
      <c r="EN132" s="138"/>
      <c r="EO132" s="138"/>
      <c r="EP132" s="138"/>
      <c r="EQ132" s="138"/>
      <c r="ER132" s="138"/>
      <c r="ES132" s="138"/>
      <c r="ET132" s="138"/>
      <c r="EU132" s="138"/>
      <c r="EV132" s="138"/>
      <c r="EW132" s="138"/>
      <c r="EX132" s="138"/>
      <c r="EY132" s="138"/>
      <c r="EZ132" s="138"/>
      <c r="FA132" s="138"/>
      <c r="FB132" s="138"/>
      <c r="FC132" s="138"/>
      <c r="FD132" s="138"/>
      <c r="FE132" s="138"/>
      <c r="FF132" s="138"/>
      <c r="FG132" s="138"/>
      <c r="FH132" s="138"/>
      <c r="FI132" s="138"/>
      <c r="FJ132" s="138"/>
      <c r="FK132" s="138"/>
      <c r="FL132" s="138"/>
      <c r="FM132" s="138"/>
      <c r="FN132" s="138"/>
      <c r="FO132" s="138"/>
      <c r="FP132" s="138"/>
      <c r="FQ132" s="138"/>
      <c r="FR132" s="138"/>
      <c r="FS132" s="138"/>
      <c r="FT132" s="138"/>
      <c r="FU132" s="138"/>
      <c r="FV132" s="138"/>
      <c r="FW132" s="138"/>
      <c r="FX132" s="138"/>
      <c r="FY132" s="138"/>
      <c r="FZ132" s="138"/>
      <c r="GA132" s="138"/>
      <c r="GB132" s="138"/>
      <c r="GC132" s="138"/>
      <c r="GD132" s="138"/>
      <c r="GE132" s="138"/>
      <c r="GF132" s="138"/>
      <c r="GG132" s="138"/>
      <c r="GH132" s="138"/>
      <c r="GI132" s="138"/>
      <c r="GJ132" s="138"/>
      <c r="GK132" s="138"/>
      <c r="GL132" s="138"/>
      <c r="GM132" s="138"/>
      <c r="GN132" s="138"/>
    </row>
    <row r="133" spans="1:196" s="139" customFormat="1" ht="24.75" customHeight="1" x14ac:dyDescent="0.25">
      <c r="A133" s="140">
        <v>22</v>
      </c>
      <c r="B133" s="175"/>
      <c r="C133" s="176" t="s">
        <v>359</v>
      </c>
      <c r="D133" s="176" t="s">
        <v>360</v>
      </c>
      <c r="E133" s="177" t="s">
        <v>361</v>
      </c>
      <c r="F133" s="174">
        <v>18.7</v>
      </c>
      <c r="G133" s="174">
        <v>15.6</v>
      </c>
      <c r="H133" s="174">
        <v>15.6</v>
      </c>
      <c r="I133" s="238">
        <f t="shared" si="23"/>
        <v>4.4731683020971422E-5</v>
      </c>
      <c r="J133" s="131">
        <f t="shared" si="19"/>
        <v>0</v>
      </c>
      <c r="K133" s="133">
        <f t="shared" ref="K133" si="36">H133/G133</f>
        <v>1</v>
      </c>
      <c r="L133" s="134"/>
      <c r="M133" s="131"/>
      <c r="N133" s="131"/>
      <c r="O133" s="174"/>
      <c r="P133" s="131">
        <f t="shared" si="24"/>
        <v>0</v>
      </c>
      <c r="Q133" s="135"/>
      <c r="R133" s="136">
        <f t="shared" si="25"/>
        <v>18.7</v>
      </c>
      <c r="S133" s="131">
        <f t="shared" si="28"/>
        <v>18.7</v>
      </c>
      <c r="T133" s="131">
        <f t="shared" si="28"/>
        <v>15.6</v>
      </c>
      <c r="U133" s="131">
        <f t="shared" si="28"/>
        <v>15.6</v>
      </c>
      <c r="V133" s="131">
        <f t="shared" si="26"/>
        <v>0</v>
      </c>
      <c r="W133" s="135">
        <f t="shared" si="27"/>
        <v>1</v>
      </c>
      <c r="X133" s="137"/>
      <c r="Y133" s="137"/>
      <c r="Z133" s="137"/>
      <c r="AA133" s="137"/>
      <c r="AB133" s="137"/>
      <c r="AC133" s="137"/>
      <c r="AD133" s="137"/>
      <c r="AE133" s="137"/>
      <c r="AF133" s="137"/>
      <c r="AG133" s="137"/>
      <c r="AH133" s="137"/>
      <c r="AI133" s="137"/>
      <c r="AJ133" s="137"/>
      <c r="AK133" s="137"/>
      <c r="AL133" s="137"/>
      <c r="AM133" s="137"/>
      <c r="AN133" s="137"/>
      <c r="AO133" s="137"/>
      <c r="AP133" s="137"/>
      <c r="AQ133" s="137"/>
      <c r="AR133" s="138"/>
      <c r="AS133" s="138"/>
      <c r="AT133" s="138"/>
      <c r="AU133" s="138"/>
      <c r="AV133" s="138"/>
      <c r="AW133" s="138"/>
      <c r="AX133" s="138"/>
      <c r="AY133" s="138"/>
      <c r="AZ133" s="138"/>
      <c r="BA133" s="138"/>
      <c r="BB133" s="138"/>
      <c r="BC133" s="138"/>
      <c r="BD133" s="138"/>
      <c r="BE133" s="138"/>
      <c r="BF133" s="138"/>
      <c r="BG133" s="138"/>
      <c r="BH133" s="138"/>
      <c r="BI133" s="138"/>
      <c r="BJ133" s="138"/>
      <c r="BK133" s="138"/>
      <c r="BL133" s="138"/>
      <c r="BM133" s="138"/>
      <c r="BN133" s="138"/>
      <c r="BO133" s="138"/>
      <c r="BP133" s="138"/>
      <c r="BQ133" s="138"/>
      <c r="BR133" s="138"/>
      <c r="BS133" s="138"/>
      <c r="BT133" s="138"/>
      <c r="BU133" s="138"/>
      <c r="BV133" s="138"/>
      <c r="BW133" s="138"/>
      <c r="BX133" s="138"/>
      <c r="BY133" s="138"/>
      <c r="BZ133" s="138"/>
      <c r="CA133" s="138"/>
      <c r="CB133" s="138"/>
      <c r="CC133" s="138"/>
      <c r="CD133" s="138"/>
      <c r="CE133" s="138"/>
      <c r="CF133" s="138"/>
      <c r="CG133" s="138"/>
      <c r="CH133" s="138"/>
      <c r="CI133" s="138"/>
      <c r="CJ133" s="138"/>
      <c r="CK133" s="138"/>
      <c r="CL133" s="138"/>
      <c r="CM133" s="138"/>
      <c r="CN133" s="138"/>
      <c r="CO133" s="138"/>
      <c r="CP133" s="138"/>
      <c r="CQ133" s="138"/>
      <c r="CR133" s="138"/>
      <c r="CS133" s="138"/>
      <c r="CT133" s="138"/>
      <c r="CU133" s="138"/>
      <c r="CV133" s="138"/>
      <c r="CW133" s="138"/>
      <c r="CX133" s="138"/>
      <c r="CY133" s="138"/>
      <c r="CZ133" s="138"/>
      <c r="DA133" s="138"/>
      <c r="DB133" s="138"/>
      <c r="DC133" s="138"/>
      <c r="DD133" s="138"/>
      <c r="DE133" s="138"/>
      <c r="DF133" s="138"/>
      <c r="DG133" s="138"/>
      <c r="DH133" s="138"/>
      <c r="DI133" s="138"/>
      <c r="DJ133" s="138"/>
      <c r="DK133" s="138"/>
      <c r="DL133" s="138"/>
      <c r="DM133" s="138"/>
      <c r="DN133" s="138"/>
      <c r="DO133" s="138"/>
      <c r="DP133" s="138"/>
      <c r="DQ133" s="138"/>
      <c r="DR133" s="138"/>
      <c r="DS133" s="138"/>
      <c r="DT133" s="138"/>
      <c r="DU133" s="138"/>
      <c r="DV133" s="138"/>
      <c r="DW133" s="138"/>
      <c r="DX133" s="138"/>
      <c r="DY133" s="138"/>
      <c r="DZ133" s="138"/>
      <c r="EA133" s="138"/>
      <c r="EB133" s="138"/>
      <c r="EC133" s="138"/>
      <c r="ED133" s="138"/>
      <c r="EE133" s="138"/>
      <c r="EF133" s="138"/>
      <c r="EG133" s="138"/>
      <c r="EH133" s="138"/>
      <c r="EI133" s="138"/>
      <c r="EJ133" s="138"/>
      <c r="EK133" s="138"/>
      <c r="EL133" s="138"/>
      <c r="EM133" s="138"/>
      <c r="EN133" s="138"/>
      <c r="EO133" s="138"/>
      <c r="EP133" s="138"/>
      <c r="EQ133" s="138"/>
      <c r="ER133" s="138"/>
      <c r="ES133" s="138"/>
      <c r="ET133" s="138"/>
      <c r="EU133" s="138"/>
      <c r="EV133" s="138"/>
      <c r="EW133" s="138"/>
      <c r="EX133" s="138"/>
      <c r="EY133" s="138"/>
      <c r="EZ133" s="138"/>
      <c r="FA133" s="138"/>
      <c r="FB133" s="138"/>
      <c r="FC133" s="138"/>
      <c r="FD133" s="138"/>
      <c r="FE133" s="138"/>
      <c r="FF133" s="138"/>
      <c r="FG133" s="138"/>
      <c r="FH133" s="138"/>
      <c r="FI133" s="138"/>
      <c r="FJ133" s="138"/>
      <c r="FK133" s="138"/>
      <c r="FL133" s="138"/>
      <c r="FM133" s="138"/>
      <c r="FN133" s="138"/>
      <c r="FO133" s="138"/>
      <c r="FP133" s="138"/>
      <c r="FQ133" s="138"/>
      <c r="FR133" s="138"/>
      <c r="FS133" s="138"/>
      <c r="FT133" s="138"/>
      <c r="FU133" s="138"/>
      <c r="FV133" s="138"/>
      <c r="FW133" s="138"/>
      <c r="FX133" s="138"/>
      <c r="FY133" s="138"/>
      <c r="FZ133" s="138"/>
      <c r="GA133" s="138"/>
      <c r="GB133" s="138"/>
      <c r="GC133" s="138"/>
      <c r="GD133" s="138"/>
      <c r="GE133" s="138"/>
      <c r="GF133" s="138"/>
      <c r="GG133" s="138"/>
      <c r="GH133" s="138"/>
      <c r="GI133" s="138"/>
      <c r="GJ133" s="138"/>
      <c r="GK133" s="138"/>
      <c r="GL133" s="138"/>
      <c r="GM133" s="138"/>
      <c r="GN133" s="138"/>
    </row>
    <row r="134" spans="1:196" ht="24.75" customHeight="1" x14ac:dyDescent="0.25">
      <c r="A134" s="140">
        <v>23</v>
      </c>
      <c r="B134" s="141" t="s">
        <v>362</v>
      </c>
      <c r="C134" s="176" t="s">
        <v>363</v>
      </c>
      <c r="D134" s="176" t="s">
        <v>268</v>
      </c>
      <c r="E134" s="244" t="s">
        <v>364</v>
      </c>
      <c r="F134" s="180">
        <v>3230</v>
      </c>
      <c r="G134" s="180">
        <v>980</v>
      </c>
      <c r="H134" s="180"/>
      <c r="I134" s="132">
        <f t="shared" si="23"/>
        <v>0</v>
      </c>
      <c r="J134" s="131">
        <f t="shared" si="19"/>
        <v>-980</v>
      </c>
      <c r="K134" s="133">
        <f t="shared" si="21"/>
        <v>0</v>
      </c>
      <c r="L134" s="134"/>
      <c r="M134" s="131"/>
      <c r="N134" s="131"/>
      <c r="O134" s="180"/>
      <c r="P134" s="131">
        <f t="shared" si="24"/>
        <v>0</v>
      </c>
      <c r="Q134" s="135"/>
      <c r="R134" s="136">
        <f t="shared" si="25"/>
        <v>3230</v>
      </c>
      <c r="S134" s="131">
        <f t="shared" si="28"/>
        <v>3230</v>
      </c>
      <c r="T134" s="131">
        <f t="shared" si="28"/>
        <v>980</v>
      </c>
      <c r="U134" s="131">
        <f t="shared" si="28"/>
        <v>0</v>
      </c>
      <c r="V134" s="131">
        <f t="shared" si="26"/>
        <v>-980</v>
      </c>
      <c r="W134" s="135">
        <f t="shared" si="27"/>
        <v>0</v>
      </c>
      <c r="X134" s="137"/>
      <c r="Y134" s="137"/>
      <c r="Z134" s="137"/>
      <c r="AA134" s="137"/>
      <c r="AB134" s="137"/>
      <c r="AC134" s="137"/>
      <c r="AD134" s="137"/>
      <c r="AE134" s="137"/>
      <c r="AF134" s="137"/>
      <c r="AG134" s="137"/>
      <c r="AH134" s="137"/>
      <c r="AI134" s="137"/>
      <c r="AJ134" s="137"/>
      <c r="AK134" s="137"/>
      <c r="AL134" s="137"/>
      <c r="AM134" s="137"/>
      <c r="AN134" s="137"/>
      <c r="AO134" s="137"/>
      <c r="AP134" s="137"/>
      <c r="AQ134" s="137"/>
    </row>
    <row r="135" spans="1:196" s="139" customFormat="1" ht="23.25" customHeight="1" x14ac:dyDescent="0.25">
      <c r="A135" s="140">
        <v>24</v>
      </c>
      <c r="B135" s="141" t="s">
        <v>365</v>
      </c>
      <c r="C135" s="176" t="s">
        <v>366</v>
      </c>
      <c r="D135" s="176" t="s">
        <v>267</v>
      </c>
      <c r="E135" s="184" t="s">
        <v>367</v>
      </c>
      <c r="F135" s="180">
        <v>87438.8</v>
      </c>
      <c r="G135" s="180">
        <v>43719.6</v>
      </c>
      <c r="H135" s="180">
        <v>43719.6</v>
      </c>
      <c r="I135" s="132">
        <f t="shared" si="23"/>
        <v>0.12536226211561935</v>
      </c>
      <c r="J135" s="131">
        <f t="shared" si="19"/>
        <v>0</v>
      </c>
      <c r="K135" s="133">
        <f t="shared" si="21"/>
        <v>1</v>
      </c>
      <c r="L135" s="134"/>
      <c r="M135" s="131"/>
      <c r="N135" s="131"/>
      <c r="O135" s="180"/>
      <c r="P135" s="131">
        <f t="shared" si="24"/>
        <v>0</v>
      </c>
      <c r="Q135" s="135"/>
      <c r="R135" s="136">
        <f t="shared" si="25"/>
        <v>87438.8</v>
      </c>
      <c r="S135" s="131">
        <f t="shared" si="28"/>
        <v>87438.8</v>
      </c>
      <c r="T135" s="131">
        <f t="shared" si="28"/>
        <v>43719.6</v>
      </c>
      <c r="U135" s="131">
        <f t="shared" si="28"/>
        <v>43719.6</v>
      </c>
      <c r="V135" s="131">
        <f t="shared" si="26"/>
        <v>0</v>
      </c>
      <c r="W135" s="135">
        <f t="shared" si="27"/>
        <v>1</v>
      </c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37"/>
      <c r="AH135" s="137"/>
      <c r="AI135" s="137"/>
      <c r="AJ135" s="137"/>
      <c r="AK135" s="137"/>
      <c r="AL135" s="137"/>
      <c r="AM135" s="137"/>
      <c r="AN135" s="137"/>
      <c r="AO135" s="137"/>
      <c r="AP135" s="137"/>
      <c r="AQ135" s="137"/>
      <c r="AR135" s="138"/>
      <c r="AS135" s="138"/>
      <c r="AT135" s="138"/>
      <c r="AU135" s="138"/>
      <c r="AV135" s="138"/>
      <c r="AW135" s="138"/>
      <c r="AX135" s="138"/>
      <c r="AY135" s="138"/>
      <c r="AZ135" s="138"/>
      <c r="BA135" s="138"/>
      <c r="BB135" s="138"/>
      <c r="BC135" s="138"/>
      <c r="BD135" s="138"/>
      <c r="BE135" s="138"/>
      <c r="BF135" s="138"/>
      <c r="BG135" s="138"/>
      <c r="BH135" s="138"/>
      <c r="BI135" s="138"/>
      <c r="BJ135" s="138"/>
      <c r="BK135" s="138"/>
      <c r="BL135" s="138"/>
      <c r="BM135" s="138"/>
      <c r="BN135" s="138"/>
      <c r="BO135" s="138"/>
      <c r="BP135" s="138"/>
      <c r="BQ135" s="138"/>
      <c r="BR135" s="138"/>
      <c r="BS135" s="138"/>
      <c r="BT135" s="138"/>
      <c r="BU135" s="138"/>
      <c r="BV135" s="138"/>
      <c r="BW135" s="138"/>
      <c r="BX135" s="138"/>
      <c r="BY135" s="138"/>
      <c r="BZ135" s="138"/>
      <c r="CA135" s="138"/>
      <c r="CB135" s="138"/>
      <c r="CC135" s="138"/>
      <c r="CD135" s="138"/>
      <c r="CE135" s="138"/>
      <c r="CF135" s="138"/>
      <c r="CG135" s="138"/>
      <c r="CH135" s="138"/>
      <c r="CI135" s="138"/>
      <c r="CJ135" s="138"/>
      <c r="CK135" s="138"/>
      <c r="CL135" s="138"/>
      <c r="CM135" s="138"/>
      <c r="CN135" s="138"/>
      <c r="CO135" s="138"/>
      <c r="CP135" s="138"/>
      <c r="CQ135" s="138"/>
      <c r="CR135" s="138"/>
      <c r="CS135" s="138"/>
      <c r="CT135" s="138"/>
      <c r="CU135" s="138"/>
      <c r="CV135" s="138"/>
      <c r="CW135" s="138"/>
      <c r="CX135" s="138"/>
      <c r="CY135" s="138"/>
      <c r="CZ135" s="138"/>
      <c r="DA135" s="138"/>
      <c r="DB135" s="138"/>
      <c r="DC135" s="138"/>
      <c r="DD135" s="138"/>
      <c r="DE135" s="138"/>
      <c r="DF135" s="138"/>
      <c r="DG135" s="138"/>
      <c r="DH135" s="138"/>
      <c r="DI135" s="138"/>
      <c r="DJ135" s="138"/>
      <c r="DK135" s="138"/>
      <c r="DL135" s="138"/>
      <c r="DM135" s="138"/>
      <c r="DN135" s="138"/>
      <c r="DO135" s="138"/>
      <c r="DP135" s="138"/>
      <c r="DQ135" s="138"/>
      <c r="DR135" s="138"/>
      <c r="DS135" s="138"/>
      <c r="DT135" s="138"/>
      <c r="DU135" s="138"/>
      <c r="DV135" s="138"/>
      <c r="DW135" s="138"/>
      <c r="DX135" s="138"/>
      <c r="DY135" s="138"/>
      <c r="DZ135" s="138"/>
      <c r="EA135" s="138"/>
      <c r="EB135" s="138"/>
      <c r="EC135" s="138"/>
      <c r="ED135" s="138"/>
      <c r="EE135" s="138"/>
      <c r="EF135" s="138"/>
      <c r="EG135" s="138"/>
      <c r="EH135" s="138"/>
      <c r="EI135" s="138"/>
      <c r="EJ135" s="138"/>
      <c r="EK135" s="138"/>
      <c r="EL135" s="138"/>
      <c r="EM135" s="138"/>
      <c r="EN135" s="138"/>
      <c r="EO135" s="138"/>
      <c r="EP135" s="138"/>
      <c r="EQ135" s="138"/>
      <c r="ER135" s="138"/>
      <c r="ES135" s="138"/>
      <c r="ET135" s="138"/>
      <c r="EU135" s="138"/>
      <c r="EV135" s="138"/>
      <c r="EW135" s="138"/>
      <c r="EX135" s="138"/>
      <c r="EY135" s="138"/>
      <c r="EZ135" s="138"/>
      <c r="FA135" s="138"/>
      <c r="FB135" s="138"/>
      <c r="FC135" s="138"/>
      <c r="FD135" s="138"/>
      <c r="FE135" s="138"/>
      <c r="FF135" s="138"/>
      <c r="FG135" s="138"/>
      <c r="FH135" s="138"/>
      <c r="FI135" s="138"/>
      <c r="FJ135" s="138"/>
      <c r="FK135" s="138"/>
      <c r="FL135" s="138"/>
      <c r="FM135" s="138"/>
      <c r="FN135" s="138"/>
      <c r="FO135" s="138"/>
      <c r="FP135" s="138"/>
      <c r="FQ135" s="138"/>
      <c r="FR135" s="138"/>
      <c r="FS135" s="138"/>
      <c r="FT135" s="138"/>
      <c r="FU135" s="138"/>
      <c r="FV135" s="138"/>
      <c r="FW135" s="138"/>
      <c r="FX135" s="138"/>
      <c r="FY135" s="138"/>
      <c r="FZ135" s="138"/>
      <c r="GA135" s="138"/>
      <c r="GB135" s="138"/>
      <c r="GC135" s="138"/>
      <c r="GD135" s="138"/>
      <c r="GE135" s="138"/>
      <c r="GF135" s="138"/>
      <c r="GG135" s="138"/>
      <c r="GH135" s="138"/>
      <c r="GI135" s="138"/>
      <c r="GJ135" s="138"/>
      <c r="GK135" s="138"/>
      <c r="GL135" s="138"/>
      <c r="GM135" s="138"/>
      <c r="GN135" s="138"/>
    </row>
    <row r="136" spans="1:196" s="139" customFormat="1" ht="23.25" customHeight="1" x14ac:dyDescent="0.25">
      <c r="A136" s="140">
        <v>25</v>
      </c>
      <c r="B136" s="141" t="s">
        <v>365</v>
      </c>
      <c r="C136" s="176" t="s">
        <v>368</v>
      </c>
      <c r="D136" s="176" t="s">
        <v>267</v>
      </c>
      <c r="E136" s="184" t="s">
        <v>369</v>
      </c>
      <c r="F136" s="180">
        <v>200</v>
      </c>
      <c r="G136" s="180">
        <v>200</v>
      </c>
      <c r="H136" s="180"/>
      <c r="I136" s="240">
        <f t="shared" si="23"/>
        <v>0</v>
      </c>
      <c r="J136" s="131">
        <f t="shared" si="19"/>
        <v>-200</v>
      </c>
      <c r="K136" s="133"/>
      <c r="L136" s="134">
        <v>4427</v>
      </c>
      <c r="M136" s="131">
        <v>4427</v>
      </c>
      <c r="N136" s="131">
        <v>4427</v>
      </c>
      <c r="O136" s="131">
        <v>4427</v>
      </c>
      <c r="P136" s="131">
        <f t="shared" si="24"/>
        <v>0</v>
      </c>
      <c r="Q136" s="135">
        <f t="shared" ref="Q136" si="37">O136/N136</f>
        <v>1</v>
      </c>
      <c r="R136" s="136">
        <f t="shared" si="25"/>
        <v>4627</v>
      </c>
      <c r="S136" s="131">
        <f t="shared" si="28"/>
        <v>4627</v>
      </c>
      <c r="T136" s="131">
        <f t="shared" si="28"/>
        <v>4627</v>
      </c>
      <c r="U136" s="131">
        <f t="shared" si="28"/>
        <v>4427</v>
      </c>
      <c r="V136" s="131">
        <f t="shared" si="26"/>
        <v>-200</v>
      </c>
      <c r="W136" s="135">
        <f t="shared" si="27"/>
        <v>0.95677544845472229</v>
      </c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7"/>
      <c r="AH136" s="137"/>
      <c r="AI136" s="137"/>
      <c r="AJ136" s="137"/>
      <c r="AK136" s="137"/>
      <c r="AL136" s="137"/>
      <c r="AM136" s="137"/>
      <c r="AN136" s="137"/>
      <c r="AO136" s="137"/>
      <c r="AP136" s="137"/>
      <c r="AQ136" s="137"/>
      <c r="AR136" s="138"/>
      <c r="AS136" s="138"/>
      <c r="AT136" s="138"/>
      <c r="AU136" s="138"/>
      <c r="AV136" s="138"/>
      <c r="AW136" s="138"/>
      <c r="AX136" s="138"/>
      <c r="AY136" s="138"/>
      <c r="AZ136" s="138"/>
      <c r="BA136" s="138"/>
      <c r="BB136" s="138"/>
      <c r="BC136" s="138"/>
      <c r="BD136" s="138"/>
      <c r="BE136" s="138"/>
      <c r="BF136" s="138"/>
      <c r="BG136" s="138"/>
      <c r="BH136" s="138"/>
      <c r="BI136" s="138"/>
      <c r="BJ136" s="138"/>
      <c r="BK136" s="138"/>
      <c r="BL136" s="138"/>
      <c r="BM136" s="138"/>
      <c r="BN136" s="138"/>
      <c r="BO136" s="138"/>
      <c r="BP136" s="138"/>
      <c r="BQ136" s="138"/>
      <c r="BR136" s="138"/>
      <c r="BS136" s="138"/>
      <c r="BT136" s="138"/>
      <c r="BU136" s="138"/>
      <c r="BV136" s="138"/>
      <c r="BW136" s="138"/>
      <c r="BX136" s="138"/>
      <c r="BY136" s="138"/>
      <c r="BZ136" s="138"/>
      <c r="CA136" s="138"/>
      <c r="CB136" s="138"/>
      <c r="CC136" s="138"/>
      <c r="CD136" s="138"/>
      <c r="CE136" s="138"/>
      <c r="CF136" s="138"/>
      <c r="CG136" s="138"/>
      <c r="CH136" s="138"/>
      <c r="CI136" s="138"/>
      <c r="CJ136" s="138"/>
      <c r="CK136" s="138"/>
      <c r="CL136" s="138"/>
      <c r="CM136" s="138"/>
      <c r="CN136" s="138"/>
      <c r="CO136" s="138"/>
      <c r="CP136" s="138"/>
      <c r="CQ136" s="138"/>
      <c r="CR136" s="138"/>
      <c r="CS136" s="138"/>
      <c r="CT136" s="138"/>
      <c r="CU136" s="138"/>
      <c r="CV136" s="138"/>
      <c r="CW136" s="138"/>
      <c r="CX136" s="138"/>
      <c r="CY136" s="138"/>
      <c r="CZ136" s="138"/>
      <c r="DA136" s="138"/>
      <c r="DB136" s="138"/>
      <c r="DC136" s="138"/>
      <c r="DD136" s="138"/>
      <c r="DE136" s="138"/>
      <c r="DF136" s="138"/>
      <c r="DG136" s="138"/>
      <c r="DH136" s="138"/>
      <c r="DI136" s="138"/>
      <c r="DJ136" s="138"/>
      <c r="DK136" s="138"/>
      <c r="DL136" s="138"/>
      <c r="DM136" s="138"/>
      <c r="DN136" s="138"/>
      <c r="DO136" s="138"/>
      <c r="DP136" s="138"/>
      <c r="DQ136" s="138"/>
      <c r="DR136" s="138"/>
      <c r="DS136" s="138"/>
      <c r="DT136" s="138"/>
      <c r="DU136" s="138"/>
      <c r="DV136" s="138"/>
      <c r="DW136" s="138"/>
      <c r="DX136" s="138"/>
      <c r="DY136" s="138"/>
      <c r="DZ136" s="138"/>
      <c r="EA136" s="138"/>
      <c r="EB136" s="138"/>
      <c r="EC136" s="138"/>
      <c r="ED136" s="138"/>
      <c r="EE136" s="138"/>
      <c r="EF136" s="138"/>
      <c r="EG136" s="138"/>
      <c r="EH136" s="138"/>
      <c r="EI136" s="138"/>
      <c r="EJ136" s="138"/>
      <c r="EK136" s="138"/>
      <c r="EL136" s="138"/>
      <c r="EM136" s="138"/>
      <c r="EN136" s="138"/>
      <c r="EO136" s="138"/>
      <c r="EP136" s="138"/>
      <c r="EQ136" s="138"/>
      <c r="ER136" s="138"/>
      <c r="ES136" s="138"/>
      <c r="ET136" s="138"/>
      <c r="EU136" s="138"/>
      <c r="EV136" s="138"/>
      <c r="EW136" s="138"/>
      <c r="EX136" s="138"/>
      <c r="EY136" s="138"/>
      <c r="EZ136" s="138"/>
      <c r="FA136" s="138"/>
      <c r="FB136" s="138"/>
      <c r="FC136" s="138"/>
      <c r="FD136" s="138"/>
      <c r="FE136" s="138"/>
      <c r="FF136" s="138"/>
      <c r="FG136" s="138"/>
      <c r="FH136" s="138"/>
      <c r="FI136" s="138"/>
      <c r="FJ136" s="138"/>
      <c r="FK136" s="138"/>
      <c r="FL136" s="138"/>
      <c r="FM136" s="138"/>
      <c r="FN136" s="138"/>
      <c r="FO136" s="138"/>
      <c r="FP136" s="138"/>
      <c r="FQ136" s="138"/>
      <c r="FR136" s="138"/>
      <c r="FS136" s="138"/>
      <c r="FT136" s="138"/>
      <c r="FU136" s="138"/>
      <c r="FV136" s="138"/>
      <c r="FW136" s="138"/>
      <c r="FX136" s="138"/>
      <c r="FY136" s="138"/>
      <c r="FZ136" s="138"/>
      <c r="GA136" s="138"/>
      <c r="GB136" s="138"/>
      <c r="GC136" s="138"/>
      <c r="GD136" s="138"/>
      <c r="GE136" s="138"/>
      <c r="GF136" s="138"/>
      <c r="GG136" s="138"/>
      <c r="GH136" s="138"/>
      <c r="GI136" s="138"/>
      <c r="GJ136" s="138"/>
      <c r="GK136" s="138"/>
      <c r="GL136" s="138"/>
      <c r="GM136" s="138"/>
      <c r="GN136" s="138"/>
    </row>
    <row r="137" spans="1:196" s="200" customFormat="1" ht="93.75" customHeight="1" x14ac:dyDescent="0.3">
      <c r="A137" s="160"/>
      <c r="B137" s="194"/>
      <c r="C137" s="194"/>
      <c r="D137" s="194"/>
      <c r="E137" s="201" t="s">
        <v>370</v>
      </c>
      <c r="F137" s="149">
        <v>200</v>
      </c>
      <c r="G137" s="149">
        <v>200</v>
      </c>
      <c r="H137" s="149"/>
      <c r="I137" s="245">
        <f t="shared" si="23"/>
        <v>0</v>
      </c>
      <c r="J137" s="150">
        <f t="shared" si="19"/>
        <v>-200</v>
      </c>
      <c r="K137" s="163"/>
      <c r="L137" s="164"/>
      <c r="M137" s="150"/>
      <c r="N137" s="150"/>
      <c r="O137" s="149"/>
      <c r="P137" s="131">
        <f t="shared" si="24"/>
        <v>0</v>
      </c>
      <c r="Q137" s="199"/>
      <c r="R137" s="165">
        <f t="shared" si="25"/>
        <v>200</v>
      </c>
      <c r="S137" s="150">
        <f t="shared" si="28"/>
        <v>200</v>
      </c>
      <c r="T137" s="150">
        <f t="shared" si="28"/>
        <v>200</v>
      </c>
      <c r="U137" s="150">
        <f t="shared" si="28"/>
        <v>0</v>
      </c>
      <c r="V137" s="150">
        <f t="shared" si="26"/>
        <v>-200</v>
      </c>
      <c r="W137" s="199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66"/>
      <c r="AJ137" s="166"/>
      <c r="AK137" s="166"/>
      <c r="AL137" s="166"/>
      <c r="AM137" s="166"/>
      <c r="AN137" s="166"/>
      <c r="AO137" s="166"/>
      <c r="AP137" s="166"/>
      <c r="AQ137" s="166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7"/>
      <c r="BQ137" s="167"/>
      <c r="BR137" s="167"/>
      <c r="BS137" s="167"/>
      <c r="BT137" s="167"/>
      <c r="BU137" s="167"/>
      <c r="BV137" s="167"/>
      <c r="BW137" s="167"/>
      <c r="BX137" s="167"/>
      <c r="BY137" s="167"/>
      <c r="BZ137" s="167"/>
      <c r="CA137" s="167"/>
      <c r="CB137" s="167"/>
      <c r="CC137" s="167"/>
      <c r="CD137" s="167"/>
      <c r="CE137" s="167"/>
      <c r="CF137" s="167"/>
      <c r="CG137" s="167"/>
      <c r="CH137" s="167"/>
      <c r="CI137" s="167"/>
      <c r="CJ137" s="167"/>
      <c r="CK137" s="167"/>
      <c r="CL137" s="167"/>
      <c r="CM137" s="167"/>
      <c r="CN137" s="167"/>
      <c r="CO137" s="167"/>
      <c r="CP137" s="167"/>
      <c r="CQ137" s="167"/>
      <c r="CR137" s="167"/>
      <c r="CS137" s="167"/>
      <c r="CT137" s="167"/>
      <c r="CU137" s="167"/>
      <c r="CV137" s="167"/>
      <c r="CW137" s="167"/>
      <c r="CX137" s="167"/>
      <c r="CY137" s="167"/>
      <c r="CZ137" s="167"/>
      <c r="DA137" s="167"/>
      <c r="DB137" s="167"/>
      <c r="DC137" s="167"/>
      <c r="DD137" s="167"/>
      <c r="DE137" s="167"/>
      <c r="DF137" s="167"/>
      <c r="DG137" s="167"/>
      <c r="DH137" s="167"/>
      <c r="DI137" s="167"/>
      <c r="DJ137" s="167"/>
      <c r="DK137" s="167"/>
      <c r="DL137" s="167"/>
      <c r="DM137" s="167"/>
      <c r="DN137" s="167"/>
      <c r="DO137" s="167"/>
      <c r="DP137" s="167"/>
      <c r="DQ137" s="167"/>
      <c r="DR137" s="167"/>
      <c r="DS137" s="167"/>
      <c r="DT137" s="167"/>
      <c r="DU137" s="167"/>
      <c r="DV137" s="167"/>
      <c r="DW137" s="167"/>
      <c r="DX137" s="167"/>
      <c r="DY137" s="167"/>
      <c r="DZ137" s="167"/>
      <c r="EA137" s="167"/>
      <c r="EB137" s="167"/>
      <c r="EC137" s="167"/>
      <c r="ED137" s="167"/>
      <c r="EE137" s="167"/>
      <c r="EF137" s="167"/>
      <c r="EG137" s="167"/>
      <c r="EH137" s="167"/>
      <c r="EI137" s="167"/>
      <c r="EJ137" s="167"/>
      <c r="EK137" s="167"/>
      <c r="EL137" s="167"/>
      <c r="EM137" s="167"/>
      <c r="EN137" s="167"/>
      <c r="EO137" s="167"/>
      <c r="EP137" s="167"/>
      <c r="EQ137" s="167"/>
      <c r="ER137" s="167"/>
      <c r="ES137" s="167"/>
      <c r="ET137" s="167"/>
      <c r="EU137" s="167"/>
      <c r="EV137" s="167"/>
      <c r="EW137" s="167"/>
      <c r="EX137" s="167"/>
      <c r="EY137" s="167"/>
      <c r="EZ137" s="167"/>
      <c r="FA137" s="167"/>
      <c r="FB137" s="167"/>
      <c r="FC137" s="167"/>
      <c r="FD137" s="167"/>
      <c r="FE137" s="167"/>
      <c r="FF137" s="167"/>
      <c r="FG137" s="167"/>
      <c r="FH137" s="167"/>
      <c r="FI137" s="167"/>
      <c r="FJ137" s="167"/>
      <c r="FK137" s="167"/>
      <c r="FL137" s="167"/>
      <c r="FM137" s="167"/>
      <c r="FN137" s="167"/>
      <c r="FO137" s="167"/>
      <c r="FP137" s="167"/>
      <c r="FQ137" s="167"/>
      <c r="FR137" s="167"/>
      <c r="FS137" s="167"/>
      <c r="FT137" s="167"/>
      <c r="FU137" s="167"/>
      <c r="FV137" s="167"/>
      <c r="FW137" s="167"/>
      <c r="FX137" s="167"/>
      <c r="FY137" s="167"/>
      <c r="FZ137" s="167"/>
      <c r="GA137" s="167"/>
      <c r="GB137" s="167"/>
      <c r="GC137" s="167"/>
      <c r="GD137" s="167"/>
      <c r="GE137" s="167"/>
      <c r="GF137" s="167"/>
      <c r="GG137" s="167"/>
      <c r="GH137" s="167"/>
      <c r="GI137" s="167"/>
      <c r="GJ137" s="167"/>
      <c r="GK137" s="167"/>
      <c r="GL137" s="167"/>
      <c r="GM137" s="167"/>
      <c r="GN137" s="167"/>
    </row>
    <row r="138" spans="1:196" s="200" customFormat="1" ht="36.75" customHeight="1" x14ac:dyDescent="0.3">
      <c r="A138" s="160"/>
      <c r="B138" s="194"/>
      <c r="C138" s="194"/>
      <c r="D138" s="194"/>
      <c r="E138" s="201" t="s">
        <v>371</v>
      </c>
      <c r="F138" s="149"/>
      <c r="G138" s="149"/>
      <c r="H138" s="149"/>
      <c r="I138" s="202">
        <f t="shared" si="23"/>
        <v>0</v>
      </c>
      <c r="J138" s="150">
        <f t="shared" si="19"/>
        <v>0</v>
      </c>
      <c r="K138" s="163"/>
      <c r="L138" s="164">
        <v>4427</v>
      </c>
      <c r="M138" s="150">
        <v>4427</v>
      </c>
      <c r="N138" s="150">
        <v>4427</v>
      </c>
      <c r="O138" s="149">
        <v>4427</v>
      </c>
      <c r="P138" s="150">
        <f>O138-N138</f>
        <v>0</v>
      </c>
      <c r="Q138" s="199">
        <f t="shared" ref="Q138" si="38">O138/N138</f>
        <v>1</v>
      </c>
      <c r="R138" s="165">
        <f t="shared" si="25"/>
        <v>4427</v>
      </c>
      <c r="S138" s="150">
        <f t="shared" si="28"/>
        <v>4427</v>
      </c>
      <c r="T138" s="150">
        <f t="shared" si="28"/>
        <v>4427</v>
      </c>
      <c r="U138" s="150">
        <f t="shared" si="28"/>
        <v>4427</v>
      </c>
      <c r="V138" s="150">
        <f>U138-T138</f>
        <v>0</v>
      </c>
      <c r="W138" s="199">
        <f>U138/T138</f>
        <v>1</v>
      </c>
      <c r="X138" s="166"/>
      <c r="Y138" s="166"/>
      <c r="Z138" s="166"/>
      <c r="AA138" s="166"/>
      <c r="AB138" s="166"/>
      <c r="AC138" s="166"/>
      <c r="AD138" s="166"/>
      <c r="AE138" s="166"/>
      <c r="AF138" s="166"/>
      <c r="AG138" s="166"/>
      <c r="AH138" s="166"/>
      <c r="AI138" s="166"/>
      <c r="AJ138" s="166"/>
      <c r="AK138" s="166"/>
      <c r="AL138" s="166"/>
      <c r="AM138" s="166"/>
      <c r="AN138" s="166"/>
      <c r="AO138" s="166"/>
      <c r="AP138" s="166"/>
      <c r="AQ138" s="166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7"/>
      <c r="BQ138" s="167"/>
      <c r="BR138" s="167"/>
      <c r="BS138" s="167"/>
      <c r="BT138" s="167"/>
      <c r="BU138" s="167"/>
      <c r="BV138" s="167"/>
      <c r="BW138" s="167"/>
      <c r="BX138" s="167"/>
      <c r="BY138" s="167"/>
      <c r="BZ138" s="167"/>
      <c r="CA138" s="167"/>
      <c r="CB138" s="167"/>
      <c r="CC138" s="167"/>
      <c r="CD138" s="167"/>
      <c r="CE138" s="167"/>
      <c r="CF138" s="167"/>
      <c r="CG138" s="167"/>
      <c r="CH138" s="167"/>
      <c r="CI138" s="167"/>
      <c r="CJ138" s="167"/>
      <c r="CK138" s="167"/>
      <c r="CL138" s="167"/>
      <c r="CM138" s="167"/>
      <c r="CN138" s="167"/>
      <c r="CO138" s="167"/>
      <c r="CP138" s="167"/>
      <c r="CQ138" s="167"/>
      <c r="CR138" s="167"/>
      <c r="CS138" s="167"/>
      <c r="CT138" s="167"/>
      <c r="CU138" s="167"/>
      <c r="CV138" s="167"/>
      <c r="CW138" s="167"/>
      <c r="CX138" s="167"/>
      <c r="CY138" s="167"/>
      <c r="CZ138" s="167"/>
      <c r="DA138" s="167"/>
      <c r="DB138" s="167"/>
      <c r="DC138" s="167"/>
      <c r="DD138" s="167"/>
      <c r="DE138" s="167"/>
      <c r="DF138" s="167"/>
      <c r="DG138" s="167"/>
      <c r="DH138" s="167"/>
      <c r="DI138" s="167"/>
      <c r="DJ138" s="167"/>
      <c r="DK138" s="167"/>
      <c r="DL138" s="167"/>
      <c r="DM138" s="167"/>
      <c r="DN138" s="167"/>
      <c r="DO138" s="167"/>
      <c r="DP138" s="167"/>
      <c r="DQ138" s="167"/>
      <c r="DR138" s="167"/>
      <c r="DS138" s="167"/>
      <c r="DT138" s="167"/>
      <c r="DU138" s="167"/>
      <c r="DV138" s="167"/>
      <c r="DW138" s="167"/>
      <c r="DX138" s="167"/>
      <c r="DY138" s="167"/>
      <c r="DZ138" s="167"/>
      <c r="EA138" s="167"/>
      <c r="EB138" s="167"/>
      <c r="EC138" s="167"/>
      <c r="ED138" s="167"/>
      <c r="EE138" s="167"/>
      <c r="EF138" s="167"/>
      <c r="EG138" s="167"/>
      <c r="EH138" s="167"/>
      <c r="EI138" s="167"/>
      <c r="EJ138" s="167"/>
      <c r="EK138" s="167"/>
      <c r="EL138" s="167"/>
      <c r="EM138" s="167"/>
      <c r="EN138" s="167"/>
      <c r="EO138" s="167"/>
      <c r="EP138" s="167"/>
      <c r="EQ138" s="167"/>
      <c r="ER138" s="167"/>
      <c r="ES138" s="167"/>
      <c r="ET138" s="167"/>
      <c r="EU138" s="167"/>
      <c r="EV138" s="167"/>
      <c r="EW138" s="167"/>
      <c r="EX138" s="167"/>
      <c r="EY138" s="167"/>
      <c r="EZ138" s="167"/>
      <c r="FA138" s="167"/>
      <c r="FB138" s="167"/>
      <c r="FC138" s="167"/>
      <c r="FD138" s="167"/>
      <c r="FE138" s="167"/>
      <c r="FF138" s="167"/>
      <c r="FG138" s="167"/>
      <c r="FH138" s="167"/>
      <c r="FI138" s="167"/>
      <c r="FJ138" s="167"/>
      <c r="FK138" s="167"/>
      <c r="FL138" s="167"/>
      <c r="FM138" s="167"/>
      <c r="FN138" s="167"/>
      <c r="FO138" s="167"/>
      <c r="FP138" s="167"/>
      <c r="FQ138" s="167"/>
      <c r="FR138" s="167"/>
      <c r="FS138" s="167"/>
      <c r="FT138" s="167"/>
      <c r="FU138" s="167"/>
      <c r="FV138" s="167"/>
      <c r="FW138" s="167"/>
      <c r="FX138" s="167"/>
      <c r="FY138" s="167"/>
      <c r="FZ138" s="167"/>
      <c r="GA138" s="167"/>
      <c r="GB138" s="167"/>
      <c r="GC138" s="167"/>
      <c r="GD138" s="167"/>
      <c r="GE138" s="167"/>
      <c r="GF138" s="167"/>
      <c r="GG138" s="167"/>
      <c r="GH138" s="167"/>
      <c r="GI138" s="167"/>
      <c r="GJ138" s="167"/>
      <c r="GK138" s="167"/>
      <c r="GL138" s="167"/>
      <c r="GM138" s="167"/>
      <c r="GN138" s="167"/>
    </row>
    <row r="139" spans="1:196" s="187" customFormat="1" ht="54.6" customHeight="1" x14ac:dyDescent="0.3">
      <c r="A139" s="140">
        <v>26</v>
      </c>
      <c r="B139" s="141"/>
      <c r="C139" s="141" t="s">
        <v>372</v>
      </c>
      <c r="D139" s="141" t="s">
        <v>267</v>
      </c>
      <c r="E139" s="239" t="s">
        <v>373</v>
      </c>
      <c r="F139" s="180"/>
      <c r="G139" s="180"/>
      <c r="H139" s="149"/>
      <c r="I139" s="132">
        <f t="shared" si="23"/>
        <v>0</v>
      </c>
      <c r="J139" s="131">
        <f t="shared" si="19"/>
        <v>0</v>
      </c>
      <c r="K139" s="133"/>
      <c r="L139" s="134">
        <v>3000</v>
      </c>
      <c r="M139" s="131">
        <v>3000</v>
      </c>
      <c r="N139" s="131">
        <v>3000</v>
      </c>
      <c r="O139" s="180">
        <v>3000</v>
      </c>
      <c r="P139" s="131">
        <f>O139-N139</f>
        <v>0</v>
      </c>
      <c r="Q139" s="135">
        <f t="shared" si="30"/>
        <v>1</v>
      </c>
      <c r="R139" s="136">
        <f t="shared" si="25"/>
        <v>3000</v>
      </c>
      <c r="S139" s="131">
        <f t="shared" si="28"/>
        <v>3000</v>
      </c>
      <c r="T139" s="131">
        <f t="shared" si="28"/>
        <v>3000</v>
      </c>
      <c r="U139" s="150">
        <f t="shared" si="28"/>
        <v>3000</v>
      </c>
      <c r="V139" s="131">
        <f>U139-T139</f>
        <v>0</v>
      </c>
      <c r="W139" s="135">
        <f>U139/T139</f>
        <v>1</v>
      </c>
      <c r="X139" s="185"/>
      <c r="Y139" s="185"/>
      <c r="Z139" s="185"/>
      <c r="AA139" s="185"/>
      <c r="AB139" s="185"/>
      <c r="AC139" s="185"/>
      <c r="AD139" s="185"/>
      <c r="AE139" s="185"/>
      <c r="AF139" s="185"/>
      <c r="AG139" s="185"/>
      <c r="AH139" s="185"/>
      <c r="AI139" s="185"/>
      <c r="AJ139" s="185"/>
      <c r="AK139" s="185"/>
      <c r="AL139" s="185"/>
      <c r="AM139" s="185"/>
      <c r="AN139" s="185"/>
      <c r="AO139" s="185"/>
      <c r="AP139" s="185"/>
      <c r="AQ139" s="185"/>
      <c r="AR139" s="186"/>
      <c r="AS139" s="186"/>
      <c r="AT139" s="186"/>
      <c r="AU139" s="186"/>
      <c r="AV139" s="186"/>
      <c r="AW139" s="186"/>
      <c r="AX139" s="186"/>
      <c r="AY139" s="186"/>
      <c r="AZ139" s="186"/>
      <c r="BA139" s="186"/>
      <c r="BB139" s="186"/>
      <c r="BC139" s="186"/>
      <c r="BD139" s="186"/>
      <c r="BE139" s="186"/>
      <c r="BF139" s="186"/>
      <c r="BG139" s="186"/>
      <c r="BH139" s="186"/>
      <c r="BI139" s="186"/>
      <c r="BJ139" s="186"/>
      <c r="BK139" s="186"/>
      <c r="BL139" s="186"/>
      <c r="BM139" s="186"/>
      <c r="BN139" s="186"/>
      <c r="BO139" s="186"/>
      <c r="BP139" s="186"/>
      <c r="BQ139" s="186"/>
      <c r="BR139" s="186"/>
      <c r="BS139" s="186"/>
      <c r="BT139" s="186"/>
      <c r="BU139" s="186"/>
      <c r="BV139" s="186"/>
      <c r="BW139" s="186"/>
      <c r="BX139" s="186"/>
      <c r="BY139" s="186"/>
      <c r="BZ139" s="186"/>
      <c r="CA139" s="186"/>
      <c r="CB139" s="186"/>
      <c r="CC139" s="186"/>
      <c r="CD139" s="186"/>
      <c r="CE139" s="186"/>
      <c r="CF139" s="186"/>
      <c r="CG139" s="186"/>
      <c r="CH139" s="186"/>
      <c r="CI139" s="186"/>
      <c r="CJ139" s="186"/>
      <c r="CK139" s="186"/>
      <c r="CL139" s="186"/>
      <c r="CM139" s="186"/>
      <c r="CN139" s="186"/>
      <c r="CO139" s="186"/>
      <c r="CP139" s="186"/>
      <c r="CQ139" s="186"/>
      <c r="CR139" s="186"/>
      <c r="CS139" s="186"/>
      <c r="CT139" s="186"/>
      <c r="CU139" s="186"/>
      <c r="CV139" s="186"/>
      <c r="CW139" s="186"/>
      <c r="CX139" s="186"/>
      <c r="CY139" s="186"/>
      <c r="CZ139" s="186"/>
      <c r="DA139" s="186"/>
      <c r="DB139" s="186"/>
      <c r="DC139" s="186"/>
      <c r="DD139" s="186"/>
      <c r="DE139" s="186"/>
      <c r="DF139" s="186"/>
      <c r="DG139" s="186"/>
      <c r="DH139" s="186"/>
      <c r="DI139" s="186"/>
      <c r="DJ139" s="186"/>
      <c r="DK139" s="186"/>
      <c r="DL139" s="186"/>
      <c r="DM139" s="186"/>
      <c r="DN139" s="186"/>
      <c r="DO139" s="186"/>
      <c r="DP139" s="186"/>
      <c r="DQ139" s="186"/>
      <c r="DR139" s="186"/>
      <c r="DS139" s="186"/>
      <c r="DT139" s="186"/>
      <c r="DU139" s="186"/>
      <c r="DV139" s="186"/>
      <c r="DW139" s="186"/>
      <c r="DX139" s="186"/>
      <c r="DY139" s="186"/>
      <c r="DZ139" s="186"/>
      <c r="EA139" s="186"/>
      <c r="EB139" s="186"/>
      <c r="EC139" s="186"/>
      <c r="ED139" s="186"/>
      <c r="EE139" s="186"/>
      <c r="EF139" s="186"/>
      <c r="EG139" s="186"/>
      <c r="EH139" s="186"/>
      <c r="EI139" s="186"/>
      <c r="EJ139" s="186"/>
      <c r="EK139" s="186"/>
      <c r="EL139" s="186"/>
      <c r="EM139" s="186"/>
      <c r="EN139" s="186"/>
      <c r="EO139" s="186"/>
      <c r="EP139" s="186"/>
      <c r="EQ139" s="186"/>
      <c r="ER139" s="186"/>
      <c r="ES139" s="186"/>
      <c r="ET139" s="186"/>
      <c r="EU139" s="186"/>
      <c r="EV139" s="186"/>
      <c r="EW139" s="186"/>
      <c r="EX139" s="186"/>
      <c r="EY139" s="186"/>
      <c r="EZ139" s="186"/>
      <c r="FA139" s="186"/>
      <c r="FB139" s="186"/>
      <c r="FC139" s="186"/>
      <c r="FD139" s="186"/>
      <c r="FE139" s="186"/>
      <c r="FF139" s="186"/>
      <c r="FG139" s="186"/>
      <c r="FH139" s="186"/>
      <c r="FI139" s="186"/>
      <c r="FJ139" s="186"/>
      <c r="FK139" s="186"/>
      <c r="FL139" s="186"/>
      <c r="FM139" s="186"/>
      <c r="FN139" s="186"/>
      <c r="FO139" s="186"/>
      <c r="FP139" s="186"/>
      <c r="FQ139" s="186"/>
      <c r="FR139" s="186"/>
      <c r="FS139" s="186"/>
      <c r="FT139" s="186"/>
      <c r="FU139" s="186"/>
      <c r="FV139" s="186"/>
      <c r="FW139" s="186"/>
      <c r="FX139" s="186"/>
      <c r="FY139" s="186"/>
      <c r="FZ139" s="186"/>
      <c r="GA139" s="186"/>
      <c r="GB139" s="186"/>
      <c r="GC139" s="186"/>
      <c r="GD139" s="186"/>
      <c r="GE139" s="186"/>
      <c r="GF139" s="186"/>
      <c r="GG139" s="186"/>
      <c r="GH139" s="186"/>
      <c r="GI139" s="186"/>
      <c r="GJ139" s="186"/>
      <c r="GK139" s="186"/>
      <c r="GL139" s="186"/>
      <c r="GM139" s="186"/>
      <c r="GN139" s="186"/>
    </row>
    <row r="140" spans="1:196" s="200" customFormat="1" ht="46.9" customHeight="1" x14ac:dyDescent="0.3">
      <c r="A140" s="160"/>
      <c r="B140" s="194"/>
      <c r="C140" s="194"/>
      <c r="D140" s="194"/>
      <c r="E140" s="201" t="s">
        <v>374</v>
      </c>
      <c r="F140" s="149"/>
      <c r="G140" s="149"/>
      <c r="H140" s="149"/>
      <c r="I140" s="202">
        <f t="shared" si="23"/>
        <v>0</v>
      </c>
      <c r="J140" s="150">
        <f t="shared" si="19"/>
        <v>0</v>
      </c>
      <c r="K140" s="163"/>
      <c r="L140" s="164">
        <v>3000</v>
      </c>
      <c r="M140" s="150">
        <v>3000</v>
      </c>
      <c r="N140" s="150">
        <v>3000</v>
      </c>
      <c r="O140" s="149">
        <v>3000</v>
      </c>
      <c r="P140" s="150">
        <f>O140-N140</f>
        <v>0</v>
      </c>
      <c r="Q140" s="199">
        <f t="shared" si="30"/>
        <v>1</v>
      </c>
      <c r="R140" s="165">
        <f t="shared" si="25"/>
        <v>3000</v>
      </c>
      <c r="S140" s="150">
        <f t="shared" si="28"/>
        <v>3000</v>
      </c>
      <c r="T140" s="150">
        <f t="shared" si="28"/>
        <v>3000</v>
      </c>
      <c r="U140" s="150">
        <f t="shared" si="28"/>
        <v>3000</v>
      </c>
      <c r="V140" s="150">
        <f t="shared" si="26"/>
        <v>0</v>
      </c>
      <c r="W140" s="199">
        <f>U140/T140</f>
        <v>1</v>
      </c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  <c r="AI140" s="166"/>
      <c r="AJ140" s="166"/>
      <c r="AK140" s="166"/>
      <c r="AL140" s="166"/>
      <c r="AM140" s="166"/>
      <c r="AN140" s="166"/>
      <c r="AO140" s="166"/>
      <c r="AP140" s="166"/>
      <c r="AQ140" s="166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7"/>
      <c r="BQ140" s="167"/>
      <c r="BR140" s="167"/>
      <c r="BS140" s="167"/>
      <c r="BT140" s="167"/>
      <c r="BU140" s="167"/>
      <c r="BV140" s="167"/>
      <c r="BW140" s="167"/>
      <c r="BX140" s="167"/>
      <c r="BY140" s="167"/>
      <c r="BZ140" s="167"/>
      <c r="CA140" s="167"/>
      <c r="CB140" s="167"/>
      <c r="CC140" s="167"/>
      <c r="CD140" s="167"/>
      <c r="CE140" s="167"/>
      <c r="CF140" s="167"/>
      <c r="CG140" s="167"/>
      <c r="CH140" s="167"/>
      <c r="CI140" s="167"/>
      <c r="CJ140" s="167"/>
      <c r="CK140" s="167"/>
      <c r="CL140" s="167"/>
      <c r="CM140" s="167"/>
      <c r="CN140" s="167"/>
      <c r="CO140" s="167"/>
      <c r="CP140" s="167"/>
      <c r="CQ140" s="167"/>
      <c r="CR140" s="167"/>
      <c r="CS140" s="167"/>
      <c r="CT140" s="167"/>
      <c r="CU140" s="167"/>
      <c r="CV140" s="167"/>
      <c r="CW140" s="167"/>
      <c r="CX140" s="167"/>
      <c r="CY140" s="167"/>
      <c r="CZ140" s="167"/>
      <c r="DA140" s="167"/>
      <c r="DB140" s="167"/>
      <c r="DC140" s="167"/>
      <c r="DD140" s="167"/>
      <c r="DE140" s="167"/>
      <c r="DF140" s="167"/>
      <c r="DG140" s="167"/>
      <c r="DH140" s="167"/>
      <c r="DI140" s="167"/>
      <c r="DJ140" s="167"/>
      <c r="DK140" s="167"/>
      <c r="DL140" s="167"/>
      <c r="DM140" s="167"/>
      <c r="DN140" s="167"/>
      <c r="DO140" s="167"/>
      <c r="DP140" s="167"/>
      <c r="DQ140" s="167"/>
      <c r="DR140" s="167"/>
      <c r="DS140" s="167"/>
      <c r="DT140" s="167"/>
      <c r="DU140" s="167"/>
      <c r="DV140" s="167"/>
      <c r="DW140" s="167"/>
      <c r="DX140" s="167"/>
      <c r="DY140" s="167"/>
      <c r="DZ140" s="167"/>
      <c r="EA140" s="167"/>
      <c r="EB140" s="167"/>
      <c r="EC140" s="167"/>
      <c r="ED140" s="167"/>
      <c r="EE140" s="167"/>
      <c r="EF140" s="167"/>
      <c r="EG140" s="167"/>
      <c r="EH140" s="167"/>
      <c r="EI140" s="167"/>
      <c r="EJ140" s="167"/>
      <c r="EK140" s="167"/>
      <c r="EL140" s="167"/>
      <c r="EM140" s="167"/>
      <c r="EN140" s="167"/>
      <c r="EO140" s="167"/>
      <c r="EP140" s="167"/>
      <c r="EQ140" s="167"/>
      <c r="ER140" s="167"/>
      <c r="ES140" s="167"/>
      <c r="ET140" s="167"/>
      <c r="EU140" s="167"/>
      <c r="EV140" s="167"/>
      <c r="EW140" s="167"/>
      <c r="EX140" s="167"/>
      <c r="EY140" s="167"/>
      <c r="EZ140" s="167"/>
      <c r="FA140" s="167"/>
      <c r="FB140" s="167"/>
      <c r="FC140" s="167"/>
      <c r="FD140" s="167"/>
      <c r="FE140" s="167"/>
      <c r="FF140" s="167"/>
      <c r="FG140" s="167"/>
      <c r="FH140" s="167"/>
      <c r="FI140" s="167"/>
      <c r="FJ140" s="167"/>
      <c r="FK140" s="167"/>
      <c r="FL140" s="167"/>
      <c r="FM140" s="167"/>
      <c r="FN140" s="167"/>
      <c r="FO140" s="167"/>
      <c r="FP140" s="167"/>
      <c r="FQ140" s="167"/>
      <c r="FR140" s="167"/>
      <c r="FS140" s="167"/>
      <c r="FT140" s="167"/>
      <c r="FU140" s="167"/>
      <c r="FV140" s="167"/>
      <c r="FW140" s="167"/>
      <c r="FX140" s="167"/>
      <c r="FY140" s="167"/>
      <c r="FZ140" s="167"/>
      <c r="GA140" s="167"/>
      <c r="GB140" s="167"/>
      <c r="GC140" s="167"/>
      <c r="GD140" s="167"/>
      <c r="GE140" s="167"/>
      <c r="GF140" s="167"/>
      <c r="GG140" s="167"/>
      <c r="GH140" s="167"/>
      <c r="GI140" s="167"/>
      <c r="GJ140" s="167"/>
      <c r="GK140" s="167"/>
      <c r="GL140" s="167"/>
      <c r="GM140" s="167"/>
      <c r="GN140" s="167"/>
    </row>
    <row r="141" spans="1:196" s="139" customFormat="1" ht="25.5" customHeight="1" x14ac:dyDescent="0.25">
      <c r="A141" s="328" t="s">
        <v>98</v>
      </c>
      <c r="B141" s="329"/>
      <c r="C141" s="329"/>
      <c r="D141" s="329"/>
      <c r="E141" s="329"/>
      <c r="F141" s="131">
        <f>SUM(F16,F34,F62,F74,F79,F85,F86,F87,F88,F102:F107,F110,F116,F117,F118,F131,F132:F136,F139)</f>
        <v>695517.29999999981</v>
      </c>
      <c r="G141" s="131">
        <f>SUM(G16,G34,G62,G74,G79,G85,G86,G87,G88,G102:G107,G110,G116,G117,G118,G131,G132:G136,G139)</f>
        <v>391037.6</v>
      </c>
      <c r="H141" s="131">
        <f>SUM(H16,H34,H62,H74,H79,H85,H86,H87,H88,H102:H107,H110,H116,H117,H118,H131,H132:H136,H139)</f>
        <v>348746.1</v>
      </c>
      <c r="I141" s="132">
        <v>1</v>
      </c>
      <c r="J141" s="131">
        <f>SUM(J16,J34,J62,J74,J79,J85,J86,J87,J88,J102:J107,J110,J116,J117,J118,J131,J132:J136,J139)</f>
        <v>-42291.500000000051</v>
      </c>
      <c r="K141" s="133">
        <f t="shared" si="21"/>
        <v>0.89184799620292265</v>
      </c>
      <c r="L141" s="134">
        <f>SUM(L16,L34,L62,L74,L79,L85,L86,L87,L88,L102:L107,L110,L116,L117,L118,L131,L132:L136,L139)</f>
        <v>70066.899999999994</v>
      </c>
      <c r="M141" s="131">
        <f>SUM(M16,M34,M62,M74,M79,M85,M86,M87,M88,M102:M107,M110,M116,M117,M118,M131,M132:M136,M139)</f>
        <v>124534.70000000001</v>
      </c>
      <c r="N141" s="131">
        <f>SUM(N16,N34,N62,N74,N79,N85,N86,N87,N88,N102:N107,N110,N116,N117,N118,N131,N132:N136,N139)</f>
        <v>96311.2</v>
      </c>
      <c r="O141" s="131">
        <f>SUM(O16,O34,O62,O74,O79,O85,O86,O87,O88,O102:O107,O110,O116,O117,O118,O131,O132:O136,O139)</f>
        <v>67338.000000000015</v>
      </c>
      <c r="P141" s="131">
        <f>SUM(P16,P34,P62,P74,P79,P85,P86,P87,P88,P102:P107,P110,P116,P117,P118,P131,P132:P136,P139)</f>
        <v>-28973.199999999997</v>
      </c>
      <c r="Q141" s="135">
        <f t="shared" si="30"/>
        <v>0.69917102060819525</v>
      </c>
      <c r="R141" s="136">
        <f>SUM(R16,R34,R62,R74,R79,R85,R86,R87,R88,R102:R107,R110,R116,R117,R118,R131,R132:R136,R139)</f>
        <v>765584.19999999972</v>
      </c>
      <c r="S141" s="131">
        <f>SUM(S16,S34,S62,S74,S79,S85,S86,S87,S88,S102:S107,S110,S116,S117,S118,S131,S132:S136,S139)</f>
        <v>820051.99999999977</v>
      </c>
      <c r="T141" s="131">
        <f>SUM(T16,T34,T62,T74,T79,T85,T86,T87,T88,T102:T107,T110,T116,T117,T118,T131,T132:T136,T139)</f>
        <v>487348.79999999993</v>
      </c>
      <c r="U141" s="131">
        <f>SUM(U16,U34,U62,U74,U79,U85,U86,U87,U88,U102:U107,U110,U116,U117,U118,U131,U132:U136,U139)</f>
        <v>416084.1</v>
      </c>
      <c r="V141" s="131">
        <f>SUM(V16,V34,V62,V74,V79,V85,V86,V87,V88,V102:V107,V110,V116,V117,V118,V131,V132:V136,V139)</f>
        <v>-71264.699999999983</v>
      </c>
      <c r="W141" s="135">
        <f t="shared" si="27"/>
        <v>0.85377064640356159</v>
      </c>
      <c r="X141" s="137"/>
      <c r="Y141" s="137"/>
      <c r="Z141" s="137"/>
      <c r="AA141" s="137"/>
      <c r="AB141" s="137"/>
      <c r="AC141" s="137"/>
      <c r="AD141" s="137"/>
      <c r="AE141" s="137"/>
      <c r="AF141" s="137"/>
      <c r="AG141" s="137"/>
      <c r="AH141" s="137"/>
      <c r="AI141" s="137"/>
      <c r="AJ141" s="137"/>
      <c r="AK141" s="137"/>
      <c r="AL141" s="137"/>
      <c r="AM141" s="137"/>
      <c r="AN141" s="137"/>
      <c r="AO141" s="137"/>
      <c r="AP141" s="137"/>
      <c r="AQ141" s="137"/>
      <c r="AR141" s="138"/>
      <c r="AS141" s="138"/>
      <c r="AT141" s="138"/>
      <c r="AU141" s="138"/>
      <c r="AV141" s="138"/>
      <c r="AW141" s="138"/>
      <c r="AX141" s="138"/>
      <c r="AY141" s="138"/>
      <c r="AZ141" s="138"/>
      <c r="BA141" s="138"/>
      <c r="BB141" s="138"/>
      <c r="BC141" s="138"/>
      <c r="BD141" s="138"/>
      <c r="BE141" s="138"/>
      <c r="BF141" s="138"/>
      <c r="BG141" s="138"/>
      <c r="BH141" s="138"/>
      <c r="BI141" s="138"/>
      <c r="BJ141" s="138"/>
      <c r="BK141" s="138"/>
      <c r="BL141" s="138"/>
      <c r="BM141" s="138"/>
      <c r="BN141" s="138"/>
      <c r="BO141" s="138"/>
      <c r="BP141" s="138"/>
      <c r="BQ141" s="138"/>
      <c r="BR141" s="138"/>
      <c r="BS141" s="138"/>
      <c r="BT141" s="138"/>
      <c r="BU141" s="138"/>
      <c r="BV141" s="138"/>
      <c r="BW141" s="138"/>
      <c r="BX141" s="138"/>
      <c r="BY141" s="138"/>
      <c r="BZ141" s="138"/>
      <c r="CA141" s="138"/>
      <c r="CB141" s="138"/>
      <c r="CC141" s="138"/>
      <c r="CD141" s="138"/>
      <c r="CE141" s="138"/>
      <c r="CF141" s="138"/>
      <c r="CG141" s="138"/>
      <c r="CH141" s="138"/>
      <c r="CI141" s="138"/>
      <c r="CJ141" s="138"/>
      <c r="CK141" s="138"/>
      <c r="CL141" s="138"/>
      <c r="CM141" s="138"/>
      <c r="CN141" s="138"/>
      <c r="CO141" s="138"/>
      <c r="CP141" s="138"/>
      <c r="CQ141" s="138"/>
      <c r="CR141" s="138"/>
      <c r="CS141" s="138"/>
      <c r="CT141" s="138"/>
      <c r="CU141" s="138"/>
      <c r="CV141" s="138"/>
      <c r="CW141" s="138"/>
      <c r="CX141" s="138"/>
      <c r="CY141" s="138"/>
      <c r="CZ141" s="138"/>
      <c r="DA141" s="138"/>
      <c r="DB141" s="138"/>
      <c r="DC141" s="138"/>
      <c r="DD141" s="138"/>
      <c r="DE141" s="138"/>
      <c r="DF141" s="138"/>
      <c r="DG141" s="138"/>
      <c r="DH141" s="138"/>
      <c r="DI141" s="138"/>
      <c r="DJ141" s="138"/>
      <c r="DK141" s="138"/>
      <c r="DL141" s="138"/>
      <c r="DM141" s="138"/>
      <c r="DN141" s="138"/>
      <c r="DO141" s="138"/>
      <c r="DP141" s="138"/>
      <c r="DQ141" s="138"/>
      <c r="DR141" s="138"/>
      <c r="DS141" s="138"/>
      <c r="DT141" s="138"/>
      <c r="DU141" s="138"/>
      <c r="DV141" s="138"/>
      <c r="DW141" s="138"/>
      <c r="DX141" s="138"/>
      <c r="DY141" s="138"/>
      <c r="DZ141" s="138"/>
      <c r="EA141" s="138"/>
      <c r="EB141" s="138"/>
      <c r="EC141" s="138"/>
      <c r="ED141" s="138"/>
      <c r="EE141" s="138"/>
      <c r="EF141" s="138"/>
      <c r="EG141" s="138"/>
      <c r="EH141" s="138"/>
      <c r="EI141" s="138"/>
      <c r="EJ141" s="138"/>
      <c r="EK141" s="138"/>
      <c r="EL141" s="138"/>
      <c r="EM141" s="138"/>
      <c r="EN141" s="138"/>
      <c r="EO141" s="138"/>
      <c r="EP141" s="138"/>
      <c r="EQ141" s="138"/>
      <c r="ER141" s="138"/>
      <c r="ES141" s="138"/>
      <c r="ET141" s="138"/>
      <c r="EU141" s="138"/>
      <c r="EV141" s="138"/>
      <c r="EW141" s="138"/>
      <c r="EX141" s="138"/>
      <c r="EY141" s="138"/>
      <c r="EZ141" s="138"/>
      <c r="FA141" s="138"/>
      <c r="FB141" s="138"/>
      <c r="FC141" s="138"/>
      <c r="FD141" s="138"/>
      <c r="FE141" s="138"/>
      <c r="FF141" s="138"/>
      <c r="FG141" s="138"/>
      <c r="FH141" s="138"/>
      <c r="FI141" s="138"/>
      <c r="FJ141" s="138"/>
      <c r="FK141" s="138"/>
      <c r="FL141" s="138"/>
      <c r="FM141" s="138"/>
      <c r="FN141" s="138"/>
      <c r="FO141" s="138"/>
      <c r="FP141" s="138"/>
      <c r="FQ141" s="138"/>
      <c r="FR141" s="138"/>
      <c r="FS141" s="138"/>
      <c r="FT141" s="138"/>
      <c r="FU141" s="138"/>
      <c r="FV141" s="138"/>
      <c r="FW141" s="138"/>
      <c r="FX141" s="138"/>
      <c r="FY141" s="138"/>
      <c r="FZ141" s="138"/>
      <c r="GA141" s="138"/>
      <c r="GB141" s="138"/>
      <c r="GC141" s="138"/>
      <c r="GD141" s="138"/>
      <c r="GE141" s="138"/>
      <c r="GF141" s="138"/>
      <c r="GG141" s="138"/>
      <c r="GH141" s="138"/>
      <c r="GI141" s="138"/>
      <c r="GJ141" s="138"/>
      <c r="GK141" s="138"/>
      <c r="GL141" s="138"/>
      <c r="GM141" s="138"/>
      <c r="GN141" s="138"/>
    </row>
    <row r="142" spans="1:196" s="250" customFormat="1" ht="85.15" customHeight="1" x14ac:dyDescent="0.3">
      <c r="A142" s="140">
        <v>27</v>
      </c>
      <c r="B142" s="175">
        <v>250909</v>
      </c>
      <c r="C142" s="175">
        <v>8822</v>
      </c>
      <c r="D142" s="175">
        <v>1060</v>
      </c>
      <c r="E142" s="246" t="s">
        <v>375</v>
      </c>
      <c r="F142" s="180"/>
      <c r="G142" s="180"/>
      <c r="H142" s="180"/>
      <c r="I142" s="202"/>
      <c r="J142" s="150"/>
      <c r="K142" s="133"/>
      <c r="L142" s="156"/>
      <c r="M142" s="145"/>
      <c r="N142" s="145"/>
      <c r="O142" s="143">
        <v>-27</v>
      </c>
      <c r="P142" s="145">
        <f>O142-N142</f>
        <v>-27</v>
      </c>
      <c r="Q142" s="135"/>
      <c r="R142" s="157">
        <f>SUM(F142,L142)</f>
        <v>0</v>
      </c>
      <c r="S142" s="145" t="s">
        <v>376</v>
      </c>
      <c r="T142" s="145">
        <f t="shared" ref="S142:U143" si="39">SUM(G142,N142)</f>
        <v>0</v>
      </c>
      <c r="U142" s="145">
        <f t="shared" si="39"/>
        <v>-27</v>
      </c>
      <c r="V142" s="145">
        <f>U142-T142</f>
        <v>-27</v>
      </c>
      <c r="W142" s="135"/>
      <c r="X142" s="247"/>
      <c r="Y142" s="247"/>
      <c r="Z142" s="247"/>
      <c r="AA142" s="247"/>
      <c r="AB142" s="247"/>
      <c r="AC142" s="247"/>
      <c r="AD142" s="247"/>
      <c r="AE142" s="247"/>
      <c r="AF142" s="247"/>
      <c r="AG142" s="247"/>
      <c r="AH142" s="247"/>
      <c r="AI142" s="247"/>
      <c r="AJ142" s="247"/>
      <c r="AK142" s="247"/>
      <c r="AL142" s="247"/>
      <c r="AM142" s="247"/>
      <c r="AN142" s="247"/>
      <c r="AO142" s="247"/>
      <c r="AP142" s="247"/>
      <c r="AQ142" s="247"/>
      <c r="AR142" s="248"/>
      <c r="AS142" s="248"/>
      <c r="AT142" s="248"/>
      <c r="AU142" s="248"/>
      <c r="AV142" s="248"/>
      <c r="AW142" s="248"/>
      <c r="AX142" s="248"/>
      <c r="AY142" s="248"/>
      <c r="AZ142" s="248"/>
      <c r="BA142" s="248"/>
      <c r="BB142" s="248"/>
      <c r="BC142" s="248"/>
      <c r="BD142" s="248"/>
      <c r="BE142" s="248"/>
      <c r="BF142" s="248"/>
      <c r="BG142" s="248"/>
      <c r="BH142" s="248"/>
      <c r="BI142" s="248"/>
      <c r="BJ142" s="248"/>
      <c r="BK142" s="248"/>
      <c r="BL142" s="248"/>
      <c r="BM142" s="248"/>
      <c r="BN142" s="248"/>
      <c r="BO142" s="248"/>
      <c r="BP142" s="248"/>
      <c r="BQ142" s="248"/>
      <c r="BR142" s="248"/>
      <c r="BS142" s="248"/>
      <c r="BT142" s="248"/>
      <c r="BU142" s="248"/>
      <c r="BV142" s="248"/>
      <c r="BW142" s="248"/>
      <c r="BX142" s="248"/>
      <c r="BY142" s="248"/>
      <c r="BZ142" s="248"/>
      <c r="CA142" s="248"/>
      <c r="CB142" s="248"/>
      <c r="CC142" s="248"/>
      <c r="CD142" s="248"/>
      <c r="CE142" s="248"/>
      <c r="CF142" s="248"/>
      <c r="CG142" s="248"/>
      <c r="CH142" s="248"/>
      <c r="CI142" s="248"/>
      <c r="CJ142" s="248"/>
      <c r="CK142" s="248"/>
      <c r="CL142" s="248"/>
      <c r="CM142" s="248"/>
      <c r="CN142" s="248"/>
      <c r="CO142" s="248"/>
      <c r="CP142" s="248"/>
      <c r="CQ142" s="248"/>
      <c r="CR142" s="248"/>
      <c r="CS142" s="248"/>
      <c r="CT142" s="248"/>
      <c r="CU142" s="248"/>
      <c r="CV142" s="248"/>
      <c r="CW142" s="248"/>
      <c r="CX142" s="248"/>
      <c r="CY142" s="248"/>
      <c r="CZ142" s="248"/>
      <c r="DA142" s="248"/>
      <c r="DB142" s="248"/>
      <c r="DC142" s="248"/>
      <c r="DD142" s="248"/>
      <c r="DE142" s="248"/>
      <c r="DF142" s="248"/>
      <c r="DG142" s="248"/>
      <c r="DH142" s="248"/>
      <c r="DI142" s="248"/>
      <c r="DJ142" s="248"/>
      <c r="DK142" s="248"/>
      <c r="DL142" s="248"/>
      <c r="DM142" s="248"/>
      <c r="DN142" s="248"/>
      <c r="DO142" s="248"/>
      <c r="DP142" s="248"/>
      <c r="DQ142" s="248"/>
      <c r="DR142" s="248"/>
      <c r="DS142" s="248"/>
      <c r="DT142" s="248"/>
      <c r="DU142" s="248"/>
      <c r="DV142" s="248"/>
      <c r="DW142" s="248"/>
      <c r="DX142" s="248"/>
      <c r="DY142" s="248"/>
      <c r="DZ142" s="248"/>
      <c r="EA142" s="248"/>
      <c r="EB142" s="248"/>
      <c r="EC142" s="248"/>
      <c r="ED142" s="248"/>
      <c r="EE142" s="248"/>
      <c r="EF142" s="248"/>
      <c r="EG142" s="248"/>
      <c r="EH142" s="248"/>
      <c r="EI142" s="248"/>
      <c r="EJ142" s="248"/>
      <c r="EK142" s="248"/>
      <c r="EL142" s="248"/>
      <c r="EM142" s="248"/>
      <c r="EN142" s="248"/>
      <c r="EO142" s="248"/>
      <c r="EP142" s="248"/>
      <c r="EQ142" s="248"/>
      <c r="ER142" s="248"/>
      <c r="ES142" s="248"/>
      <c r="ET142" s="248"/>
      <c r="EU142" s="248"/>
      <c r="EV142" s="248"/>
      <c r="EW142" s="248"/>
      <c r="EX142" s="248"/>
      <c r="EY142" s="248"/>
      <c r="EZ142" s="248"/>
      <c r="FA142" s="248"/>
      <c r="FB142" s="248"/>
      <c r="FC142" s="248"/>
      <c r="FD142" s="248"/>
      <c r="FE142" s="248"/>
      <c r="FF142" s="248"/>
      <c r="FG142" s="248"/>
      <c r="FH142" s="248"/>
      <c r="FI142" s="248"/>
      <c r="FJ142" s="248"/>
      <c r="FK142" s="248"/>
      <c r="FL142" s="248"/>
      <c r="FM142" s="248"/>
      <c r="FN142" s="248"/>
      <c r="FO142" s="248"/>
      <c r="FP142" s="248"/>
      <c r="FQ142" s="248"/>
      <c r="FR142" s="248"/>
      <c r="FS142" s="248"/>
      <c r="FT142" s="248"/>
      <c r="FU142" s="248"/>
      <c r="FV142" s="248"/>
      <c r="FW142" s="248"/>
      <c r="FX142" s="248"/>
      <c r="FY142" s="248"/>
      <c r="FZ142" s="248"/>
      <c r="GA142" s="248"/>
      <c r="GB142" s="248"/>
      <c r="GC142" s="248"/>
      <c r="GD142" s="248"/>
      <c r="GE142" s="249"/>
      <c r="GF142" s="249"/>
      <c r="GG142" s="249"/>
      <c r="GH142" s="249"/>
      <c r="GI142" s="249"/>
      <c r="GJ142" s="249"/>
      <c r="GK142" s="249"/>
      <c r="GL142" s="249"/>
      <c r="GM142" s="249"/>
      <c r="GN142" s="249"/>
    </row>
    <row r="143" spans="1:196" s="262" customFormat="1" ht="40.15" customHeight="1" thickBot="1" x14ac:dyDescent="0.35">
      <c r="A143" s="251"/>
      <c r="B143" s="252"/>
      <c r="C143" s="252"/>
      <c r="D143" s="252"/>
      <c r="E143" s="253" t="s">
        <v>377</v>
      </c>
      <c r="F143" s="181">
        <f>SUM(F141:F142)</f>
        <v>695517.29999999981</v>
      </c>
      <c r="G143" s="181">
        <f>SUM(G141:G142)</f>
        <v>391037.6</v>
      </c>
      <c r="H143" s="181">
        <f>SUM(H141:H142)</f>
        <v>348746.1</v>
      </c>
      <c r="I143" s="254">
        <v>1</v>
      </c>
      <c r="J143" s="182">
        <f>H143-G143</f>
        <v>-42291.5</v>
      </c>
      <c r="K143" s="255">
        <f t="shared" si="21"/>
        <v>0.89184799620292265</v>
      </c>
      <c r="L143" s="256">
        <f>SUM(L141:L142)</f>
        <v>70066.899999999994</v>
      </c>
      <c r="M143" s="181">
        <f>SUM(M141:M142)</f>
        <v>124534.70000000001</v>
      </c>
      <c r="N143" s="181">
        <f>SUM(N141:N142)</f>
        <v>96311.2</v>
      </c>
      <c r="O143" s="181">
        <f>SUM(O141:O142)</f>
        <v>67311.000000000015</v>
      </c>
      <c r="P143" s="181">
        <f>SUM(P141:P142)</f>
        <v>-29000.199999999997</v>
      </c>
      <c r="Q143" s="257">
        <f t="shared" si="30"/>
        <v>0.6988906793810068</v>
      </c>
      <c r="R143" s="258">
        <f>SUM(F143,L143)</f>
        <v>765584.19999999984</v>
      </c>
      <c r="S143" s="182">
        <f t="shared" si="39"/>
        <v>820051.99999999977</v>
      </c>
      <c r="T143" s="182">
        <f t="shared" si="39"/>
        <v>487348.8</v>
      </c>
      <c r="U143" s="182">
        <f t="shared" si="39"/>
        <v>416057.1</v>
      </c>
      <c r="V143" s="182">
        <f>U143-T143</f>
        <v>-71291.700000000012</v>
      </c>
      <c r="W143" s="257">
        <f t="shared" si="27"/>
        <v>0.85371524460509596</v>
      </c>
      <c r="X143" s="259"/>
      <c r="Y143" s="259"/>
      <c r="Z143" s="259"/>
      <c r="AA143" s="259"/>
      <c r="AB143" s="259"/>
      <c r="AC143" s="259"/>
      <c r="AD143" s="259"/>
      <c r="AE143" s="259"/>
      <c r="AF143" s="259"/>
      <c r="AG143" s="259"/>
      <c r="AH143" s="259"/>
      <c r="AI143" s="259"/>
      <c r="AJ143" s="259"/>
      <c r="AK143" s="259"/>
      <c r="AL143" s="259"/>
      <c r="AM143" s="259"/>
      <c r="AN143" s="259"/>
      <c r="AO143" s="259"/>
      <c r="AP143" s="259"/>
      <c r="AQ143" s="259"/>
      <c r="AR143" s="260"/>
      <c r="AS143" s="260"/>
      <c r="AT143" s="260"/>
      <c r="AU143" s="260"/>
      <c r="AV143" s="260"/>
      <c r="AW143" s="260"/>
      <c r="AX143" s="260"/>
      <c r="AY143" s="260"/>
      <c r="AZ143" s="260"/>
      <c r="BA143" s="260"/>
      <c r="BB143" s="260"/>
      <c r="BC143" s="260"/>
      <c r="BD143" s="260"/>
      <c r="BE143" s="260"/>
      <c r="BF143" s="260"/>
      <c r="BG143" s="260"/>
      <c r="BH143" s="260"/>
      <c r="BI143" s="260"/>
      <c r="BJ143" s="260"/>
      <c r="BK143" s="260"/>
      <c r="BL143" s="260"/>
      <c r="BM143" s="260"/>
      <c r="BN143" s="260"/>
      <c r="BO143" s="260"/>
      <c r="BP143" s="260"/>
      <c r="BQ143" s="260"/>
      <c r="BR143" s="260"/>
      <c r="BS143" s="260"/>
      <c r="BT143" s="260"/>
      <c r="BU143" s="260"/>
      <c r="BV143" s="260"/>
      <c r="BW143" s="260"/>
      <c r="BX143" s="260"/>
      <c r="BY143" s="260"/>
      <c r="BZ143" s="260"/>
      <c r="CA143" s="260"/>
      <c r="CB143" s="260"/>
      <c r="CC143" s="260"/>
      <c r="CD143" s="260"/>
      <c r="CE143" s="260"/>
      <c r="CF143" s="260"/>
      <c r="CG143" s="260"/>
      <c r="CH143" s="260"/>
      <c r="CI143" s="260"/>
      <c r="CJ143" s="260"/>
      <c r="CK143" s="260"/>
      <c r="CL143" s="260"/>
      <c r="CM143" s="260"/>
      <c r="CN143" s="260"/>
      <c r="CO143" s="260"/>
      <c r="CP143" s="260"/>
      <c r="CQ143" s="260"/>
      <c r="CR143" s="260"/>
      <c r="CS143" s="260"/>
      <c r="CT143" s="260"/>
      <c r="CU143" s="260"/>
      <c r="CV143" s="260"/>
      <c r="CW143" s="260"/>
      <c r="CX143" s="260"/>
      <c r="CY143" s="260"/>
      <c r="CZ143" s="260"/>
      <c r="DA143" s="260"/>
      <c r="DB143" s="260"/>
      <c r="DC143" s="260"/>
      <c r="DD143" s="260"/>
      <c r="DE143" s="260"/>
      <c r="DF143" s="260"/>
      <c r="DG143" s="260"/>
      <c r="DH143" s="260"/>
      <c r="DI143" s="260"/>
      <c r="DJ143" s="260"/>
      <c r="DK143" s="260"/>
      <c r="DL143" s="260"/>
      <c r="DM143" s="260"/>
      <c r="DN143" s="260"/>
      <c r="DO143" s="260"/>
      <c r="DP143" s="260"/>
      <c r="DQ143" s="260"/>
      <c r="DR143" s="260"/>
      <c r="DS143" s="260"/>
      <c r="DT143" s="260"/>
      <c r="DU143" s="260"/>
      <c r="DV143" s="260"/>
      <c r="DW143" s="260"/>
      <c r="DX143" s="260"/>
      <c r="DY143" s="260"/>
      <c r="DZ143" s="260"/>
      <c r="EA143" s="260"/>
      <c r="EB143" s="260"/>
      <c r="EC143" s="260"/>
      <c r="ED143" s="260"/>
      <c r="EE143" s="260"/>
      <c r="EF143" s="260"/>
      <c r="EG143" s="260"/>
      <c r="EH143" s="260"/>
      <c r="EI143" s="260"/>
      <c r="EJ143" s="260"/>
      <c r="EK143" s="260"/>
      <c r="EL143" s="260"/>
      <c r="EM143" s="260"/>
      <c r="EN143" s="260"/>
      <c r="EO143" s="260"/>
      <c r="EP143" s="260"/>
      <c r="EQ143" s="260"/>
      <c r="ER143" s="260"/>
      <c r="ES143" s="260"/>
      <c r="ET143" s="260"/>
      <c r="EU143" s="260"/>
      <c r="EV143" s="260"/>
      <c r="EW143" s="260"/>
      <c r="EX143" s="260"/>
      <c r="EY143" s="260"/>
      <c r="EZ143" s="260"/>
      <c r="FA143" s="260"/>
      <c r="FB143" s="260"/>
      <c r="FC143" s="260"/>
      <c r="FD143" s="260"/>
      <c r="FE143" s="260"/>
      <c r="FF143" s="260"/>
      <c r="FG143" s="260"/>
      <c r="FH143" s="260"/>
      <c r="FI143" s="260"/>
      <c r="FJ143" s="260"/>
      <c r="FK143" s="260"/>
      <c r="FL143" s="260"/>
      <c r="FM143" s="260"/>
      <c r="FN143" s="260"/>
      <c r="FO143" s="260"/>
      <c r="FP143" s="260"/>
      <c r="FQ143" s="260"/>
      <c r="FR143" s="260"/>
      <c r="FS143" s="260"/>
      <c r="FT143" s="260"/>
      <c r="FU143" s="260"/>
      <c r="FV143" s="260"/>
      <c r="FW143" s="260"/>
      <c r="FX143" s="260"/>
      <c r="FY143" s="260"/>
      <c r="FZ143" s="260"/>
      <c r="GA143" s="260"/>
      <c r="GB143" s="260"/>
      <c r="GC143" s="260"/>
      <c r="GD143" s="260"/>
      <c r="GE143" s="261"/>
      <c r="GF143" s="261"/>
      <c r="GG143" s="261"/>
      <c r="GH143" s="261"/>
      <c r="GI143" s="261"/>
      <c r="GJ143" s="261"/>
      <c r="GK143" s="261"/>
      <c r="GL143" s="261"/>
      <c r="GM143" s="261"/>
      <c r="GN143" s="261"/>
    </row>
    <row r="144" spans="1:196" ht="92.25" customHeight="1" x14ac:dyDescent="0.45">
      <c r="E144" s="327" t="s">
        <v>381</v>
      </c>
      <c r="F144" s="327"/>
      <c r="G144" s="264"/>
      <c r="I144" s="265"/>
      <c r="J144" s="265"/>
      <c r="K144" s="266"/>
      <c r="L144" s="183"/>
      <c r="M144" s="284" t="s">
        <v>382</v>
      </c>
      <c r="N144" s="183"/>
      <c r="O144" s="183"/>
      <c r="P144" s="267"/>
      <c r="Q144" s="183"/>
      <c r="U144" s="183"/>
      <c r="V144" s="183"/>
      <c r="W144" s="183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  <c r="AK144" s="137"/>
      <c r="AL144" s="137"/>
      <c r="AM144" s="137"/>
      <c r="AN144" s="137"/>
      <c r="AO144" s="137"/>
      <c r="AP144" s="137"/>
      <c r="AQ144" s="137"/>
    </row>
    <row r="145" spans="6:23" ht="52.5" customHeight="1" x14ac:dyDescent="0.2">
      <c r="F145" s="268"/>
      <c r="G145" s="268"/>
      <c r="H145" s="183"/>
      <c r="I145" s="183"/>
      <c r="J145" s="183"/>
      <c r="K145" s="269"/>
      <c r="L145" s="183"/>
      <c r="M145" s="183"/>
      <c r="N145" s="183"/>
      <c r="O145" s="183"/>
      <c r="P145" s="267"/>
      <c r="Q145" s="183"/>
      <c r="R145" s="183"/>
      <c r="S145" s="183"/>
      <c r="T145" s="183"/>
      <c r="U145" s="183"/>
      <c r="V145" s="183"/>
      <c r="W145" s="183"/>
    </row>
    <row r="146" spans="6:23" x14ac:dyDescent="0.2">
      <c r="F146" s="268"/>
      <c r="G146" s="268"/>
      <c r="H146" s="183"/>
      <c r="I146" s="183"/>
      <c r="J146" s="183"/>
      <c r="K146" s="269"/>
      <c r="L146" s="183"/>
      <c r="M146" s="183"/>
      <c r="N146" s="183"/>
      <c r="O146" s="183"/>
      <c r="P146" s="267"/>
      <c r="Q146" s="183"/>
      <c r="R146" s="183"/>
      <c r="S146" s="183"/>
      <c r="T146" s="183"/>
      <c r="U146" s="183"/>
      <c r="V146" s="183"/>
      <c r="W146" s="183"/>
    </row>
    <row r="147" spans="6:23" x14ac:dyDescent="0.2">
      <c r="F147" s="268"/>
      <c r="G147" s="268"/>
      <c r="H147" s="183"/>
      <c r="I147" s="183"/>
      <c r="J147" s="183"/>
      <c r="K147" s="269"/>
      <c r="L147" s="183"/>
      <c r="M147" s="183"/>
      <c r="N147" s="183"/>
      <c r="O147" s="183"/>
      <c r="P147" s="267"/>
      <c r="Q147" s="183"/>
      <c r="R147" s="183"/>
      <c r="S147" s="183"/>
      <c r="T147" s="183"/>
      <c r="U147" s="183"/>
      <c r="V147" s="183"/>
      <c r="W147" s="183"/>
    </row>
    <row r="148" spans="6:23" x14ac:dyDescent="0.2">
      <c r="F148" s="268"/>
      <c r="G148" s="268"/>
      <c r="H148" s="183"/>
      <c r="I148" s="183"/>
      <c r="J148" s="183"/>
      <c r="K148" s="269"/>
      <c r="L148" s="183"/>
      <c r="M148" s="183"/>
      <c r="N148" s="183"/>
      <c r="O148" s="183"/>
      <c r="P148" s="267"/>
      <c r="Q148" s="183"/>
      <c r="R148" s="183"/>
      <c r="S148" s="183"/>
      <c r="T148" s="183"/>
      <c r="U148" s="183"/>
      <c r="V148" s="183"/>
      <c r="W148" s="183"/>
    </row>
    <row r="149" spans="6:23" x14ac:dyDescent="0.2">
      <c r="F149" s="268"/>
      <c r="G149" s="268"/>
      <c r="H149" s="183"/>
      <c r="I149" s="183"/>
      <c r="J149" s="183"/>
      <c r="K149" s="269"/>
      <c r="L149" s="183"/>
      <c r="M149" s="183"/>
      <c r="N149" s="183"/>
      <c r="O149" s="183"/>
      <c r="P149" s="267"/>
      <c r="Q149" s="183"/>
      <c r="R149" s="183"/>
      <c r="S149" s="183"/>
      <c r="T149" s="183"/>
      <c r="U149" s="183"/>
      <c r="V149" s="183"/>
      <c r="W149" s="183"/>
    </row>
    <row r="150" spans="6:23" x14ac:dyDescent="0.2">
      <c r="F150" s="268"/>
      <c r="G150" s="268"/>
      <c r="H150" s="183"/>
      <c r="I150" s="183"/>
      <c r="J150" s="183"/>
      <c r="K150" s="269"/>
      <c r="L150" s="183"/>
      <c r="M150" s="183"/>
      <c r="N150" s="183"/>
      <c r="O150" s="183"/>
      <c r="P150" s="267"/>
      <c r="Q150" s="183"/>
      <c r="R150" s="183"/>
      <c r="S150" s="183"/>
      <c r="T150" s="183"/>
      <c r="U150" s="183"/>
      <c r="V150" s="183"/>
      <c r="W150" s="183"/>
    </row>
    <row r="151" spans="6:23" x14ac:dyDescent="0.2">
      <c r="F151" s="268"/>
      <c r="G151" s="268"/>
      <c r="H151" s="183"/>
      <c r="I151" s="183"/>
      <c r="J151" s="183"/>
      <c r="K151" s="269"/>
      <c r="L151" s="183"/>
      <c r="M151" s="183"/>
      <c r="N151" s="183"/>
      <c r="O151" s="183"/>
      <c r="P151" s="267"/>
      <c r="Q151" s="183"/>
      <c r="R151" s="183"/>
      <c r="S151" s="183"/>
      <c r="T151" s="183"/>
      <c r="U151" s="183"/>
      <c r="V151" s="183"/>
      <c r="W151" s="183"/>
    </row>
    <row r="152" spans="6:23" x14ac:dyDescent="0.2">
      <c r="F152" s="268"/>
      <c r="G152" s="268"/>
      <c r="H152" s="183"/>
      <c r="I152" s="183"/>
      <c r="J152" s="183"/>
      <c r="K152" s="269"/>
      <c r="L152" s="183"/>
      <c r="M152" s="183"/>
      <c r="N152" s="183"/>
      <c r="O152" s="183"/>
      <c r="P152" s="267"/>
      <c r="Q152" s="183"/>
      <c r="R152" s="183"/>
      <c r="S152" s="183"/>
      <c r="T152" s="183"/>
      <c r="U152" s="183"/>
      <c r="V152" s="183"/>
      <c r="W152" s="183"/>
    </row>
    <row r="153" spans="6:23" x14ac:dyDescent="0.2">
      <c r="F153" s="268"/>
      <c r="G153" s="268"/>
      <c r="H153" s="183"/>
      <c r="I153" s="183"/>
      <c r="J153" s="183"/>
      <c r="K153" s="269"/>
      <c r="L153" s="183"/>
      <c r="M153" s="183"/>
      <c r="N153" s="183"/>
      <c r="O153" s="183"/>
      <c r="P153" s="267"/>
      <c r="Q153" s="183"/>
      <c r="R153" s="183"/>
      <c r="S153" s="183"/>
      <c r="T153" s="183"/>
      <c r="U153" s="183"/>
      <c r="V153" s="183"/>
      <c r="W153" s="183"/>
    </row>
    <row r="154" spans="6:23" x14ac:dyDescent="0.2">
      <c r="F154" s="268"/>
      <c r="G154" s="268"/>
      <c r="H154" s="183"/>
      <c r="I154" s="183"/>
      <c r="J154" s="183"/>
      <c r="K154" s="269"/>
      <c r="L154" s="183"/>
      <c r="M154" s="183"/>
      <c r="N154" s="183"/>
      <c r="O154" s="183"/>
      <c r="P154" s="267"/>
      <c r="Q154" s="183"/>
      <c r="R154" s="183"/>
      <c r="S154" s="183"/>
      <c r="T154" s="183"/>
      <c r="U154" s="183"/>
      <c r="V154" s="183"/>
      <c r="W154" s="183"/>
    </row>
    <row r="155" spans="6:23" x14ac:dyDescent="0.2">
      <c r="F155" s="268"/>
      <c r="G155" s="268"/>
      <c r="H155" s="183"/>
      <c r="I155" s="183"/>
      <c r="J155" s="183"/>
      <c r="K155" s="269"/>
      <c r="L155" s="183"/>
      <c r="M155" s="183"/>
      <c r="N155" s="183"/>
      <c r="O155" s="183"/>
      <c r="P155" s="267"/>
      <c r="Q155" s="183"/>
      <c r="R155" s="183"/>
      <c r="S155" s="183"/>
      <c r="T155" s="183"/>
      <c r="U155" s="183"/>
      <c r="V155" s="183"/>
      <c r="W155" s="183"/>
    </row>
    <row r="156" spans="6:23" x14ac:dyDescent="0.2">
      <c r="F156" s="268"/>
      <c r="G156" s="268"/>
      <c r="H156" s="183"/>
      <c r="I156" s="183"/>
      <c r="J156" s="183"/>
      <c r="K156" s="269"/>
      <c r="L156" s="183"/>
      <c r="M156" s="183"/>
      <c r="N156" s="183"/>
      <c r="O156" s="183"/>
      <c r="P156" s="267"/>
      <c r="Q156" s="183"/>
      <c r="R156" s="183"/>
      <c r="S156" s="183"/>
      <c r="T156" s="183"/>
      <c r="U156" s="183"/>
      <c r="V156" s="183"/>
      <c r="W156" s="183"/>
    </row>
    <row r="157" spans="6:23" x14ac:dyDescent="0.2">
      <c r="F157" s="268"/>
      <c r="G157" s="268"/>
      <c r="H157" s="183"/>
      <c r="I157" s="183"/>
      <c r="J157" s="183"/>
      <c r="K157" s="269"/>
      <c r="L157" s="183"/>
      <c r="M157" s="183"/>
      <c r="N157" s="183"/>
      <c r="O157" s="183"/>
      <c r="P157" s="267"/>
      <c r="Q157" s="183"/>
      <c r="R157" s="183"/>
      <c r="S157" s="183"/>
      <c r="T157" s="183"/>
      <c r="U157" s="183"/>
      <c r="V157" s="183"/>
      <c r="W157" s="183"/>
    </row>
    <row r="158" spans="6:23" x14ac:dyDescent="0.2">
      <c r="F158" s="268"/>
      <c r="G158" s="268"/>
      <c r="H158" s="183"/>
      <c r="I158" s="183"/>
      <c r="J158" s="183"/>
      <c r="K158" s="269"/>
      <c r="L158" s="183"/>
      <c r="M158" s="183"/>
      <c r="N158" s="183"/>
      <c r="O158" s="183"/>
      <c r="P158" s="267"/>
      <c r="Q158" s="183"/>
      <c r="R158" s="183"/>
      <c r="S158" s="183"/>
      <c r="T158" s="183"/>
      <c r="U158" s="183"/>
      <c r="V158" s="183"/>
      <c r="W158" s="183"/>
    </row>
    <row r="159" spans="6:23" x14ac:dyDescent="0.2">
      <c r="F159" s="268"/>
      <c r="G159" s="268"/>
      <c r="H159" s="183"/>
      <c r="I159" s="183"/>
      <c r="J159" s="183"/>
      <c r="K159" s="269"/>
      <c r="L159" s="183"/>
      <c r="M159" s="183"/>
      <c r="N159" s="183"/>
      <c r="O159" s="183"/>
      <c r="P159" s="267"/>
      <c r="Q159" s="183"/>
      <c r="R159" s="183"/>
      <c r="S159" s="183"/>
      <c r="T159" s="183"/>
      <c r="U159" s="183"/>
      <c r="V159" s="183"/>
      <c r="W159" s="183"/>
    </row>
    <row r="160" spans="6:23" x14ac:dyDescent="0.2">
      <c r="F160" s="268"/>
      <c r="G160" s="268"/>
      <c r="H160" s="183"/>
      <c r="I160" s="183"/>
      <c r="J160" s="183"/>
      <c r="K160" s="269"/>
      <c r="L160" s="183"/>
      <c r="M160" s="183"/>
      <c r="N160" s="183"/>
      <c r="O160" s="183"/>
      <c r="P160" s="267"/>
      <c r="Q160" s="183"/>
      <c r="R160" s="183"/>
      <c r="S160" s="183"/>
      <c r="T160" s="183"/>
      <c r="U160" s="183"/>
      <c r="V160" s="183"/>
      <c r="W160" s="183"/>
    </row>
    <row r="161" spans="6:23" x14ac:dyDescent="0.2">
      <c r="F161" s="268"/>
      <c r="G161" s="268"/>
      <c r="H161" s="183"/>
      <c r="I161" s="183"/>
      <c r="J161" s="183"/>
      <c r="K161" s="269"/>
      <c r="L161" s="183"/>
      <c r="M161" s="183"/>
      <c r="N161" s="183"/>
      <c r="O161" s="183"/>
      <c r="P161" s="267"/>
      <c r="Q161" s="183"/>
      <c r="R161" s="183"/>
      <c r="S161" s="183"/>
      <c r="T161" s="183"/>
      <c r="U161" s="183"/>
      <c r="V161" s="183"/>
      <c r="W161" s="183"/>
    </row>
    <row r="162" spans="6:23" x14ac:dyDescent="0.2">
      <c r="F162" s="268"/>
      <c r="G162" s="268"/>
      <c r="H162" s="183"/>
      <c r="I162" s="183"/>
      <c r="J162" s="183"/>
      <c r="K162" s="269"/>
      <c r="L162" s="183"/>
      <c r="M162" s="183"/>
      <c r="N162" s="183"/>
      <c r="O162" s="183"/>
      <c r="P162" s="267"/>
      <c r="Q162" s="183"/>
      <c r="R162" s="183"/>
      <c r="S162" s="183"/>
      <c r="T162" s="183"/>
      <c r="U162" s="183"/>
      <c r="V162" s="183"/>
      <c r="W162" s="183"/>
    </row>
    <row r="163" spans="6:23" x14ac:dyDescent="0.2">
      <c r="F163" s="268"/>
      <c r="G163" s="268"/>
      <c r="H163" s="183"/>
      <c r="I163" s="183"/>
      <c r="J163" s="183"/>
      <c r="K163" s="269"/>
      <c r="L163" s="183"/>
      <c r="M163" s="183"/>
      <c r="N163" s="183"/>
      <c r="O163" s="183"/>
      <c r="P163" s="267"/>
      <c r="Q163" s="183"/>
      <c r="R163" s="183"/>
      <c r="S163" s="183"/>
      <c r="T163" s="183"/>
      <c r="U163" s="183"/>
      <c r="V163" s="183"/>
      <c r="W163" s="183"/>
    </row>
    <row r="164" spans="6:23" x14ac:dyDescent="0.2">
      <c r="F164" s="268"/>
      <c r="G164" s="268"/>
      <c r="H164" s="183"/>
      <c r="I164" s="183"/>
      <c r="J164" s="183"/>
      <c r="K164" s="269"/>
      <c r="L164" s="183"/>
      <c r="M164" s="183"/>
      <c r="N164" s="183"/>
      <c r="O164" s="183"/>
      <c r="P164" s="267"/>
      <c r="Q164" s="183"/>
      <c r="R164" s="183"/>
      <c r="S164" s="183"/>
      <c r="T164" s="183"/>
      <c r="U164" s="183"/>
      <c r="V164" s="183"/>
      <c r="W164" s="183"/>
    </row>
    <row r="165" spans="6:23" x14ac:dyDescent="0.2">
      <c r="F165" s="268"/>
      <c r="G165" s="268"/>
      <c r="H165" s="183"/>
      <c r="I165" s="183"/>
      <c r="J165" s="183"/>
      <c r="K165" s="269"/>
      <c r="L165" s="183"/>
      <c r="M165" s="183"/>
      <c r="N165" s="183"/>
      <c r="O165" s="183"/>
      <c r="P165" s="267"/>
      <c r="Q165" s="183"/>
      <c r="R165" s="183"/>
      <c r="S165" s="183"/>
      <c r="T165" s="183"/>
      <c r="U165" s="183"/>
      <c r="V165" s="183"/>
      <c r="W165" s="183"/>
    </row>
    <row r="166" spans="6:23" x14ac:dyDescent="0.2">
      <c r="F166" s="268"/>
      <c r="G166" s="268"/>
      <c r="H166" s="183"/>
      <c r="I166" s="183"/>
      <c r="J166" s="183"/>
      <c r="K166" s="269"/>
      <c r="L166" s="183"/>
      <c r="M166" s="183"/>
      <c r="N166" s="183"/>
      <c r="O166" s="183"/>
      <c r="P166" s="267"/>
      <c r="Q166" s="183"/>
      <c r="R166" s="183"/>
      <c r="S166" s="183"/>
      <c r="T166" s="183"/>
      <c r="U166" s="183"/>
      <c r="V166" s="183"/>
      <c r="W166" s="183"/>
    </row>
    <row r="167" spans="6:23" x14ac:dyDescent="0.2">
      <c r="F167" s="268"/>
      <c r="G167" s="268"/>
      <c r="H167" s="183"/>
      <c r="I167" s="183"/>
      <c r="J167" s="183"/>
      <c r="K167" s="269"/>
      <c r="L167" s="183"/>
      <c r="M167" s="183"/>
      <c r="N167" s="183"/>
      <c r="O167" s="183"/>
      <c r="P167" s="267"/>
      <c r="Q167" s="183"/>
      <c r="R167" s="183"/>
      <c r="S167" s="183"/>
      <c r="T167" s="183"/>
      <c r="U167" s="183"/>
      <c r="V167" s="183"/>
      <c r="W167" s="183"/>
    </row>
    <row r="168" spans="6:23" x14ac:dyDescent="0.2">
      <c r="F168" s="268"/>
      <c r="G168" s="268"/>
      <c r="H168" s="183"/>
      <c r="I168" s="183"/>
      <c r="J168" s="183"/>
      <c r="K168" s="269"/>
      <c r="L168" s="183"/>
      <c r="M168" s="183"/>
      <c r="N168" s="183"/>
      <c r="O168" s="183"/>
      <c r="P168" s="267"/>
      <c r="Q168" s="183"/>
      <c r="R168" s="183"/>
      <c r="S168" s="183"/>
      <c r="T168" s="183"/>
      <c r="U168" s="183"/>
      <c r="V168" s="183"/>
      <c r="W168" s="183"/>
    </row>
    <row r="169" spans="6:23" x14ac:dyDescent="0.2">
      <c r="F169" s="268"/>
      <c r="G169" s="268"/>
      <c r="H169" s="183"/>
      <c r="I169" s="183"/>
      <c r="J169" s="183"/>
      <c r="K169" s="269"/>
      <c r="L169" s="183"/>
      <c r="M169" s="183"/>
      <c r="N169" s="183"/>
      <c r="O169" s="183"/>
      <c r="P169" s="267"/>
      <c r="Q169" s="183"/>
      <c r="R169" s="183"/>
      <c r="S169" s="183"/>
      <c r="T169" s="183"/>
      <c r="U169" s="183"/>
      <c r="V169" s="183"/>
      <c r="W169" s="183"/>
    </row>
    <row r="170" spans="6:23" x14ac:dyDescent="0.2">
      <c r="F170" s="268"/>
      <c r="G170" s="268"/>
      <c r="H170" s="183"/>
      <c r="I170" s="183"/>
      <c r="J170" s="183"/>
      <c r="K170" s="269"/>
      <c r="L170" s="183"/>
      <c r="M170" s="183"/>
      <c r="N170" s="183"/>
      <c r="O170" s="183"/>
      <c r="P170" s="267"/>
      <c r="Q170" s="183"/>
      <c r="R170" s="183"/>
      <c r="S170" s="183"/>
      <c r="T170" s="183"/>
      <c r="U170" s="183"/>
      <c r="V170" s="183"/>
      <c r="W170" s="183"/>
    </row>
    <row r="171" spans="6:23" x14ac:dyDescent="0.2">
      <c r="F171" s="268"/>
      <c r="G171" s="268"/>
      <c r="H171" s="183"/>
      <c r="I171" s="183"/>
      <c r="J171" s="183"/>
      <c r="K171" s="269"/>
      <c r="L171" s="183"/>
      <c r="M171" s="183"/>
      <c r="N171" s="183"/>
      <c r="O171" s="183"/>
      <c r="P171" s="267"/>
      <c r="Q171" s="183"/>
      <c r="R171" s="183"/>
      <c r="S171" s="183"/>
      <c r="T171" s="183"/>
      <c r="U171" s="183"/>
      <c r="V171" s="183"/>
      <c r="W171" s="183"/>
    </row>
    <row r="172" spans="6:23" x14ac:dyDescent="0.2">
      <c r="F172" s="268"/>
      <c r="G172" s="268"/>
      <c r="H172" s="183"/>
      <c r="I172" s="183"/>
      <c r="J172" s="183"/>
      <c r="K172" s="269"/>
      <c r="L172" s="183"/>
      <c r="M172" s="183"/>
      <c r="N172" s="183"/>
      <c r="O172" s="183"/>
      <c r="P172" s="267"/>
      <c r="Q172" s="183"/>
      <c r="R172" s="183"/>
      <c r="S172" s="183"/>
      <c r="T172" s="183"/>
      <c r="U172" s="183"/>
      <c r="V172" s="183"/>
      <c r="W172" s="183"/>
    </row>
    <row r="173" spans="6:23" x14ac:dyDescent="0.2">
      <c r="F173" s="268"/>
      <c r="G173" s="268"/>
      <c r="H173" s="183"/>
      <c r="I173" s="183"/>
      <c r="J173" s="183"/>
      <c r="K173" s="269"/>
      <c r="L173" s="183"/>
      <c r="M173" s="183"/>
      <c r="N173" s="183"/>
      <c r="O173" s="183"/>
      <c r="P173" s="267"/>
      <c r="Q173" s="183"/>
      <c r="R173" s="183"/>
      <c r="S173" s="183"/>
      <c r="T173" s="183"/>
      <c r="U173" s="183"/>
      <c r="V173" s="183"/>
      <c r="W173" s="183"/>
    </row>
    <row r="174" spans="6:23" x14ac:dyDescent="0.2">
      <c r="F174" s="268"/>
      <c r="G174" s="268"/>
      <c r="H174" s="183"/>
      <c r="I174" s="183"/>
      <c r="J174" s="183"/>
      <c r="K174" s="269"/>
      <c r="L174" s="183"/>
      <c r="M174" s="183"/>
      <c r="N174" s="183"/>
      <c r="O174" s="183"/>
      <c r="P174" s="267"/>
      <c r="Q174" s="183"/>
      <c r="R174" s="183"/>
      <c r="S174" s="183"/>
      <c r="T174" s="183"/>
      <c r="U174" s="183"/>
      <c r="V174" s="183"/>
      <c r="W174" s="183"/>
    </row>
    <row r="175" spans="6:23" x14ac:dyDescent="0.2">
      <c r="F175" s="268"/>
      <c r="G175" s="268"/>
      <c r="H175" s="183"/>
      <c r="I175" s="183"/>
      <c r="J175" s="183"/>
      <c r="K175" s="269"/>
      <c r="L175" s="183"/>
      <c r="M175" s="183"/>
      <c r="N175" s="183"/>
      <c r="O175" s="183"/>
      <c r="P175" s="267"/>
      <c r="Q175" s="183"/>
      <c r="R175" s="183"/>
      <c r="S175" s="183"/>
      <c r="T175" s="183"/>
      <c r="U175" s="183"/>
      <c r="V175" s="183"/>
      <c r="W175" s="183"/>
    </row>
    <row r="176" spans="6:23" x14ac:dyDescent="0.2">
      <c r="F176" s="268"/>
      <c r="G176" s="268"/>
      <c r="H176" s="183"/>
      <c r="I176" s="183"/>
      <c r="J176" s="183"/>
      <c r="K176" s="269"/>
      <c r="L176" s="183"/>
      <c r="M176" s="183"/>
      <c r="N176" s="183"/>
      <c r="O176" s="183"/>
      <c r="P176" s="267"/>
      <c r="Q176" s="183"/>
      <c r="R176" s="183"/>
      <c r="S176" s="183"/>
      <c r="T176" s="183"/>
      <c r="U176" s="183"/>
      <c r="V176" s="183"/>
      <c r="W176" s="183"/>
    </row>
    <row r="177" spans="6:23" x14ac:dyDescent="0.2">
      <c r="F177" s="268"/>
      <c r="G177" s="268"/>
      <c r="H177" s="183"/>
      <c r="I177" s="183"/>
      <c r="J177" s="183"/>
      <c r="K177" s="269"/>
      <c r="L177" s="183"/>
      <c r="M177" s="183"/>
      <c r="N177" s="183"/>
      <c r="O177" s="183"/>
      <c r="P177" s="267"/>
      <c r="Q177" s="183"/>
      <c r="R177" s="183"/>
      <c r="S177" s="183"/>
      <c r="T177" s="183"/>
      <c r="U177" s="183"/>
      <c r="V177" s="183"/>
      <c r="W177" s="183"/>
    </row>
    <row r="178" spans="6:23" x14ac:dyDescent="0.2">
      <c r="F178" s="268"/>
      <c r="G178" s="268"/>
      <c r="H178" s="183"/>
      <c r="I178" s="183"/>
      <c r="J178" s="183"/>
      <c r="K178" s="269"/>
      <c r="L178" s="183"/>
      <c r="M178" s="183"/>
      <c r="N178" s="183"/>
      <c r="O178" s="183"/>
      <c r="P178" s="267"/>
      <c r="Q178" s="183"/>
      <c r="R178" s="183"/>
      <c r="S178" s="183"/>
      <c r="T178" s="183"/>
      <c r="U178" s="183"/>
      <c r="V178" s="183"/>
      <c r="W178" s="183"/>
    </row>
    <row r="179" spans="6:23" x14ac:dyDescent="0.2">
      <c r="F179" s="268"/>
      <c r="G179" s="268"/>
      <c r="H179" s="183"/>
      <c r="I179" s="183"/>
      <c r="J179" s="183"/>
      <c r="K179" s="269"/>
      <c r="L179" s="183"/>
      <c r="M179" s="183"/>
      <c r="N179" s="183"/>
      <c r="O179" s="183"/>
      <c r="P179" s="267"/>
      <c r="Q179" s="183"/>
      <c r="R179" s="183"/>
      <c r="S179" s="183"/>
      <c r="T179" s="183"/>
      <c r="U179" s="183"/>
      <c r="V179" s="183"/>
      <c r="W179" s="183"/>
    </row>
    <row r="180" spans="6:23" x14ac:dyDescent="0.2">
      <c r="F180" s="268"/>
      <c r="G180" s="268"/>
      <c r="H180" s="183"/>
      <c r="I180" s="183"/>
      <c r="J180" s="183"/>
      <c r="K180" s="269"/>
      <c r="L180" s="183"/>
      <c r="M180" s="183"/>
      <c r="N180" s="183"/>
      <c r="O180" s="183"/>
      <c r="P180" s="267"/>
      <c r="Q180" s="183"/>
      <c r="R180" s="183"/>
      <c r="S180" s="183"/>
      <c r="T180" s="183"/>
      <c r="U180" s="183"/>
      <c r="V180" s="183"/>
      <c r="W180" s="183"/>
    </row>
    <row r="181" spans="6:23" x14ac:dyDescent="0.2">
      <c r="F181" s="268"/>
      <c r="G181" s="268"/>
      <c r="H181" s="183"/>
      <c r="I181" s="183"/>
      <c r="J181" s="183"/>
      <c r="K181" s="269"/>
      <c r="L181" s="183"/>
      <c r="M181" s="183"/>
      <c r="N181" s="183"/>
      <c r="O181" s="183"/>
      <c r="P181" s="267"/>
      <c r="Q181" s="183"/>
      <c r="R181" s="183"/>
      <c r="S181" s="183"/>
      <c r="T181" s="183"/>
      <c r="U181" s="183"/>
      <c r="V181" s="183"/>
      <c r="W181" s="183"/>
    </row>
    <row r="182" spans="6:23" x14ac:dyDescent="0.2">
      <c r="F182" s="268"/>
      <c r="G182" s="268"/>
      <c r="H182" s="183"/>
      <c r="I182" s="183"/>
      <c r="J182" s="183"/>
      <c r="K182" s="269"/>
      <c r="L182" s="183"/>
      <c r="M182" s="183"/>
      <c r="N182" s="183"/>
      <c r="O182" s="183"/>
      <c r="P182" s="267"/>
      <c r="Q182" s="183"/>
      <c r="R182" s="183"/>
      <c r="S182" s="183"/>
      <c r="T182" s="183"/>
      <c r="U182" s="183"/>
      <c r="V182" s="183"/>
      <c r="W182" s="183"/>
    </row>
    <row r="183" spans="6:23" x14ac:dyDescent="0.2">
      <c r="F183" s="268"/>
      <c r="G183" s="268"/>
      <c r="H183" s="183"/>
      <c r="I183" s="183"/>
      <c r="J183" s="183"/>
      <c r="K183" s="269"/>
      <c r="L183" s="183"/>
      <c r="M183" s="183"/>
      <c r="N183" s="183"/>
      <c r="O183" s="183"/>
      <c r="P183" s="267"/>
      <c r="Q183" s="183"/>
      <c r="R183" s="183"/>
      <c r="S183" s="183"/>
      <c r="T183" s="183"/>
      <c r="U183" s="183"/>
      <c r="V183" s="183"/>
      <c r="W183" s="183"/>
    </row>
    <row r="184" spans="6:23" x14ac:dyDescent="0.2">
      <c r="F184" s="268"/>
      <c r="G184" s="268"/>
      <c r="H184" s="183"/>
      <c r="I184" s="183"/>
      <c r="J184" s="183"/>
      <c r="K184" s="269"/>
      <c r="L184" s="183"/>
      <c r="M184" s="183"/>
      <c r="N184" s="183"/>
      <c r="O184" s="183"/>
      <c r="P184" s="267"/>
      <c r="Q184" s="183"/>
      <c r="R184" s="183"/>
      <c r="S184" s="183"/>
      <c r="T184" s="183"/>
      <c r="U184" s="183"/>
      <c r="V184" s="183"/>
      <c r="W184" s="183"/>
    </row>
    <row r="185" spans="6:23" x14ac:dyDescent="0.2">
      <c r="F185" s="268"/>
      <c r="G185" s="268"/>
      <c r="H185" s="183"/>
      <c r="I185" s="183"/>
      <c r="J185" s="183"/>
      <c r="K185" s="269"/>
      <c r="L185" s="183"/>
      <c r="M185" s="183"/>
      <c r="N185" s="183"/>
      <c r="O185" s="183"/>
      <c r="P185" s="267"/>
      <c r="Q185" s="183"/>
      <c r="R185" s="183"/>
      <c r="S185" s="183"/>
      <c r="T185" s="183"/>
      <c r="U185" s="183"/>
      <c r="V185" s="183"/>
      <c r="W185" s="183"/>
    </row>
    <row r="186" spans="6:23" x14ac:dyDescent="0.2">
      <c r="F186" s="268"/>
      <c r="G186" s="268"/>
      <c r="H186" s="183"/>
      <c r="I186" s="183"/>
      <c r="J186" s="183"/>
      <c r="K186" s="269"/>
      <c r="L186" s="183"/>
      <c r="M186" s="183"/>
      <c r="N186" s="183"/>
      <c r="O186" s="183"/>
      <c r="P186" s="267"/>
      <c r="Q186" s="183"/>
      <c r="R186" s="183"/>
      <c r="S186" s="183"/>
      <c r="T186" s="183"/>
      <c r="U186" s="183"/>
      <c r="V186" s="183"/>
      <c r="W186" s="183"/>
    </row>
    <row r="187" spans="6:23" x14ac:dyDescent="0.2">
      <c r="F187" s="268"/>
      <c r="G187" s="268"/>
      <c r="H187" s="183"/>
      <c r="I187" s="183"/>
      <c r="J187" s="183"/>
      <c r="K187" s="269"/>
      <c r="L187" s="183"/>
      <c r="M187" s="183"/>
      <c r="N187" s="183"/>
      <c r="O187" s="183"/>
      <c r="P187" s="267"/>
      <c r="Q187" s="183"/>
      <c r="R187" s="183"/>
      <c r="S187" s="183"/>
      <c r="T187" s="183"/>
      <c r="U187" s="183"/>
      <c r="V187" s="183"/>
      <c r="W187" s="183"/>
    </row>
    <row r="188" spans="6:23" x14ac:dyDescent="0.2">
      <c r="F188" s="268"/>
      <c r="G188" s="268"/>
      <c r="H188" s="183"/>
      <c r="I188" s="183"/>
      <c r="J188" s="183"/>
      <c r="K188" s="269"/>
      <c r="L188" s="183"/>
      <c r="M188" s="183"/>
      <c r="N188" s="183"/>
      <c r="O188" s="183"/>
      <c r="P188" s="267"/>
      <c r="Q188" s="183"/>
      <c r="R188" s="183"/>
      <c r="S188" s="183"/>
      <c r="T188" s="183"/>
      <c r="U188" s="183"/>
      <c r="V188" s="183"/>
      <c r="W188" s="183"/>
    </row>
    <row r="189" spans="6:23" x14ac:dyDescent="0.2">
      <c r="F189" s="268"/>
      <c r="G189" s="268"/>
      <c r="H189" s="183"/>
      <c r="I189" s="183"/>
      <c r="J189" s="183"/>
      <c r="K189" s="269"/>
      <c r="L189" s="183"/>
      <c r="M189" s="183"/>
      <c r="N189" s="183"/>
      <c r="O189" s="183"/>
      <c r="P189" s="267"/>
      <c r="Q189" s="183"/>
      <c r="R189" s="183"/>
      <c r="S189" s="183"/>
      <c r="T189" s="183"/>
      <c r="U189" s="183"/>
      <c r="V189" s="183"/>
      <c r="W189" s="183"/>
    </row>
    <row r="190" spans="6:23" x14ac:dyDescent="0.2">
      <c r="F190" s="268"/>
      <c r="G190" s="268"/>
      <c r="H190" s="183"/>
      <c r="I190" s="183"/>
      <c r="J190" s="183"/>
      <c r="K190" s="269"/>
      <c r="L190" s="183"/>
      <c r="M190" s="183"/>
      <c r="N190" s="183"/>
      <c r="O190" s="183"/>
      <c r="P190" s="267"/>
      <c r="Q190" s="183"/>
      <c r="R190" s="183"/>
      <c r="S190" s="183"/>
      <c r="T190" s="183"/>
      <c r="U190" s="183"/>
      <c r="V190" s="183"/>
      <c r="W190" s="183"/>
    </row>
    <row r="191" spans="6:23" x14ac:dyDescent="0.2">
      <c r="F191" s="268"/>
      <c r="G191" s="268"/>
      <c r="H191" s="183"/>
      <c r="I191" s="183"/>
      <c r="J191" s="183"/>
      <c r="K191" s="269"/>
      <c r="L191" s="183"/>
      <c r="M191" s="183"/>
      <c r="N191" s="183"/>
      <c r="O191" s="183"/>
      <c r="P191" s="267"/>
      <c r="Q191" s="183"/>
      <c r="R191" s="183"/>
      <c r="S191" s="183"/>
      <c r="T191" s="183"/>
      <c r="U191" s="183"/>
      <c r="V191" s="183"/>
      <c r="W191" s="183"/>
    </row>
    <row r="192" spans="6:23" x14ac:dyDescent="0.2">
      <c r="F192" s="138"/>
      <c r="G192" s="138"/>
    </row>
    <row r="193" spans="6:7" x14ac:dyDescent="0.2">
      <c r="F193" s="138"/>
      <c r="G193" s="138"/>
    </row>
    <row r="194" spans="6:7" x14ac:dyDescent="0.2">
      <c r="F194" s="138"/>
      <c r="G194" s="138"/>
    </row>
    <row r="195" spans="6:7" x14ac:dyDescent="0.2">
      <c r="F195" s="138"/>
      <c r="G195" s="138"/>
    </row>
    <row r="196" spans="6:7" x14ac:dyDescent="0.2">
      <c r="F196" s="138"/>
      <c r="G196" s="138"/>
    </row>
    <row r="197" spans="6:7" x14ac:dyDescent="0.2">
      <c r="F197" s="138"/>
      <c r="G197" s="138"/>
    </row>
    <row r="198" spans="6:7" x14ac:dyDescent="0.2">
      <c r="F198" s="138"/>
      <c r="G198" s="138"/>
    </row>
    <row r="199" spans="6:7" x14ac:dyDescent="0.2">
      <c r="F199" s="138"/>
      <c r="G199" s="138"/>
    </row>
    <row r="200" spans="6:7" x14ac:dyDescent="0.2">
      <c r="F200" s="138"/>
      <c r="G200" s="138"/>
    </row>
    <row r="201" spans="6:7" x14ac:dyDescent="0.2">
      <c r="F201" s="138"/>
      <c r="G201" s="138"/>
    </row>
    <row r="202" spans="6:7" x14ac:dyDescent="0.2">
      <c r="F202" s="138"/>
      <c r="G202" s="138"/>
    </row>
    <row r="203" spans="6:7" x14ac:dyDescent="0.2">
      <c r="F203" s="138"/>
      <c r="G203" s="138"/>
    </row>
    <row r="204" spans="6:7" x14ac:dyDescent="0.2">
      <c r="F204" s="138"/>
      <c r="G204" s="138"/>
    </row>
    <row r="205" spans="6:7" x14ac:dyDescent="0.2">
      <c r="F205" s="138"/>
      <c r="G205" s="138"/>
    </row>
    <row r="206" spans="6:7" x14ac:dyDescent="0.2">
      <c r="F206" s="138"/>
      <c r="G206" s="138"/>
    </row>
    <row r="207" spans="6:7" x14ac:dyDescent="0.2">
      <c r="F207" s="138"/>
      <c r="G207" s="138"/>
    </row>
    <row r="208" spans="6:7" x14ac:dyDescent="0.2">
      <c r="F208" s="138"/>
      <c r="G208" s="138"/>
    </row>
    <row r="209" spans="6:7" x14ac:dyDescent="0.2">
      <c r="F209" s="138"/>
      <c r="G209" s="138"/>
    </row>
    <row r="210" spans="6:7" x14ac:dyDescent="0.2">
      <c r="F210" s="138"/>
      <c r="G210" s="138"/>
    </row>
    <row r="211" spans="6:7" x14ac:dyDescent="0.2">
      <c r="F211" s="138"/>
      <c r="G211" s="138"/>
    </row>
    <row r="212" spans="6:7" x14ac:dyDescent="0.2">
      <c r="F212" s="138"/>
      <c r="G212" s="138"/>
    </row>
    <row r="213" spans="6:7" x14ac:dyDescent="0.2">
      <c r="F213" s="138"/>
      <c r="G213" s="138"/>
    </row>
    <row r="214" spans="6:7" x14ac:dyDescent="0.2">
      <c r="F214" s="138"/>
      <c r="G214" s="138"/>
    </row>
    <row r="215" spans="6:7" x14ac:dyDescent="0.2">
      <c r="F215" s="138"/>
      <c r="G215" s="138"/>
    </row>
    <row r="216" spans="6:7" x14ac:dyDescent="0.2">
      <c r="F216" s="138"/>
      <c r="G216" s="138"/>
    </row>
    <row r="217" spans="6:7" x14ac:dyDescent="0.2">
      <c r="F217" s="138"/>
      <c r="G217" s="138"/>
    </row>
    <row r="218" spans="6:7" x14ac:dyDescent="0.2">
      <c r="F218" s="138"/>
      <c r="G218" s="138"/>
    </row>
    <row r="219" spans="6:7" x14ac:dyDescent="0.2">
      <c r="F219" s="138"/>
      <c r="G219" s="138"/>
    </row>
    <row r="220" spans="6:7" x14ac:dyDescent="0.2">
      <c r="F220" s="138"/>
      <c r="G220" s="138"/>
    </row>
    <row r="221" spans="6:7" x14ac:dyDescent="0.2">
      <c r="F221" s="138"/>
      <c r="G221" s="138"/>
    </row>
    <row r="222" spans="6:7" x14ac:dyDescent="0.2">
      <c r="F222" s="138"/>
      <c r="G222" s="138"/>
    </row>
    <row r="223" spans="6:7" x14ac:dyDescent="0.2">
      <c r="F223" s="138"/>
      <c r="G223" s="138"/>
    </row>
    <row r="224" spans="6:7" x14ac:dyDescent="0.2">
      <c r="F224" s="138"/>
      <c r="G224" s="138"/>
    </row>
    <row r="225" spans="6:7" x14ac:dyDescent="0.2">
      <c r="F225" s="138"/>
      <c r="G225" s="138"/>
    </row>
    <row r="226" spans="6:7" x14ac:dyDescent="0.2">
      <c r="F226" s="138"/>
      <c r="G226" s="138"/>
    </row>
    <row r="227" spans="6:7" x14ac:dyDescent="0.2">
      <c r="F227" s="138"/>
      <c r="G227" s="138"/>
    </row>
    <row r="228" spans="6:7" x14ac:dyDescent="0.2">
      <c r="F228" s="138"/>
      <c r="G228" s="138"/>
    </row>
    <row r="229" spans="6:7" x14ac:dyDescent="0.2">
      <c r="F229" s="138"/>
      <c r="G229" s="138"/>
    </row>
    <row r="230" spans="6:7" x14ac:dyDescent="0.2">
      <c r="F230" s="138"/>
      <c r="G230" s="138"/>
    </row>
    <row r="231" spans="6:7" x14ac:dyDescent="0.2">
      <c r="F231" s="138"/>
      <c r="G231" s="138"/>
    </row>
    <row r="232" spans="6:7" x14ac:dyDescent="0.2">
      <c r="F232" s="138"/>
      <c r="G232" s="138"/>
    </row>
    <row r="233" spans="6:7" x14ac:dyDescent="0.2">
      <c r="F233" s="138"/>
      <c r="G233" s="138"/>
    </row>
    <row r="234" spans="6:7" x14ac:dyDescent="0.2">
      <c r="F234" s="138"/>
      <c r="G234" s="138"/>
    </row>
    <row r="235" spans="6:7" x14ac:dyDescent="0.2">
      <c r="F235" s="138"/>
      <c r="G235" s="138"/>
    </row>
    <row r="236" spans="6:7" x14ac:dyDescent="0.2">
      <c r="F236" s="138"/>
      <c r="G236" s="138"/>
    </row>
    <row r="237" spans="6:7" x14ac:dyDescent="0.2">
      <c r="F237" s="138"/>
      <c r="G237" s="138"/>
    </row>
    <row r="238" spans="6:7" x14ac:dyDescent="0.2">
      <c r="F238" s="138"/>
      <c r="G238" s="138"/>
    </row>
    <row r="239" spans="6:7" x14ac:dyDescent="0.2">
      <c r="F239" s="138"/>
      <c r="G239" s="138"/>
    </row>
    <row r="240" spans="6:7" x14ac:dyDescent="0.2">
      <c r="F240" s="138"/>
      <c r="G240" s="138"/>
    </row>
    <row r="241" spans="6:7" x14ac:dyDescent="0.2">
      <c r="F241" s="138"/>
      <c r="G241" s="138"/>
    </row>
    <row r="242" spans="6:7" x14ac:dyDescent="0.2">
      <c r="F242" s="138"/>
      <c r="G242" s="138"/>
    </row>
    <row r="243" spans="6:7" x14ac:dyDescent="0.2">
      <c r="F243" s="138"/>
      <c r="G243" s="138"/>
    </row>
    <row r="244" spans="6:7" x14ac:dyDescent="0.2">
      <c r="F244" s="138"/>
      <c r="G244" s="138"/>
    </row>
    <row r="245" spans="6:7" x14ac:dyDescent="0.2">
      <c r="F245" s="138"/>
      <c r="G245" s="138"/>
    </row>
    <row r="246" spans="6:7" x14ac:dyDescent="0.2">
      <c r="F246" s="138"/>
      <c r="G246" s="138"/>
    </row>
    <row r="247" spans="6:7" x14ac:dyDescent="0.2">
      <c r="F247" s="138"/>
      <c r="G247" s="138"/>
    </row>
    <row r="248" spans="6:7" x14ac:dyDescent="0.2">
      <c r="F248" s="138"/>
      <c r="G248" s="138"/>
    </row>
    <row r="249" spans="6:7" x14ac:dyDescent="0.2">
      <c r="F249" s="138"/>
      <c r="G249" s="138"/>
    </row>
    <row r="250" spans="6:7" x14ac:dyDescent="0.2">
      <c r="F250" s="138"/>
      <c r="G250" s="138"/>
    </row>
    <row r="251" spans="6:7" x14ac:dyDescent="0.2">
      <c r="F251" s="138"/>
      <c r="G251" s="138"/>
    </row>
    <row r="252" spans="6:7" x14ac:dyDescent="0.2">
      <c r="F252" s="138"/>
      <c r="G252" s="138"/>
    </row>
    <row r="253" spans="6:7" x14ac:dyDescent="0.2">
      <c r="F253" s="138"/>
      <c r="G253" s="138"/>
    </row>
    <row r="254" spans="6:7" x14ac:dyDescent="0.2">
      <c r="F254" s="138"/>
      <c r="G254" s="138"/>
    </row>
    <row r="255" spans="6:7" x14ac:dyDescent="0.2">
      <c r="F255" s="138"/>
      <c r="G255" s="138"/>
    </row>
    <row r="256" spans="6:7" x14ac:dyDescent="0.2">
      <c r="F256" s="138"/>
      <c r="G256" s="138"/>
    </row>
    <row r="257" spans="6:7" x14ac:dyDescent="0.2">
      <c r="F257" s="138"/>
      <c r="G257" s="138"/>
    </row>
    <row r="258" spans="6:7" x14ac:dyDescent="0.2">
      <c r="F258" s="138"/>
      <c r="G258" s="138"/>
    </row>
    <row r="259" spans="6:7" x14ac:dyDescent="0.2">
      <c r="F259" s="138"/>
      <c r="G259" s="138"/>
    </row>
    <row r="260" spans="6:7" x14ac:dyDescent="0.2">
      <c r="F260" s="138"/>
      <c r="G260" s="138"/>
    </row>
    <row r="261" spans="6:7" x14ac:dyDescent="0.2">
      <c r="F261" s="138"/>
      <c r="G261" s="138"/>
    </row>
    <row r="262" spans="6:7" x14ac:dyDescent="0.2">
      <c r="F262" s="138"/>
      <c r="G262" s="138"/>
    </row>
    <row r="263" spans="6:7" x14ac:dyDescent="0.2">
      <c r="F263" s="138"/>
      <c r="G263" s="138"/>
    </row>
    <row r="264" spans="6:7" x14ac:dyDescent="0.2">
      <c r="F264" s="138"/>
      <c r="G264" s="138"/>
    </row>
    <row r="265" spans="6:7" x14ac:dyDescent="0.2">
      <c r="F265" s="138"/>
      <c r="G265" s="138"/>
    </row>
    <row r="266" spans="6:7" x14ac:dyDescent="0.2">
      <c r="F266" s="138"/>
      <c r="G266" s="138"/>
    </row>
    <row r="267" spans="6:7" x14ac:dyDescent="0.2">
      <c r="F267" s="138"/>
      <c r="G267" s="138"/>
    </row>
    <row r="268" spans="6:7" x14ac:dyDescent="0.2">
      <c r="F268" s="138"/>
      <c r="G268" s="138"/>
    </row>
    <row r="269" spans="6:7" x14ac:dyDescent="0.2">
      <c r="F269" s="138"/>
      <c r="G269" s="138"/>
    </row>
    <row r="270" spans="6:7" x14ac:dyDescent="0.2">
      <c r="F270" s="138"/>
      <c r="G270" s="138"/>
    </row>
    <row r="271" spans="6:7" x14ac:dyDescent="0.2">
      <c r="F271" s="138"/>
      <c r="G271" s="138"/>
    </row>
    <row r="272" spans="6:7" x14ac:dyDescent="0.2">
      <c r="F272" s="138"/>
      <c r="G272" s="138"/>
    </row>
    <row r="273" spans="6:7" x14ac:dyDescent="0.2">
      <c r="F273" s="138"/>
      <c r="G273" s="138"/>
    </row>
    <row r="274" spans="6:7" x14ac:dyDescent="0.2">
      <c r="F274" s="138"/>
      <c r="G274" s="138"/>
    </row>
    <row r="275" spans="6:7" x14ac:dyDescent="0.2">
      <c r="F275" s="138"/>
      <c r="G275" s="138"/>
    </row>
    <row r="276" spans="6:7" x14ac:dyDescent="0.2">
      <c r="F276" s="138"/>
      <c r="G276" s="138"/>
    </row>
    <row r="277" spans="6:7" x14ac:dyDescent="0.2">
      <c r="F277" s="138"/>
      <c r="G277" s="138"/>
    </row>
    <row r="278" spans="6:7" x14ac:dyDescent="0.2">
      <c r="F278" s="138"/>
      <c r="G278" s="138"/>
    </row>
    <row r="279" spans="6:7" x14ac:dyDescent="0.2">
      <c r="F279" s="138"/>
      <c r="G279" s="138"/>
    </row>
    <row r="280" spans="6:7" x14ac:dyDescent="0.2">
      <c r="F280" s="138"/>
      <c r="G280" s="138"/>
    </row>
    <row r="281" spans="6:7" x14ac:dyDescent="0.2">
      <c r="F281" s="138"/>
      <c r="G281" s="138"/>
    </row>
    <row r="282" spans="6:7" x14ac:dyDescent="0.2">
      <c r="F282" s="138"/>
      <c r="G282" s="138"/>
    </row>
    <row r="283" spans="6:7" x14ac:dyDescent="0.2">
      <c r="F283" s="138"/>
      <c r="G283" s="138"/>
    </row>
    <row r="284" spans="6:7" x14ac:dyDescent="0.2">
      <c r="F284" s="138"/>
      <c r="G284" s="138"/>
    </row>
    <row r="285" spans="6:7" x14ac:dyDescent="0.2">
      <c r="F285" s="138"/>
      <c r="G285" s="138"/>
    </row>
    <row r="286" spans="6:7" x14ac:dyDescent="0.2">
      <c r="F286" s="138"/>
      <c r="G286" s="138"/>
    </row>
    <row r="287" spans="6:7" x14ac:dyDescent="0.2">
      <c r="F287" s="138"/>
      <c r="G287" s="138"/>
    </row>
    <row r="288" spans="6:7" x14ac:dyDescent="0.2">
      <c r="F288" s="138"/>
      <c r="G288" s="138"/>
    </row>
    <row r="289" spans="6:7" x14ac:dyDescent="0.2">
      <c r="F289" s="138"/>
      <c r="G289" s="138"/>
    </row>
    <row r="290" spans="6:7" x14ac:dyDescent="0.2">
      <c r="F290" s="138"/>
      <c r="G290" s="138"/>
    </row>
    <row r="291" spans="6:7" x14ac:dyDescent="0.2">
      <c r="F291" s="138"/>
      <c r="G291" s="138"/>
    </row>
    <row r="292" spans="6:7" x14ac:dyDescent="0.2">
      <c r="F292" s="138"/>
      <c r="G292" s="138"/>
    </row>
    <row r="293" spans="6:7" x14ac:dyDescent="0.2">
      <c r="F293" s="138"/>
      <c r="G293" s="138"/>
    </row>
    <row r="294" spans="6:7" x14ac:dyDescent="0.2">
      <c r="F294" s="138"/>
      <c r="G294" s="138"/>
    </row>
    <row r="295" spans="6:7" x14ac:dyDescent="0.2">
      <c r="F295" s="138"/>
      <c r="G295" s="138"/>
    </row>
    <row r="296" spans="6:7" x14ac:dyDescent="0.2">
      <c r="F296" s="138"/>
      <c r="G296" s="138"/>
    </row>
    <row r="297" spans="6:7" x14ac:dyDescent="0.2">
      <c r="F297" s="138"/>
      <c r="G297" s="138"/>
    </row>
    <row r="298" spans="6:7" x14ac:dyDescent="0.2">
      <c r="F298" s="138"/>
      <c r="G298" s="138"/>
    </row>
    <row r="299" spans="6:7" x14ac:dyDescent="0.2">
      <c r="F299" s="138"/>
      <c r="G299" s="138"/>
    </row>
    <row r="300" spans="6:7" x14ac:dyDescent="0.2">
      <c r="F300" s="138"/>
      <c r="G300" s="138"/>
    </row>
    <row r="301" spans="6:7" x14ac:dyDescent="0.2">
      <c r="F301" s="138"/>
      <c r="G301" s="138"/>
    </row>
    <row r="302" spans="6:7" x14ac:dyDescent="0.2">
      <c r="F302" s="138"/>
      <c r="G302" s="138"/>
    </row>
    <row r="303" spans="6:7" x14ac:dyDescent="0.2">
      <c r="F303" s="138"/>
      <c r="G303" s="138"/>
    </row>
    <row r="304" spans="6:7" x14ac:dyDescent="0.2">
      <c r="F304" s="138"/>
      <c r="G304" s="138"/>
    </row>
    <row r="305" spans="6:7" x14ac:dyDescent="0.2">
      <c r="F305" s="138"/>
      <c r="G305" s="138"/>
    </row>
    <row r="306" spans="6:7" x14ac:dyDescent="0.2">
      <c r="F306" s="138"/>
      <c r="G306" s="138"/>
    </row>
    <row r="307" spans="6:7" x14ac:dyDescent="0.2">
      <c r="F307" s="138"/>
      <c r="G307" s="138"/>
    </row>
    <row r="308" spans="6:7" x14ac:dyDescent="0.2">
      <c r="F308" s="138"/>
      <c r="G308" s="138"/>
    </row>
    <row r="309" spans="6:7" x14ac:dyDescent="0.2">
      <c r="F309" s="138"/>
      <c r="G309" s="138"/>
    </row>
    <row r="310" spans="6:7" x14ac:dyDescent="0.2">
      <c r="F310" s="138"/>
      <c r="G310" s="138"/>
    </row>
    <row r="311" spans="6:7" x14ac:dyDescent="0.2">
      <c r="F311" s="138"/>
      <c r="G311" s="138"/>
    </row>
    <row r="312" spans="6:7" x14ac:dyDescent="0.2">
      <c r="F312" s="138"/>
      <c r="G312" s="138"/>
    </row>
    <row r="313" spans="6:7" x14ac:dyDescent="0.2">
      <c r="F313" s="138"/>
      <c r="G313" s="138"/>
    </row>
    <row r="314" spans="6:7" x14ac:dyDescent="0.2">
      <c r="F314" s="138"/>
      <c r="G314" s="138"/>
    </row>
    <row r="315" spans="6:7" x14ac:dyDescent="0.2">
      <c r="F315" s="138"/>
      <c r="G315" s="138"/>
    </row>
    <row r="316" spans="6:7" x14ac:dyDescent="0.2">
      <c r="F316" s="138"/>
      <c r="G316" s="138"/>
    </row>
    <row r="317" spans="6:7" x14ac:dyDescent="0.2">
      <c r="F317" s="138"/>
      <c r="G317" s="138"/>
    </row>
    <row r="318" spans="6:7" x14ac:dyDescent="0.2">
      <c r="F318" s="138"/>
      <c r="G318" s="138"/>
    </row>
    <row r="319" spans="6:7" x14ac:dyDescent="0.2">
      <c r="F319" s="138"/>
      <c r="G319" s="138"/>
    </row>
    <row r="320" spans="6:7" x14ac:dyDescent="0.2">
      <c r="F320" s="138"/>
      <c r="G320" s="138"/>
    </row>
    <row r="321" spans="6:7" x14ac:dyDescent="0.2">
      <c r="F321" s="138"/>
      <c r="G321" s="138"/>
    </row>
    <row r="322" spans="6:7" x14ac:dyDescent="0.2">
      <c r="F322" s="138"/>
      <c r="G322" s="138"/>
    </row>
    <row r="323" spans="6:7" x14ac:dyDescent="0.2">
      <c r="F323" s="138"/>
      <c r="G323" s="138"/>
    </row>
    <row r="324" spans="6:7" x14ac:dyDescent="0.2">
      <c r="F324" s="138"/>
      <c r="G324" s="138"/>
    </row>
    <row r="325" spans="6:7" x14ac:dyDescent="0.2">
      <c r="F325" s="138"/>
      <c r="G325" s="138"/>
    </row>
    <row r="326" spans="6:7" x14ac:dyDescent="0.2">
      <c r="F326" s="138"/>
      <c r="G326" s="138"/>
    </row>
    <row r="327" spans="6:7" x14ac:dyDescent="0.2">
      <c r="F327" s="138"/>
      <c r="G327" s="138"/>
    </row>
    <row r="328" spans="6:7" x14ac:dyDescent="0.2">
      <c r="F328" s="138"/>
      <c r="G328" s="138"/>
    </row>
    <row r="329" spans="6:7" x14ac:dyDescent="0.2">
      <c r="F329" s="138"/>
      <c r="G329" s="138"/>
    </row>
    <row r="330" spans="6:7" x14ac:dyDescent="0.2">
      <c r="F330" s="138"/>
      <c r="G330" s="138"/>
    </row>
    <row r="331" spans="6:7" x14ac:dyDescent="0.2">
      <c r="F331" s="138"/>
      <c r="G331" s="138"/>
    </row>
    <row r="332" spans="6:7" x14ac:dyDescent="0.2">
      <c r="F332" s="138"/>
      <c r="G332" s="138"/>
    </row>
    <row r="333" spans="6:7" x14ac:dyDescent="0.2">
      <c r="F333" s="138"/>
      <c r="G333" s="138"/>
    </row>
    <row r="334" spans="6:7" x14ac:dyDescent="0.2">
      <c r="F334" s="138"/>
      <c r="G334" s="138"/>
    </row>
    <row r="335" spans="6:7" x14ac:dyDescent="0.2">
      <c r="F335" s="138"/>
      <c r="G335" s="138"/>
    </row>
    <row r="336" spans="6:7" x14ac:dyDescent="0.2">
      <c r="F336" s="138"/>
      <c r="G336" s="138"/>
    </row>
    <row r="337" spans="6:7" x14ac:dyDescent="0.2">
      <c r="F337" s="138"/>
      <c r="G337" s="138"/>
    </row>
    <row r="338" spans="6:7" x14ac:dyDescent="0.2">
      <c r="F338" s="138"/>
      <c r="G338" s="138"/>
    </row>
    <row r="339" spans="6:7" x14ac:dyDescent="0.2">
      <c r="F339" s="138"/>
      <c r="G339" s="138"/>
    </row>
    <row r="340" spans="6:7" x14ac:dyDescent="0.2">
      <c r="F340" s="138"/>
      <c r="G340" s="138"/>
    </row>
    <row r="341" spans="6:7" x14ac:dyDescent="0.2">
      <c r="F341" s="138"/>
      <c r="G341" s="138"/>
    </row>
    <row r="342" spans="6:7" x14ac:dyDescent="0.2">
      <c r="F342" s="138"/>
      <c r="G342" s="138"/>
    </row>
    <row r="343" spans="6:7" x14ac:dyDescent="0.2">
      <c r="F343" s="138"/>
      <c r="G343" s="138"/>
    </row>
    <row r="344" spans="6:7" x14ac:dyDescent="0.2">
      <c r="F344" s="138"/>
      <c r="G344" s="138"/>
    </row>
    <row r="345" spans="6:7" x14ac:dyDescent="0.2">
      <c r="F345" s="138"/>
      <c r="G345" s="138"/>
    </row>
    <row r="346" spans="6:7" x14ac:dyDescent="0.2">
      <c r="F346" s="138"/>
      <c r="G346" s="138"/>
    </row>
    <row r="347" spans="6:7" x14ac:dyDescent="0.2">
      <c r="F347" s="138"/>
      <c r="G347" s="138"/>
    </row>
    <row r="348" spans="6:7" x14ac:dyDescent="0.2">
      <c r="F348" s="138"/>
      <c r="G348" s="138"/>
    </row>
    <row r="349" spans="6:7" x14ac:dyDescent="0.2">
      <c r="F349" s="138"/>
      <c r="G349" s="138"/>
    </row>
    <row r="350" spans="6:7" x14ac:dyDescent="0.2">
      <c r="F350" s="138"/>
      <c r="G350" s="138"/>
    </row>
    <row r="351" spans="6:7" x14ac:dyDescent="0.2">
      <c r="F351" s="138"/>
      <c r="G351" s="138"/>
    </row>
    <row r="352" spans="6:7" x14ac:dyDescent="0.2">
      <c r="F352" s="138"/>
      <c r="G352" s="138"/>
    </row>
    <row r="353" spans="6:7" x14ac:dyDescent="0.2">
      <c r="F353" s="138"/>
      <c r="G353" s="138"/>
    </row>
    <row r="354" spans="6:7" x14ac:dyDescent="0.2">
      <c r="F354" s="138"/>
      <c r="G354" s="138"/>
    </row>
    <row r="355" spans="6:7" x14ac:dyDescent="0.2">
      <c r="F355" s="138"/>
      <c r="G355" s="138"/>
    </row>
    <row r="356" spans="6:7" x14ac:dyDescent="0.2">
      <c r="F356" s="138"/>
      <c r="G356" s="138"/>
    </row>
    <row r="357" spans="6:7" x14ac:dyDescent="0.2">
      <c r="F357" s="138"/>
      <c r="G357" s="138"/>
    </row>
    <row r="358" spans="6:7" x14ac:dyDescent="0.2">
      <c r="F358" s="138"/>
      <c r="G358" s="138"/>
    </row>
    <row r="359" spans="6:7" x14ac:dyDescent="0.2">
      <c r="F359" s="138"/>
      <c r="G359" s="138"/>
    </row>
    <row r="360" spans="6:7" x14ac:dyDescent="0.2">
      <c r="F360" s="138"/>
      <c r="G360" s="138"/>
    </row>
    <row r="361" spans="6:7" x14ac:dyDescent="0.2">
      <c r="F361" s="138"/>
      <c r="G361" s="138"/>
    </row>
    <row r="362" spans="6:7" x14ac:dyDescent="0.2">
      <c r="F362" s="138"/>
      <c r="G362" s="138"/>
    </row>
    <row r="363" spans="6:7" x14ac:dyDescent="0.2">
      <c r="F363" s="138"/>
      <c r="G363" s="138"/>
    </row>
    <row r="364" spans="6:7" x14ac:dyDescent="0.2">
      <c r="F364" s="138"/>
      <c r="G364" s="138"/>
    </row>
    <row r="365" spans="6:7" x14ac:dyDescent="0.2">
      <c r="F365" s="138"/>
      <c r="G365" s="138"/>
    </row>
    <row r="366" spans="6:7" x14ac:dyDescent="0.2">
      <c r="F366" s="138"/>
      <c r="G366" s="138"/>
    </row>
    <row r="367" spans="6:7" x14ac:dyDescent="0.2">
      <c r="F367" s="138"/>
      <c r="G367" s="138"/>
    </row>
    <row r="368" spans="6:7" x14ac:dyDescent="0.2">
      <c r="F368" s="138"/>
      <c r="G368" s="138"/>
    </row>
    <row r="369" spans="6:7" x14ac:dyDescent="0.2">
      <c r="F369" s="138"/>
      <c r="G369" s="138"/>
    </row>
    <row r="370" spans="6:7" x14ac:dyDescent="0.2">
      <c r="F370" s="138"/>
      <c r="G370" s="138"/>
    </row>
    <row r="371" spans="6:7" x14ac:dyDescent="0.2">
      <c r="F371" s="138"/>
      <c r="G371" s="138"/>
    </row>
    <row r="372" spans="6:7" x14ac:dyDescent="0.2">
      <c r="F372" s="138"/>
      <c r="G372" s="138"/>
    </row>
    <row r="373" spans="6:7" x14ac:dyDescent="0.2">
      <c r="F373" s="138"/>
      <c r="G373" s="138"/>
    </row>
    <row r="374" spans="6:7" x14ac:dyDescent="0.2">
      <c r="F374" s="138"/>
      <c r="G374" s="138"/>
    </row>
    <row r="375" spans="6:7" x14ac:dyDescent="0.2">
      <c r="F375" s="138"/>
      <c r="G375" s="138"/>
    </row>
    <row r="376" spans="6:7" x14ac:dyDescent="0.2">
      <c r="F376" s="138"/>
      <c r="G376" s="138"/>
    </row>
    <row r="377" spans="6:7" x14ac:dyDescent="0.2">
      <c r="F377" s="138"/>
      <c r="G377" s="138"/>
    </row>
    <row r="378" spans="6:7" x14ac:dyDescent="0.2">
      <c r="F378" s="138"/>
      <c r="G378" s="138"/>
    </row>
    <row r="379" spans="6:7" x14ac:dyDescent="0.2">
      <c r="F379" s="138"/>
      <c r="G379" s="138"/>
    </row>
    <row r="380" spans="6:7" x14ac:dyDescent="0.2">
      <c r="F380" s="138"/>
      <c r="G380" s="138"/>
    </row>
    <row r="381" spans="6:7" x14ac:dyDescent="0.2">
      <c r="F381" s="138"/>
      <c r="G381" s="138"/>
    </row>
    <row r="382" spans="6:7" x14ac:dyDescent="0.2">
      <c r="F382" s="138"/>
      <c r="G382" s="138"/>
    </row>
    <row r="383" spans="6:7" x14ac:dyDescent="0.2">
      <c r="F383" s="138"/>
      <c r="G383" s="138"/>
    </row>
    <row r="384" spans="6:7" x14ac:dyDescent="0.2">
      <c r="F384" s="138"/>
      <c r="G384" s="138"/>
    </row>
    <row r="385" spans="6:7" x14ac:dyDescent="0.2">
      <c r="F385" s="138"/>
      <c r="G385" s="138"/>
    </row>
    <row r="386" spans="6:7" x14ac:dyDescent="0.2">
      <c r="F386" s="138"/>
      <c r="G386" s="138"/>
    </row>
    <row r="387" spans="6:7" x14ac:dyDescent="0.2">
      <c r="F387" s="138"/>
      <c r="G387" s="138"/>
    </row>
    <row r="388" spans="6:7" x14ac:dyDescent="0.2">
      <c r="F388" s="138"/>
      <c r="G388" s="138"/>
    </row>
    <row r="389" spans="6:7" x14ac:dyDescent="0.2">
      <c r="F389" s="138"/>
      <c r="G389" s="138"/>
    </row>
    <row r="390" spans="6:7" x14ac:dyDescent="0.2">
      <c r="F390" s="138"/>
      <c r="G390" s="138"/>
    </row>
    <row r="391" spans="6:7" x14ac:dyDescent="0.2">
      <c r="F391" s="138"/>
      <c r="G391" s="138"/>
    </row>
    <row r="392" spans="6:7" x14ac:dyDescent="0.2">
      <c r="F392" s="138"/>
      <c r="G392" s="138"/>
    </row>
    <row r="393" spans="6:7" x14ac:dyDescent="0.2">
      <c r="F393" s="138"/>
      <c r="G393" s="138"/>
    </row>
    <row r="394" spans="6:7" x14ac:dyDescent="0.2">
      <c r="F394" s="138"/>
      <c r="G394" s="138"/>
    </row>
    <row r="395" spans="6:7" x14ac:dyDescent="0.2">
      <c r="F395" s="138"/>
      <c r="G395" s="138"/>
    </row>
    <row r="396" spans="6:7" x14ac:dyDescent="0.2">
      <c r="F396" s="138"/>
      <c r="G396" s="138"/>
    </row>
    <row r="397" spans="6:7" x14ac:dyDescent="0.2">
      <c r="F397" s="138"/>
      <c r="G397" s="138"/>
    </row>
    <row r="398" spans="6:7" x14ac:dyDescent="0.2">
      <c r="F398" s="138"/>
      <c r="G398" s="138"/>
    </row>
    <row r="399" spans="6:7" x14ac:dyDescent="0.2">
      <c r="F399" s="138"/>
      <c r="G399" s="138"/>
    </row>
    <row r="400" spans="6:7" x14ac:dyDescent="0.2">
      <c r="F400" s="138"/>
      <c r="G400" s="138"/>
    </row>
    <row r="401" spans="6:7" x14ac:dyDescent="0.2">
      <c r="F401" s="138"/>
      <c r="G401" s="138"/>
    </row>
    <row r="402" spans="6:7" x14ac:dyDescent="0.2">
      <c r="F402" s="138"/>
      <c r="G402" s="138"/>
    </row>
    <row r="403" spans="6:7" x14ac:dyDescent="0.2">
      <c r="F403" s="138"/>
      <c r="G403" s="138"/>
    </row>
    <row r="404" spans="6:7" x14ac:dyDescent="0.2">
      <c r="F404" s="138"/>
      <c r="G404" s="138"/>
    </row>
    <row r="405" spans="6:7" x14ac:dyDescent="0.2">
      <c r="F405" s="138"/>
      <c r="G405" s="138"/>
    </row>
    <row r="406" spans="6:7" x14ac:dyDescent="0.2">
      <c r="F406" s="138"/>
      <c r="G406" s="138"/>
    </row>
    <row r="407" spans="6:7" x14ac:dyDescent="0.2">
      <c r="F407" s="138"/>
      <c r="G407" s="138"/>
    </row>
    <row r="408" spans="6:7" x14ac:dyDescent="0.2">
      <c r="F408" s="138"/>
      <c r="G408" s="138"/>
    </row>
    <row r="409" spans="6:7" x14ac:dyDescent="0.2">
      <c r="F409" s="138"/>
      <c r="G409" s="138"/>
    </row>
    <row r="410" spans="6:7" x14ac:dyDescent="0.2">
      <c r="F410" s="138"/>
      <c r="G410" s="138"/>
    </row>
    <row r="411" spans="6:7" x14ac:dyDescent="0.2">
      <c r="F411" s="138"/>
      <c r="G411" s="138"/>
    </row>
    <row r="412" spans="6:7" x14ac:dyDescent="0.2">
      <c r="F412" s="138"/>
      <c r="G412" s="138"/>
    </row>
    <row r="413" spans="6:7" x14ac:dyDescent="0.2">
      <c r="F413" s="138"/>
      <c r="G413" s="138"/>
    </row>
    <row r="414" spans="6:7" x14ac:dyDescent="0.2">
      <c r="F414" s="138"/>
      <c r="G414" s="138"/>
    </row>
    <row r="415" spans="6:7" x14ac:dyDescent="0.2">
      <c r="F415" s="138"/>
      <c r="G415" s="138"/>
    </row>
    <row r="416" spans="6:7" x14ac:dyDescent="0.2">
      <c r="F416" s="138"/>
      <c r="G416" s="138"/>
    </row>
    <row r="417" spans="6:7" x14ac:dyDescent="0.2">
      <c r="F417" s="138"/>
      <c r="G417" s="138"/>
    </row>
    <row r="418" spans="6:7" x14ac:dyDescent="0.2">
      <c r="F418" s="138"/>
      <c r="G418" s="138"/>
    </row>
    <row r="419" spans="6:7" x14ac:dyDescent="0.2">
      <c r="F419" s="138"/>
      <c r="G419" s="138"/>
    </row>
    <row r="420" spans="6:7" x14ac:dyDescent="0.2">
      <c r="F420" s="138"/>
      <c r="G420" s="138"/>
    </row>
    <row r="421" spans="6:7" x14ac:dyDescent="0.2">
      <c r="F421" s="138"/>
      <c r="G421" s="138"/>
    </row>
    <row r="422" spans="6:7" x14ac:dyDescent="0.2">
      <c r="F422" s="138"/>
      <c r="G422" s="138"/>
    </row>
    <row r="423" spans="6:7" x14ac:dyDescent="0.2">
      <c r="F423" s="138"/>
      <c r="G423" s="138"/>
    </row>
    <row r="424" spans="6:7" x14ac:dyDescent="0.2">
      <c r="F424" s="138"/>
      <c r="G424" s="138"/>
    </row>
    <row r="425" spans="6:7" x14ac:dyDescent="0.2">
      <c r="F425" s="138"/>
      <c r="G425" s="138"/>
    </row>
    <row r="426" spans="6:7" x14ac:dyDescent="0.2">
      <c r="F426" s="138"/>
      <c r="G426" s="138"/>
    </row>
    <row r="427" spans="6:7" x14ac:dyDescent="0.2">
      <c r="F427" s="138"/>
      <c r="G427" s="138"/>
    </row>
    <row r="428" spans="6:7" x14ac:dyDescent="0.2">
      <c r="F428" s="138"/>
      <c r="G428" s="138"/>
    </row>
    <row r="429" spans="6:7" x14ac:dyDescent="0.2">
      <c r="F429" s="138"/>
      <c r="G429" s="138"/>
    </row>
    <row r="430" spans="6:7" x14ac:dyDescent="0.2">
      <c r="F430" s="138"/>
      <c r="G430" s="138"/>
    </row>
    <row r="431" spans="6:7" x14ac:dyDescent="0.2">
      <c r="F431" s="138"/>
      <c r="G431" s="138"/>
    </row>
    <row r="432" spans="6:7" x14ac:dyDescent="0.2">
      <c r="F432" s="138"/>
      <c r="G432" s="138"/>
    </row>
    <row r="433" spans="6:7" x14ac:dyDescent="0.2">
      <c r="F433" s="138"/>
      <c r="G433" s="138"/>
    </row>
    <row r="434" spans="6:7" x14ac:dyDescent="0.2">
      <c r="F434" s="138"/>
      <c r="G434" s="138"/>
    </row>
    <row r="435" spans="6:7" x14ac:dyDescent="0.2">
      <c r="F435" s="138"/>
      <c r="G435" s="138"/>
    </row>
    <row r="436" spans="6:7" x14ac:dyDescent="0.2">
      <c r="F436" s="138"/>
      <c r="G436" s="138"/>
    </row>
    <row r="437" spans="6:7" x14ac:dyDescent="0.2">
      <c r="F437" s="138"/>
      <c r="G437" s="138"/>
    </row>
    <row r="438" spans="6:7" x14ac:dyDescent="0.2">
      <c r="F438" s="138"/>
      <c r="G438" s="138"/>
    </row>
    <row r="439" spans="6:7" x14ac:dyDescent="0.2">
      <c r="F439" s="138"/>
      <c r="G439" s="138"/>
    </row>
    <row r="440" spans="6:7" x14ac:dyDescent="0.2">
      <c r="F440" s="138"/>
      <c r="G440" s="138"/>
    </row>
    <row r="441" spans="6:7" x14ac:dyDescent="0.2">
      <c r="F441" s="138"/>
      <c r="G441" s="138"/>
    </row>
    <row r="442" spans="6:7" x14ac:dyDescent="0.2">
      <c r="F442" s="138"/>
      <c r="G442" s="138"/>
    </row>
    <row r="443" spans="6:7" x14ac:dyDescent="0.2">
      <c r="F443" s="138"/>
      <c r="G443" s="138"/>
    </row>
    <row r="444" spans="6:7" x14ac:dyDescent="0.2">
      <c r="F444" s="138"/>
      <c r="G444" s="138"/>
    </row>
    <row r="445" spans="6:7" x14ac:dyDescent="0.2">
      <c r="F445" s="138"/>
      <c r="G445" s="138"/>
    </row>
    <row r="446" spans="6:7" x14ac:dyDescent="0.2">
      <c r="F446" s="138"/>
      <c r="G446" s="138"/>
    </row>
    <row r="447" spans="6:7" x14ac:dyDescent="0.2">
      <c r="F447" s="138"/>
      <c r="G447" s="138"/>
    </row>
    <row r="448" spans="6:7" x14ac:dyDescent="0.2">
      <c r="F448" s="138"/>
      <c r="G448" s="138"/>
    </row>
    <row r="449" spans="6:7" x14ac:dyDescent="0.2">
      <c r="F449" s="138"/>
      <c r="G449" s="138"/>
    </row>
    <row r="450" spans="6:7" x14ac:dyDescent="0.2">
      <c r="F450" s="138"/>
      <c r="G450" s="138"/>
    </row>
    <row r="451" spans="6:7" x14ac:dyDescent="0.2">
      <c r="F451" s="138"/>
      <c r="G451" s="138"/>
    </row>
    <row r="452" spans="6:7" x14ac:dyDescent="0.2">
      <c r="F452" s="138"/>
      <c r="G452" s="138"/>
    </row>
    <row r="453" spans="6:7" x14ac:dyDescent="0.2">
      <c r="F453" s="138"/>
      <c r="G453" s="138"/>
    </row>
    <row r="454" spans="6:7" x14ac:dyDescent="0.2">
      <c r="F454" s="138"/>
      <c r="G454" s="138"/>
    </row>
    <row r="455" spans="6:7" x14ac:dyDescent="0.2">
      <c r="F455" s="138"/>
      <c r="G455" s="138"/>
    </row>
    <row r="456" spans="6:7" x14ac:dyDescent="0.2">
      <c r="F456" s="138"/>
      <c r="G456" s="138"/>
    </row>
    <row r="457" spans="6:7" x14ac:dyDescent="0.2">
      <c r="F457" s="138"/>
      <c r="G457" s="138"/>
    </row>
    <row r="458" spans="6:7" x14ac:dyDescent="0.2">
      <c r="F458" s="138"/>
      <c r="G458" s="138"/>
    </row>
    <row r="459" spans="6:7" x14ac:dyDescent="0.2">
      <c r="F459" s="138"/>
      <c r="G459" s="138"/>
    </row>
    <row r="460" spans="6:7" x14ac:dyDescent="0.2">
      <c r="F460" s="138"/>
      <c r="G460" s="138"/>
    </row>
    <row r="461" spans="6:7" x14ac:dyDescent="0.2">
      <c r="F461" s="138"/>
      <c r="G461" s="138"/>
    </row>
    <row r="462" spans="6:7" x14ac:dyDescent="0.2">
      <c r="F462" s="138"/>
      <c r="G462" s="138"/>
    </row>
    <row r="463" spans="6:7" x14ac:dyDescent="0.2">
      <c r="F463" s="138"/>
      <c r="G463" s="138"/>
    </row>
    <row r="464" spans="6:7" x14ac:dyDescent="0.2">
      <c r="F464" s="138"/>
      <c r="G464" s="138"/>
    </row>
    <row r="465" spans="6:7" x14ac:dyDescent="0.2">
      <c r="F465" s="138"/>
      <c r="G465" s="138"/>
    </row>
    <row r="466" spans="6:7" x14ac:dyDescent="0.2">
      <c r="F466" s="138"/>
      <c r="G466" s="138"/>
    </row>
    <row r="467" spans="6:7" x14ac:dyDescent="0.2">
      <c r="F467" s="138"/>
      <c r="G467" s="138"/>
    </row>
    <row r="468" spans="6:7" x14ac:dyDescent="0.2">
      <c r="F468" s="138"/>
      <c r="G468" s="138"/>
    </row>
    <row r="469" spans="6:7" x14ac:dyDescent="0.2">
      <c r="F469" s="138"/>
      <c r="G469" s="138"/>
    </row>
    <row r="470" spans="6:7" x14ac:dyDescent="0.2">
      <c r="F470" s="138"/>
      <c r="G470" s="138"/>
    </row>
    <row r="471" spans="6:7" x14ac:dyDescent="0.2">
      <c r="F471" s="138"/>
      <c r="G471" s="138"/>
    </row>
    <row r="472" spans="6:7" x14ac:dyDescent="0.2">
      <c r="F472" s="138"/>
      <c r="G472" s="138"/>
    </row>
    <row r="473" spans="6:7" x14ac:dyDescent="0.2">
      <c r="F473" s="138"/>
      <c r="G473" s="138"/>
    </row>
    <row r="474" spans="6:7" x14ac:dyDescent="0.2">
      <c r="F474" s="138"/>
      <c r="G474" s="138"/>
    </row>
    <row r="475" spans="6:7" x14ac:dyDescent="0.2">
      <c r="F475" s="138"/>
      <c r="G475" s="138"/>
    </row>
    <row r="476" spans="6:7" x14ac:dyDescent="0.2">
      <c r="F476" s="138"/>
      <c r="G476" s="138"/>
    </row>
    <row r="477" spans="6:7" x14ac:dyDescent="0.2">
      <c r="F477" s="138"/>
      <c r="G477" s="138"/>
    </row>
    <row r="478" spans="6:7" x14ac:dyDescent="0.2">
      <c r="F478" s="138"/>
      <c r="G478" s="138"/>
    </row>
    <row r="479" spans="6:7" x14ac:dyDescent="0.2">
      <c r="F479" s="138"/>
      <c r="G479" s="138"/>
    </row>
    <row r="480" spans="6:7" x14ac:dyDescent="0.2">
      <c r="F480" s="138"/>
      <c r="G480" s="138"/>
    </row>
    <row r="481" spans="6:7" x14ac:dyDescent="0.2">
      <c r="F481" s="138"/>
      <c r="G481" s="138"/>
    </row>
    <row r="482" spans="6:7" x14ac:dyDescent="0.2">
      <c r="F482" s="138"/>
      <c r="G482" s="138"/>
    </row>
    <row r="483" spans="6:7" x14ac:dyDescent="0.2">
      <c r="F483" s="138"/>
      <c r="G483" s="138"/>
    </row>
    <row r="484" spans="6:7" x14ac:dyDescent="0.2">
      <c r="F484" s="138"/>
      <c r="G484" s="138"/>
    </row>
    <row r="485" spans="6:7" x14ac:dyDescent="0.2">
      <c r="F485" s="138"/>
      <c r="G485" s="138"/>
    </row>
    <row r="486" spans="6:7" x14ac:dyDescent="0.2">
      <c r="F486" s="138"/>
      <c r="G486" s="138"/>
    </row>
    <row r="487" spans="6:7" x14ac:dyDescent="0.2">
      <c r="F487" s="138"/>
      <c r="G487" s="138"/>
    </row>
    <row r="488" spans="6:7" x14ac:dyDescent="0.2">
      <c r="F488" s="138"/>
      <c r="G488" s="138"/>
    </row>
    <row r="489" spans="6:7" x14ac:dyDescent="0.2">
      <c r="F489" s="138"/>
      <c r="G489" s="138"/>
    </row>
    <row r="490" spans="6:7" x14ac:dyDescent="0.2">
      <c r="F490" s="138"/>
      <c r="G490" s="138"/>
    </row>
    <row r="491" spans="6:7" x14ac:dyDescent="0.2">
      <c r="F491" s="138"/>
      <c r="G491" s="138"/>
    </row>
    <row r="492" spans="6:7" x14ac:dyDescent="0.2">
      <c r="F492" s="138"/>
      <c r="G492" s="138"/>
    </row>
    <row r="493" spans="6:7" x14ac:dyDescent="0.2">
      <c r="F493" s="138"/>
      <c r="G493" s="138"/>
    </row>
    <row r="494" spans="6:7" x14ac:dyDescent="0.2">
      <c r="F494" s="138"/>
      <c r="G494" s="138"/>
    </row>
    <row r="495" spans="6:7" x14ac:dyDescent="0.2">
      <c r="F495" s="138"/>
      <c r="G495" s="138"/>
    </row>
    <row r="496" spans="6:7" x14ac:dyDescent="0.2">
      <c r="F496" s="138"/>
      <c r="G496" s="138"/>
    </row>
    <row r="497" spans="6:7" x14ac:dyDescent="0.2">
      <c r="F497" s="138"/>
      <c r="G497" s="138"/>
    </row>
    <row r="498" spans="6:7" x14ac:dyDescent="0.2">
      <c r="F498" s="138"/>
      <c r="G498" s="138"/>
    </row>
    <row r="499" spans="6:7" x14ac:dyDescent="0.2">
      <c r="F499" s="138"/>
      <c r="G499" s="138"/>
    </row>
    <row r="500" spans="6:7" x14ac:dyDescent="0.2">
      <c r="F500" s="138"/>
      <c r="G500" s="138"/>
    </row>
    <row r="501" spans="6:7" x14ac:dyDescent="0.2">
      <c r="F501" s="138"/>
      <c r="G501" s="138"/>
    </row>
    <row r="502" spans="6:7" x14ac:dyDescent="0.2">
      <c r="F502" s="138"/>
      <c r="G502" s="138"/>
    </row>
    <row r="503" spans="6:7" x14ac:dyDescent="0.2">
      <c r="F503" s="138"/>
      <c r="G503" s="138"/>
    </row>
    <row r="504" spans="6:7" x14ac:dyDescent="0.2">
      <c r="F504" s="138"/>
      <c r="G504" s="138"/>
    </row>
    <row r="505" spans="6:7" x14ac:dyDescent="0.2">
      <c r="F505" s="138"/>
      <c r="G505" s="138"/>
    </row>
    <row r="506" spans="6:7" x14ac:dyDescent="0.2">
      <c r="F506" s="138"/>
      <c r="G506" s="138"/>
    </row>
    <row r="507" spans="6:7" x14ac:dyDescent="0.2">
      <c r="F507" s="138"/>
      <c r="G507" s="138"/>
    </row>
    <row r="508" spans="6:7" x14ac:dyDescent="0.2">
      <c r="F508" s="138"/>
      <c r="G508" s="138"/>
    </row>
    <row r="509" spans="6:7" x14ac:dyDescent="0.2">
      <c r="F509" s="138"/>
      <c r="G509" s="138"/>
    </row>
    <row r="510" spans="6:7" x14ac:dyDescent="0.2">
      <c r="F510" s="138"/>
      <c r="G510" s="138"/>
    </row>
    <row r="511" spans="6:7" x14ac:dyDescent="0.2">
      <c r="F511" s="138"/>
      <c r="G511" s="138"/>
    </row>
    <row r="512" spans="6:7" x14ac:dyDescent="0.2">
      <c r="F512" s="138"/>
      <c r="G512" s="138"/>
    </row>
    <row r="513" spans="6:7" x14ac:dyDescent="0.2">
      <c r="F513" s="138"/>
      <c r="G513" s="138"/>
    </row>
    <row r="514" spans="6:7" x14ac:dyDescent="0.2">
      <c r="F514" s="138"/>
      <c r="G514" s="138"/>
    </row>
    <row r="515" spans="6:7" x14ac:dyDescent="0.2">
      <c r="F515" s="138"/>
      <c r="G515" s="138"/>
    </row>
    <row r="516" spans="6:7" x14ac:dyDescent="0.2">
      <c r="F516" s="138"/>
      <c r="G516" s="138"/>
    </row>
    <row r="517" spans="6:7" x14ac:dyDescent="0.2">
      <c r="F517" s="138"/>
      <c r="G517" s="138"/>
    </row>
    <row r="518" spans="6:7" x14ac:dyDescent="0.2">
      <c r="F518" s="138"/>
      <c r="G518" s="138"/>
    </row>
    <row r="519" spans="6:7" x14ac:dyDescent="0.2">
      <c r="F519" s="138"/>
      <c r="G519" s="138"/>
    </row>
    <row r="520" spans="6:7" x14ac:dyDescent="0.2">
      <c r="F520" s="138"/>
      <c r="G520" s="138"/>
    </row>
    <row r="521" spans="6:7" x14ac:dyDescent="0.2">
      <c r="F521" s="138"/>
      <c r="G521" s="138"/>
    </row>
    <row r="522" spans="6:7" x14ac:dyDescent="0.2">
      <c r="F522" s="138"/>
      <c r="G522" s="138"/>
    </row>
    <row r="523" spans="6:7" x14ac:dyDescent="0.2">
      <c r="F523" s="138"/>
      <c r="G523" s="138"/>
    </row>
    <row r="524" spans="6:7" x14ac:dyDescent="0.2">
      <c r="F524" s="138"/>
      <c r="G524" s="138"/>
    </row>
    <row r="525" spans="6:7" x14ac:dyDescent="0.2">
      <c r="F525" s="138"/>
      <c r="G525" s="138"/>
    </row>
    <row r="526" spans="6:7" x14ac:dyDescent="0.2">
      <c r="F526" s="138"/>
      <c r="G526" s="138"/>
    </row>
    <row r="527" spans="6:7" x14ac:dyDescent="0.2">
      <c r="F527" s="138"/>
      <c r="G527" s="138"/>
    </row>
    <row r="528" spans="6:7" x14ac:dyDescent="0.2">
      <c r="F528" s="138"/>
      <c r="G528" s="138"/>
    </row>
    <row r="529" spans="6:7" x14ac:dyDescent="0.2">
      <c r="F529" s="138"/>
      <c r="G529" s="138"/>
    </row>
    <row r="530" spans="6:7" x14ac:dyDescent="0.2">
      <c r="F530" s="138"/>
      <c r="G530" s="138"/>
    </row>
    <row r="531" spans="6:7" x14ac:dyDescent="0.2">
      <c r="F531" s="138"/>
      <c r="G531" s="138"/>
    </row>
    <row r="532" spans="6:7" x14ac:dyDescent="0.2">
      <c r="F532" s="138"/>
      <c r="G532" s="138"/>
    </row>
    <row r="533" spans="6:7" x14ac:dyDescent="0.2">
      <c r="F533" s="138"/>
      <c r="G533" s="138"/>
    </row>
    <row r="534" spans="6:7" x14ac:dyDescent="0.2">
      <c r="F534" s="138"/>
      <c r="G534" s="138"/>
    </row>
    <row r="535" spans="6:7" x14ac:dyDescent="0.2">
      <c r="F535" s="138"/>
      <c r="G535" s="138"/>
    </row>
    <row r="536" spans="6:7" x14ac:dyDescent="0.2">
      <c r="F536" s="138"/>
      <c r="G536" s="138"/>
    </row>
    <row r="537" spans="6:7" x14ac:dyDescent="0.2">
      <c r="F537" s="138"/>
      <c r="G537" s="138"/>
    </row>
    <row r="538" spans="6:7" x14ac:dyDescent="0.2">
      <c r="F538" s="138"/>
      <c r="G538" s="138"/>
    </row>
    <row r="539" spans="6:7" x14ac:dyDescent="0.2">
      <c r="F539" s="138"/>
      <c r="G539" s="138"/>
    </row>
    <row r="540" spans="6:7" x14ac:dyDescent="0.2">
      <c r="F540" s="138"/>
      <c r="G540" s="138"/>
    </row>
    <row r="541" spans="6:7" x14ac:dyDescent="0.2">
      <c r="F541" s="138"/>
      <c r="G541" s="138"/>
    </row>
    <row r="542" spans="6:7" x14ac:dyDescent="0.2">
      <c r="F542" s="138"/>
      <c r="G542" s="138"/>
    </row>
    <row r="543" spans="6:7" x14ac:dyDescent="0.2">
      <c r="F543" s="138"/>
      <c r="G543" s="138"/>
    </row>
    <row r="544" spans="6:7" x14ac:dyDescent="0.2">
      <c r="F544" s="138"/>
      <c r="G544" s="138"/>
    </row>
    <row r="545" spans="6:7" x14ac:dyDescent="0.2">
      <c r="F545" s="138"/>
      <c r="G545" s="138"/>
    </row>
    <row r="546" spans="6:7" x14ac:dyDescent="0.2">
      <c r="F546" s="138"/>
      <c r="G546" s="138"/>
    </row>
    <row r="547" spans="6:7" x14ac:dyDescent="0.2">
      <c r="F547" s="138"/>
      <c r="G547" s="138"/>
    </row>
    <row r="548" spans="6:7" x14ac:dyDescent="0.2">
      <c r="F548" s="138"/>
      <c r="G548" s="138"/>
    </row>
    <row r="549" spans="6:7" x14ac:dyDescent="0.2">
      <c r="F549" s="138"/>
      <c r="G549" s="138"/>
    </row>
    <row r="550" spans="6:7" x14ac:dyDescent="0.2">
      <c r="F550" s="138"/>
      <c r="G550" s="138"/>
    </row>
    <row r="551" spans="6:7" x14ac:dyDescent="0.2">
      <c r="F551" s="138"/>
      <c r="G551" s="138"/>
    </row>
    <row r="552" spans="6:7" x14ac:dyDescent="0.2">
      <c r="F552" s="138"/>
      <c r="G552" s="138"/>
    </row>
    <row r="553" spans="6:7" x14ac:dyDescent="0.2">
      <c r="F553" s="138"/>
      <c r="G553" s="138"/>
    </row>
    <row r="554" spans="6:7" x14ac:dyDescent="0.2">
      <c r="F554" s="138"/>
      <c r="G554" s="138"/>
    </row>
    <row r="555" spans="6:7" x14ac:dyDescent="0.2">
      <c r="F555" s="138"/>
      <c r="G555" s="138"/>
    </row>
    <row r="556" spans="6:7" x14ac:dyDescent="0.2">
      <c r="F556" s="138"/>
      <c r="G556" s="138"/>
    </row>
    <row r="557" spans="6:7" x14ac:dyDescent="0.2">
      <c r="F557" s="138"/>
      <c r="G557" s="138"/>
    </row>
    <row r="558" spans="6:7" x14ac:dyDescent="0.2">
      <c r="F558" s="138"/>
      <c r="G558" s="138"/>
    </row>
    <row r="559" spans="6:7" x14ac:dyDescent="0.2">
      <c r="F559" s="138"/>
      <c r="G559" s="138"/>
    </row>
    <row r="560" spans="6:7" x14ac:dyDescent="0.2">
      <c r="F560" s="138"/>
      <c r="G560" s="138"/>
    </row>
    <row r="561" spans="6:7" x14ac:dyDescent="0.2">
      <c r="F561" s="138"/>
      <c r="G561" s="138"/>
    </row>
    <row r="562" spans="6:7" x14ac:dyDescent="0.2">
      <c r="F562" s="138"/>
      <c r="G562" s="138"/>
    </row>
    <row r="563" spans="6:7" x14ac:dyDescent="0.2">
      <c r="F563" s="138"/>
      <c r="G563" s="138"/>
    </row>
    <row r="564" spans="6:7" x14ac:dyDescent="0.2">
      <c r="F564" s="138"/>
      <c r="G564" s="138"/>
    </row>
    <row r="565" spans="6:7" x14ac:dyDescent="0.2">
      <c r="F565" s="138"/>
      <c r="G565" s="138"/>
    </row>
    <row r="566" spans="6:7" x14ac:dyDescent="0.2">
      <c r="F566" s="138"/>
      <c r="G566" s="138"/>
    </row>
    <row r="567" spans="6:7" x14ac:dyDescent="0.2">
      <c r="F567" s="138"/>
      <c r="G567" s="138"/>
    </row>
    <row r="568" spans="6:7" x14ac:dyDescent="0.2">
      <c r="F568" s="138"/>
      <c r="G568" s="138"/>
    </row>
    <row r="569" spans="6:7" x14ac:dyDescent="0.2">
      <c r="F569" s="138"/>
      <c r="G569" s="138"/>
    </row>
    <row r="570" spans="6:7" x14ac:dyDescent="0.2">
      <c r="F570" s="138"/>
      <c r="G570" s="138"/>
    </row>
    <row r="571" spans="6:7" x14ac:dyDescent="0.2">
      <c r="F571" s="138"/>
      <c r="G571" s="138"/>
    </row>
    <row r="572" spans="6:7" x14ac:dyDescent="0.2">
      <c r="F572" s="138"/>
      <c r="G572" s="138"/>
    </row>
    <row r="573" spans="6:7" x14ac:dyDescent="0.2">
      <c r="F573" s="138"/>
      <c r="G573" s="138"/>
    </row>
    <row r="574" spans="6:7" x14ac:dyDescent="0.2">
      <c r="F574" s="138"/>
      <c r="G574" s="138"/>
    </row>
    <row r="575" spans="6:7" x14ac:dyDescent="0.2">
      <c r="F575" s="138"/>
      <c r="G575" s="138"/>
    </row>
    <row r="576" spans="6:7" x14ac:dyDescent="0.2">
      <c r="F576" s="138"/>
      <c r="G576" s="138"/>
    </row>
    <row r="577" spans="6:7" x14ac:dyDescent="0.2">
      <c r="F577" s="138"/>
      <c r="G577" s="138"/>
    </row>
    <row r="578" spans="6:7" x14ac:dyDescent="0.2">
      <c r="F578" s="138"/>
      <c r="G578" s="138"/>
    </row>
    <row r="579" spans="6:7" x14ac:dyDescent="0.2">
      <c r="F579" s="138"/>
      <c r="G579" s="138"/>
    </row>
    <row r="580" spans="6:7" x14ac:dyDescent="0.2">
      <c r="F580" s="138"/>
      <c r="G580" s="138"/>
    </row>
    <row r="581" spans="6:7" x14ac:dyDescent="0.2">
      <c r="F581" s="138"/>
      <c r="G581" s="138"/>
    </row>
    <row r="582" spans="6:7" x14ac:dyDescent="0.2">
      <c r="F582" s="138"/>
      <c r="G582" s="138"/>
    </row>
    <row r="583" spans="6:7" x14ac:dyDescent="0.2">
      <c r="F583" s="138"/>
      <c r="G583" s="138"/>
    </row>
    <row r="584" spans="6:7" x14ac:dyDescent="0.2">
      <c r="F584" s="138"/>
      <c r="G584" s="138"/>
    </row>
    <row r="585" spans="6:7" x14ac:dyDescent="0.2">
      <c r="F585" s="138"/>
      <c r="G585" s="138"/>
    </row>
    <row r="586" spans="6:7" x14ac:dyDescent="0.2">
      <c r="F586" s="138"/>
      <c r="G586" s="138"/>
    </row>
    <row r="587" spans="6:7" x14ac:dyDescent="0.2">
      <c r="F587" s="138"/>
      <c r="G587" s="138"/>
    </row>
    <row r="588" spans="6:7" x14ac:dyDescent="0.2">
      <c r="F588" s="138"/>
      <c r="G588" s="138"/>
    </row>
    <row r="589" spans="6:7" x14ac:dyDescent="0.2">
      <c r="F589" s="138"/>
      <c r="G589" s="138"/>
    </row>
    <row r="590" spans="6:7" x14ac:dyDescent="0.2">
      <c r="F590" s="138"/>
      <c r="G590" s="138"/>
    </row>
    <row r="591" spans="6:7" x14ac:dyDescent="0.2">
      <c r="F591" s="138"/>
      <c r="G591" s="138"/>
    </row>
    <row r="592" spans="6:7" x14ac:dyDescent="0.2">
      <c r="F592" s="138"/>
      <c r="G592" s="138"/>
    </row>
    <row r="593" spans="6:7" x14ac:dyDescent="0.2">
      <c r="F593" s="138"/>
      <c r="G593" s="138"/>
    </row>
    <row r="594" spans="6:7" x14ac:dyDescent="0.2">
      <c r="F594" s="138"/>
      <c r="G594" s="138"/>
    </row>
    <row r="595" spans="6:7" x14ac:dyDescent="0.2">
      <c r="F595" s="138"/>
      <c r="G595" s="138"/>
    </row>
    <row r="596" spans="6:7" x14ac:dyDescent="0.2">
      <c r="F596" s="138"/>
      <c r="G596" s="138"/>
    </row>
    <row r="597" spans="6:7" x14ac:dyDescent="0.2">
      <c r="F597" s="138"/>
      <c r="G597" s="138"/>
    </row>
    <row r="598" spans="6:7" x14ac:dyDescent="0.2">
      <c r="F598" s="138"/>
      <c r="G598" s="138"/>
    </row>
    <row r="599" spans="6:7" x14ac:dyDescent="0.2">
      <c r="F599" s="138"/>
      <c r="G599" s="138"/>
    </row>
    <row r="600" spans="6:7" x14ac:dyDescent="0.2">
      <c r="F600" s="138"/>
      <c r="G600" s="138"/>
    </row>
    <row r="601" spans="6:7" x14ac:dyDescent="0.2">
      <c r="F601" s="138"/>
      <c r="G601" s="138"/>
    </row>
    <row r="602" spans="6:7" x14ac:dyDescent="0.2">
      <c r="F602" s="138"/>
      <c r="G602" s="138"/>
    </row>
    <row r="603" spans="6:7" x14ac:dyDescent="0.2">
      <c r="F603" s="138"/>
      <c r="G603" s="138"/>
    </row>
    <row r="604" spans="6:7" x14ac:dyDescent="0.2">
      <c r="F604" s="138"/>
      <c r="G604" s="138"/>
    </row>
    <row r="605" spans="6:7" x14ac:dyDescent="0.2">
      <c r="F605" s="138"/>
      <c r="G605" s="138"/>
    </row>
    <row r="606" spans="6:7" x14ac:dyDescent="0.2">
      <c r="F606" s="138"/>
      <c r="G606" s="138"/>
    </row>
    <row r="607" spans="6:7" x14ac:dyDescent="0.2">
      <c r="F607" s="138"/>
      <c r="G607" s="138"/>
    </row>
    <row r="608" spans="6:7" x14ac:dyDescent="0.2">
      <c r="F608" s="138"/>
      <c r="G608" s="138"/>
    </row>
    <row r="609" spans="6:7" x14ac:dyDescent="0.2">
      <c r="F609" s="138"/>
      <c r="G609" s="138"/>
    </row>
    <row r="610" spans="6:7" x14ac:dyDescent="0.2">
      <c r="F610" s="138"/>
      <c r="G610" s="138"/>
    </row>
    <row r="611" spans="6:7" x14ac:dyDescent="0.2">
      <c r="F611" s="138"/>
      <c r="G611" s="138"/>
    </row>
    <row r="612" spans="6:7" x14ac:dyDescent="0.2">
      <c r="F612" s="138"/>
      <c r="G612" s="138"/>
    </row>
    <row r="613" spans="6:7" x14ac:dyDescent="0.2">
      <c r="F613" s="138"/>
      <c r="G613" s="138"/>
    </row>
    <row r="614" spans="6:7" x14ac:dyDescent="0.2">
      <c r="F614" s="138"/>
      <c r="G614" s="138"/>
    </row>
    <row r="615" spans="6:7" x14ac:dyDescent="0.2">
      <c r="F615" s="138"/>
      <c r="G615" s="138"/>
    </row>
    <row r="616" spans="6:7" x14ac:dyDescent="0.2">
      <c r="F616" s="138"/>
      <c r="G616" s="138"/>
    </row>
    <row r="617" spans="6:7" x14ac:dyDescent="0.2">
      <c r="F617" s="138"/>
      <c r="G617" s="138"/>
    </row>
    <row r="618" spans="6:7" x14ac:dyDescent="0.2">
      <c r="F618" s="138"/>
      <c r="G618" s="138"/>
    </row>
    <row r="619" spans="6:7" x14ac:dyDescent="0.2">
      <c r="F619" s="138"/>
      <c r="G619" s="138"/>
    </row>
    <row r="620" spans="6:7" x14ac:dyDescent="0.2">
      <c r="F620" s="138"/>
      <c r="G620" s="138"/>
    </row>
    <row r="621" spans="6:7" x14ac:dyDescent="0.2">
      <c r="F621" s="138"/>
      <c r="G621" s="138"/>
    </row>
    <row r="622" spans="6:7" x14ac:dyDescent="0.2">
      <c r="F622" s="138"/>
      <c r="G622" s="138"/>
    </row>
    <row r="623" spans="6:7" x14ac:dyDescent="0.2">
      <c r="F623" s="138"/>
      <c r="G623" s="138"/>
    </row>
    <row r="624" spans="6:7" x14ac:dyDescent="0.2">
      <c r="F624" s="138"/>
      <c r="G624" s="138"/>
    </row>
    <row r="625" spans="6:7" x14ac:dyDescent="0.2">
      <c r="F625" s="138"/>
      <c r="G625" s="138"/>
    </row>
    <row r="626" spans="6:7" x14ac:dyDescent="0.2">
      <c r="F626" s="138"/>
      <c r="G626" s="138"/>
    </row>
    <row r="627" spans="6:7" x14ac:dyDescent="0.2">
      <c r="F627" s="138"/>
      <c r="G627" s="138"/>
    </row>
    <row r="628" spans="6:7" x14ac:dyDescent="0.2">
      <c r="F628" s="138"/>
      <c r="G628" s="138"/>
    </row>
    <row r="629" spans="6:7" x14ac:dyDescent="0.2">
      <c r="F629" s="138"/>
      <c r="G629" s="138"/>
    </row>
    <row r="630" spans="6:7" x14ac:dyDescent="0.2">
      <c r="F630" s="138"/>
      <c r="G630" s="138"/>
    </row>
    <row r="631" spans="6:7" x14ac:dyDescent="0.2">
      <c r="F631" s="138"/>
      <c r="G631" s="138"/>
    </row>
    <row r="632" spans="6:7" x14ac:dyDescent="0.2">
      <c r="F632" s="138"/>
      <c r="G632" s="138"/>
    </row>
    <row r="633" spans="6:7" x14ac:dyDescent="0.2">
      <c r="F633" s="138"/>
      <c r="G633" s="138"/>
    </row>
    <row r="634" spans="6:7" x14ac:dyDescent="0.2">
      <c r="F634" s="138"/>
      <c r="G634" s="138"/>
    </row>
    <row r="635" spans="6:7" x14ac:dyDescent="0.2">
      <c r="F635" s="138"/>
      <c r="G635" s="138"/>
    </row>
    <row r="636" spans="6:7" x14ac:dyDescent="0.2">
      <c r="F636" s="138"/>
      <c r="G636" s="138"/>
    </row>
    <row r="637" spans="6:7" x14ac:dyDescent="0.2">
      <c r="F637" s="138"/>
      <c r="G637" s="138"/>
    </row>
    <row r="638" spans="6:7" x14ac:dyDescent="0.2">
      <c r="F638" s="138"/>
      <c r="G638" s="138"/>
    </row>
    <row r="639" spans="6:7" x14ac:dyDescent="0.2">
      <c r="F639" s="138"/>
      <c r="G639" s="138"/>
    </row>
    <row r="640" spans="6:7" x14ac:dyDescent="0.2">
      <c r="F640" s="138"/>
      <c r="G640" s="138"/>
    </row>
    <row r="641" spans="6:7" x14ac:dyDescent="0.2">
      <c r="F641" s="138"/>
      <c r="G641" s="138"/>
    </row>
    <row r="642" spans="6:7" x14ac:dyDescent="0.2">
      <c r="F642" s="138"/>
      <c r="G642" s="138"/>
    </row>
    <row r="643" spans="6:7" x14ac:dyDescent="0.2">
      <c r="F643" s="138"/>
      <c r="G643" s="138"/>
    </row>
    <row r="644" spans="6:7" x14ac:dyDescent="0.2">
      <c r="F644" s="138"/>
      <c r="G644" s="138"/>
    </row>
    <row r="645" spans="6:7" x14ac:dyDescent="0.2">
      <c r="F645" s="138"/>
      <c r="G645" s="138"/>
    </row>
    <row r="646" spans="6:7" x14ac:dyDescent="0.2">
      <c r="F646" s="138"/>
      <c r="G646" s="138"/>
    </row>
    <row r="647" spans="6:7" x14ac:dyDescent="0.2">
      <c r="F647" s="138"/>
      <c r="G647" s="138"/>
    </row>
    <row r="648" spans="6:7" x14ac:dyDescent="0.2">
      <c r="F648" s="138"/>
      <c r="G648" s="138"/>
    </row>
    <row r="649" spans="6:7" x14ac:dyDescent="0.2">
      <c r="F649" s="138"/>
      <c r="G649" s="138"/>
    </row>
    <row r="650" spans="6:7" x14ac:dyDescent="0.2">
      <c r="F650" s="138"/>
      <c r="G650" s="138"/>
    </row>
    <row r="651" spans="6:7" x14ac:dyDescent="0.2">
      <c r="F651" s="138"/>
      <c r="G651" s="138"/>
    </row>
    <row r="652" spans="6:7" x14ac:dyDescent="0.2">
      <c r="F652" s="138"/>
      <c r="G652" s="138"/>
    </row>
    <row r="653" spans="6:7" x14ac:dyDescent="0.2">
      <c r="F653" s="138"/>
      <c r="G653" s="138"/>
    </row>
    <row r="654" spans="6:7" x14ac:dyDescent="0.2">
      <c r="F654" s="138"/>
      <c r="G654" s="138"/>
    </row>
    <row r="655" spans="6:7" x14ac:dyDescent="0.2">
      <c r="F655" s="138"/>
      <c r="G655" s="138"/>
    </row>
    <row r="656" spans="6:7" x14ac:dyDescent="0.2">
      <c r="F656" s="138"/>
      <c r="G656" s="138"/>
    </row>
    <row r="657" spans="6:7" x14ac:dyDescent="0.2">
      <c r="F657" s="138"/>
      <c r="G657" s="138"/>
    </row>
    <row r="658" spans="6:7" x14ac:dyDescent="0.2">
      <c r="F658" s="138"/>
      <c r="G658" s="138"/>
    </row>
    <row r="659" spans="6:7" x14ac:dyDescent="0.2">
      <c r="F659" s="138"/>
      <c r="G659" s="138"/>
    </row>
    <row r="660" spans="6:7" x14ac:dyDescent="0.2">
      <c r="F660" s="138"/>
      <c r="G660" s="138"/>
    </row>
    <row r="661" spans="6:7" x14ac:dyDescent="0.2">
      <c r="F661" s="138"/>
      <c r="G661" s="138"/>
    </row>
    <row r="662" spans="6:7" x14ac:dyDescent="0.2">
      <c r="F662" s="138"/>
      <c r="G662" s="138"/>
    </row>
    <row r="663" spans="6:7" x14ac:dyDescent="0.2">
      <c r="F663" s="138"/>
      <c r="G663" s="138"/>
    </row>
    <row r="664" spans="6:7" x14ac:dyDescent="0.2">
      <c r="F664" s="138"/>
      <c r="G664" s="138"/>
    </row>
    <row r="665" spans="6:7" x14ac:dyDescent="0.2">
      <c r="F665" s="138"/>
      <c r="G665" s="138"/>
    </row>
    <row r="666" spans="6:7" x14ac:dyDescent="0.2">
      <c r="F666" s="138"/>
      <c r="G666" s="138"/>
    </row>
    <row r="667" spans="6:7" x14ac:dyDescent="0.2">
      <c r="F667" s="138"/>
      <c r="G667" s="138"/>
    </row>
    <row r="668" spans="6:7" x14ac:dyDescent="0.2">
      <c r="F668" s="138"/>
      <c r="G668" s="138"/>
    </row>
    <row r="669" spans="6:7" x14ac:dyDescent="0.2">
      <c r="F669" s="138"/>
      <c r="G669" s="138"/>
    </row>
    <row r="670" spans="6:7" x14ac:dyDescent="0.2">
      <c r="F670" s="138"/>
      <c r="G670" s="138"/>
    </row>
    <row r="671" spans="6:7" x14ac:dyDescent="0.2">
      <c r="F671" s="138"/>
      <c r="G671" s="138"/>
    </row>
    <row r="672" spans="6:7" x14ac:dyDescent="0.2">
      <c r="F672" s="138"/>
      <c r="G672" s="138"/>
    </row>
    <row r="673" spans="6:7" x14ac:dyDescent="0.2">
      <c r="F673" s="138"/>
      <c r="G673" s="138"/>
    </row>
    <row r="674" spans="6:7" x14ac:dyDescent="0.2">
      <c r="F674" s="138"/>
      <c r="G674" s="138"/>
    </row>
    <row r="675" spans="6:7" x14ac:dyDescent="0.2">
      <c r="F675" s="138"/>
      <c r="G675" s="138"/>
    </row>
    <row r="676" spans="6:7" x14ac:dyDescent="0.2">
      <c r="F676" s="138"/>
      <c r="G676" s="138"/>
    </row>
    <row r="677" spans="6:7" x14ac:dyDescent="0.2">
      <c r="F677" s="138"/>
      <c r="G677" s="138"/>
    </row>
    <row r="678" spans="6:7" x14ac:dyDescent="0.2">
      <c r="F678" s="138"/>
      <c r="G678" s="138"/>
    </row>
    <row r="679" spans="6:7" x14ac:dyDescent="0.2">
      <c r="F679" s="138"/>
      <c r="G679" s="138"/>
    </row>
    <row r="680" spans="6:7" x14ac:dyDescent="0.2">
      <c r="F680" s="138"/>
      <c r="G680" s="138"/>
    </row>
    <row r="681" spans="6:7" x14ac:dyDescent="0.2">
      <c r="F681" s="138"/>
      <c r="G681" s="138"/>
    </row>
    <row r="682" spans="6:7" x14ac:dyDescent="0.2">
      <c r="F682" s="138"/>
      <c r="G682" s="138"/>
    </row>
    <row r="683" spans="6:7" x14ac:dyDescent="0.2">
      <c r="F683" s="138"/>
      <c r="G683" s="138"/>
    </row>
    <row r="684" spans="6:7" x14ac:dyDescent="0.2">
      <c r="F684" s="138"/>
      <c r="G684" s="138"/>
    </row>
    <row r="685" spans="6:7" x14ac:dyDescent="0.2">
      <c r="F685" s="138"/>
      <c r="G685" s="138"/>
    </row>
    <row r="686" spans="6:7" x14ac:dyDescent="0.2">
      <c r="F686" s="138"/>
      <c r="G686" s="138"/>
    </row>
    <row r="687" spans="6:7" x14ac:dyDescent="0.2">
      <c r="F687" s="138"/>
      <c r="G687" s="138"/>
    </row>
    <row r="688" spans="6:7" x14ac:dyDescent="0.2">
      <c r="F688" s="138"/>
      <c r="G688" s="138"/>
    </row>
    <row r="689" spans="6:7" x14ac:dyDescent="0.2">
      <c r="F689" s="138"/>
      <c r="G689" s="138"/>
    </row>
    <row r="690" spans="6:7" x14ac:dyDescent="0.2">
      <c r="F690" s="138"/>
      <c r="G690" s="138"/>
    </row>
    <row r="691" spans="6:7" x14ac:dyDescent="0.2">
      <c r="F691" s="138"/>
      <c r="G691" s="138"/>
    </row>
    <row r="692" spans="6:7" x14ac:dyDescent="0.2">
      <c r="F692" s="138"/>
      <c r="G692" s="138"/>
    </row>
    <row r="693" spans="6:7" x14ac:dyDescent="0.2">
      <c r="F693" s="138"/>
      <c r="G693" s="138"/>
    </row>
    <row r="694" spans="6:7" x14ac:dyDescent="0.2">
      <c r="F694" s="138"/>
      <c r="G694" s="138"/>
    </row>
    <row r="695" spans="6:7" x14ac:dyDescent="0.2">
      <c r="F695" s="138"/>
      <c r="G695" s="138"/>
    </row>
    <row r="696" spans="6:7" x14ac:dyDescent="0.2">
      <c r="F696" s="138"/>
      <c r="G696" s="138"/>
    </row>
    <row r="697" spans="6:7" x14ac:dyDescent="0.2">
      <c r="F697" s="138"/>
      <c r="G697" s="138"/>
    </row>
    <row r="698" spans="6:7" x14ac:dyDescent="0.2">
      <c r="F698" s="138"/>
      <c r="G698" s="138"/>
    </row>
    <row r="699" spans="6:7" x14ac:dyDescent="0.2">
      <c r="F699" s="138"/>
      <c r="G699" s="138"/>
    </row>
    <row r="700" spans="6:7" x14ac:dyDescent="0.2">
      <c r="F700" s="138"/>
      <c r="G700" s="138"/>
    </row>
    <row r="701" spans="6:7" x14ac:dyDescent="0.2">
      <c r="F701" s="138"/>
      <c r="G701" s="138"/>
    </row>
    <row r="702" spans="6:7" x14ac:dyDescent="0.2">
      <c r="F702" s="138"/>
      <c r="G702" s="138"/>
    </row>
    <row r="703" spans="6:7" x14ac:dyDescent="0.2">
      <c r="F703" s="138"/>
      <c r="G703" s="138"/>
    </row>
    <row r="704" spans="6:7" x14ac:dyDescent="0.2">
      <c r="F704" s="138"/>
      <c r="G704" s="138"/>
    </row>
    <row r="705" spans="6:7" x14ac:dyDescent="0.2">
      <c r="F705" s="138"/>
      <c r="G705" s="138"/>
    </row>
    <row r="706" spans="6:7" x14ac:dyDescent="0.2">
      <c r="F706" s="138"/>
      <c r="G706" s="138"/>
    </row>
    <row r="707" spans="6:7" x14ac:dyDescent="0.2">
      <c r="F707" s="138"/>
      <c r="G707" s="138"/>
    </row>
    <row r="708" spans="6:7" x14ac:dyDescent="0.2">
      <c r="F708" s="138"/>
      <c r="G708" s="138"/>
    </row>
    <row r="709" spans="6:7" x14ac:dyDescent="0.2">
      <c r="F709" s="138"/>
      <c r="G709" s="138"/>
    </row>
    <row r="710" spans="6:7" x14ac:dyDescent="0.2">
      <c r="F710" s="138"/>
      <c r="G710" s="138"/>
    </row>
    <row r="711" spans="6:7" x14ac:dyDescent="0.2">
      <c r="F711" s="138"/>
      <c r="G711" s="138"/>
    </row>
    <row r="712" spans="6:7" x14ac:dyDescent="0.2">
      <c r="F712" s="138"/>
      <c r="G712" s="138"/>
    </row>
    <row r="713" spans="6:7" x14ac:dyDescent="0.2">
      <c r="F713" s="138"/>
      <c r="G713" s="138"/>
    </row>
    <row r="714" spans="6:7" x14ac:dyDescent="0.2">
      <c r="F714" s="138"/>
      <c r="G714" s="138"/>
    </row>
    <row r="715" spans="6:7" x14ac:dyDescent="0.2">
      <c r="F715" s="138"/>
      <c r="G715" s="138"/>
    </row>
    <row r="716" spans="6:7" x14ac:dyDescent="0.2">
      <c r="F716" s="138"/>
      <c r="G716" s="138"/>
    </row>
    <row r="717" spans="6:7" x14ac:dyDescent="0.2">
      <c r="F717" s="138"/>
      <c r="G717" s="138"/>
    </row>
    <row r="718" spans="6:7" x14ac:dyDescent="0.2">
      <c r="F718" s="138"/>
      <c r="G718" s="138"/>
    </row>
    <row r="719" spans="6:7" x14ac:dyDescent="0.2">
      <c r="F719" s="138"/>
      <c r="G719" s="138"/>
    </row>
    <row r="720" spans="6:7" x14ac:dyDescent="0.2">
      <c r="F720" s="138"/>
      <c r="G720" s="138"/>
    </row>
    <row r="721" spans="6:7" x14ac:dyDescent="0.2">
      <c r="F721" s="138"/>
      <c r="G721" s="138"/>
    </row>
    <row r="722" spans="6:7" x14ac:dyDescent="0.2">
      <c r="F722" s="138"/>
      <c r="G722" s="138"/>
    </row>
    <row r="723" spans="6:7" x14ac:dyDescent="0.2">
      <c r="F723" s="138"/>
      <c r="G723" s="138"/>
    </row>
    <row r="724" spans="6:7" x14ac:dyDescent="0.2">
      <c r="F724" s="138"/>
      <c r="G724" s="138"/>
    </row>
    <row r="725" spans="6:7" x14ac:dyDescent="0.2">
      <c r="F725" s="138"/>
      <c r="G725" s="138"/>
    </row>
    <row r="726" spans="6:7" x14ac:dyDescent="0.2">
      <c r="F726" s="138"/>
      <c r="G726" s="138"/>
    </row>
    <row r="727" spans="6:7" x14ac:dyDescent="0.2">
      <c r="F727" s="138"/>
      <c r="G727" s="138"/>
    </row>
    <row r="728" spans="6:7" x14ac:dyDescent="0.2">
      <c r="F728" s="138"/>
      <c r="G728" s="138"/>
    </row>
    <row r="729" spans="6:7" x14ac:dyDescent="0.2">
      <c r="F729" s="138"/>
      <c r="G729" s="138"/>
    </row>
    <row r="730" spans="6:7" x14ac:dyDescent="0.2">
      <c r="F730" s="138"/>
      <c r="G730" s="138"/>
    </row>
    <row r="731" spans="6:7" x14ac:dyDescent="0.2">
      <c r="F731" s="138"/>
      <c r="G731" s="138"/>
    </row>
    <row r="732" spans="6:7" x14ac:dyDescent="0.2">
      <c r="F732" s="138"/>
      <c r="G732" s="138"/>
    </row>
    <row r="733" spans="6:7" x14ac:dyDescent="0.2">
      <c r="F733" s="138"/>
      <c r="G733" s="138"/>
    </row>
    <row r="734" spans="6:7" x14ac:dyDescent="0.2">
      <c r="F734" s="138"/>
      <c r="G734" s="138"/>
    </row>
    <row r="735" spans="6:7" x14ac:dyDescent="0.2">
      <c r="F735" s="138"/>
      <c r="G735" s="138"/>
    </row>
    <row r="736" spans="6:7" x14ac:dyDescent="0.2">
      <c r="F736" s="138"/>
      <c r="G736" s="138"/>
    </row>
    <row r="737" spans="6:7" x14ac:dyDescent="0.2">
      <c r="F737" s="138"/>
      <c r="G737" s="138"/>
    </row>
    <row r="738" spans="6:7" x14ac:dyDescent="0.2">
      <c r="F738" s="138"/>
      <c r="G738" s="138"/>
    </row>
    <row r="739" spans="6:7" x14ac:dyDescent="0.2">
      <c r="F739" s="138"/>
      <c r="G739" s="138"/>
    </row>
    <row r="740" spans="6:7" x14ac:dyDescent="0.2">
      <c r="F740" s="138"/>
      <c r="G740" s="138"/>
    </row>
    <row r="741" spans="6:7" x14ac:dyDescent="0.2">
      <c r="F741" s="138"/>
      <c r="G741" s="138"/>
    </row>
    <row r="742" spans="6:7" x14ac:dyDescent="0.2">
      <c r="F742" s="138"/>
      <c r="G742" s="138"/>
    </row>
    <row r="743" spans="6:7" x14ac:dyDescent="0.2">
      <c r="F743" s="138"/>
      <c r="G743" s="138"/>
    </row>
    <row r="744" spans="6:7" x14ac:dyDescent="0.2">
      <c r="F744" s="138"/>
      <c r="G744" s="138"/>
    </row>
    <row r="745" spans="6:7" x14ac:dyDescent="0.2">
      <c r="F745" s="138"/>
      <c r="G745" s="138"/>
    </row>
    <row r="746" spans="6:7" x14ac:dyDescent="0.2">
      <c r="F746" s="138"/>
      <c r="G746" s="138"/>
    </row>
    <row r="747" spans="6:7" x14ac:dyDescent="0.2">
      <c r="F747" s="138"/>
      <c r="G747" s="138"/>
    </row>
    <row r="748" spans="6:7" x14ac:dyDescent="0.2">
      <c r="F748" s="138"/>
      <c r="G748" s="138"/>
    </row>
    <row r="749" spans="6:7" x14ac:dyDescent="0.2">
      <c r="F749" s="138"/>
      <c r="G749" s="138"/>
    </row>
    <row r="750" spans="6:7" x14ac:dyDescent="0.2">
      <c r="F750" s="138"/>
      <c r="G750" s="138"/>
    </row>
    <row r="751" spans="6:7" x14ac:dyDescent="0.2">
      <c r="F751" s="138"/>
      <c r="G751" s="138"/>
    </row>
    <row r="752" spans="6:7" x14ac:dyDescent="0.2">
      <c r="F752" s="138"/>
      <c r="G752" s="138"/>
    </row>
    <row r="753" spans="6:7" x14ac:dyDescent="0.2">
      <c r="F753" s="138"/>
      <c r="G753" s="138"/>
    </row>
    <row r="754" spans="6:7" x14ac:dyDescent="0.2">
      <c r="F754" s="138"/>
      <c r="G754" s="138"/>
    </row>
    <row r="755" spans="6:7" x14ac:dyDescent="0.2">
      <c r="F755" s="138"/>
      <c r="G755" s="138"/>
    </row>
    <row r="756" spans="6:7" x14ac:dyDescent="0.2">
      <c r="F756" s="138"/>
      <c r="G756" s="138"/>
    </row>
    <row r="757" spans="6:7" x14ac:dyDescent="0.2">
      <c r="F757" s="138"/>
      <c r="G757" s="138"/>
    </row>
    <row r="758" spans="6:7" x14ac:dyDescent="0.2">
      <c r="F758" s="138"/>
      <c r="G758" s="138"/>
    </row>
    <row r="759" spans="6:7" x14ac:dyDescent="0.2">
      <c r="F759" s="138"/>
      <c r="G759" s="138"/>
    </row>
    <row r="760" spans="6:7" x14ac:dyDescent="0.2">
      <c r="F760" s="138"/>
      <c r="G760" s="138"/>
    </row>
    <row r="761" spans="6:7" x14ac:dyDescent="0.2">
      <c r="F761" s="138"/>
      <c r="G761" s="138"/>
    </row>
    <row r="762" spans="6:7" x14ac:dyDescent="0.2">
      <c r="F762" s="138"/>
      <c r="G762" s="138"/>
    </row>
    <row r="763" spans="6:7" x14ac:dyDescent="0.2">
      <c r="F763" s="138"/>
      <c r="G763" s="138"/>
    </row>
    <row r="764" spans="6:7" x14ac:dyDescent="0.2">
      <c r="F764" s="138"/>
      <c r="G764" s="138"/>
    </row>
    <row r="765" spans="6:7" x14ac:dyDescent="0.2">
      <c r="F765" s="138"/>
      <c r="G765" s="138"/>
    </row>
    <row r="766" spans="6:7" x14ac:dyDescent="0.2">
      <c r="F766" s="138"/>
      <c r="G766" s="138"/>
    </row>
    <row r="767" spans="6:7" x14ac:dyDescent="0.2">
      <c r="F767" s="138"/>
      <c r="G767" s="138"/>
    </row>
    <row r="768" spans="6:7" x14ac:dyDescent="0.2">
      <c r="F768" s="138"/>
      <c r="G768" s="138"/>
    </row>
    <row r="769" spans="6:7" x14ac:dyDescent="0.2">
      <c r="F769" s="138"/>
      <c r="G769" s="138"/>
    </row>
    <row r="770" spans="6:7" x14ac:dyDescent="0.2">
      <c r="F770" s="138"/>
      <c r="G770" s="138"/>
    </row>
    <row r="771" spans="6:7" x14ac:dyDescent="0.2">
      <c r="F771" s="138"/>
      <c r="G771" s="138"/>
    </row>
    <row r="772" spans="6:7" x14ac:dyDescent="0.2">
      <c r="F772" s="138"/>
      <c r="G772" s="138"/>
    </row>
    <row r="773" spans="6:7" x14ac:dyDescent="0.2">
      <c r="F773" s="138"/>
      <c r="G773" s="138"/>
    </row>
    <row r="774" spans="6:7" x14ac:dyDescent="0.2">
      <c r="F774" s="138"/>
      <c r="G774" s="138"/>
    </row>
    <row r="775" spans="6:7" x14ac:dyDescent="0.2">
      <c r="F775" s="138"/>
      <c r="G775" s="138"/>
    </row>
    <row r="776" spans="6:7" x14ac:dyDescent="0.2">
      <c r="F776" s="138"/>
      <c r="G776" s="138"/>
    </row>
    <row r="777" spans="6:7" x14ac:dyDescent="0.2">
      <c r="F777" s="138"/>
      <c r="G777" s="138"/>
    </row>
    <row r="778" spans="6:7" x14ac:dyDescent="0.2">
      <c r="F778" s="138"/>
      <c r="G778" s="138"/>
    </row>
    <row r="779" spans="6:7" x14ac:dyDescent="0.2">
      <c r="F779" s="138"/>
      <c r="G779" s="138"/>
    </row>
    <row r="780" spans="6:7" x14ac:dyDescent="0.2">
      <c r="F780" s="138"/>
      <c r="G780" s="138"/>
    </row>
    <row r="781" spans="6:7" x14ac:dyDescent="0.2">
      <c r="F781" s="138"/>
      <c r="G781" s="138"/>
    </row>
    <row r="782" spans="6:7" x14ac:dyDescent="0.2">
      <c r="F782" s="138"/>
      <c r="G782" s="138"/>
    </row>
    <row r="783" spans="6:7" x14ac:dyDescent="0.2">
      <c r="F783" s="138"/>
      <c r="G783" s="138"/>
    </row>
    <row r="784" spans="6:7" x14ac:dyDescent="0.2">
      <c r="F784" s="138"/>
      <c r="G784" s="138"/>
    </row>
    <row r="785" spans="6:7" x14ac:dyDescent="0.2">
      <c r="F785" s="138"/>
      <c r="G785" s="138"/>
    </row>
    <row r="786" spans="6:7" x14ac:dyDescent="0.2">
      <c r="F786" s="138"/>
      <c r="G786" s="138"/>
    </row>
    <row r="787" spans="6:7" x14ac:dyDescent="0.2">
      <c r="F787" s="138"/>
      <c r="G787" s="138"/>
    </row>
    <row r="788" spans="6:7" x14ac:dyDescent="0.2">
      <c r="F788" s="138"/>
      <c r="G788" s="138"/>
    </row>
    <row r="789" spans="6:7" x14ac:dyDescent="0.2">
      <c r="F789" s="138"/>
      <c r="G789" s="138"/>
    </row>
    <row r="790" spans="6:7" x14ac:dyDescent="0.2">
      <c r="F790" s="138"/>
      <c r="G790" s="138"/>
    </row>
    <row r="791" spans="6:7" x14ac:dyDescent="0.2">
      <c r="F791" s="138"/>
      <c r="G791" s="138"/>
    </row>
    <row r="792" spans="6:7" x14ac:dyDescent="0.2">
      <c r="F792" s="138"/>
      <c r="G792" s="138"/>
    </row>
    <row r="793" spans="6:7" x14ac:dyDescent="0.2">
      <c r="F793" s="138"/>
      <c r="G793" s="138"/>
    </row>
    <row r="794" spans="6:7" x14ac:dyDescent="0.2">
      <c r="F794" s="138"/>
      <c r="G794" s="138"/>
    </row>
    <row r="795" spans="6:7" x14ac:dyDescent="0.2">
      <c r="F795" s="138"/>
      <c r="G795" s="138"/>
    </row>
    <row r="796" spans="6:7" x14ac:dyDescent="0.2">
      <c r="F796" s="138"/>
      <c r="G796" s="138"/>
    </row>
    <row r="797" spans="6:7" x14ac:dyDescent="0.2">
      <c r="F797" s="138"/>
      <c r="G797" s="138"/>
    </row>
    <row r="798" spans="6:7" x14ac:dyDescent="0.2">
      <c r="F798" s="138"/>
      <c r="G798" s="138"/>
    </row>
    <row r="799" spans="6:7" x14ac:dyDescent="0.2">
      <c r="F799" s="138"/>
      <c r="G799" s="138"/>
    </row>
    <row r="800" spans="6:7" x14ac:dyDescent="0.2">
      <c r="F800" s="138"/>
      <c r="G800" s="138"/>
    </row>
    <row r="801" spans="6:7" x14ac:dyDescent="0.2">
      <c r="F801" s="138"/>
      <c r="G801" s="138"/>
    </row>
    <row r="802" spans="6:7" x14ac:dyDescent="0.2">
      <c r="F802" s="138"/>
      <c r="G802" s="138"/>
    </row>
    <row r="803" spans="6:7" x14ac:dyDescent="0.2">
      <c r="F803" s="138"/>
      <c r="G803" s="138"/>
    </row>
    <row r="804" spans="6:7" x14ac:dyDescent="0.2">
      <c r="F804" s="138"/>
      <c r="G804" s="138"/>
    </row>
    <row r="805" spans="6:7" x14ac:dyDescent="0.2">
      <c r="F805" s="138"/>
      <c r="G805" s="138"/>
    </row>
    <row r="806" spans="6:7" x14ac:dyDescent="0.2">
      <c r="F806" s="138"/>
      <c r="G806" s="138"/>
    </row>
    <row r="807" spans="6:7" x14ac:dyDescent="0.2">
      <c r="F807" s="138"/>
      <c r="G807" s="138"/>
    </row>
    <row r="808" spans="6:7" x14ac:dyDescent="0.2">
      <c r="F808" s="138"/>
      <c r="G808" s="138"/>
    </row>
    <row r="809" spans="6:7" x14ac:dyDescent="0.2">
      <c r="F809" s="138"/>
      <c r="G809" s="138"/>
    </row>
    <row r="810" spans="6:7" x14ac:dyDescent="0.2">
      <c r="F810" s="138"/>
      <c r="G810" s="138"/>
    </row>
    <row r="811" spans="6:7" x14ac:dyDescent="0.2">
      <c r="F811" s="138"/>
      <c r="G811" s="138"/>
    </row>
    <row r="812" spans="6:7" x14ac:dyDescent="0.2">
      <c r="F812" s="138"/>
      <c r="G812" s="138"/>
    </row>
    <row r="813" spans="6:7" x14ac:dyDescent="0.2">
      <c r="F813" s="138"/>
      <c r="G813" s="138"/>
    </row>
    <row r="814" spans="6:7" x14ac:dyDescent="0.2">
      <c r="F814" s="138"/>
      <c r="G814" s="138"/>
    </row>
    <row r="815" spans="6:7" x14ac:dyDescent="0.2">
      <c r="F815" s="138"/>
      <c r="G815" s="138"/>
    </row>
    <row r="816" spans="6:7" x14ac:dyDescent="0.2">
      <c r="F816" s="138"/>
      <c r="G816" s="138"/>
    </row>
    <row r="817" spans="6:7" x14ac:dyDescent="0.2">
      <c r="F817" s="138"/>
      <c r="G817" s="138"/>
    </row>
    <row r="818" spans="6:7" x14ac:dyDescent="0.2">
      <c r="F818" s="138"/>
      <c r="G818" s="138"/>
    </row>
    <row r="819" spans="6:7" x14ac:dyDescent="0.2">
      <c r="F819" s="138"/>
      <c r="G819" s="138"/>
    </row>
    <row r="820" spans="6:7" x14ac:dyDescent="0.2">
      <c r="F820" s="138"/>
      <c r="G820" s="138"/>
    </row>
    <row r="821" spans="6:7" x14ac:dyDescent="0.2">
      <c r="F821" s="138"/>
      <c r="G821" s="138"/>
    </row>
    <row r="822" spans="6:7" x14ac:dyDescent="0.2">
      <c r="F822" s="138"/>
      <c r="G822" s="138"/>
    </row>
    <row r="823" spans="6:7" x14ac:dyDescent="0.2">
      <c r="F823" s="138"/>
      <c r="G823" s="138"/>
    </row>
    <row r="824" spans="6:7" x14ac:dyDescent="0.2">
      <c r="F824" s="138"/>
      <c r="G824" s="138"/>
    </row>
    <row r="825" spans="6:7" x14ac:dyDescent="0.2">
      <c r="F825" s="138"/>
      <c r="G825" s="138"/>
    </row>
    <row r="826" spans="6:7" x14ac:dyDescent="0.2">
      <c r="F826" s="138"/>
      <c r="G826" s="138"/>
    </row>
    <row r="827" spans="6:7" x14ac:dyDescent="0.2">
      <c r="F827" s="138"/>
      <c r="G827" s="138"/>
    </row>
    <row r="828" spans="6:7" x14ac:dyDescent="0.2">
      <c r="F828" s="138"/>
      <c r="G828" s="138"/>
    </row>
    <row r="829" spans="6:7" x14ac:dyDescent="0.2">
      <c r="F829" s="138"/>
      <c r="G829" s="138"/>
    </row>
    <row r="830" spans="6:7" x14ac:dyDescent="0.2">
      <c r="F830" s="138"/>
      <c r="G830" s="138"/>
    </row>
    <row r="831" spans="6:7" x14ac:dyDescent="0.2">
      <c r="F831" s="138"/>
      <c r="G831" s="138"/>
    </row>
    <row r="832" spans="6:7" x14ac:dyDescent="0.2">
      <c r="F832" s="138"/>
      <c r="G832" s="138"/>
    </row>
    <row r="833" spans="6:7" x14ac:dyDescent="0.2">
      <c r="F833" s="138"/>
      <c r="G833" s="138"/>
    </row>
    <row r="834" spans="6:7" x14ac:dyDescent="0.2">
      <c r="F834" s="138"/>
      <c r="G834" s="138"/>
    </row>
    <row r="835" spans="6:7" x14ac:dyDescent="0.2">
      <c r="F835" s="138"/>
      <c r="G835" s="138"/>
    </row>
    <row r="836" spans="6:7" x14ac:dyDescent="0.2">
      <c r="F836" s="138"/>
      <c r="G836" s="138"/>
    </row>
    <row r="837" spans="6:7" x14ac:dyDescent="0.2">
      <c r="F837" s="138"/>
      <c r="G837" s="138"/>
    </row>
    <row r="838" spans="6:7" x14ac:dyDescent="0.2">
      <c r="F838" s="138"/>
      <c r="G838" s="138"/>
    </row>
    <row r="839" spans="6:7" x14ac:dyDescent="0.2">
      <c r="F839" s="138"/>
      <c r="G839" s="138"/>
    </row>
    <row r="840" spans="6:7" x14ac:dyDescent="0.2">
      <c r="F840" s="138"/>
      <c r="G840" s="138"/>
    </row>
    <row r="841" spans="6:7" x14ac:dyDescent="0.2">
      <c r="F841" s="138"/>
      <c r="G841" s="138"/>
    </row>
    <row r="842" spans="6:7" x14ac:dyDescent="0.2">
      <c r="F842" s="138"/>
      <c r="G842" s="138"/>
    </row>
    <row r="843" spans="6:7" x14ac:dyDescent="0.2">
      <c r="F843" s="138"/>
      <c r="G843" s="138"/>
    </row>
    <row r="844" spans="6:7" x14ac:dyDescent="0.2">
      <c r="F844" s="138"/>
      <c r="G844" s="138"/>
    </row>
    <row r="845" spans="6:7" x14ac:dyDescent="0.2">
      <c r="F845" s="138"/>
      <c r="G845" s="138"/>
    </row>
    <row r="846" spans="6:7" x14ac:dyDescent="0.2">
      <c r="F846" s="138"/>
      <c r="G846" s="138"/>
    </row>
    <row r="847" spans="6:7" x14ac:dyDescent="0.2">
      <c r="F847" s="138"/>
      <c r="G847" s="138"/>
    </row>
    <row r="848" spans="6:7" x14ac:dyDescent="0.2">
      <c r="F848" s="138"/>
      <c r="G848" s="138"/>
    </row>
    <row r="849" spans="6:7" x14ac:dyDescent="0.2">
      <c r="F849" s="138"/>
      <c r="G849" s="138"/>
    </row>
    <row r="850" spans="6:7" x14ac:dyDescent="0.2">
      <c r="F850" s="138"/>
      <c r="G850" s="138"/>
    </row>
    <row r="851" spans="6:7" x14ac:dyDescent="0.2">
      <c r="F851" s="138"/>
      <c r="G851" s="138"/>
    </row>
    <row r="852" spans="6:7" x14ac:dyDescent="0.2">
      <c r="F852" s="138"/>
      <c r="G852" s="138"/>
    </row>
    <row r="853" spans="6:7" x14ac:dyDescent="0.2">
      <c r="F853" s="138"/>
      <c r="G853" s="138"/>
    </row>
    <row r="854" spans="6:7" x14ac:dyDescent="0.2">
      <c r="F854" s="138"/>
      <c r="G854" s="138"/>
    </row>
    <row r="855" spans="6:7" x14ac:dyDescent="0.2">
      <c r="F855" s="138"/>
      <c r="G855" s="138"/>
    </row>
    <row r="856" spans="6:7" x14ac:dyDescent="0.2">
      <c r="F856" s="138"/>
      <c r="G856" s="138"/>
    </row>
    <row r="857" spans="6:7" x14ac:dyDescent="0.2">
      <c r="F857" s="138"/>
      <c r="G857" s="138"/>
    </row>
    <row r="858" spans="6:7" x14ac:dyDescent="0.2">
      <c r="F858" s="138"/>
      <c r="G858" s="138"/>
    </row>
    <row r="859" spans="6:7" x14ac:dyDescent="0.2">
      <c r="F859" s="138"/>
      <c r="G859" s="138"/>
    </row>
    <row r="860" spans="6:7" x14ac:dyDescent="0.2">
      <c r="F860" s="138"/>
      <c r="G860" s="138"/>
    </row>
    <row r="861" spans="6:7" x14ac:dyDescent="0.2">
      <c r="F861" s="138"/>
      <c r="G861" s="138"/>
    </row>
    <row r="862" spans="6:7" x14ac:dyDescent="0.2">
      <c r="F862" s="138"/>
      <c r="G862" s="138"/>
    </row>
    <row r="863" spans="6:7" x14ac:dyDescent="0.2">
      <c r="F863" s="138"/>
      <c r="G863" s="138"/>
    </row>
    <row r="864" spans="6:7" x14ac:dyDescent="0.2">
      <c r="F864" s="138"/>
      <c r="G864" s="138"/>
    </row>
    <row r="865" spans="6:7" x14ac:dyDescent="0.2">
      <c r="F865" s="138"/>
      <c r="G865" s="138"/>
    </row>
    <row r="866" spans="6:7" x14ac:dyDescent="0.2">
      <c r="F866" s="138"/>
      <c r="G866" s="138"/>
    </row>
    <row r="867" spans="6:7" x14ac:dyDescent="0.2">
      <c r="F867" s="138"/>
      <c r="G867" s="138"/>
    </row>
    <row r="868" spans="6:7" x14ac:dyDescent="0.2">
      <c r="F868" s="138"/>
      <c r="G868" s="138"/>
    </row>
    <row r="869" spans="6:7" x14ac:dyDescent="0.2">
      <c r="F869" s="138"/>
      <c r="G869" s="138"/>
    </row>
    <row r="870" spans="6:7" x14ac:dyDescent="0.2">
      <c r="F870" s="138"/>
      <c r="G870" s="138"/>
    </row>
    <row r="871" spans="6:7" x14ac:dyDescent="0.2">
      <c r="F871" s="138"/>
      <c r="G871" s="138"/>
    </row>
    <row r="872" spans="6:7" x14ac:dyDescent="0.2">
      <c r="F872" s="138"/>
      <c r="G872" s="138"/>
    </row>
    <row r="873" spans="6:7" x14ac:dyDescent="0.2">
      <c r="F873" s="138"/>
      <c r="G873" s="138"/>
    </row>
    <row r="874" spans="6:7" x14ac:dyDescent="0.2">
      <c r="F874" s="138"/>
      <c r="G874" s="138"/>
    </row>
    <row r="875" spans="6:7" x14ac:dyDescent="0.2">
      <c r="F875" s="138"/>
      <c r="G875" s="138"/>
    </row>
    <row r="876" spans="6:7" x14ac:dyDescent="0.2">
      <c r="F876" s="138"/>
      <c r="G876" s="138"/>
    </row>
    <row r="877" spans="6:7" x14ac:dyDescent="0.2">
      <c r="F877" s="138"/>
      <c r="G877" s="138"/>
    </row>
    <row r="878" spans="6:7" x14ac:dyDescent="0.2">
      <c r="F878" s="138"/>
      <c r="G878" s="138"/>
    </row>
    <row r="879" spans="6:7" x14ac:dyDescent="0.2">
      <c r="F879" s="138"/>
      <c r="G879" s="138"/>
    </row>
    <row r="880" spans="6:7" x14ac:dyDescent="0.2">
      <c r="F880" s="138"/>
      <c r="G880" s="138"/>
    </row>
    <row r="881" spans="6:7" x14ac:dyDescent="0.2">
      <c r="F881" s="138"/>
      <c r="G881" s="138"/>
    </row>
    <row r="882" spans="6:7" x14ac:dyDescent="0.2">
      <c r="F882" s="138"/>
      <c r="G882" s="138"/>
    </row>
    <row r="883" spans="6:7" x14ac:dyDescent="0.2">
      <c r="F883" s="138"/>
      <c r="G883" s="138"/>
    </row>
    <row r="884" spans="6:7" x14ac:dyDescent="0.2">
      <c r="F884" s="138"/>
      <c r="G884" s="138"/>
    </row>
    <row r="885" spans="6:7" x14ac:dyDescent="0.2">
      <c r="F885" s="138"/>
      <c r="G885" s="138"/>
    </row>
    <row r="886" spans="6:7" x14ac:dyDescent="0.2">
      <c r="F886" s="138"/>
      <c r="G886" s="138"/>
    </row>
    <row r="887" spans="6:7" x14ac:dyDescent="0.2">
      <c r="F887" s="138"/>
      <c r="G887" s="138"/>
    </row>
    <row r="888" spans="6:7" x14ac:dyDescent="0.2">
      <c r="F888" s="138"/>
      <c r="G888" s="138"/>
    </row>
    <row r="889" spans="6:7" x14ac:dyDescent="0.2">
      <c r="F889" s="138"/>
      <c r="G889" s="138"/>
    </row>
    <row r="890" spans="6:7" x14ac:dyDescent="0.2">
      <c r="F890" s="138"/>
      <c r="G890" s="138"/>
    </row>
    <row r="891" spans="6:7" x14ac:dyDescent="0.2">
      <c r="F891" s="138"/>
      <c r="G891" s="138"/>
    </row>
    <row r="892" spans="6:7" x14ac:dyDescent="0.2">
      <c r="F892" s="138"/>
      <c r="G892" s="138"/>
    </row>
    <row r="893" spans="6:7" x14ac:dyDescent="0.2">
      <c r="F893" s="138"/>
      <c r="G893" s="138"/>
    </row>
    <row r="894" spans="6:7" x14ac:dyDescent="0.2">
      <c r="F894" s="138"/>
      <c r="G894" s="138"/>
    </row>
    <row r="895" spans="6:7" x14ac:dyDescent="0.2">
      <c r="F895" s="138"/>
      <c r="G895" s="138"/>
    </row>
    <row r="896" spans="6:7" x14ac:dyDescent="0.2">
      <c r="F896" s="138"/>
      <c r="G896" s="138"/>
    </row>
    <row r="897" spans="6:7" x14ac:dyDescent="0.2">
      <c r="F897" s="138"/>
      <c r="G897" s="138"/>
    </row>
    <row r="898" spans="6:7" x14ac:dyDescent="0.2">
      <c r="F898" s="138"/>
      <c r="G898" s="138"/>
    </row>
    <row r="899" spans="6:7" x14ac:dyDescent="0.2">
      <c r="F899" s="138"/>
      <c r="G899" s="138"/>
    </row>
    <row r="900" spans="6:7" x14ac:dyDescent="0.2">
      <c r="F900" s="138"/>
      <c r="G900" s="138"/>
    </row>
    <row r="901" spans="6:7" x14ac:dyDescent="0.2">
      <c r="F901" s="138"/>
      <c r="G901" s="138"/>
    </row>
    <row r="902" spans="6:7" x14ac:dyDescent="0.2">
      <c r="F902" s="138"/>
      <c r="G902" s="138"/>
    </row>
    <row r="903" spans="6:7" x14ac:dyDescent="0.2">
      <c r="F903" s="138"/>
      <c r="G903" s="138"/>
    </row>
    <row r="904" spans="6:7" x14ac:dyDescent="0.2">
      <c r="F904" s="138"/>
      <c r="G904" s="138"/>
    </row>
    <row r="905" spans="6:7" x14ac:dyDescent="0.2">
      <c r="F905" s="138"/>
      <c r="G905" s="138"/>
    </row>
    <row r="906" spans="6:7" x14ac:dyDescent="0.2">
      <c r="F906" s="138"/>
      <c r="G906" s="138"/>
    </row>
    <row r="907" spans="6:7" x14ac:dyDescent="0.2">
      <c r="F907" s="138"/>
      <c r="G907" s="138"/>
    </row>
    <row r="908" spans="6:7" x14ac:dyDescent="0.2">
      <c r="F908" s="138"/>
      <c r="G908" s="138"/>
    </row>
    <row r="909" spans="6:7" x14ac:dyDescent="0.2">
      <c r="F909" s="138"/>
      <c r="G909" s="138"/>
    </row>
    <row r="910" spans="6:7" x14ac:dyDescent="0.2">
      <c r="F910" s="138"/>
      <c r="G910" s="138"/>
    </row>
    <row r="911" spans="6:7" x14ac:dyDescent="0.2">
      <c r="F911" s="138"/>
      <c r="G911" s="138"/>
    </row>
    <row r="912" spans="6:7" x14ac:dyDescent="0.2">
      <c r="F912" s="138"/>
      <c r="G912" s="138"/>
    </row>
    <row r="913" spans="6:7" x14ac:dyDescent="0.2">
      <c r="F913" s="138"/>
      <c r="G913" s="138"/>
    </row>
    <row r="914" spans="6:7" x14ac:dyDescent="0.2">
      <c r="F914" s="138"/>
      <c r="G914" s="138"/>
    </row>
    <row r="915" spans="6:7" x14ac:dyDescent="0.2">
      <c r="F915" s="138"/>
      <c r="G915" s="138"/>
    </row>
    <row r="916" spans="6:7" x14ac:dyDescent="0.2">
      <c r="F916" s="138"/>
      <c r="G916" s="138"/>
    </row>
    <row r="917" spans="6:7" x14ac:dyDescent="0.2">
      <c r="F917" s="138"/>
      <c r="G917" s="138"/>
    </row>
    <row r="918" spans="6:7" x14ac:dyDescent="0.2">
      <c r="F918" s="138"/>
      <c r="G918" s="138"/>
    </row>
    <row r="919" spans="6:7" x14ac:dyDescent="0.2">
      <c r="F919" s="138"/>
      <c r="G919" s="138"/>
    </row>
    <row r="920" spans="6:7" x14ac:dyDescent="0.2">
      <c r="F920" s="138"/>
      <c r="G920" s="138"/>
    </row>
    <row r="921" spans="6:7" x14ac:dyDescent="0.2">
      <c r="F921" s="138"/>
      <c r="G921" s="138"/>
    </row>
    <row r="922" spans="6:7" x14ac:dyDescent="0.2">
      <c r="F922" s="138"/>
      <c r="G922" s="138"/>
    </row>
    <row r="923" spans="6:7" x14ac:dyDescent="0.2">
      <c r="F923" s="138"/>
      <c r="G923" s="138"/>
    </row>
    <row r="924" spans="6:7" x14ac:dyDescent="0.2">
      <c r="F924" s="138"/>
      <c r="G924" s="138"/>
    </row>
    <row r="925" spans="6:7" x14ac:dyDescent="0.2">
      <c r="F925" s="138"/>
      <c r="G925" s="138"/>
    </row>
    <row r="926" spans="6:7" x14ac:dyDescent="0.2">
      <c r="F926" s="138"/>
      <c r="G926" s="138"/>
    </row>
    <row r="927" spans="6:7" x14ac:dyDescent="0.2">
      <c r="F927" s="138"/>
      <c r="G927" s="138"/>
    </row>
    <row r="928" spans="6:7" x14ac:dyDescent="0.2">
      <c r="F928" s="138"/>
      <c r="G928" s="138"/>
    </row>
    <row r="929" spans="6:7" x14ac:dyDescent="0.2">
      <c r="F929" s="138"/>
      <c r="G929" s="138"/>
    </row>
    <row r="930" spans="6:7" x14ac:dyDescent="0.2">
      <c r="F930" s="138"/>
      <c r="G930" s="138"/>
    </row>
    <row r="931" spans="6:7" x14ac:dyDescent="0.2">
      <c r="F931" s="138"/>
      <c r="G931" s="138"/>
    </row>
    <row r="932" spans="6:7" x14ac:dyDescent="0.2">
      <c r="F932" s="138"/>
      <c r="G932" s="138"/>
    </row>
    <row r="933" spans="6:7" x14ac:dyDescent="0.2">
      <c r="F933" s="138"/>
      <c r="G933" s="138"/>
    </row>
    <row r="934" spans="6:7" x14ac:dyDescent="0.2">
      <c r="F934" s="138"/>
      <c r="G934" s="138"/>
    </row>
    <row r="935" spans="6:7" x14ac:dyDescent="0.2">
      <c r="F935" s="138"/>
      <c r="G935" s="138"/>
    </row>
    <row r="936" spans="6:7" x14ac:dyDescent="0.2">
      <c r="F936" s="138"/>
      <c r="G936" s="138"/>
    </row>
    <row r="937" spans="6:7" x14ac:dyDescent="0.2">
      <c r="F937" s="138"/>
      <c r="G937" s="138"/>
    </row>
    <row r="938" spans="6:7" x14ac:dyDescent="0.2">
      <c r="F938" s="138"/>
      <c r="G938" s="138"/>
    </row>
    <row r="939" spans="6:7" x14ac:dyDescent="0.2">
      <c r="F939" s="138"/>
      <c r="G939" s="138"/>
    </row>
    <row r="940" spans="6:7" x14ac:dyDescent="0.2">
      <c r="F940" s="138"/>
      <c r="G940" s="138"/>
    </row>
    <row r="941" spans="6:7" x14ac:dyDescent="0.2">
      <c r="F941" s="138"/>
      <c r="G941" s="138"/>
    </row>
    <row r="942" spans="6:7" x14ac:dyDescent="0.2">
      <c r="F942" s="138"/>
      <c r="G942" s="138"/>
    </row>
    <row r="943" spans="6:7" x14ac:dyDescent="0.2">
      <c r="F943" s="138"/>
      <c r="G943" s="138"/>
    </row>
    <row r="944" spans="6:7" x14ac:dyDescent="0.2">
      <c r="F944" s="138"/>
      <c r="G944" s="138"/>
    </row>
    <row r="945" spans="6:7" x14ac:dyDescent="0.2">
      <c r="F945" s="138"/>
      <c r="G945" s="138"/>
    </row>
    <row r="946" spans="6:7" x14ac:dyDescent="0.2">
      <c r="F946" s="138"/>
      <c r="G946" s="138"/>
    </row>
    <row r="947" spans="6:7" x14ac:dyDescent="0.2">
      <c r="F947" s="138"/>
      <c r="G947" s="138"/>
    </row>
    <row r="948" spans="6:7" x14ac:dyDescent="0.2">
      <c r="F948" s="138"/>
      <c r="G948" s="138"/>
    </row>
    <row r="949" spans="6:7" x14ac:dyDescent="0.2">
      <c r="F949" s="138"/>
      <c r="G949" s="138"/>
    </row>
    <row r="950" spans="6:7" x14ac:dyDescent="0.2">
      <c r="F950" s="138"/>
      <c r="G950" s="138"/>
    </row>
    <row r="951" spans="6:7" x14ac:dyDescent="0.2">
      <c r="F951" s="138"/>
      <c r="G951" s="138"/>
    </row>
    <row r="952" spans="6:7" x14ac:dyDescent="0.2">
      <c r="F952" s="138"/>
      <c r="G952" s="138"/>
    </row>
    <row r="953" spans="6:7" x14ac:dyDescent="0.2">
      <c r="F953" s="138"/>
      <c r="G953" s="138"/>
    </row>
    <row r="954" spans="6:7" x14ac:dyDescent="0.2">
      <c r="F954" s="138"/>
      <c r="G954" s="138"/>
    </row>
    <row r="955" spans="6:7" x14ac:dyDescent="0.2">
      <c r="F955" s="138"/>
      <c r="G955" s="138"/>
    </row>
    <row r="956" spans="6:7" x14ac:dyDescent="0.2">
      <c r="F956" s="138"/>
      <c r="G956" s="138"/>
    </row>
    <row r="957" spans="6:7" x14ac:dyDescent="0.2">
      <c r="F957" s="138"/>
      <c r="G957" s="138"/>
    </row>
    <row r="958" spans="6:7" x14ac:dyDescent="0.2">
      <c r="F958" s="138"/>
      <c r="G958" s="138"/>
    </row>
    <row r="959" spans="6:7" x14ac:dyDescent="0.2">
      <c r="F959" s="138"/>
      <c r="G959" s="138"/>
    </row>
    <row r="960" spans="6:7" x14ac:dyDescent="0.2">
      <c r="F960" s="138"/>
      <c r="G960" s="138"/>
    </row>
    <row r="961" spans="6:7" x14ac:dyDescent="0.2">
      <c r="F961" s="138"/>
      <c r="G961" s="138"/>
    </row>
    <row r="962" spans="6:7" x14ac:dyDescent="0.2">
      <c r="F962" s="138"/>
      <c r="G962" s="138"/>
    </row>
    <row r="963" spans="6:7" x14ac:dyDescent="0.2">
      <c r="F963" s="138"/>
      <c r="G963" s="138"/>
    </row>
    <row r="964" spans="6:7" x14ac:dyDescent="0.2">
      <c r="F964" s="138"/>
      <c r="G964" s="138"/>
    </row>
    <row r="965" spans="6:7" x14ac:dyDescent="0.2">
      <c r="F965" s="138"/>
      <c r="G965" s="138"/>
    </row>
    <row r="966" spans="6:7" x14ac:dyDescent="0.2">
      <c r="F966" s="138"/>
      <c r="G966" s="138"/>
    </row>
    <row r="967" spans="6:7" x14ac:dyDescent="0.2">
      <c r="F967" s="138"/>
      <c r="G967" s="138"/>
    </row>
    <row r="968" spans="6:7" x14ac:dyDescent="0.2">
      <c r="F968" s="138"/>
      <c r="G968" s="138"/>
    </row>
    <row r="969" spans="6:7" x14ac:dyDescent="0.2">
      <c r="F969" s="138"/>
      <c r="G969" s="138"/>
    </row>
    <row r="970" spans="6:7" x14ac:dyDescent="0.2">
      <c r="F970" s="138"/>
      <c r="G970" s="138"/>
    </row>
    <row r="971" spans="6:7" x14ac:dyDescent="0.2">
      <c r="F971" s="138"/>
      <c r="G971" s="138"/>
    </row>
    <row r="972" spans="6:7" x14ac:dyDescent="0.2">
      <c r="F972" s="138"/>
      <c r="G972" s="138"/>
    </row>
    <row r="973" spans="6:7" x14ac:dyDescent="0.2">
      <c r="F973" s="138"/>
      <c r="G973" s="138"/>
    </row>
    <row r="974" spans="6:7" x14ac:dyDescent="0.2">
      <c r="F974" s="138"/>
      <c r="G974" s="138"/>
    </row>
    <row r="975" spans="6:7" x14ac:dyDescent="0.2">
      <c r="F975" s="138"/>
      <c r="G975" s="138"/>
    </row>
    <row r="976" spans="6:7" x14ac:dyDescent="0.2">
      <c r="F976" s="138"/>
      <c r="G976" s="138"/>
    </row>
    <row r="977" spans="6:7" x14ac:dyDescent="0.2">
      <c r="F977" s="138"/>
      <c r="G977" s="138"/>
    </row>
    <row r="978" spans="6:7" x14ac:dyDescent="0.2">
      <c r="F978" s="138"/>
      <c r="G978" s="138"/>
    </row>
    <row r="979" spans="6:7" x14ac:dyDescent="0.2">
      <c r="F979" s="138"/>
      <c r="G979" s="138"/>
    </row>
    <row r="980" spans="6:7" x14ac:dyDescent="0.2">
      <c r="F980" s="138"/>
      <c r="G980" s="138"/>
    </row>
    <row r="981" spans="6:7" x14ac:dyDescent="0.2">
      <c r="F981" s="138"/>
      <c r="G981" s="138"/>
    </row>
    <row r="982" spans="6:7" x14ac:dyDescent="0.2">
      <c r="F982" s="138"/>
      <c r="G982" s="138"/>
    </row>
    <row r="983" spans="6:7" x14ac:dyDescent="0.2">
      <c r="F983" s="138"/>
      <c r="G983" s="138"/>
    </row>
    <row r="984" spans="6:7" x14ac:dyDescent="0.2">
      <c r="F984" s="138"/>
      <c r="G984" s="138"/>
    </row>
    <row r="985" spans="6:7" x14ac:dyDescent="0.2">
      <c r="F985" s="138"/>
      <c r="G985" s="138"/>
    </row>
    <row r="986" spans="6:7" x14ac:dyDescent="0.2">
      <c r="F986" s="138"/>
      <c r="G986" s="138"/>
    </row>
    <row r="987" spans="6:7" x14ac:dyDescent="0.2">
      <c r="F987" s="138"/>
      <c r="G987" s="138"/>
    </row>
    <row r="988" spans="6:7" x14ac:dyDescent="0.2">
      <c r="F988" s="138"/>
      <c r="G988" s="138"/>
    </row>
    <row r="989" spans="6:7" x14ac:dyDescent="0.2">
      <c r="F989" s="138"/>
      <c r="G989" s="138"/>
    </row>
    <row r="990" spans="6:7" x14ac:dyDescent="0.2">
      <c r="F990" s="138"/>
      <c r="G990" s="138"/>
    </row>
    <row r="991" spans="6:7" x14ac:dyDescent="0.2">
      <c r="F991" s="138"/>
      <c r="G991" s="138"/>
    </row>
    <row r="992" spans="6:7" x14ac:dyDescent="0.2">
      <c r="F992" s="138"/>
      <c r="G992" s="138"/>
    </row>
    <row r="993" spans="6:7" x14ac:dyDescent="0.2">
      <c r="F993" s="138"/>
      <c r="G993" s="138"/>
    </row>
    <row r="994" spans="6:7" x14ac:dyDescent="0.2">
      <c r="F994" s="138"/>
      <c r="G994" s="138"/>
    </row>
    <row r="995" spans="6:7" x14ac:dyDescent="0.2">
      <c r="F995" s="138"/>
      <c r="G995" s="138"/>
    </row>
    <row r="996" spans="6:7" x14ac:dyDescent="0.2">
      <c r="F996" s="138"/>
      <c r="G996" s="138"/>
    </row>
    <row r="997" spans="6:7" x14ac:dyDescent="0.2">
      <c r="F997" s="138"/>
      <c r="G997" s="138"/>
    </row>
    <row r="998" spans="6:7" x14ac:dyDescent="0.2">
      <c r="F998" s="138"/>
      <c r="G998" s="138"/>
    </row>
    <row r="999" spans="6:7" x14ac:dyDescent="0.2">
      <c r="F999" s="138"/>
      <c r="G999" s="138"/>
    </row>
    <row r="1000" spans="6:7" x14ac:dyDescent="0.2">
      <c r="F1000" s="138"/>
      <c r="G1000" s="138"/>
    </row>
    <row r="1001" spans="6:7" x14ac:dyDescent="0.2">
      <c r="F1001" s="138"/>
      <c r="G1001" s="138"/>
    </row>
    <row r="1002" spans="6:7" x14ac:dyDescent="0.2">
      <c r="F1002" s="138"/>
      <c r="G1002" s="138"/>
    </row>
    <row r="1003" spans="6:7" x14ac:dyDescent="0.2">
      <c r="F1003" s="138"/>
      <c r="G1003" s="138"/>
    </row>
    <row r="1004" spans="6:7" x14ac:dyDescent="0.2">
      <c r="F1004" s="138"/>
      <c r="G1004" s="138"/>
    </row>
    <row r="1005" spans="6:7" x14ac:dyDescent="0.2">
      <c r="F1005" s="138"/>
      <c r="G1005" s="138"/>
    </row>
    <row r="1006" spans="6:7" x14ac:dyDescent="0.2">
      <c r="F1006" s="138"/>
      <c r="G1006" s="138"/>
    </row>
    <row r="1007" spans="6:7" x14ac:dyDescent="0.2">
      <c r="F1007" s="138"/>
      <c r="G1007" s="138"/>
    </row>
    <row r="1008" spans="6:7" x14ac:dyDescent="0.2">
      <c r="F1008" s="138"/>
      <c r="G1008" s="138"/>
    </row>
    <row r="1009" spans="6:7" x14ac:dyDescent="0.2">
      <c r="F1009" s="138"/>
      <c r="G1009" s="138"/>
    </row>
    <row r="1010" spans="6:7" x14ac:dyDescent="0.2">
      <c r="F1010" s="138"/>
      <c r="G1010" s="138"/>
    </row>
    <row r="1011" spans="6:7" x14ac:dyDescent="0.2">
      <c r="F1011" s="138"/>
      <c r="G1011" s="138"/>
    </row>
    <row r="1012" spans="6:7" x14ac:dyDescent="0.2">
      <c r="F1012" s="138"/>
      <c r="G1012" s="138"/>
    </row>
    <row r="1013" spans="6:7" x14ac:dyDescent="0.2">
      <c r="F1013" s="138"/>
      <c r="G1013" s="138"/>
    </row>
    <row r="1014" spans="6:7" x14ac:dyDescent="0.2">
      <c r="F1014" s="138"/>
      <c r="G1014" s="138"/>
    </row>
    <row r="1015" spans="6:7" x14ac:dyDescent="0.2">
      <c r="F1015" s="138"/>
      <c r="G1015" s="138"/>
    </row>
    <row r="1016" spans="6:7" x14ac:dyDescent="0.2">
      <c r="F1016" s="138"/>
      <c r="G1016" s="138"/>
    </row>
    <row r="1017" spans="6:7" x14ac:dyDescent="0.2">
      <c r="F1017" s="138"/>
      <c r="G1017" s="138"/>
    </row>
    <row r="1018" spans="6:7" x14ac:dyDescent="0.2">
      <c r="F1018" s="138"/>
      <c r="G1018" s="138"/>
    </row>
    <row r="1019" spans="6:7" x14ac:dyDescent="0.2">
      <c r="F1019" s="138"/>
      <c r="G1019" s="138"/>
    </row>
    <row r="1020" spans="6:7" x14ac:dyDescent="0.2">
      <c r="F1020" s="138"/>
      <c r="G1020" s="138"/>
    </row>
    <row r="1021" spans="6:7" x14ac:dyDescent="0.2">
      <c r="F1021" s="138"/>
      <c r="G1021" s="138"/>
    </row>
    <row r="1022" spans="6:7" x14ac:dyDescent="0.2">
      <c r="F1022" s="138"/>
      <c r="G1022" s="138"/>
    </row>
    <row r="1023" spans="6:7" x14ac:dyDescent="0.2">
      <c r="F1023" s="138"/>
      <c r="G1023" s="138"/>
    </row>
    <row r="1024" spans="6:7" x14ac:dyDescent="0.2">
      <c r="F1024" s="138"/>
      <c r="G1024" s="138"/>
    </row>
    <row r="1025" spans="6:7" x14ac:dyDescent="0.2">
      <c r="F1025" s="138"/>
      <c r="G1025" s="138"/>
    </row>
    <row r="1026" spans="6:7" x14ac:dyDescent="0.2">
      <c r="F1026" s="138"/>
      <c r="G1026" s="138"/>
    </row>
    <row r="1027" spans="6:7" x14ac:dyDescent="0.2">
      <c r="F1027" s="138"/>
      <c r="G1027" s="138"/>
    </row>
    <row r="1028" spans="6:7" x14ac:dyDescent="0.2">
      <c r="F1028" s="138"/>
      <c r="G1028" s="138"/>
    </row>
    <row r="1029" spans="6:7" x14ac:dyDescent="0.2">
      <c r="F1029" s="138"/>
      <c r="G1029" s="138"/>
    </row>
    <row r="1030" spans="6:7" x14ac:dyDescent="0.2">
      <c r="F1030" s="138"/>
      <c r="G1030" s="138"/>
    </row>
    <row r="1031" spans="6:7" x14ac:dyDescent="0.2">
      <c r="F1031" s="138"/>
      <c r="G1031" s="138"/>
    </row>
    <row r="1032" spans="6:7" x14ac:dyDescent="0.2">
      <c r="F1032" s="138"/>
      <c r="G1032" s="138"/>
    </row>
    <row r="1033" spans="6:7" x14ac:dyDescent="0.2">
      <c r="F1033" s="138"/>
      <c r="G1033" s="138"/>
    </row>
    <row r="1034" spans="6:7" x14ac:dyDescent="0.2">
      <c r="F1034" s="138"/>
      <c r="G1034" s="138"/>
    </row>
    <row r="1035" spans="6:7" x14ac:dyDescent="0.2">
      <c r="F1035" s="138"/>
      <c r="G1035" s="138"/>
    </row>
    <row r="1036" spans="6:7" x14ac:dyDescent="0.2">
      <c r="F1036" s="138"/>
      <c r="G1036" s="138"/>
    </row>
    <row r="1037" spans="6:7" x14ac:dyDescent="0.2">
      <c r="F1037" s="138"/>
      <c r="G1037" s="138"/>
    </row>
    <row r="1038" spans="6:7" x14ac:dyDescent="0.2">
      <c r="F1038" s="138"/>
      <c r="G1038" s="138"/>
    </row>
    <row r="1039" spans="6:7" x14ac:dyDescent="0.2">
      <c r="F1039" s="138"/>
      <c r="G1039" s="138"/>
    </row>
    <row r="1040" spans="6:7" x14ac:dyDescent="0.2">
      <c r="F1040" s="138"/>
      <c r="G1040" s="138"/>
    </row>
    <row r="1041" spans="6:7" x14ac:dyDescent="0.2">
      <c r="F1041" s="138"/>
      <c r="G1041" s="138"/>
    </row>
    <row r="1042" spans="6:7" x14ac:dyDescent="0.2">
      <c r="F1042" s="138"/>
      <c r="G1042" s="138"/>
    </row>
    <row r="1043" spans="6:7" x14ac:dyDescent="0.2">
      <c r="F1043" s="138"/>
      <c r="G1043" s="138"/>
    </row>
    <row r="1044" spans="6:7" x14ac:dyDescent="0.2">
      <c r="F1044" s="138"/>
      <c r="G1044" s="138"/>
    </row>
    <row r="1045" spans="6:7" x14ac:dyDescent="0.2">
      <c r="F1045" s="138"/>
      <c r="G1045" s="138"/>
    </row>
    <row r="1046" spans="6:7" x14ac:dyDescent="0.2">
      <c r="F1046" s="138"/>
      <c r="G1046" s="138"/>
    </row>
    <row r="1047" spans="6:7" x14ac:dyDescent="0.2">
      <c r="F1047" s="138"/>
      <c r="G1047" s="138"/>
    </row>
    <row r="1048" spans="6:7" x14ac:dyDescent="0.2">
      <c r="F1048" s="138"/>
      <c r="G1048" s="138"/>
    </row>
    <row r="1049" spans="6:7" x14ac:dyDescent="0.2">
      <c r="F1049" s="138"/>
      <c r="G1049" s="138"/>
    </row>
    <row r="1050" spans="6:7" x14ac:dyDescent="0.2">
      <c r="F1050" s="138"/>
      <c r="G1050" s="138"/>
    </row>
    <row r="1051" spans="6:7" x14ac:dyDescent="0.2">
      <c r="F1051" s="138"/>
      <c r="G1051" s="138"/>
    </row>
    <row r="1052" spans="6:7" x14ac:dyDescent="0.2">
      <c r="F1052" s="138"/>
      <c r="G1052" s="138"/>
    </row>
    <row r="1053" spans="6:7" x14ac:dyDescent="0.2">
      <c r="F1053" s="138"/>
      <c r="G1053" s="138"/>
    </row>
    <row r="1054" spans="6:7" x14ac:dyDescent="0.2">
      <c r="F1054" s="138"/>
      <c r="G1054" s="138"/>
    </row>
    <row r="1055" spans="6:7" x14ac:dyDescent="0.2">
      <c r="F1055" s="138"/>
      <c r="G1055" s="138"/>
    </row>
    <row r="1056" spans="6:7" x14ac:dyDescent="0.2">
      <c r="F1056" s="138"/>
      <c r="G1056" s="138"/>
    </row>
    <row r="1057" spans="6:7" x14ac:dyDescent="0.2">
      <c r="F1057" s="138"/>
      <c r="G1057" s="138"/>
    </row>
    <row r="1058" spans="6:7" x14ac:dyDescent="0.2">
      <c r="F1058" s="138"/>
      <c r="G1058" s="138"/>
    </row>
    <row r="1059" spans="6:7" x14ac:dyDescent="0.2">
      <c r="F1059" s="138"/>
      <c r="G1059" s="138"/>
    </row>
    <row r="1060" spans="6:7" x14ac:dyDescent="0.2">
      <c r="F1060" s="138"/>
      <c r="G1060" s="138"/>
    </row>
    <row r="1061" spans="6:7" x14ac:dyDescent="0.2">
      <c r="F1061" s="138"/>
      <c r="G1061" s="138"/>
    </row>
    <row r="1062" spans="6:7" x14ac:dyDescent="0.2">
      <c r="F1062" s="138"/>
      <c r="G1062" s="138"/>
    </row>
    <row r="1063" spans="6:7" x14ac:dyDescent="0.2">
      <c r="F1063" s="138"/>
      <c r="G1063" s="138"/>
    </row>
    <row r="1064" spans="6:7" x14ac:dyDescent="0.2">
      <c r="F1064" s="138"/>
      <c r="G1064" s="138"/>
    </row>
    <row r="1065" spans="6:7" x14ac:dyDescent="0.2">
      <c r="F1065" s="138"/>
      <c r="G1065" s="138"/>
    </row>
    <row r="1066" spans="6:7" x14ac:dyDescent="0.2">
      <c r="F1066" s="138"/>
      <c r="G1066" s="138"/>
    </row>
    <row r="1067" spans="6:7" x14ac:dyDescent="0.2">
      <c r="F1067" s="138"/>
      <c r="G1067" s="138"/>
    </row>
    <row r="1068" spans="6:7" x14ac:dyDescent="0.2">
      <c r="F1068" s="138"/>
      <c r="G1068" s="138"/>
    </row>
    <row r="1069" spans="6:7" x14ac:dyDescent="0.2">
      <c r="F1069" s="138"/>
      <c r="G1069" s="138"/>
    </row>
    <row r="1070" spans="6:7" x14ac:dyDescent="0.2">
      <c r="F1070" s="138"/>
      <c r="G1070" s="138"/>
    </row>
    <row r="1071" spans="6:7" x14ac:dyDescent="0.2">
      <c r="F1071" s="138"/>
      <c r="G1071" s="138"/>
    </row>
    <row r="1072" spans="6:7" x14ac:dyDescent="0.2">
      <c r="F1072" s="138"/>
      <c r="G1072" s="138"/>
    </row>
    <row r="1073" spans="6:7" x14ac:dyDescent="0.2">
      <c r="F1073" s="138"/>
      <c r="G1073" s="138"/>
    </row>
    <row r="1074" spans="6:7" x14ac:dyDescent="0.2">
      <c r="F1074" s="138"/>
      <c r="G1074" s="138"/>
    </row>
    <row r="1075" spans="6:7" x14ac:dyDescent="0.2">
      <c r="F1075" s="138"/>
      <c r="G1075" s="138"/>
    </row>
    <row r="1076" spans="6:7" x14ac:dyDescent="0.2">
      <c r="F1076" s="138"/>
      <c r="G1076" s="138"/>
    </row>
    <row r="1077" spans="6:7" x14ac:dyDescent="0.2">
      <c r="F1077" s="138"/>
      <c r="G1077" s="138"/>
    </row>
    <row r="1078" spans="6:7" x14ac:dyDescent="0.2">
      <c r="F1078" s="138"/>
      <c r="G1078" s="138"/>
    </row>
    <row r="1079" spans="6:7" x14ac:dyDescent="0.2">
      <c r="F1079" s="138"/>
      <c r="G1079" s="138"/>
    </row>
    <row r="1080" spans="6:7" x14ac:dyDescent="0.2">
      <c r="F1080" s="138"/>
      <c r="G1080" s="138"/>
    </row>
    <row r="1081" spans="6:7" x14ac:dyDescent="0.2">
      <c r="F1081" s="138"/>
      <c r="G1081" s="138"/>
    </row>
    <row r="1082" spans="6:7" x14ac:dyDescent="0.2">
      <c r="F1082" s="138"/>
      <c r="G1082" s="138"/>
    </row>
    <row r="1083" spans="6:7" x14ac:dyDescent="0.2">
      <c r="F1083" s="138"/>
      <c r="G1083" s="138"/>
    </row>
    <row r="1084" spans="6:7" x14ac:dyDescent="0.2">
      <c r="F1084" s="138"/>
      <c r="G1084" s="138"/>
    </row>
    <row r="1085" spans="6:7" x14ac:dyDescent="0.2">
      <c r="F1085" s="138"/>
      <c r="G1085" s="138"/>
    </row>
    <row r="1086" spans="6:7" x14ac:dyDescent="0.2">
      <c r="F1086" s="138"/>
      <c r="G1086" s="138"/>
    </row>
    <row r="1087" spans="6:7" x14ac:dyDescent="0.2">
      <c r="F1087" s="138"/>
      <c r="G1087" s="138"/>
    </row>
    <row r="1088" spans="6:7" x14ac:dyDescent="0.2">
      <c r="F1088" s="138"/>
      <c r="G1088" s="138"/>
    </row>
    <row r="1089" spans="6:7" x14ac:dyDescent="0.2">
      <c r="F1089" s="138"/>
      <c r="G1089" s="138"/>
    </row>
    <row r="1090" spans="6:7" x14ac:dyDescent="0.2">
      <c r="F1090" s="138"/>
      <c r="G1090" s="138"/>
    </row>
    <row r="1091" spans="6:7" x14ac:dyDescent="0.2">
      <c r="F1091" s="138"/>
      <c r="G1091" s="138"/>
    </row>
    <row r="1092" spans="6:7" x14ac:dyDescent="0.2">
      <c r="F1092" s="138"/>
      <c r="G1092" s="138"/>
    </row>
    <row r="1093" spans="6:7" x14ac:dyDescent="0.2">
      <c r="F1093" s="138"/>
      <c r="G1093" s="138"/>
    </row>
    <row r="1094" spans="6:7" x14ac:dyDescent="0.2">
      <c r="F1094" s="138"/>
      <c r="G1094" s="138"/>
    </row>
    <row r="1095" spans="6:7" x14ac:dyDescent="0.2">
      <c r="F1095" s="138"/>
      <c r="G1095" s="138"/>
    </row>
    <row r="1096" spans="6:7" x14ac:dyDescent="0.2">
      <c r="F1096" s="138"/>
      <c r="G1096" s="138"/>
    </row>
    <row r="1097" spans="6:7" x14ac:dyDescent="0.2">
      <c r="F1097" s="138"/>
      <c r="G1097" s="138"/>
    </row>
    <row r="1098" spans="6:7" x14ac:dyDescent="0.2">
      <c r="F1098" s="138"/>
      <c r="G1098" s="138"/>
    </row>
    <row r="1099" spans="6:7" x14ac:dyDescent="0.2">
      <c r="F1099" s="138"/>
      <c r="G1099" s="138"/>
    </row>
    <row r="1100" spans="6:7" x14ac:dyDescent="0.2">
      <c r="F1100" s="138"/>
      <c r="G1100" s="138"/>
    </row>
    <row r="1101" spans="6:7" x14ac:dyDescent="0.2">
      <c r="F1101" s="138"/>
      <c r="G1101" s="138"/>
    </row>
    <row r="1102" spans="6:7" x14ac:dyDescent="0.2">
      <c r="F1102" s="138"/>
      <c r="G1102" s="138"/>
    </row>
    <row r="1103" spans="6:7" x14ac:dyDescent="0.2">
      <c r="F1103" s="138"/>
      <c r="G1103" s="138"/>
    </row>
    <row r="1104" spans="6:7" x14ac:dyDescent="0.2">
      <c r="F1104" s="138"/>
      <c r="G1104" s="138"/>
    </row>
    <row r="1105" spans="6:7" x14ac:dyDescent="0.2">
      <c r="F1105" s="138"/>
      <c r="G1105" s="138"/>
    </row>
    <row r="1106" spans="6:7" x14ac:dyDescent="0.2">
      <c r="F1106" s="138"/>
      <c r="G1106" s="138"/>
    </row>
    <row r="1107" spans="6:7" x14ac:dyDescent="0.2">
      <c r="F1107" s="138"/>
      <c r="G1107" s="138"/>
    </row>
    <row r="1108" spans="6:7" x14ac:dyDescent="0.2">
      <c r="F1108" s="138"/>
      <c r="G1108" s="138"/>
    </row>
    <row r="1109" spans="6:7" x14ac:dyDescent="0.2">
      <c r="F1109" s="138"/>
      <c r="G1109" s="138"/>
    </row>
    <row r="1110" spans="6:7" x14ac:dyDescent="0.2">
      <c r="F1110" s="138"/>
      <c r="G1110" s="138"/>
    </row>
    <row r="1111" spans="6:7" x14ac:dyDescent="0.2">
      <c r="F1111" s="138"/>
      <c r="G1111" s="138"/>
    </row>
    <row r="1112" spans="6:7" x14ac:dyDescent="0.2">
      <c r="F1112" s="138"/>
      <c r="G1112" s="138"/>
    </row>
    <row r="1113" spans="6:7" x14ac:dyDescent="0.2">
      <c r="F1113" s="138"/>
      <c r="G1113" s="138"/>
    </row>
    <row r="1114" spans="6:7" x14ac:dyDescent="0.2">
      <c r="F1114" s="138"/>
      <c r="G1114" s="138"/>
    </row>
    <row r="1115" spans="6:7" x14ac:dyDescent="0.2">
      <c r="F1115" s="138"/>
      <c r="G1115" s="138"/>
    </row>
    <row r="1116" spans="6:7" x14ac:dyDescent="0.2">
      <c r="F1116" s="138"/>
      <c r="G1116" s="138"/>
    </row>
    <row r="1117" spans="6:7" x14ac:dyDescent="0.2">
      <c r="F1117" s="138"/>
      <c r="G1117" s="138"/>
    </row>
    <row r="1118" spans="6:7" x14ac:dyDescent="0.2">
      <c r="F1118" s="138"/>
      <c r="G1118" s="138"/>
    </row>
    <row r="1119" spans="6:7" x14ac:dyDescent="0.2">
      <c r="F1119" s="138"/>
      <c r="G1119" s="138"/>
    </row>
    <row r="1120" spans="6:7" x14ac:dyDescent="0.2">
      <c r="F1120" s="138"/>
      <c r="G1120" s="138"/>
    </row>
    <row r="1121" spans="6:7" x14ac:dyDescent="0.2">
      <c r="F1121" s="138"/>
      <c r="G1121" s="138"/>
    </row>
    <row r="1122" spans="6:7" x14ac:dyDescent="0.2">
      <c r="F1122" s="138"/>
      <c r="G1122" s="138"/>
    </row>
    <row r="1123" spans="6:7" x14ac:dyDescent="0.2">
      <c r="F1123" s="138"/>
      <c r="G1123" s="138"/>
    </row>
    <row r="1124" spans="6:7" x14ac:dyDescent="0.2">
      <c r="F1124" s="138"/>
      <c r="G1124" s="138"/>
    </row>
    <row r="1125" spans="6:7" x14ac:dyDescent="0.2">
      <c r="F1125" s="138"/>
      <c r="G1125" s="138"/>
    </row>
    <row r="1126" spans="6:7" x14ac:dyDescent="0.2">
      <c r="F1126" s="138"/>
      <c r="G1126" s="138"/>
    </row>
    <row r="1127" spans="6:7" x14ac:dyDescent="0.2">
      <c r="F1127" s="138"/>
      <c r="G1127" s="138"/>
    </row>
    <row r="1128" spans="6:7" x14ac:dyDescent="0.2">
      <c r="F1128" s="138"/>
      <c r="G1128" s="138"/>
    </row>
    <row r="1129" spans="6:7" x14ac:dyDescent="0.2">
      <c r="F1129" s="138"/>
      <c r="G1129" s="138"/>
    </row>
    <row r="1130" spans="6:7" x14ac:dyDescent="0.2">
      <c r="F1130" s="138"/>
      <c r="G1130" s="138"/>
    </row>
    <row r="1131" spans="6:7" x14ac:dyDescent="0.2">
      <c r="F1131" s="138"/>
      <c r="G1131" s="138"/>
    </row>
    <row r="1132" spans="6:7" x14ac:dyDescent="0.2">
      <c r="F1132" s="138"/>
      <c r="G1132" s="138"/>
    </row>
    <row r="1133" spans="6:7" x14ac:dyDescent="0.2">
      <c r="F1133" s="138"/>
      <c r="G1133" s="138"/>
    </row>
    <row r="1134" spans="6:7" x14ac:dyDescent="0.2">
      <c r="F1134" s="138"/>
      <c r="G1134" s="138"/>
    </row>
    <row r="1135" spans="6:7" x14ac:dyDescent="0.2">
      <c r="F1135" s="138"/>
      <c r="G1135" s="138"/>
    </row>
    <row r="1136" spans="6:7" x14ac:dyDescent="0.2">
      <c r="F1136" s="138"/>
      <c r="G1136" s="138"/>
    </row>
    <row r="1137" spans="6:7" x14ac:dyDescent="0.2">
      <c r="F1137" s="138"/>
      <c r="G1137" s="138"/>
    </row>
    <row r="1138" spans="6:7" x14ac:dyDescent="0.2">
      <c r="F1138" s="138"/>
      <c r="G1138" s="138"/>
    </row>
    <row r="1139" spans="6:7" x14ac:dyDescent="0.2">
      <c r="F1139" s="138"/>
      <c r="G1139" s="138"/>
    </row>
    <row r="1140" spans="6:7" x14ac:dyDescent="0.2">
      <c r="F1140" s="138"/>
      <c r="G1140" s="138"/>
    </row>
    <row r="1141" spans="6:7" x14ac:dyDescent="0.2">
      <c r="F1141" s="138"/>
      <c r="G1141" s="138"/>
    </row>
    <row r="1142" spans="6:7" x14ac:dyDescent="0.2">
      <c r="F1142" s="138"/>
      <c r="G1142" s="138"/>
    </row>
    <row r="1143" spans="6:7" x14ac:dyDescent="0.2">
      <c r="F1143" s="138"/>
      <c r="G1143" s="138"/>
    </row>
    <row r="1144" spans="6:7" x14ac:dyDescent="0.2">
      <c r="F1144" s="138"/>
      <c r="G1144" s="138"/>
    </row>
    <row r="1145" spans="6:7" x14ac:dyDescent="0.2">
      <c r="F1145" s="138"/>
      <c r="G1145" s="138"/>
    </row>
    <row r="1146" spans="6:7" x14ac:dyDescent="0.2">
      <c r="F1146" s="138"/>
      <c r="G1146" s="138"/>
    </row>
    <row r="1147" spans="6:7" x14ac:dyDescent="0.2">
      <c r="F1147" s="138"/>
      <c r="G1147" s="138"/>
    </row>
    <row r="1148" spans="6:7" x14ac:dyDescent="0.2">
      <c r="F1148" s="138"/>
      <c r="G1148" s="138"/>
    </row>
    <row r="1149" spans="6:7" x14ac:dyDescent="0.2">
      <c r="F1149" s="138"/>
      <c r="G1149" s="138"/>
    </row>
    <row r="1150" spans="6:7" x14ac:dyDescent="0.2">
      <c r="F1150" s="138"/>
      <c r="G1150" s="138"/>
    </row>
    <row r="1151" spans="6:7" x14ac:dyDescent="0.2">
      <c r="F1151" s="138"/>
      <c r="G1151" s="138"/>
    </row>
    <row r="1152" spans="6:7" x14ac:dyDescent="0.2">
      <c r="F1152" s="138"/>
      <c r="G1152" s="138"/>
    </row>
    <row r="1153" spans="6:7" x14ac:dyDescent="0.2">
      <c r="F1153" s="138"/>
      <c r="G1153" s="138"/>
    </row>
    <row r="1154" spans="6:7" x14ac:dyDescent="0.2">
      <c r="F1154" s="138"/>
      <c r="G1154" s="138"/>
    </row>
    <row r="1155" spans="6:7" x14ac:dyDescent="0.2">
      <c r="F1155" s="138"/>
      <c r="G1155" s="138"/>
    </row>
    <row r="1156" spans="6:7" x14ac:dyDescent="0.2">
      <c r="F1156" s="138"/>
      <c r="G1156" s="138"/>
    </row>
    <row r="1157" spans="6:7" x14ac:dyDescent="0.2">
      <c r="F1157" s="138"/>
      <c r="G1157" s="138"/>
    </row>
    <row r="1158" spans="6:7" x14ac:dyDescent="0.2">
      <c r="F1158" s="138"/>
      <c r="G1158" s="138"/>
    </row>
    <row r="1159" spans="6:7" x14ac:dyDescent="0.2">
      <c r="F1159" s="138"/>
      <c r="G1159" s="138"/>
    </row>
    <row r="1160" spans="6:7" x14ac:dyDescent="0.2">
      <c r="F1160" s="138"/>
      <c r="G1160" s="138"/>
    </row>
    <row r="1161" spans="6:7" x14ac:dyDescent="0.2">
      <c r="F1161" s="138"/>
      <c r="G1161" s="138"/>
    </row>
    <row r="1162" spans="6:7" x14ac:dyDescent="0.2">
      <c r="F1162" s="138"/>
      <c r="G1162" s="138"/>
    </row>
    <row r="1163" spans="6:7" x14ac:dyDescent="0.2">
      <c r="F1163" s="138"/>
      <c r="G1163" s="138"/>
    </row>
    <row r="1164" spans="6:7" x14ac:dyDescent="0.2">
      <c r="F1164" s="138"/>
      <c r="G1164" s="138"/>
    </row>
    <row r="1165" spans="6:7" x14ac:dyDescent="0.2">
      <c r="F1165" s="138"/>
      <c r="G1165" s="138"/>
    </row>
    <row r="1166" spans="6:7" x14ac:dyDescent="0.2">
      <c r="F1166" s="138"/>
      <c r="G1166" s="138"/>
    </row>
    <row r="1167" spans="6:7" x14ac:dyDescent="0.2">
      <c r="F1167" s="138"/>
      <c r="G1167" s="138"/>
    </row>
    <row r="1168" spans="6:7" x14ac:dyDescent="0.2">
      <c r="F1168" s="138"/>
      <c r="G1168" s="138"/>
    </row>
    <row r="1169" spans="6:7" x14ac:dyDescent="0.2">
      <c r="F1169" s="138"/>
      <c r="G1169" s="138"/>
    </row>
    <row r="1170" spans="6:7" x14ac:dyDescent="0.2">
      <c r="F1170" s="138"/>
      <c r="G1170" s="138"/>
    </row>
    <row r="1171" spans="6:7" x14ac:dyDescent="0.2">
      <c r="F1171" s="138"/>
      <c r="G1171" s="138"/>
    </row>
    <row r="1172" spans="6:7" x14ac:dyDescent="0.2">
      <c r="F1172" s="138"/>
      <c r="G1172" s="138"/>
    </row>
    <row r="1173" spans="6:7" x14ac:dyDescent="0.2">
      <c r="F1173" s="138"/>
      <c r="G1173" s="138"/>
    </row>
    <row r="1174" spans="6:7" x14ac:dyDescent="0.2">
      <c r="F1174" s="138"/>
      <c r="G1174" s="138"/>
    </row>
    <row r="1175" spans="6:7" x14ac:dyDescent="0.2">
      <c r="F1175" s="138"/>
      <c r="G1175" s="138"/>
    </row>
    <row r="1176" spans="6:7" x14ac:dyDescent="0.2">
      <c r="F1176" s="138"/>
      <c r="G1176" s="138"/>
    </row>
    <row r="1177" spans="6:7" x14ac:dyDescent="0.2">
      <c r="F1177" s="138"/>
      <c r="G1177" s="138"/>
    </row>
    <row r="1178" spans="6:7" x14ac:dyDescent="0.2">
      <c r="F1178" s="138"/>
      <c r="G1178" s="138"/>
    </row>
    <row r="1179" spans="6:7" x14ac:dyDescent="0.2">
      <c r="F1179" s="138"/>
      <c r="G1179" s="138"/>
    </row>
    <row r="1180" spans="6:7" x14ac:dyDescent="0.2">
      <c r="F1180" s="138"/>
      <c r="G1180" s="138"/>
    </row>
    <row r="1181" spans="6:7" x14ac:dyDescent="0.2">
      <c r="F1181" s="138"/>
      <c r="G1181" s="138"/>
    </row>
    <row r="1182" spans="6:7" x14ac:dyDescent="0.2">
      <c r="F1182" s="138"/>
      <c r="G1182" s="138"/>
    </row>
    <row r="1183" spans="6:7" x14ac:dyDescent="0.2">
      <c r="F1183" s="138"/>
      <c r="G1183" s="138"/>
    </row>
    <row r="1184" spans="6:7" x14ac:dyDescent="0.2">
      <c r="F1184" s="138"/>
      <c r="G1184" s="138"/>
    </row>
    <row r="1185" spans="6:7" x14ac:dyDescent="0.2">
      <c r="F1185" s="138"/>
      <c r="G1185" s="138"/>
    </row>
    <row r="1186" spans="6:7" x14ac:dyDescent="0.2">
      <c r="F1186" s="138"/>
      <c r="G1186" s="138"/>
    </row>
    <row r="1187" spans="6:7" x14ac:dyDescent="0.2">
      <c r="F1187" s="138"/>
      <c r="G1187" s="138"/>
    </row>
    <row r="1188" spans="6:7" x14ac:dyDescent="0.2">
      <c r="F1188" s="138"/>
      <c r="G1188" s="138"/>
    </row>
    <row r="1189" spans="6:7" x14ac:dyDescent="0.2">
      <c r="F1189" s="138"/>
      <c r="G1189" s="138"/>
    </row>
    <row r="1190" spans="6:7" x14ac:dyDescent="0.2">
      <c r="F1190" s="138"/>
      <c r="G1190" s="138"/>
    </row>
    <row r="1191" spans="6:7" x14ac:dyDescent="0.2">
      <c r="F1191" s="138"/>
      <c r="G1191" s="138"/>
    </row>
    <row r="1192" spans="6:7" x14ac:dyDescent="0.2">
      <c r="F1192" s="138"/>
      <c r="G1192" s="138"/>
    </row>
    <row r="1193" spans="6:7" x14ac:dyDescent="0.2">
      <c r="F1193" s="138"/>
      <c r="G1193" s="138"/>
    </row>
    <row r="1194" spans="6:7" x14ac:dyDescent="0.2">
      <c r="F1194" s="138"/>
      <c r="G1194" s="138"/>
    </row>
    <row r="1195" spans="6:7" x14ac:dyDescent="0.2">
      <c r="F1195" s="138"/>
      <c r="G1195" s="138"/>
    </row>
    <row r="1196" spans="6:7" x14ac:dyDescent="0.2">
      <c r="F1196" s="138"/>
      <c r="G1196" s="138"/>
    </row>
    <row r="1197" spans="6:7" x14ac:dyDescent="0.2">
      <c r="F1197" s="138"/>
      <c r="G1197" s="138"/>
    </row>
    <row r="1198" spans="6:7" x14ac:dyDescent="0.2">
      <c r="F1198" s="138"/>
      <c r="G1198" s="138"/>
    </row>
    <row r="1199" spans="6:7" x14ac:dyDescent="0.2">
      <c r="F1199" s="138"/>
      <c r="G1199" s="138"/>
    </row>
    <row r="1200" spans="6:7" x14ac:dyDescent="0.2">
      <c r="F1200" s="138"/>
      <c r="G1200" s="138"/>
    </row>
    <row r="1201" spans="6:7" x14ac:dyDescent="0.2">
      <c r="F1201" s="138"/>
      <c r="G1201" s="138"/>
    </row>
    <row r="1202" spans="6:7" x14ac:dyDescent="0.2">
      <c r="F1202" s="138"/>
      <c r="G1202" s="138"/>
    </row>
    <row r="1203" spans="6:7" x14ac:dyDescent="0.2">
      <c r="F1203" s="138"/>
      <c r="G1203" s="138"/>
    </row>
    <row r="1204" spans="6:7" x14ac:dyDescent="0.2">
      <c r="F1204" s="138"/>
      <c r="G1204" s="138"/>
    </row>
    <row r="1205" spans="6:7" x14ac:dyDescent="0.2">
      <c r="F1205" s="138"/>
      <c r="G1205" s="138"/>
    </row>
    <row r="1206" spans="6:7" x14ac:dyDescent="0.2">
      <c r="F1206" s="138"/>
      <c r="G1206" s="138"/>
    </row>
    <row r="1207" spans="6:7" x14ac:dyDescent="0.2">
      <c r="F1207" s="138"/>
      <c r="G1207" s="138"/>
    </row>
    <row r="1208" spans="6:7" x14ac:dyDescent="0.2">
      <c r="F1208" s="138"/>
      <c r="G1208" s="138"/>
    </row>
    <row r="1209" spans="6:7" x14ac:dyDescent="0.2">
      <c r="F1209" s="138"/>
      <c r="G1209" s="138"/>
    </row>
    <row r="1210" spans="6:7" x14ac:dyDescent="0.2">
      <c r="F1210" s="138"/>
      <c r="G1210" s="138"/>
    </row>
    <row r="1211" spans="6:7" x14ac:dyDescent="0.2">
      <c r="F1211" s="138"/>
      <c r="G1211" s="138"/>
    </row>
    <row r="1212" spans="6:7" x14ac:dyDescent="0.2">
      <c r="F1212" s="138"/>
      <c r="G1212" s="138"/>
    </row>
    <row r="1213" spans="6:7" x14ac:dyDescent="0.2">
      <c r="F1213" s="138"/>
      <c r="G1213" s="138"/>
    </row>
    <row r="1214" spans="6:7" x14ac:dyDescent="0.2">
      <c r="F1214" s="138"/>
      <c r="G1214" s="138"/>
    </row>
    <row r="1215" spans="6:7" x14ac:dyDescent="0.2">
      <c r="F1215" s="138"/>
      <c r="G1215" s="138"/>
    </row>
    <row r="1216" spans="6:7" x14ac:dyDescent="0.2">
      <c r="F1216" s="138"/>
      <c r="G1216" s="138"/>
    </row>
    <row r="1217" spans="6:7" x14ac:dyDescent="0.2">
      <c r="F1217" s="138"/>
      <c r="G1217" s="138"/>
    </row>
    <row r="1218" spans="6:7" x14ac:dyDescent="0.2">
      <c r="F1218" s="138"/>
      <c r="G1218" s="138"/>
    </row>
    <row r="1219" spans="6:7" x14ac:dyDescent="0.2">
      <c r="F1219" s="138"/>
      <c r="G1219" s="138"/>
    </row>
    <row r="1220" spans="6:7" x14ac:dyDescent="0.2">
      <c r="F1220" s="138"/>
      <c r="G1220" s="138"/>
    </row>
    <row r="1221" spans="6:7" x14ac:dyDescent="0.2">
      <c r="F1221" s="138"/>
      <c r="G1221" s="138"/>
    </row>
    <row r="1222" spans="6:7" x14ac:dyDescent="0.2">
      <c r="F1222" s="138"/>
      <c r="G1222" s="138"/>
    </row>
    <row r="1223" spans="6:7" x14ac:dyDescent="0.2">
      <c r="F1223" s="138"/>
      <c r="G1223" s="138"/>
    </row>
    <row r="1224" spans="6:7" x14ac:dyDescent="0.2">
      <c r="F1224" s="138"/>
      <c r="G1224" s="138"/>
    </row>
    <row r="1225" spans="6:7" x14ac:dyDescent="0.2">
      <c r="F1225" s="138"/>
      <c r="G1225" s="138"/>
    </row>
    <row r="1226" spans="6:7" x14ac:dyDescent="0.2">
      <c r="F1226" s="138"/>
      <c r="G1226" s="138"/>
    </row>
    <row r="1227" spans="6:7" x14ac:dyDescent="0.2">
      <c r="F1227" s="138"/>
      <c r="G1227" s="138"/>
    </row>
    <row r="1228" spans="6:7" x14ac:dyDescent="0.2">
      <c r="F1228" s="138"/>
      <c r="G1228" s="138"/>
    </row>
    <row r="1229" spans="6:7" x14ac:dyDescent="0.2">
      <c r="F1229" s="138"/>
      <c r="G1229" s="138"/>
    </row>
    <row r="1230" spans="6:7" x14ac:dyDescent="0.2">
      <c r="F1230" s="138"/>
      <c r="G1230" s="138"/>
    </row>
    <row r="1231" spans="6:7" x14ac:dyDescent="0.2">
      <c r="F1231" s="138"/>
      <c r="G1231" s="138"/>
    </row>
    <row r="1232" spans="6:7" x14ac:dyDescent="0.2">
      <c r="F1232" s="138"/>
      <c r="G1232" s="138"/>
    </row>
    <row r="1233" spans="6:7" x14ac:dyDescent="0.2">
      <c r="F1233" s="138"/>
      <c r="G1233" s="138"/>
    </row>
    <row r="1234" spans="6:7" x14ac:dyDescent="0.2">
      <c r="F1234" s="138"/>
      <c r="G1234" s="138"/>
    </row>
    <row r="1235" spans="6:7" x14ac:dyDescent="0.2">
      <c r="F1235" s="138"/>
      <c r="G1235" s="138"/>
    </row>
    <row r="1236" spans="6:7" x14ac:dyDescent="0.2">
      <c r="F1236" s="138"/>
      <c r="G1236" s="138"/>
    </row>
    <row r="1237" spans="6:7" x14ac:dyDescent="0.2">
      <c r="F1237" s="138"/>
      <c r="G1237" s="138"/>
    </row>
    <row r="1238" spans="6:7" x14ac:dyDescent="0.2">
      <c r="F1238" s="138"/>
      <c r="G1238" s="138"/>
    </row>
    <row r="1239" spans="6:7" x14ac:dyDescent="0.2">
      <c r="F1239" s="138"/>
      <c r="G1239" s="138"/>
    </row>
    <row r="1240" spans="6:7" x14ac:dyDescent="0.2">
      <c r="F1240" s="138"/>
      <c r="G1240" s="138"/>
    </row>
    <row r="1241" spans="6:7" x14ac:dyDescent="0.2">
      <c r="F1241" s="138"/>
      <c r="G1241" s="138"/>
    </row>
    <row r="1242" spans="6:7" x14ac:dyDescent="0.2">
      <c r="F1242" s="138"/>
      <c r="G1242" s="138"/>
    </row>
    <row r="1243" spans="6:7" x14ac:dyDescent="0.2">
      <c r="F1243" s="138"/>
      <c r="G1243" s="138"/>
    </row>
    <row r="1244" spans="6:7" x14ac:dyDescent="0.2">
      <c r="F1244" s="138"/>
      <c r="G1244" s="138"/>
    </row>
    <row r="1245" spans="6:7" x14ac:dyDescent="0.2">
      <c r="F1245" s="138"/>
      <c r="G1245" s="138"/>
    </row>
    <row r="1246" spans="6:7" x14ac:dyDescent="0.2">
      <c r="F1246" s="138"/>
      <c r="G1246" s="138"/>
    </row>
    <row r="1247" spans="6:7" x14ac:dyDescent="0.2">
      <c r="F1247" s="138"/>
      <c r="G1247" s="138"/>
    </row>
    <row r="1248" spans="6:7" x14ac:dyDescent="0.2">
      <c r="F1248" s="138"/>
      <c r="G1248" s="138"/>
    </row>
    <row r="1249" spans="6:7" x14ac:dyDescent="0.2">
      <c r="F1249" s="138"/>
      <c r="G1249" s="138"/>
    </row>
    <row r="1250" spans="6:7" x14ac:dyDescent="0.2">
      <c r="F1250" s="138"/>
      <c r="G1250" s="138"/>
    </row>
    <row r="1251" spans="6:7" x14ac:dyDescent="0.2">
      <c r="F1251" s="138"/>
      <c r="G1251" s="138"/>
    </row>
    <row r="1252" spans="6:7" x14ac:dyDescent="0.2">
      <c r="F1252" s="138"/>
      <c r="G1252" s="138"/>
    </row>
    <row r="1253" spans="6:7" x14ac:dyDescent="0.2">
      <c r="F1253" s="138"/>
      <c r="G1253" s="138"/>
    </row>
    <row r="1254" spans="6:7" x14ac:dyDescent="0.2">
      <c r="F1254" s="138"/>
      <c r="G1254" s="138"/>
    </row>
    <row r="1255" spans="6:7" x14ac:dyDescent="0.2">
      <c r="F1255" s="138"/>
      <c r="G1255" s="138"/>
    </row>
    <row r="1256" spans="6:7" x14ac:dyDescent="0.2">
      <c r="F1256" s="138"/>
      <c r="G1256" s="138"/>
    </row>
    <row r="1257" spans="6:7" x14ac:dyDescent="0.2">
      <c r="F1257" s="138"/>
      <c r="G1257" s="138"/>
    </row>
    <row r="1258" spans="6:7" x14ac:dyDescent="0.2">
      <c r="F1258" s="138"/>
      <c r="G1258" s="138"/>
    </row>
    <row r="1259" spans="6:7" x14ac:dyDescent="0.2">
      <c r="F1259" s="138"/>
      <c r="G1259" s="138"/>
    </row>
    <row r="1260" spans="6:7" x14ac:dyDescent="0.2">
      <c r="F1260" s="138"/>
      <c r="G1260" s="138"/>
    </row>
    <row r="1261" spans="6:7" x14ac:dyDescent="0.2">
      <c r="F1261" s="138"/>
      <c r="G1261" s="138"/>
    </row>
    <row r="1262" spans="6:7" x14ac:dyDescent="0.2">
      <c r="F1262" s="138"/>
      <c r="G1262" s="138"/>
    </row>
    <row r="1263" spans="6:7" x14ac:dyDescent="0.2">
      <c r="F1263" s="138"/>
      <c r="G1263" s="138"/>
    </row>
    <row r="1264" spans="6:7" x14ac:dyDescent="0.2">
      <c r="F1264" s="138"/>
      <c r="G1264" s="138"/>
    </row>
    <row r="1265" spans="6:7" x14ac:dyDescent="0.2">
      <c r="F1265" s="138"/>
      <c r="G1265" s="138"/>
    </row>
    <row r="1266" spans="6:7" x14ac:dyDescent="0.2">
      <c r="F1266" s="138"/>
      <c r="G1266" s="138"/>
    </row>
    <row r="1267" spans="6:7" x14ac:dyDescent="0.2">
      <c r="F1267" s="138"/>
      <c r="G1267" s="138"/>
    </row>
    <row r="1268" spans="6:7" x14ac:dyDescent="0.2">
      <c r="F1268" s="138"/>
      <c r="G1268" s="138"/>
    </row>
    <row r="1269" spans="6:7" x14ac:dyDescent="0.2">
      <c r="F1269" s="138"/>
      <c r="G1269" s="138"/>
    </row>
    <row r="1270" spans="6:7" x14ac:dyDescent="0.2">
      <c r="F1270" s="138"/>
      <c r="G1270" s="138"/>
    </row>
    <row r="1271" spans="6:7" x14ac:dyDescent="0.2">
      <c r="F1271" s="138"/>
      <c r="G1271" s="138"/>
    </row>
    <row r="1272" spans="6:7" x14ac:dyDescent="0.2">
      <c r="F1272" s="138"/>
      <c r="G1272" s="138"/>
    </row>
    <row r="1273" spans="6:7" x14ac:dyDescent="0.2">
      <c r="F1273" s="138"/>
      <c r="G1273" s="138"/>
    </row>
    <row r="1274" spans="6:7" x14ac:dyDescent="0.2">
      <c r="F1274" s="138"/>
      <c r="G1274" s="138"/>
    </row>
    <row r="1275" spans="6:7" x14ac:dyDescent="0.2">
      <c r="F1275" s="138"/>
      <c r="G1275" s="138"/>
    </row>
    <row r="1276" spans="6:7" x14ac:dyDescent="0.2">
      <c r="F1276" s="138"/>
      <c r="G1276" s="138"/>
    </row>
    <row r="1277" spans="6:7" x14ac:dyDescent="0.2">
      <c r="F1277" s="138"/>
      <c r="G1277" s="138"/>
    </row>
    <row r="1278" spans="6:7" x14ac:dyDescent="0.2">
      <c r="F1278" s="138"/>
      <c r="G1278" s="138"/>
    </row>
    <row r="1279" spans="6:7" x14ac:dyDescent="0.2">
      <c r="F1279" s="138"/>
      <c r="G1279" s="138"/>
    </row>
    <row r="1280" spans="6:7" x14ac:dyDescent="0.2">
      <c r="F1280" s="138"/>
      <c r="G1280" s="138"/>
    </row>
    <row r="1281" spans="6:7" x14ac:dyDescent="0.2">
      <c r="F1281" s="138"/>
      <c r="G1281" s="138"/>
    </row>
    <row r="1282" spans="6:7" x14ac:dyDescent="0.2">
      <c r="F1282" s="138"/>
      <c r="G1282" s="138"/>
    </row>
    <row r="1283" spans="6:7" x14ac:dyDescent="0.2">
      <c r="F1283" s="138"/>
      <c r="G1283" s="138"/>
    </row>
    <row r="1284" spans="6:7" x14ac:dyDescent="0.2">
      <c r="F1284" s="138"/>
      <c r="G1284" s="138"/>
    </row>
    <row r="1285" spans="6:7" x14ac:dyDescent="0.2">
      <c r="F1285" s="138"/>
      <c r="G1285" s="138"/>
    </row>
    <row r="1286" spans="6:7" x14ac:dyDescent="0.2">
      <c r="F1286" s="138"/>
      <c r="G1286" s="138"/>
    </row>
    <row r="1287" spans="6:7" x14ac:dyDescent="0.2">
      <c r="F1287" s="138"/>
      <c r="G1287" s="138"/>
    </row>
    <row r="1288" spans="6:7" x14ac:dyDescent="0.2">
      <c r="F1288" s="138"/>
      <c r="G1288" s="138"/>
    </row>
    <row r="1289" spans="6:7" x14ac:dyDescent="0.2">
      <c r="F1289" s="138"/>
      <c r="G1289" s="138"/>
    </row>
    <row r="1290" spans="6:7" x14ac:dyDescent="0.2">
      <c r="F1290" s="138"/>
      <c r="G1290" s="138"/>
    </row>
    <row r="1291" spans="6:7" x14ac:dyDescent="0.2">
      <c r="F1291" s="138"/>
      <c r="G1291" s="138"/>
    </row>
    <row r="1292" spans="6:7" x14ac:dyDescent="0.2">
      <c r="F1292" s="138"/>
      <c r="G1292" s="138"/>
    </row>
    <row r="1293" spans="6:7" x14ac:dyDescent="0.2">
      <c r="F1293" s="138"/>
      <c r="G1293" s="138"/>
    </row>
    <row r="1294" spans="6:7" x14ac:dyDescent="0.2">
      <c r="F1294" s="138"/>
      <c r="G1294" s="138"/>
    </row>
    <row r="1295" spans="6:7" x14ac:dyDescent="0.2">
      <c r="F1295" s="138"/>
      <c r="G1295" s="138"/>
    </row>
    <row r="1296" spans="6:7" x14ac:dyDescent="0.2">
      <c r="F1296" s="138"/>
      <c r="G1296" s="138"/>
    </row>
    <row r="1297" spans="6:7" x14ac:dyDescent="0.2">
      <c r="F1297" s="138"/>
      <c r="G1297" s="138"/>
    </row>
    <row r="1298" spans="6:7" x14ac:dyDescent="0.2">
      <c r="F1298" s="138"/>
      <c r="G1298" s="138"/>
    </row>
    <row r="1299" spans="6:7" x14ac:dyDescent="0.2">
      <c r="F1299" s="138"/>
      <c r="G1299" s="138"/>
    </row>
    <row r="1300" spans="6:7" x14ac:dyDescent="0.2">
      <c r="F1300" s="138"/>
      <c r="G1300" s="138"/>
    </row>
    <row r="1301" spans="6:7" x14ac:dyDescent="0.2">
      <c r="F1301" s="138"/>
      <c r="G1301" s="138"/>
    </row>
    <row r="1302" spans="6:7" x14ac:dyDescent="0.2">
      <c r="F1302" s="138"/>
      <c r="G1302" s="138"/>
    </row>
    <row r="1303" spans="6:7" x14ac:dyDescent="0.2">
      <c r="F1303" s="138"/>
      <c r="G1303" s="138"/>
    </row>
    <row r="1304" spans="6:7" x14ac:dyDescent="0.2">
      <c r="F1304" s="138"/>
      <c r="G1304" s="138"/>
    </row>
    <row r="1305" spans="6:7" x14ac:dyDescent="0.2">
      <c r="F1305" s="138"/>
      <c r="G1305" s="138"/>
    </row>
    <row r="1306" spans="6:7" x14ac:dyDescent="0.2">
      <c r="F1306" s="138"/>
      <c r="G1306" s="138"/>
    </row>
    <row r="1307" spans="6:7" x14ac:dyDescent="0.2">
      <c r="F1307" s="138"/>
      <c r="G1307" s="138"/>
    </row>
    <row r="1308" spans="6:7" x14ac:dyDescent="0.2">
      <c r="F1308" s="138"/>
      <c r="G1308" s="138"/>
    </row>
    <row r="1309" spans="6:7" x14ac:dyDescent="0.2">
      <c r="F1309" s="138"/>
      <c r="G1309" s="138"/>
    </row>
    <row r="1310" spans="6:7" x14ac:dyDescent="0.2">
      <c r="F1310" s="138"/>
      <c r="G1310" s="138"/>
    </row>
    <row r="1311" spans="6:7" x14ac:dyDescent="0.2">
      <c r="F1311" s="138"/>
      <c r="G1311" s="138"/>
    </row>
    <row r="1312" spans="6:7" x14ac:dyDescent="0.2">
      <c r="F1312" s="138"/>
      <c r="G1312" s="138"/>
    </row>
    <row r="1313" spans="6:7" x14ac:dyDescent="0.2">
      <c r="F1313" s="138"/>
      <c r="G1313" s="138"/>
    </row>
    <row r="1314" spans="6:7" x14ac:dyDescent="0.2">
      <c r="F1314" s="138"/>
      <c r="G1314" s="138"/>
    </row>
    <row r="1315" spans="6:7" x14ac:dyDescent="0.2">
      <c r="F1315" s="138"/>
      <c r="G1315" s="138"/>
    </row>
    <row r="1316" spans="6:7" x14ac:dyDescent="0.2">
      <c r="F1316" s="138"/>
      <c r="G1316" s="138"/>
    </row>
    <row r="1317" spans="6:7" x14ac:dyDescent="0.2">
      <c r="F1317" s="138"/>
      <c r="G1317" s="138"/>
    </row>
    <row r="1318" spans="6:7" x14ac:dyDescent="0.2">
      <c r="F1318" s="138"/>
      <c r="G1318" s="138"/>
    </row>
    <row r="1319" spans="6:7" x14ac:dyDescent="0.2">
      <c r="F1319" s="138"/>
      <c r="G1319" s="138"/>
    </row>
    <row r="1320" spans="6:7" x14ac:dyDescent="0.2">
      <c r="F1320" s="138"/>
      <c r="G1320" s="138"/>
    </row>
    <row r="1321" spans="6:7" x14ac:dyDescent="0.2">
      <c r="F1321" s="138"/>
      <c r="G1321" s="138"/>
    </row>
    <row r="1322" spans="6:7" x14ac:dyDescent="0.2">
      <c r="F1322" s="138"/>
      <c r="G1322" s="138"/>
    </row>
    <row r="1323" spans="6:7" x14ac:dyDescent="0.2">
      <c r="F1323" s="138"/>
      <c r="G1323" s="138"/>
    </row>
    <row r="1324" spans="6:7" x14ac:dyDescent="0.2">
      <c r="F1324" s="138"/>
      <c r="G1324" s="138"/>
    </row>
    <row r="1325" spans="6:7" x14ac:dyDescent="0.2">
      <c r="F1325" s="138"/>
      <c r="G1325" s="138"/>
    </row>
    <row r="1326" spans="6:7" x14ac:dyDescent="0.2">
      <c r="F1326" s="138"/>
      <c r="G1326" s="138"/>
    </row>
    <row r="1327" spans="6:7" x14ac:dyDescent="0.2">
      <c r="F1327" s="138"/>
      <c r="G1327" s="138"/>
    </row>
    <row r="1328" spans="6:7" x14ac:dyDescent="0.2">
      <c r="F1328" s="138"/>
      <c r="G1328" s="138"/>
    </row>
    <row r="1329" spans="6:7" x14ac:dyDescent="0.2">
      <c r="F1329" s="138"/>
      <c r="G1329" s="138"/>
    </row>
    <row r="1330" spans="6:7" x14ac:dyDescent="0.2">
      <c r="F1330" s="138"/>
      <c r="G1330" s="138"/>
    </row>
    <row r="1331" spans="6:7" x14ac:dyDescent="0.2">
      <c r="F1331" s="138"/>
      <c r="G1331" s="138"/>
    </row>
    <row r="1332" spans="6:7" x14ac:dyDescent="0.2">
      <c r="F1332" s="138"/>
      <c r="G1332" s="138"/>
    </row>
    <row r="1333" spans="6:7" x14ac:dyDescent="0.2">
      <c r="F1333" s="138"/>
      <c r="G1333" s="138"/>
    </row>
    <row r="1334" spans="6:7" x14ac:dyDescent="0.2">
      <c r="F1334" s="138"/>
      <c r="G1334" s="138"/>
    </row>
    <row r="1335" spans="6:7" x14ac:dyDescent="0.2">
      <c r="F1335" s="138"/>
      <c r="G1335" s="138"/>
    </row>
    <row r="1336" spans="6:7" x14ac:dyDescent="0.2">
      <c r="F1336" s="138"/>
      <c r="G1336" s="138"/>
    </row>
    <row r="1337" spans="6:7" x14ac:dyDescent="0.2">
      <c r="F1337" s="138"/>
      <c r="G1337" s="138"/>
    </row>
    <row r="1338" spans="6:7" x14ac:dyDescent="0.2">
      <c r="F1338" s="138"/>
      <c r="G1338" s="138"/>
    </row>
    <row r="1339" spans="6:7" x14ac:dyDescent="0.2">
      <c r="F1339" s="138"/>
      <c r="G1339" s="138"/>
    </row>
    <row r="1340" spans="6:7" x14ac:dyDescent="0.2">
      <c r="F1340" s="138"/>
      <c r="G1340" s="138"/>
    </row>
    <row r="1341" spans="6:7" x14ac:dyDescent="0.2">
      <c r="F1341" s="138"/>
      <c r="G1341" s="138"/>
    </row>
    <row r="1342" spans="6:7" x14ac:dyDescent="0.2">
      <c r="F1342" s="138"/>
      <c r="G1342" s="138"/>
    </row>
    <row r="1343" spans="6:7" x14ac:dyDescent="0.2">
      <c r="F1343" s="138"/>
      <c r="G1343" s="138"/>
    </row>
    <row r="1344" spans="6:7" x14ac:dyDescent="0.2">
      <c r="F1344" s="138"/>
      <c r="G1344" s="138"/>
    </row>
    <row r="1345" spans="6:7" x14ac:dyDescent="0.2">
      <c r="F1345" s="138"/>
      <c r="G1345" s="138"/>
    </row>
    <row r="1346" spans="6:7" x14ac:dyDescent="0.2">
      <c r="F1346" s="138"/>
      <c r="G1346" s="138"/>
    </row>
    <row r="1347" spans="6:7" x14ac:dyDescent="0.2">
      <c r="F1347" s="138"/>
      <c r="G1347" s="138"/>
    </row>
    <row r="1348" spans="6:7" x14ac:dyDescent="0.2">
      <c r="F1348" s="138"/>
      <c r="G1348" s="138"/>
    </row>
    <row r="1349" spans="6:7" x14ac:dyDescent="0.2">
      <c r="F1349" s="138"/>
      <c r="G1349" s="138"/>
    </row>
    <row r="1350" spans="6:7" x14ac:dyDescent="0.2">
      <c r="F1350" s="138"/>
      <c r="G1350" s="138"/>
    </row>
    <row r="1351" spans="6:7" x14ac:dyDescent="0.2">
      <c r="F1351" s="138"/>
      <c r="G1351" s="138"/>
    </row>
    <row r="1352" spans="6:7" x14ac:dyDescent="0.2">
      <c r="F1352" s="138"/>
      <c r="G1352" s="138"/>
    </row>
    <row r="1353" spans="6:7" x14ac:dyDescent="0.2">
      <c r="F1353" s="138"/>
      <c r="G1353" s="138"/>
    </row>
    <row r="1354" spans="6:7" x14ac:dyDescent="0.2">
      <c r="F1354" s="138"/>
      <c r="G1354" s="138"/>
    </row>
    <row r="1355" spans="6:7" x14ac:dyDescent="0.2">
      <c r="F1355" s="138"/>
      <c r="G1355" s="138"/>
    </row>
    <row r="1356" spans="6:7" x14ac:dyDescent="0.2">
      <c r="F1356" s="138"/>
      <c r="G1356" s="138"/>
    </row>
    <row r="1357" spans="6:7" x14ac:dyDescent="0.2">
      <c r="F1357" s="138"/>
      <c r="G1357" s="138"/>
    </row>
    <row r="1358" spans="6:7" x14ac:dyDescent="0.2">
      <c r="F1358" s="138"/>
      <c r="G1358" s="138"/>
    </row>
    <row r="1359" spans="6:7" x14ac:dyDescent="0.2">
      <c r="F1359" s="138"/>
      <c r="G1359" s="138"/>
    </row>
    <row r="1360" spans="6:7" x14ac:dyDescent="0.2">
      <c r="F1360" s="138"/>
      <c r="G1360" s="138"/>
    </row>
    <row r="1361" spans="6:7" x14ac:dyDescent="0.2">
      <c r="F1361" s="138"/>
      <c r="G1361" s="138"/>
    </row>
    <row r="1362" spans="6:7" x14ac:dyDescent="0.2">
      <c r="F1362" s="138"/>
      <c r="G1362" s="138"/>
    </row>
    <row r="1363" spans="6:7" x14ac:dyDescent="0.2">
      <c r="F1363" s="138"/>
      <c r="G1363" s="138"/>
    </row>
    <row r="1364" spans="6:7" x14ac:dyDescent="0.2">
      <c r="F1364" s="138"/>
      <c r="G1364" s="138"/>
    </row>
    <row r="1365" spans="6:7" x14ac:dyDescent="0.2">
      <c r="F1365" s="138"/>
      <c r="G1365" s="138"/>
    </row>
    <row r="1366" spans="6:7" x14ac:dyDescent="0.2">
      <c r="F1366" s="138"/>
      <c r="G1366" s="138"/>
    </row>
    <row r="1367" spans="6:7" x14ac:dyDescent="0.2">
      <c r="F1367" s="138"/>
      <c r="G1367" s="138"/>
    </row>
    <row r="1368" spans="6:7" x14ac:dyDescent="0.2">
      <c r="F1368" s="138"/>
      <c r="G1368" s="138"/>
    </row>
    <row r="1369" spans="6:7" x14ac:dyDescent="0.2">
      <c r="F1369" s="138"/>
      <c r="G1369" s="138"/>
    </row>
    <row r="1370" spans="6:7" x14ac:dyDescent="0.2">
      <c r="F1370" s="138"/>
      <c r="G1370" s="138"/>
    </row>
    <row r="1371" spans="6:7" x14ac:dyDescent="0.2">
      <c r="F1371" s="138"/>
      <c r="G1371" s="138"/>
    </row>
    <row r="1372" spans="6:7" x14ac:dyDescent="0.2">
      <c r="F1372" s="138"/>
      <c r="G1372" s="138"/>
    </row>
    <row r="1373" spans="6:7" x14ac:dyDescent="0.2">
      <c r="F1373" s="138"/>
      <c r="G1373" s="138"/>
    </row>
    <row r="1374" spans="6:7" x14ac:dyDescent="0.2">
      <c r="F1374" s="138"/>
      <c r="G1374" s="138"/>
    </row>
    <row r="1375" spans="6:7" x14ac:dyDescent="0.2">
      <c r="F1375" s="138"/>
      <c r="G1375" s="138"/>
    </row>
    <row r="1376" spans="6:7" x14ac:dyDescent="0.2">
      <c r="F1376" s="138"/>
      <c r="G1376" s="138"/>
    </row>
    <row r="1377" spans="6:7" x14ac:dyDescent="0.2">
      <c r="F1377" s="138"/>
      <c r="G1377" s="138"/>
    </row>
    <row r="1378" spans="6:7" x14ac:dyDescent="0.2">
      <c r="F1378" s="138"/>
      <c r="G1378" s="138"/>
    </row>
    <row r="1379" spans="6:7" x14ac:dyDescent="0.2">
      <c r="F1379" s="138"/>
      <c r="G1379" s="138"/>
    </row>
    <row r="1380" spans="6:7" x14ac:dyDescent="0.2">
      <c r="F1380" s="138"/>
      <c r="G1380" s="138"/>
    </row>
    <row r="1381" spans="6:7" x14ac:dyDescent="0.2">
      <c r="F1381" s="138"/>
      <c r="G1381" s="138"/>
    </row>
    <row r="1382" spans="6:7" x14ac:dyDescent="0.2">
      <c r="F1382" s="138"/>
      <c r="G1382" s="138"/>
    </row>
    <row r="1383" spans="6:7" x14ac:dyDescent="0.2">
      <c r="F1383" s="138"/>
      <c r="G1383" s="138"/>
    </row>
    <row r="1384" spans="6:7" x14ac:dyDescent="0.2">
      <c r="F1384" s="138"/>
      <c r="G1384" s="138"/>
    </row>
    <row r="1385" spans="6:7" x14ac:dyDescent="0.2">
      <c r="F1385" s="138"/>
      <c r="G1385" s="138"/>
    </row>
    <row r="1386" spans="6:7" x14ac:dyDescent="0.2">
      <c r="F1386" s="138"/>
      <c r="G1386" s="138"/>
    </row>
    <row r="1387" spans="6:7" x14ac:dyDescent="0.2">
      <c r="F1387" s="138"/>
      <c r="G1387" s="138"/>
    </row>
    <row r="1388" spans="6:7" x14ac:dyDescent="0.2">
      <c r="F1388" s="138"/>
      <c r="G1388" s="138"/>
    </row>
    <row r="1389" spans="6:7" x14ac:dyDescent="0.2">
      <c r="F1389" s="138"/>
      <c r="G1389" s="138"/>
    </row>
    <row r="1390" spans="6:7" x14ac:dyDescent="0.2">
      <c r="F1390" s="138"/>
      <c r="G1390" s="138"/>
    </row>
    <row r="1391" spans="6:7" x14ac:dyDescent="0.2">
      <c r="F1391" s="138"/>
      <c r="G1391" s="138"/>
    </row>
    <row r="1392" spans="6:7" x14ac:dyDescent="0.2">
      <c r="F1392" s="138"/>
      <c r="G1392" s="138"/>
    </row>
    <row r="1393" spans="6:7" x14ac:dyDescent="0.2">
      <c r="F1393" s="138"/>
      <c r="G1393" s="138"/>
    </row>
    <row r="1394" spans="6:7" x14ac:dyDescent="0.2">
      <c r="F1394" s="138"/>
      <c r="G1394" s="138"/>
    </row>
    <row r="1395" spans="6:7" x14ac:dyDescent="0.2">
      <c r="F1395" s="138"/>
      <c r="G1395" s="138"/>
    </row>
    <row r="1396" spans="6:7" x14ac:dyDescent="0.2">
      <c r="F1396" s="138"/>
      <c r="G1396" s="138"/>
    </row>
    <row r="1397" spans="6:7" x14ac:dyDescent="0.2">
      <c r="F1397" s="138"/>
      <c r="G1397" s="138"/>
    </row>
    <row r="1398" spans="6:7" x14ac:dyDescent="0.2">
      <c r="F1398" s="138"/>
      <c r="G1398" s="138"/>
    </row>
    <row r="1399" spans="6:7" x14ac:dyDescent="0.2">
      <c r="F1399" s="138"/>
      <c r="G1399" s="138"/>
    </row>
    <row r="1400" spans="6:7" x14ac:dyDescent="0.2">
      <c r="F1400" s="138"/>
      <c r="G1400" s="138"/>
    </row>
    <row r="1401" spans="6:7" x14ac:dyDescent="0.2">
      <c r="F1401" s="138"/>
      <c r="G1401" s="138"/>
    </row>
    <row r="1402" spans="6:7" x14ac:dyDescent="0.2">
      <c r="F1402" s="138"/>
      <c r="G1402" s="138"/>
    </row>
    <row r="1403" spans="6:7" x14ac:dyDescent="0.2">
      <c r="F1403" s="138"/>
      <c r="G1403" s="138"/>
    </row>
    <row r="1404" spans="6:7" x14ac:dyDescent="0.2">
      <c r="F1404" s="138"/>
      <c r="G1404" s="138"/>
    </row>
    <row r="1405" spans="6:7" x14ac:dyDescent="0.2">
      <c r="F1405" s="138"/>
      <c r="G1405" s="138"/>
    </row>
    <row r="1406" spans="6:7" x14ac:dyDescent="0.2">
      <c r="F1406" s="138"/>
      <c r="G1406" s="138"/>
    </row>
    <row r="1407" spans="6:7" x14ac:dyDescent="0.2">
      <c r="F1407" s="138"/>
      <c r="G1407" s="138"/>
    </row>
    <row r="1408" spans="6:7" x14ac:dyDescent="0.2">
      <c r="F1408" s="138"/>
      <c r="G1408" s="138"/>
    </row>
    <row r="1409" spans="6:7" x14ac:dyDescent="0.2">
      <c r="F1409" s="138"/>
      <c r="G1409" s="138"/>
    </row>
    <row r="1410" spans="6:7" x14ac:dyDescent="0.2">
      <c r="F1410" s="138"/>
      <c r="G1410" s="138"/>
    </row>
    <row r="1411" spans="6:7" x14ac:dyDescent="0.2">
      <c r="F1411" s="138"/>
      <c r="G1411" s="138"/>
    </row>
    <row r="1412" spans="6:7" x14ac:dyDescent="0.2">
      <c r="F1412" s="138"/>
      <c r="G1412" s="138"/>
    </row>
    <row r="1413" spans="6:7" x14ac:dyDescent="0.2">
      <c r="F1413" s="138"/>
      <c r="G1413" s="138"/>
    </row>
    <row r="1414" spans="6:7" x14ac:dyDescent="0.2">
      <c r="F1414" s="138"/>
      <c r="G1414" s="138"/>
    </row>
    <row r="1415" spans="6:7" x14ac:dyDescent="0.2">
      <c r="F1415" s="138"/>
      <c r="G1415" s="138"/>
    </row>
    <row r="1416" spans="6:7" x14ac:dyDescent="0.2">
      <c r="F1416" s="138"/>
      <c r="G1416" s="138"/>
    </row>
    <row r="1417" spans="6:7" x14ac:dyDescent="0.2">
      <c r="F1417" s="138"/>
      <c r="G1417" s="138"/>
    </row>
    <row r="1418" spans="6:7" x14ac:dyDescent="0.2">
      <c r="F1418" s="138"/>
      <c r="G1418" s="138"/>
    </row>
    <row r="1419" spans="6:7" x14ac:dyDescent="0.2">
      <c r="F1419" s="138"/>
      <c r="G1419" s="138"/>
    </row>
    <row r="1420" spans="6:7" x14ac:dyDescent="0.2">
      <c r="F1420" s="138"/>
      <c r="G1420" s="138"/>
    </row>
    <row r="1421" spans="6:7" x14ac:dyDescent="0.2">
      <c r="F1421" s="138"/>
      <c r="G1421" s="138"/>
    </row>
    <row r="1422" spans="6:7" x14ac:dyDescent="0.2">
      <c r="F1422" s="138"/>
      <c r="G1422" s="138"/>
    </row>
    <row r="1423" spans="6:7" x14ac:dyDescent="0.2">
      <c r="F1423" s="138"/>
      <c r="G1423" s="138"/>
    </row>
    <row r="1424" spans="6:7" x14ac:dyDescent="0.2">
      <c r="F1424" s="138"/>
      <c r="G1424" s="138"/>
    </row>
    <row r="1425" spans="6:7" x14ac:dyDescent="0.2">
      <c r="F1425" s="138"/>
      <c r="G1425" s="138"/>
    </row>
    <row r="1426" spans="6:7" x14ac:dyDescent="0.2">
      <c r="F1426" s="138"/>
      <c r="G1426" s="138"/>
    </row>
    <row r="1427" spans="6:7" x14ac:dyDescent="0.2">
      <c r="F1427" s="138"/>
      <c r="G1427" s="138"/>
    </row>
    <row r="1428" spans="6:7" x14ac:dyDescent="0.2">
      <c r="F1428" s="138"/>
      <c r="G1428" s="138"/>
    </row>
    <row r="1429" spans="6:7" x14ac:dyDescent="0.2">
      <c r="F1429" s="138"/>
      <c r="G1429" s="138"/>
    </row>
    <row r="1430" spans="6:7" x14ac:dyDescent="0.2">
      <c r="F1430" s="138"/>
      <c r="G1430" s="138"/>
    </row>
    <row r="1431" spans="6:7" x14ac:dyDescent="0.2">
      <c r="F1431" s="138"/>
      <c r="G1431" s="138"/>
    </row>
    <row r="1432" spans="6:7" x14ac:dyDescent="0.2">
      <c r="F1432" s="138"/>
      <c r="G1432" s="138"/>
    </row>
    <row r="1433" spans="6:7" x14ac:dyDescent="0.2">
      <c r="F1433" s="138"/>
      <c r="G1433" s="138"/>
    </row>
    <row r="1434" spans="6:7" x14ac:dyDescent="0.2">
      <c r="F1434" s="138"/>
      <c r="G1434" s="138"/>
    </row>
    <row r="1435" spans="6:7" x14ac:dyDescent="0.2">
      <c r="F1435" s="138"/>
      <c r="G1435" s="138"/>
    </row>
    <row r="1436" spans="6:7" x14ac:dyDescent="0.2">
      <c r="F1436" s="138"/>
      <c r="G1436" s="138"/>
    </row>
    <row r="1437" spans="6:7" x14ac:dyDescent="0.2">
      <c r="F1437" s="138"/>
      <c r="G1437" s="138"/>
    </row>
    <row r="1438" spans="6:7" x14ac:dyDescent="0.2">
      <c r="F1438" s="138"/>
      <c r="G1438" s="138"/>
    </row>
    <row r="1439" spans="6:7" x14ac:dyDescent="0.2">
      <c r="F1439" s="138"/>
      <c r="G1439" s="138"/>
    </row>
    <row r="1440" spans="6:7" x14ac:dyDescent="0.2">
      <c r="F1440" s="138"/>
      <c r="G1440" s="138"/>
    </row>
    <row r="1441" spans="6:7" x14ac:dyDescent="0.2">
      <c r="F1441" s="138"/>
      <c r="G1441" s="138"/>
    </row>
    <row r="1442" spans="6:7" x14ac:dyDescent="0.2">
      <c r="F1442" s="138"/>
      <c r="G1442" s="138"/>
    </row>
    <row r="1443" spans="6:7" x14ac:dyDescent="0.2">
      <c r="F1443" s="138"/>
      <c r="G1443" s="138"/>
    </row>
    <row r="1444" spans="6:7" x14ac:dyDescent="0.2">
      <c r="F1444" s="138"/>
      <c r="G1444" s="138"/>
    </row>
    <row r="1445" spans="6:7" x14ac:dyDescent="0.2">
      <c r="F1445" s="138"/>
      <c r="G1445" s="138"/>
    </row>
    <row r="1446" spans="6:7" x14ac:dyDescent="0.2">
      <c r="F1446" s="138"/>
      <c r="G1446" s="138"/>
    </row>
    <row r="1447" spans="6:7" x14ac:dyDescent="0.2">
      <c r="F1447" s="138"/>
      <c r="G1447" s="138"/>
    </row>
    <row r="1448" spans="6:7" x14ac:dyDescent="0.2">
      <c r="F1448" s="138"/>
      <c r="G1448" s="138"/>
    </row>
    <row r="1449" spans="6:7" x14ac:dyDescent="0.2">
      <c r="F1449" s="138"/>
      <c r="G1449" s="138"/>
    </row>
    <row r="1450" spans="6:7" x14ac:dyDescent="0.2">
      <c r="F1450" s="138"/>
      <c r="G1450" s="138"/>
    </row>
    <row r="1451" spans="6:7" x14ac:dyDescent="0.2">
      <c r="F1451" s="138"/>
      <c r="G1451" s="138"/>
    </row>
    <row r="1452" spans="6:7" x14ac:dyDescent="0.2">
      <c r="F1452" s="138"/>
      <c r="G1452" s="138"/>
    </row>
    <row r="1453" spans="6:7" x14ac:dyDescent="0.2">
      <c r="F1453" s="138"/>
      <c r="G1453" s="138"/>
    </row>
    <row r="1454" spans="6:7" x14ac:dyDescent="0.2">
      <c r="F1454" s="138"/>
      <c r="G1454" s="138"/>
    </row>
    <row r="1455" spans="6:7" x14ac:dyDescent="0.2">
      <c r="F1455" s="138"/>
      <c r="G1455" s="138"/>
    </row>
    <row r="1456" spans="6:7" x14ac:dyDescent="0.2">
      <c r="F1456" s="138"/>
      <c r="G1456" s="138"/>
    </row>
    <row r="1457" spans="6:7" x14ac:dyDescent="0.2">
      <c r="F1457" s="138"/>
      <c r="G1457" s="138"/>
    </row>
    <row r="1458" spans="6:7" x14ac:dyDescent="0.2">
      <c r="F1458" s="138"/>
      <c r="G1458" s="138"/>
    </row>
    <row r="1459" spans="6:7" x14ac:dyDescent="0.2">
      <c r="F1459" s="138"/>
      <c r="G1459" s="138"/>
    </row>
    <row r="1460" spans="6:7" x14ac:dyDescent="0.2">
      <c r="F1460" s="138"/>
      <c r="G1460" s="138"/>
    </row>
    <row r="1461" spans="6:7" x14ac:dyDescent="0.2">
      <c r="F1461" s="138"/>
      <c r="G1461" s="138"/>
    </row>
    <row r="1462" spans="6:7" x14ac:dyDescent="0.2">
      <c r="F1462" s="138"/>
      <c r="G1462" s="138"/>
    </row>
    <row r="1463" spans="6:7" x14ac:dyDescent="0.2">
      <c r="F1463" s="138"/>
      <c r="G1463" s="138"/>
    </row>
    <row r="1464" spans="6:7" x14ac:dyDescent="0.2">
      <c r="F1464" s="138"/>
      <c r="G1464" s="138"/>
    </row>
    <row r="1465" spans="6:7" x14ac:dyDescent="0.2">
      <c r="F1465" s="138"/>
      <c r="G1465" s="138"/>
    </row>
    <row r="1466" spans="6:7" x14ac:dyDescent="0.2">
      <c r="F1466" s="138"/>
      <c r="G1466" s="138"/>
    </row>
    <row r="1467" spans="6:7" x14ac:dyDescent="0.2">
      <c r="F1467" s="138"/>
      <c r="G1467" s="138"/>
    </row>
    <row r="1468" spans="6:7" x14ac:dyDescent="0.2">
      <c r="F1468" s="138"/>
      <c r="G1468" s="138"/>
    </row>
    <row r="1469" spans="6:7" x14ac:dyDescent="0.2">
      <c r="F1469" s="138"/>
      <c r="G1469" s="138"/>
    </row>
    <row r="1470" spans="6:7" x14ac:dyDescent="0.2">
      <c r="F1470" s="138"/>
      <c r="G1470" s="138"/>
    </row>
    <row r="1471" spans="6:7" x14ac:dyDescent="0.2">
      <c r="F1471" s="138"/>
      <c r="G1471" s="138"/>
    </row>
    <row r="1472" spans="6:7" x14ac:dyDescent="0.2">
      <c r="F1472" s="138"/>
      <c r="G1472" s="138"/>
    </row>
    <row r="1473" spans="6:7" x14ac:dyDescent="0.2">
      <c r="F1473" s="138"/>
      <c r="G1473" s="138"/>
    </row>
    <row r="1474" spans="6:7" x14ac:dyDescent="0.2">
      <c r="F1474" s="138"/>
      <c r="G1474" s="138"/>
    </row>
    <row r="1475" spans="6:7" x14ac:dyDescent="0.2">
      <c r="F1475" s="138"/>
      <c r="G1475" s="138"/>
    </row>
    <row r="1476" spans="6:7" x14ac:dyDescent="0.2">
      <c r="F1476" s="138"/>
      <c r="G1476" s="138"/>
    </row>
    <row r="1477" spans="6:7" x14ac:dyDescent="0.2">
      <c r="F1477" s="138"/>
      <c r="G1477" s="138"/>
    </row>
    <row r="1478" spans="6:7" x14ac:dyDescent="0.2">
      <c r="F1478" s="138"/>
      <c r="G1478" s="138"/>
    </row>
    <row r="1479" spans="6:7" x14ac:dyDescent="0.2">
      <c r="F1479" s="138"/>
      <c r="G1479" s="138"/>
    </row>
    <row r="1480" spans="6:7" x14ac:dyDescent="0.2">
      <c r="F1480" s="138"/>
      <c r="G1480" s="138"/>
    </row>
    <row r="1481" spans="6:7" x14ac:dyDescent="0.2">
      <c r="F1481" s="138"/>
      <c r="G1481" s="138"/>
    </row>
    <row r="1482" spans="6:7" x14ac:dyDescent="0.2">
      <c r="F1482" s="138"/>
      <c r="G1482" s="138"/>
    </row>
    <row r="1483" spans="6:7" x14ac:dyDescent="0.2">
      <c r="F1483" s="138"/>
      <c r="G1483" s="138"/>
    </row>
    <row r="1484" spans="6:7" x14ac:dyDescent="0.2">
      <c r="F1484" s="138"/>
      <c r="G1484" s="138"/>
    </row>
    <row r="1485" spans="6:7" x14ac:dyDescent="0.2">
      <c r="F1485" s="138"/>
      <c r="G1485" s="138"/>
    </row>
    <row r="1486" spans="6:7" x14ac:dyDescent="0.2">
      <c r="F1486" s="138"/>
      <c r="G1486" s="138"/>
    </row>
    <row r="1487" spans="6:7" x14ac:dyDescent="0.2">
      <c r="F1487" s="138"/>
      <c r="G1487" s="138"/>
    </row>
    <row r="1488" spans="6:7" x14ac:dyDescent="0.2">
      <c r="F1488" s="138"/>
      <c r="G1488" s="138"/>
    </row>
    <row r="1489" spans="6:7" x14ac:dyDescent="0.2">
      <c r="F1489" s="138"/>
      <c r="G1489" s="138"/>
    </row>
    <row r="1490" spans="6:7" x14ac:dyDescent="0.2">
      <c r="F1490" s="138"/>
      <c r="G1490" s="138"/>
    </row>
    <row r="1491" spans="6:7" x14ac:dyDescent="0.2">
      <c r="F1491" s="138"/>
      <c r="G1491" s="138"/>
    </row>
    <row r="1492" spans="6:7" x14ac:dyDescent="0.2">
      <c r="F1492" s="138"/>
      <c r="G1492" s="138"/>
    </row>
    <row r="1493" spans="6:7" x14ac:dyDescent="0.2">
      <c r="F1493" s="138"/>
      <c r="G1493" s="138"/>
    </row>
    <row r="1494" spans="6:7" x14ac:dyDescent="0.2">
      <c r="F1494" s="138"/>
      <c r="G1494" s="138"/>
    </row>
    <row r="1495" spans="6:7" x14ac:dyDescent="0.2">
      <c r="F1495" s="138"/>
      <c r="G1495" s="138"/>
    </row>
    <row r="1496" spans="6:7" x14ac:dyDescent="0.2">
      <c r="F1496" s="138"/>
      <c r="G1496" s="138"/>
    </row>
    <row r="1497" spans="6:7" x14ac:dyDescent="0.2">
      <c r="F1497" s="138"/>
      <c r="G1497" s="138"/>
    </row>
    <row r="1498" spans="6:7" x14ac:dyDescent="0.2">
      <c r="F1498" s="138"/>
      <c r="G1498" s="138"/>
    </row>
    <row r="1499" spans="6:7" x14ac:dyDescent="0.2">
      <c r="F1499" s="138"/>
      <c r="G1499" s="138"/>
    </row>
    <row r="1500" spans="6:7" x14ac:dyDescent="0.2">
      <c r="F1500" s="138"/>
      <c r="G1500" s="138"/>
    </row>
    <row r="1501" spans="6:7" x14ac:dyDescent="0.2">
      <c r="F1501" s="138"/>
      <c r="G1501" s="138"/>
    </row>
    <row r="1502" spans="6:7" x14ac:dyDescent="0.2">
      <c r="F1502" s="138"/>
      <c r="G1502" s="138"/>
    </row>
    <row r="1503" spans="6:7" x14ac:dyDescent="0.2">
      <c r="F1503" s="138"/>
      <c r="G1503" s="138"/>
    </row>
    <row r="1504" spans="6:7" x14ac:dyDescent="0.2">
      <c r="F1504" s="138"/>
      <c r="G1504" s="138"/>
    </row>
    <row r="1505" spans="6:7" x14ac:dyDescent="0.2">
      <c r="F1505" s="138"/>
      <c r="G1505" s="138"/>
    </row>
    <row r="1506" spans="6:7" x14ac:dyDescent="0.2">
      <c r="F1506" s="138"/>
      <c r="G1506" s="138"/>
    </row>
    <row r="1507" spans="6:7" x14ac:dyDescent="0.2">
      <c r="F1507" s="138"/>
      <c r="G1507" s="138"/>
    </row>
    <row r="1508" spans="6:7" x14ac:dyDescent="0.2">
      <c r="F1508" s="138"/>
      <c r="G1508" s="138"/>
    </row>
    <row r="1509" spans="6:7" x14ac:dyDescent="0.2">
      <c r="F1509" s="138"/>
      <c r="G1509" s="138"/>
    </row>
    <row r="1510" spans="6:7" x14ac:dyDescent="0.2">
      <c r="F1510" s="138"/>
      <c r="G1510" s="138"/>
    </row>
    <row r="1511" spans="6:7" x14ac:dyDescent="0.2">
      <c r="F1511" s="138"/>
      <c r="G1511" s="138"/>
    </row>
    <row r="1512" spans="6:7" x14ac:dyDescent="0.2">
      <c r="F1512" s="138"/>
      <c r="G1512" s="138"/>
    </row>
    <row r="1513" spans="6:7" x14ac:dyDescent="0.2">
      <c r="F1513" s="138"/>
      <c r="G1513" s="138"/>
    </row>
    <row r="1514" spans="6:7" x14ac:dyDescent="0.2">
      <c r="F1514" s="138"/>
      <c r="G1514" s="138"/>
    </row>
    <row r="1515" spans="6:7" x14ac:dyDescent="0.2">
      <c r="F1515" s="138"/>
      <c r="G1515" s="138"/>
    </row>
    <row r="1516" spans="6:7" x14ac:dyDescent="0.2">
      <c r="F1516" s="138"/>
      <c r="G1516" s="138"/>
    </row>
    <row r="1517" spans="6:7" x14ac:dyDescent="0.2">
      <c r="F1517" s="138"/>
      <c r="G1517" s="138"/>
    </row>
    <row r="1518" spans="6:7" x14ac:dyDescent="0.2">
      <c r="F1518" s="138"/>
      <c r="G1518" s="138"/>
    </row>
    <row r="1519" spans="6:7" x14ac:dyDescent="0.2">
      <c r="F1519" s="138"/>
      <c r="G1519" s="138"/>
    </row>
    <row r="1520" spans="6:7" x14ac:dyDescent="0.2">
      <c r="F1520" s="138"/>
      <c r="G1520" s="138"/>
    </row>
    <row r="1521" spans="6:7" x14ac:dyDescent="0.2">
      <c r="F1521" s="138"/>
      <c r="G1521" s="138"/>
    </row>
    <row r="1522" spans="6:7" x14ac:dyDescent="0.2">
      <c r="F1522" s="138"/>
      <c r="G1522" s="138"/>
    </row>
    <row r="1523" spans="6:7" x14ac:dyDescent="0.2">
      <c r="F1523" s="138"/>
      <c r="G1523" s="138"/>
    </row>
    <row r="1524" spans="6:7" x14ac:dyDescent="0.2">
      <c r="F1524" s="138"/>
      <c r="G1524" s="138"/>
    </row>
    <row r="1525" spans="6:7" x14ac:dyDescent="0.2">
      <c r="F1525" s="138"/>
      <c r="G1525" s="138"/>
    </row>
    <row r="1526" spans="6:7" x14ac:dyDescent="0.2">
      <c r="F1526" s="138"/>
      <c r="G1526" s="138"/>
    </row>
    <row r="1527" spans="6:7" x14ac:dyDescent="0.2">
      <c r="F1527" s="138"/>
      <c r="G1527" s="138"/>
    </row>
    <row r="1528" spans="6:7" x14ac:dyDescent="0.2">
      <c r="F1528" s="138"/>
      <c r="G1528" s="138"/>
    </row>
    <row r="1529" spans="6:7" x14ac:dyDescent="0.2">
      <c r="F1529" s="138"/>
      <c r="G1529" s="138"/>
    </row>
    <row r="1530" spans="6:7" x14ac:dyDescent="0.2">
      <c r="F1530" s="138"/>
      <c r="G1530" s="138"/>
    </row>
    <row r="1531" spans="6:7" x14ac:dyDescent="0.2">
      <c r="F1531" s="138"/>
      <c r="G1531" s="138"/>
    </row>
    <row r="1532" spans="6:7" x14ac:dyDescent="0.2">
      <c r="F1532" s="138"/>
      <c r="G1532" s="138"/>
    </row>
    <row r="1533" spans="6:7" x14ac:dyDescent="0.2">
      <c r="F1533" s="138"/>
      <c r="G1533" s="138"/>
    </row>
    <row r="1534" spans="6:7" x14ac:dyDescent="0.2">
      <c r="F1534" s="138"/>
      <c r="G1534" s="138"/>
    </row>
    <row r="1535" spans="6:7" x14ac:dyDescent="0.2">
      <c r="F1535" s="138"/>
      <c r="G1535" s="138"/>
    </row>
    <row r="1536" spans="6:7" x14ac:dyDescent="0.2">
      <c r="F1536" s="138"/>
      <c r="G1536" s="138"/>
    </row>
    <row r="1537" spans="6:7" x14ac:dyDescent="0.2">
      <c r="F1537" s="138"/>
      <c r="G1537" s="138"/>
    </row>
    <row r="1538" spans="6:7" x14ac:dyDescent="0.2">
      <c r="F1538" s="138"/>
      <c r="G1538" s="138"/>
    </row>
    <row r="1539" spans="6:7" x14ac:dyDescent="0.2">
      <c r="F1539" s="138"/>
      <c r="G1539" s="138"/>
    </row>
    <row r="1540" spans="6:7" x14ac:dyDescent="0.2">
      <c r="F1540" s="138"/>
      <c r="G1540" s="138"/>
    </row>
    <row r="1541" spans="6:7" x14ac:dyDescent="0.2">
      <c r="F1541" s="138"/>
      <c r="G1541" s="138"/>
    </row>
    <row r="1542" spans="6:7" x14ac:dyDescent="0.2">
      <c r="F1542" s="138"/>
      <c r="G1542" s="138"/>
    </row>
    <row r="1543" spans="6:7" x14ac:dyDescent="0.2">
      <c r="F1543" s="138"/>
      <c r="G1543" s="138"/>
    </row>
    <row r="1544" spans="6:7" x14ac:dyDescent="0.2">
      <c r="F1544" s="138"/>
      <c r="G1544" s="138"/>
    </row>
    <row r="1545" spans="6:7" x14ac:dyDescent="0.2">
      <c r="F1545" s="138"/>
      <c r="G1545" s="138"/>
    </row>
    <row r="1546" spans="6:7" x14ac:dyDescent="0.2">
      <c r="F1546" s="138"/>
      <c r="G1546" s="138"/>
    </row>
    <row r="1547" spans="6:7" x14ac:dyDescent="0.2">
      <c r="F1547" s="138"/>
      <c r="G1547" s="138"/>
    </row>
    <row r="1548" spans="6:7" x14ac:dyDescent="0.2">
      <c r="F1548" s="138"/>
      <c r="G1548" s="138"/>
    </row>
    <row r="1549" spans="6:7" x14ac:dyDescent="0.2">
      <c r="F1549" s="138"/>
      <c r="G1549" s="138"/>
    </row>
    <row r="1550" spans="6:7" x14ac:dyDescent="0.2">
      <c r="F1550" s="138"/>
      <c r="G1550" s="138"/>
    </row>
    <row r="1551" spans="6:7" x14ac:dyDescent="0.2">
      <c r="F1551" s="138"/>
      <c r="G1551" s="138"/>
    </row>
    <row r="1552" spans="6:7" x14ac:dyDescent="0.2">
      <c r="F1552" s="138"/>
      <c r="G1552" s="138"/>
    </row>
    <row r="1553" spans="6:7" x14ac:dyDescent="0.2">
      <c r="F1553" s="138"/>
      <c r="G1553" s="138"/>
    </row>
    <row r="1554" spans="6:7" x14ac:dyDescent="0.2">
      <c r="F1554" s="138"/>
      <c r="G1554" s="138"/>
    </row>
    <row r="1555" spans="6:7" x14ac:dyDescent="0.2">
      <c r="F1555" s="138"/>
      <c r="G1555" s="138"/>
    </row>
    <row r="1556" spans="6:7" x14ac:dyDescent="0.2">
      <c r="F1556" s="138"/>
      <c r="G1556" s="138"/>
    </row>
    <row r="1557" spans="6:7" x14ac:dyDescent="0.2">
      <c r="F1557" s="138"/>
      <c r="G1557" s="138"/>
    </row>
    <row r="1558" spans="6:7" x14ac:dyDescent="0.2">
      <c r="F1558" s="138"/>
      <c r="G1558" s="138"/>
    </row>
    <row r="1559" spans="6:7" x14ac:dyDescent="0.2">
      <c r="F1559" s="138"/>
      <c r="G1559" s="138"/>
    </row>
    <row r="1560" spans="6:7" x14ac:dyDescent="0.2">
      <c r="F1560" s="138"/>
      <c r="G1560" s="138"/>
    </row>
    <row r="1561" spans="6:7" x14ac:dyDescent="0.2">
      <c r="F1561" s="138"/>
      <c r="G1561" s="138"/>
    </row>
    <row r="1562" spans="6:7" x14ac:dyDescent="0.2">
      <c r="F1562" s="138"/>
      <c r="G1562" s="138"/>
    </row>
    <row r="1563" spans="6:7" x14ac:dyDescent="0.2">
      <c r="F1563" s="138"/>
      <c r="G1563" s="138"/>
    </row>
    <row r="1564" spans="6:7" x14ac:dyDescent="0.2">
      <c r="F1564" s="138"/>
      <c r="G1564" s="138"/>
    </row>
    <row r="1565" spans="6:7" x14ac:dyDescent="0.2">
      <c r="F1565" s="138"/>
      <c r="G1565" s="138"/>
    </row>
    <row r="1566" spans="6:7" x14ac:dyDescent="0.2">
      <c r="F1566" s="138"/>
      <c r="G1566" s="138"/>
    </row>
    <row r="1567" spans="6:7" x14ac:dyDescent="0.2">
      <c r="F1567" s="138"/>
      <c r="G1567" s="138"/>
    </row>
    <row r="1568" spans="6:7" x14ac:dyDescent="0.2">
      <c r="F1568" s="138"/>
      <c r="G1568" s="138"/>
    </row>
    <row r="1569" spans="6:7" x14ac:dyDescent="0.2">
      <c r="F1569" s="138"/>
      <c r="G1569" s="138"/>
    </row>
    <row r="1570" spans="6:7" x14ac:dyDescent="0.2">
      <c r="F1570" s="138"/>
      <c r="G1570" s="138"/>
    </row>
    <row r="1571" spans="6:7" x14ac:dyDescent="0.2">
      <c r="F1571" s="138"/>
      <c r="G1571" s="138"/>
    </row>
    <row r="1572" spans="6:7" x14ac:dyDescent="0.2">
      <c r="F1572" s="138"/>
      <c r="G1572" s="138"/>
    </row>
    <row r="1573" spans="6:7" x14ac:dyDescent="0.2">
      <c r="F1573" s="138"/>
      <c r="G1573" s="138"/>
    </row>
    <row r="1574" spans="6:7" x14ac:dyDescent="0.2">
      <c r="F1574" s="138"/>
      <c r="G1574" s="138"/>
    </row>
    <row r="1575" spans="6:7" x14ac:dyDescent="0.2">
      <c r="F1575" s="138"/>
      <c r="G1575" s="138"/>
    </row>
    <row r="1576" spans="6:7" x14ac:dyDescent="0.2">
      <c r="F1576" s="138"/>
      <c r="G1576" s="138"/>
    </row>
    <row r="1577" spans="6:7" x14ac:dyDescent="0.2">
      <c r="F1577" s="138"/>
      <c r="G1577" s="138"/>
    </row>
    <row r="1578" spans="6:7" x14ac:dyDescent="0.2">
      <c r="F1578" s="138"/>
      <c r="G1578" s="138"/>
    </row>
    <row r="1579" spans="6:7" x14ac:dyDescent="0.2">
      <c r="F1579" s="138"/>
      <c r="G1579" s="138"/>
    </row>
    <row r="1580" spans="6:7" x14ac:dyDescent="0.2">
      <c r="F1580" s="138"/>
      <c r="G1580" s="138"/>
    </row>
    <row r="1581" spans="6:7" x14ac:dyDescent="0.2">
      <c r="F1581" s="138"/>
      <c r="G1581" s="138"/>
    </row>
    <row r="1582" spans="6:7" x14ac:dyDescent="0.2">
      <c r="F1582" s="138"/>
      <c r="G1582" s="138"/>
    </row>
    <row r="1583" spans="6:7" x14ac:dyDescent="0.2">
      <c r="F1583" s="138"/>
      <c r="G1583" s="138"/>
    </row>
    <row r="1584" spans="6:7" x14ac:dyDescent="0.2">
      <c r="F1584" s="138"/>
      <c r="G1584" s="138"/>
    </row>
    <row r="1585" spans="6:7" x14ac:dyDescent="0.2">
      <c r="F1585" s="138"/>
      <c r="G1585" s="138"/>
    </row>
    <row r="1586" spans="6:7" x14ac:dyDescent="0.2">
      <c r="F1586" s="138"/>
      <c r="G1586" s="138"/>
    </row>
    <row r="1587" spans="6:7" x14ac:dyDescent="0.2">
      <c r="F1587" s="138"/>
      <c r="G1587" s="138"/>
    </row>
    <row r="1588" spans="6:7" x14ac:dyDescent="0.2">
      <c r="F1588" s="138"/>
      <c r="G1588" s="138"/>
    </row>
    <row r="1589" spans="6:7" x14ac:dyDescent="0.2">
      <c r="F1589" s="138"/>
      <c r="G1589" s="138"/>
    </row>
    <row r="1590" spans="6:7" x14ac:dyDescent="0.2">
      <c r="F1590" s="138"/>
      <c r="G1590" s="138"/>
    </row>
    <row r="1591" spans="6:7" x14ac:dyDescent="0.2">
      <c r="F1591" s="138"/>
      <c r="G1591" s="138"/>
    </row>
    <row r="1592" spans="6:7" x14ac:dyDescent="0.2">
      <c r="F1592" s="138"/>
      <c r="G1592" s="138"/>
    </row>
    <row r="1593" spans="6:7" x14ac:dyDescent="0.2">
      <c r="F1593" s="138"/>
      <c r="G1593" s="138"/>
    </row>
    <row r="1594" spans="6:7" x14ac:dyDescent="0.2">
      <c r="F1594" s="138"/>
      <c r="G1594" s="138"/>
    </row>
    <row r="1595" spans="6:7" x14ac:dyDescent="0.2">
      <c r="F1595" s="138"/>
      <c r="G1595" s="138"/>
    </row>
    <row r="1596" spans="6:7" x14ac:dyDescent="0.2">
      <c r="F1596" s="138"/>
      <c r="G1596" s="138"/>
    </row>
    <row r="1597" spans="6:7" x14ac:dyDescent="0.2">
      <c r="F1597" s="138"/>
      <c r="G1597" s="138"/>
    </row>
    <row r="1598" spans="6:7" x14ac:dyDescent="0.2">
      <c r="F1598" s="138"/>
      <c r="G1598" s="138"/>
    </row>
    <row r="1599" spans="6:7" x14ac:dyDescent="0.2">
      <c r="F1599" s="138"/>
      <c r="G1599" s="138"/>
    </row>
    <row r="1600" spans="6:7" x14ac:dyDescent="0.2">
      <c r="F1600" s="138"/>
      <c r="G1600" s="138"/>
    </row>
    <row r="1601" spans="6:7" x14ac:dyDescent="0.2">
      <c r="F1601" s="138"/>
      <c r="G1601" s="138"/>
    </row>
    <row r="1602" spans="6:7" x14ac:dyDescent="0.2">
      <c r="F1602" s="138"/>
      <c r="G1602" s="138"/>
    </row>
    <row r="1603" spans="6:7" x14ac:dyDescent="0.2">
      <c r="F1603" s="138"/>
      <c r="G1603" s="138"/>
    </row>
    <row r="1604" spans="6:7" x14ac:dyDescent="0.2">
      <c r="F1604" s="138"/>
      <c r="G1604" s="138"/>
    </row>
    <row r="1605" spans="6:7" x14ac:dyDescent="0.2">
      <c r="F1605" s="138"/>
      <c r="G1605" s="138"/>
    </row>
    <row r="1606" spans="6:7" x14ac:dyDescent="0.2">
      <c r="F1606" s="138"/>
      <c r="G1606" s="138"/>
    </row>
    <row r="1607" spans="6:7" x14ac:dyDescent="0.2">
      <c r="F1607" s="138"/>
      <c r="G1607" s="138"/>
    </row>
    <row r="1608" spans="6:7" x14ac:dyDescent="0.2">
      <c r="F1608" s="138"/>
      <c r="G1608" s="138"/>
    </row>
    <row r="1609" spans="6:7" x14ac:dyDescent="0.2">
      <c r="F1609" s="138"/>
      <c r="G1609" s="138"/>
    </row>
    <row r="1610" spans="6:7" x14ac:dyDescent="0.2">
      <c r="F1610" s="138"/>
      <c r="G1610" s="138"/>
    </row>
    <row r="1611" spans="6:7" x14ac:dyDescent="0.2">
      <c r="F1611" s="138"/>
      <c r="G1611" s="138"/>
    </row>
    <row r="1612" spans="6:7" x14ac:dyDescent="0.2">
      <c r="F1612" s="138"/>
      <c r="G1612" s="138"/>
    </row>
    <row r="1613" spans="6:7" x14ac:dyDescent="0.2">
      <c r="F1613" s="138"/>
      <c r="G1613" s="138"/>
    </row>
    <row r="1614" spans="6:7" x14ac:dyDescent="0.2">
      <c r="F1614" s="138"/>
      <c r="G1614" s="138"/>
    </row>
    <row r="1615" spans="6:7" x14ac:dyDescent="0.2">
      <c r="F1615" s="138"/>
      <c r="G1615" s="138"/>
    </row>
    <row r="1616" spans="6:7" x14ac:dyDescent="0.2">
      <c r="F1616" s="138"/>
      <c r="G1616" s="138"/>
    </row>
    <row r="1617" spans="6:7" x14ac:dyDescent="0.2">
      <c r="F1617" s="138"/>
      <c r="G1617" s="138"/>
    </row>
    <row r="1618" spans="6:7" x14ac:dyDescent="0.2">
      <c r="F1618" s="138"/>
      <c r="G1618" s="138"/>
    </row>
    <row r="1619" spans="6:7" x14ac:dyDescent="0.2">
      <c r="F1619" s="138"/>
      <c r="G1619" s="138"/>
    </row>
    <row r="1620" spans="6:7" x14ac:dyDescent="0.2">
      <c r="F1620" s="138"/>
      <c r="G1620" s="138"/>
    </row>
    <row r="1621" spans="6:7" x14ac:dyDescent="0.2">
      <c r="F1621" s="138"/>
      <c r="G1621" s="138"/>
    </row>
    <row r="1622" spans="6:7" x14ac:dyDescent="0.2">
      <c r="F1622" s="138"/>
      <c r="G1622" s="138"/>
    </row>
    <row r="1623" spans="6:7" x14ac:dyDescent="0.2">
      <c r="F1623" s="138"/>
      <c r="G1623" s="138"/>
    </row>
    <row r="1624" spans="6:7" x14ac:dyDescent="0.2">
      <c r="F1624" s="138"/>
      <c r="G1624" s="138"/>
    </row>
    <row r="1625" spans="6:7" x14ac:dyDescent="0.2">
      <c r="F1625" s="138"/>
      <c r="G1625" s="138"/>
    </row>
    <row r="1626" spans="6:7" x14ac:dyDescent="0.2">
      <c r="F1626" s="138"/>
      <c r="G1626" s="138"/>
    </row>
    <row r="1627" spans="6:7" x14ac:dyDescent="0.2">
      <c r="F1627" s="138"/>
      <c r="G1627" s="138"/>
    </row>
    <row r="1628" spans="6:7" x14ac:dyDescent="0.2">
      <c r="F1628" s="138"/>
      <c r="G1628" s="138"/>
    </row>
    <row r="1629" spans="6:7" x14ac:dyDescent="0.2">
      <c r="F1629" s="138"/>
      <c r="G1629" s="138"/>
    </row>
    <row r="1630" spans="6:7" x14ac:dyDescent="0.2">
      <c r="F1630" s="138"/>
      <c r="G1630" s="138"/>
    </row>
    <row r="1631" spans="6:7" x14ac:dyDescent="0.2">
      <c r="F1631" s="138"/>
      <c r="G1631" s="138"/>
    </row>
    <row r="1632" spans="6:7" x14ac:dyDescent="0.2">
      <c r="F1632" s="138"/>
      <c r="G1632" s="138"/>
    </row>
    <row r="1633" spans="6:7" x14ac:dyDescent="0.2">
      <c r="F1633" s="138"/>
      <c r="G1633" s="138"/>
    </row>
    <row r="1634" spans="6:7" x14ac:dyDescent="0.2">
      <c r="F1634" s="138"/>
      <c r="G1634" s="138"/>
    </row>
    <row r="1635" spans="6:7" x14ac:dyDescent="0.2">
      <c r="F1635" s="138"/>
      <c r="G1635" s="138"/>
    </row>
    <row r="1636" spans="6:7" x14ac:dyDescent="0.2">
      <c r="F1636" s="138"/>
      <c r="G1636" s="138"/>
    </row>
    <row r="1637" spans="6:7" x14ac:dyDescent="0.2">
      <c r="F1637" s="138"/>
      <c r="G1637" s="138"/>
    </row>
    <row r="1638" spans="6:7" x14ac:dyDescent="0.2">
      <c r="F1638" s="138"/>
      <c r="G1638" s="138"/>
    </row>
    <row r="1639" spans="6:7" x14ac:dyDescent="0.2">
      <c r="F1639" s="138"/>
      <c r="G1639" s="138"/>
    </row>
    <row r="1640" spans="6:7" x14ac:dyDescent="0.2">
      <c r="F1640" s="138"/>
      <c r="G1640" s="138"/>
    </row>
    <row r="1641" spans="6:7" x14ac:dyDescent="0.2">
      <c r="F1641" s="138"/>
      <c r="G1641" s="138"/>
    </row>
    <row r="1642" spans="6:7" x14ac:dyDescent="0.2">
      <c r="F1642" s="138"/>
      <c r="G1642" s="138"/>
    </row>
    <row r="1643" spans="6:7" x14ac:dyDescent="0.2">
      <c r="F1643" s="138"/>
      <c r="G1643" s="138"/>
    </row>
    <row r="1644" spans="6:7" x14ac:dyDescent="0.2">
      <c r="F1644" s="138"/>
      <c r="G1644" s="138"/>
    </row>
    <row r="1645" spans="6:7" x14ac:dyDescent="0.2">
      <c r="F1645" s="138"/>
      <c r="G1645" s="138"/>
    </row>
    <row r="1646" spans="6:7" x14ac:dyDescent="0.2">
      <c r="F1646" s="138"/>
      <c r="G1646" s="138"/>
    </row>
    <row r="1647" spans="6:7" x14ac:dyDescent="0.2">
      <c r="F1647" s="138"/>
      <c r="G1647" s="138"/>
    </row>
    <row r="1648" spans="6:7" x14ac:dyDescent="0.2">
      <c r="F1648" s="138"/>
      <c r="G1648" s="138"/>
    </row>
    <row r="1649" spans="6:7" x14ac:dyDescent="0.2">
      <c r="F1649" s="138"/>
      <c r="G1649" s="138"/>
    </row>
    <row r="1650" spans="6:7" x14ac:dyDescent="0.2">
      <c r="F1650" s="138"/>
      <c r="G1650" s="138"/>
    </row>
    <row r="1651" spans="6:7" x14ac:dyDescent="0.2">
      <c r="F1651" s="138"/>
      <c r="G1651" s="138"/>
    </row>
    <row r="1652" spans="6:7" x14ac:dyDescent="0.2">
      <c r="F1652" s="138"/>
      <c r="G1652" s="138"/>
    </row>
    <row r="1653" spans="6:7" x14ac:dyDescent="0.2">
      <c r="F1653" s="138"/>
      <c r="G1653" s="138"/>
    </row>
    <row r="1654" spans="6:7" x14ac:dyDescent="0.2">
      <c r="F1654" s="138"/>
      <c r="G1654" s="138"/>
    </row>
    <row r="1655" spans="6:7" x14ac:dyDescent="0.2">
      <c r="F1655" s="138"/>
      <c r="G1655" s="138"/>
    </row>
    <row r="1656" spans="6:7" x14ac:dyDescent="0.2">
      <c r="F1656" s="138"/>
      <c r="G1656" s="138"/>
    </row>
    <row r="1657" spans="6:7" x14ac:dyDescent="0.2">
      <c r="F1657" s="138"/>
      <c r="G1657" s="138"/>
    </row>
    <row r="1658" spans="6:7" x14ac:dyDescent="0.2">
      <c r="F1658" s="138"/>
      <c r="G1658" s="138"/>
    </row>
    <row r="1659" spans="6:7" x14ac:dyDescent="0.2">
      <c r="F1659" s="138"/>
      <c r="G1659" s="138"/>
    </row>
    <row r="1660" spans="6:7" x14ac:dyDescent="0.2">
      <c r="F1660" s="138"/>
      <c r="G1660" s="138"/>
    </row>
    <row r="1661" spans="6:7" x14ac:dyDescent="0.2">
      <c r="F1661" s="138"/>
      <c r="G1661" s="138"/>
    </row>
    <row r="1662" spans="6:7" x14ac:dyDescent="0.2">
      <c r="F1662" s="138"/>
      <c r="G1662" s="138"/>
    </row>
    <row r="1663" spans="6:7" x14ac:dyDescent="0.2">
      <c r="F1663" s="138"/>
      <c r="G1663" s="138"/>
    </row>
    <row r="1664" spans="6:7" x14ac:dyDescent="0.2">
      <c r="F1664" s="138"/>
      <c r="G1664" s="138"/>
    </row>
    <row r="1665" spans="6:7" x14ac:dyDescent="0.2">
      <c r="F1665" s="138"/>
      <c r="G1665" s="138"/>
    </row>
    <row r="1666" spans="6:7" x14ac:dyDescent="0.2">
      <c r="F1666" s="138"/>
      <c r="G1666" s="138"/>
    </row>
    <row r="1667" spans="6:7" x14ac:dyDescent="0.2">
      <c r="F1667" s="138"/>
      <c r="G1667" s="138"/>
    </row>
    <row r="1668" spans="6:7" x14ac:dyDescent="0.2">
      <c r="F1668" s="138"/>
      <c r="G1668" s="138"/>
    </row>
    <row r="1669" spans="6:7" x14ac:dyDescent="0.2">
      <c r="F1669" s="138"/>
      <c r="G1669" s="138"/>
    </row>
    <row r="1670" spans="6:7" x14ac:dyDescent="0.2">
      <c r="F1670" s="138"/>
      <c r="G1670" s="138"/>
    </row>
    <row r="1671" spans="6:7" x14ac:dyDescent="0.2">
      <c r="F1671" s="138"/>
      <c r="G1671" s="138"/>
    </row>
    <row r="1672" spans="6:7" x14ac:dyDescent="0.2">
      <c r="F1672" s="138"/>
      <c r="G1672" s="138"/>
    </row>
    <row r="1673" spans="6:7" x14ac:dyDescent="0.2">
      <c r="F1673" s="138"/>
      <c r="G1673" s="138"/>
    </row>
    <row r="1674" spans="6:7" x14ac:dyDescent="0.2">
      <c r="F1674" s="138"/>
      <c r="G1674" s="138"/>
    </row>
    <row r="1675" spans="6:7" x14ac:dyDescent="0.2">
      <c r="F1675" s="138"/>
      <c r="G1675" s="138"/>
    </row>
    <row r="1676" spans="6:7" x14ac:dyDescent="0.2">
      <c r="F1676" s="138"/>
      <c r="G1676" s="138"/>
    </row>
    <row r="1677" spans="6:7" x14ac:dyDescent="0.2">
      <c r="F1677" s="138"/>
      <c r="G1677" s="138"/>
    </row>
    <row r="1678" spans="6:7" x14ac:dyDescent="0.2">
      <c r="F1678" s="138"/>
      <c r="G1678" s="138"/>
    </row>
    <row r="1679" spans="6:7" x14ac:dyDescent="0.2">
      <c r="F1679" s="138"/>
      <c r="G1679" s="138"/>
    </row>
    <row r="1680" spans="6:7" x14ac:dyDescent="0.2">
      <c r="F1680" s="138"/>
      <c r="G1680" s="138"/>
    </row>
    <row r="1681" spans="6:7" x14ac:dyDescent="0.2">
      <c r="F1681" s="138"/>
      <c r="G1681" s="138"/>
    </row>
    <row r="1682" spans="6:7" x14ac:dyDescent="0.2">
      <c r="F1682" s="138"/>
      <c r="G1682" s="138"/>
    </row>
    <row r="1683" spans="6:7" x14ac:dyDescent="0.2">
      <c r="F1683" s="138"/>
      <c r="G1683" s="138"/>
    </row>
    <row r="1684" spans="6:7" x14ac:dyDescent="0.2">
      <c r="F1684" s="138"/>
      <c r="G1684" s="138"/>
    </row>
    <row r="1685" spans="6:7" x14ac:dyDescent="0.2">
      <c r="F1685" s="138"/>
      <c r="G1685" s="138"/>
    </row>
    <row r="1686" spans="6:7" x14ac:dyDescent="0.2">
      <c r="F1686" s="138"/>
      <c r="G1686" s="138"/>
    </row>
    <row r="1687" spans="6:7" x14ac:dyDescent="0.2">
      <c r="F1687" s="138"/>
      <c r="G1687" s="138"/>
    </row>
    <row r="1688" spans="6:7" x14ac:dyDescent="0.2">
      <c r="F1688" s="138"/>
      <c r="G1688" s="138"/>
    </row>
    <row r="1689" spans="6:7" x14ac:dyDescent="0.2">
      <c r="F1689" s="138"/>
      <c r="G1689" s="138"/>
    </row>
    <row r="1690" spans="6:7" x14ac:dyDescent="0.2">
      <c r="F1690" s="138"/>
      <c r="G1690" s="138"/>
    </row>
    <row r="1691" spans="6:7" x14ac:dyDescent="0.2">
      <c r="F1691" s="138"/>
      <c r="G1691" s="138"/>
    </row>
    <row r="1692" spans="6:7" x14ac:dyDescent="0.2">
      <c r="F1692" s="138"/>
      <c r="G1692" s="138"/>
    </row>
    <row r="1693" spans="6:7" x14ac:dyDescent="0.2">
      <c r="F1693" s="138"/>
      <c r="G1693" s="138"/>
    </row>
    <row r="1694" spans="6:7" x14ac:dyDescent="0.2">
      <c r="F1694" s="138"/>
      <c r="G1694" s="138"/>
    </row>
    <row r="1695" spans="6:7" x14ac:dyDescent="0.2">
      <c r="F1695" s="138"/>
      <c r="G1695" s="138"/>
    </row>
    <row r="1696" spans="6:7" x14ac:dyDescent="0.2">
      <c r="F1696" s="138"/>
      <c r="G1696" s="138"/>
    </row>
    <row r="1697" spans="6:7" x14ac:dyDescent="0.2">
      <c r="F1697" s="138"/>
      <c r="G1697" s="138"/>
    </row>
    <row r="1698" spans="6:7" x14ac:dyDescent="0.2">
      <c r="F1698" s="138"/>
      <c r="G1698" s="138"/>
    </row>
    <row r="1699" spans="6:7" x14ac:dyDescent="0.2">
      <c r="F1699" s="138"/>
      <c r="G1699" s="138"/>
    </row>
    <row r="1700" spans="6:7" x14ac:dyDescent="0.2">
      <c r="F1700" s="138"/>
      <c r="G1700" s="138"/>
    </row>
    <row r="1701" spans="6:7" x14ac:dyDescent="0.2">
      <c r="F1701" s="138"/>
      <c r="G1701" s="138"/>
    </row>
    <row r="1702" spans="6:7" x14ac:dyDescent="0.2">
      <c r="F1702" s="138"/>
      <c r="G1702" s="138"/>
    </row>
    <row r="1703" spans="6:7" x14ac:dyDescent="0.2">
      <c r="F1703" s="138"/>
      <c r="G1703" s="138"/>
    </row>
    <row r="1704" spans="6:7" x14ac:dyDescent="0.2">
      <c r="F1704" s="138"/>
      <c r="G1704" s="138"/>
    </row>
    <row r="1705" spans="6:7" x14ac:dyDescent="0.2">
      <c r="F1705" s="138"/>
      <c r="G1705" s="138"/>
    </row>
    <row r="1706" spans="6:7" x14ac:dyDescent="0.2">
      <c r="F1706" s="138"/>
      <c r="G1706" s="138"/>
    </row>
    <row r="1707" spans="6:7" x14ac:dyDescent="0.2">
      <c r="F1707" s="138"/>
      <c r="G1707" s="138"/>
    </row>
    <row r="1708" spans="6:7" x14ac:dyDescent="0.2">
      <c r="F1708" s="138"/>
      <c r="G1708" s="138"/>
    </row>
    <row r="1709" spans="6:7" x14ac:dyDescent="0.2">
      <c r="F1709" s="138"/>
      <c r="G1709" s="138"/>
    </row>
    <row r="1710" spans="6:7" x14ac:dyDescent="0.2">
      <c r="F1710" s="138"/>
      <c r="G1710" s="138"/>
    </row>
    <row r="1711" spans="6:7" x14ac:dyDescent="0.2">
      <c r="F1711" s="138"/>
      <c r="G1711" s="138"/>
    </row>
    <row r="1712" spans="6:7" x14ac:dyDescent="0.2">
      <c r="F1712" s="138"/>
      <c r="G1712" s="138"/>
    </row>
    <row r="1713" spans="6:7" x14ac:dyDescent="0.2">
      <c r="F1713" s="138"/>
      <c r="G1713" s="138"/>
    </row>
    <row r="1714" spans="6:7" x14ac:dyDescent="0.2">
      <c r="F1714" s="138"/>
      <c r="G1714" s="138"/>
    </row>
    <row r="1715" spans="6:7" x14ac:dyDescent="0.2">
      <c r="F1715" s="138"/>
      <c r="G1715" s="138"/>
    </row>
    <row r="1716" spans="6:7" x14ac:dyDescent="0.2">
      <c r="F1716" s="138"/>
      <c r="G1716" s="138"/>
    </row>
    <row r="1717" spans="6:7" x14ac:dyDescent="0.2">
      <c r="F1717" s="138"/>
      <c r="G1717" s="138"/>
    </row>
    <row r="1718" spans="6:7" x14ac:dyDescent="0.2">
      <c r="F1718" s="138"/>
      <c r="G1718" s="138"/>
    </row>
    <row r="1719" spans="6:7" x14ac:dyDescent="0.2">
      <c r="F1719" s="138"/>
      <c r="G1719" s="138"/>
    </row>
    <row r="1720" spans="6:7" x14ac:dyDescent="0.2">
      <c r="F1720" s="138"/>
      <c r="G1720" s="138"/>
    </row>
    <row r="1721" spans="6:7" x14ac:dyDescent="0.2">
      <c r="F1721" s="138"/>
      <c r="G1721" s="138"/>
    </row>
    <row r="1722" spans="6:7" x14ac:dyDescent="0.2">
      <c r="F1722" s="138"/>
      <c r="G1722" s="138"/>
    </row>
    <row r="1723" spans="6:7" x14ac:dyDescent="0.2">
      <c r="F1723" s="138"/>
      <c r="G1723" s="138"/>
    </row>
    <row r="1724" spans="6:7" x14ac:dyDescent="0.2">
      <c r="F1724" s="138"/>
      <c r="G1724" s="138"/>
    </row>
    <row r="1725" spans="6:7" x14ac:dyDescent="0.2">
      <c r="F1725" s="138"/>
      <c r="G1725" s="138"/>
    </row>
    <row r="1726" spans="6:7" x14ac:dyDescent="0.2">
      <c r="F1726" s="138"/>
      <c r="G1726" s="138"/>
    </row>
    <row r="1727" spans="6:7" x14ac:dyDescent="0.2">
      <c r="F1727" s="138"/>
      <c r="G1727" s="138"/>
    </row>
    <row r="1728" spans="6:7" x14ac:dyDescent="0.2">
      <c r="F1728" s="138"/>
      <c r="G1728" s="138"/>
    </row>
    <row r="1729" spans="6:7" x14ac:dyDescent="0.2">
      <c r="F1729" s="138"/>
      <c r="G1729" s="138"/>
    </row>
    <row r="1730" spans="6:7" x14ac:dyDescent="0.2">
      <c r="F1730" s="138"/>
      <c r="G1730" s="138"/>
    </row>
    <row r="1731" spans="6:7" x14ac:dyDescent="0.2">
      <c r="F1731" s="138"/>
      <c r="G1731" s="138"/>
    </row>
    <row r="1732" spans="6:7" x14ac:dyDescent="0.2">
      <c r="F1732" s="138"/>
      <c r="G1732" s="138"/>
    </row>
    <row r="1733" spans="6:7" x14ac:dyDescent="0.2">
      <c r="F1733" s="138"/>
      <c r="G1733" s="138"/>
    </row>
    <row r="1734" spans="6:7" x14ac:dyDescent="0.2">
      <c r="F1734" s="138"/>
      <c r="G1734" s="138"/>
    </row>
    <row r="1735" spans="6:7" x14ac:dyDescent="0.2">
      <c r="F1735" s="138"/>
      <c r="G1735" s="138"/>
    </row>
    <row r="1736" spans="6:7" x14ac:dyDescent="0.2">
      <c r="F1736" s="138"/>
      <c r="G1736" s="138"/>
    </row>
    <row r="1737" spans="6:7" x14ac:dyDescent="0.2">
      <c r="F1737" s="138"/>
      <c r="G1737" s="138"/>
    </row>
    <row r="1738" spans="6:7" x14ac:dyDescent="0.2">
      <c r="F1738" s="138"/>
      <c r="G1738" s="138"/>
    </row>
    <row r="1739" spans="6:7" x14ac:dyDescent="0.2">
      <c r="F1739" s="138"/>
      <c r="G1739" s="138"/>
    </row>
    <row r="1740" spans="6:7" x14ac:dyDescent="0.2">
      <c r="F1740" s="138"/>
      <c r="G1740" s="138"/>
    </row>
    <row r="1741" spans="6:7" x14ac:dyDescent="0.2">
      <c r="F1741" s="138"/>
      <c r="G1741" s="138"/>
    </row>
    <row r="1742" spans="6:7" x14ac:dyDescent="0.2">
      <c r="F1742" s="138"/>
      <c r="G1742" s="138"/>
    </row>
    <row r="1743" spans="6:7" x14ac:dyDescent="0.2">
      <c r="F1743" s="138"/>
      <c r="G1743" s="138"/>
    </row>
    <row r="1744" spans="6:7" x14ac:dyDescent="0.2">
      <c r="F1744" s="138"/>
      <c r="G1744" s="138"/>
    </row>
    <row r="1745" spans="6:7" x14ac:dyDescent="0.2">
      <c r="F1745" s="138"/>
      <c r="G1745" s="138"/>
    </row>
    <row r="1746" spans="6:7" x14ac:dyDescent="0.2">
      <c r="F1746" s="138"/>
      <c r="G1746" s="138"/>
    </row>
    <row r="1747" spans="6:7" x14ac:dyDescent="0.2">
      <c r="F1747" s="138"/>
      <c r="G1747" s="138"/>
    </row>
    <row r="1748" spans="6:7" x14ac:dyDescent="0.2">
      <c r="F1748" s="138"/>
      <c r="G1748" s="138"/>
    </row>
    <row r="1749" spans="6:7" x14ac:dyDescent="0.2">
      <c r="F1749" s="138"/>
      <c r="G1749" s="138"/>
    </row>
    <row r="1750" spans="6:7" x14ac:dyDescent="0.2">
      <c r="F1750" s="138"/>
      <c r="G1750" s="138"/>
    </row>
    <row r="1751" spans="6:7" x14ac:dyDescent="0.2">
      <c r="F1751" s="138"/>
      <c r="G1751" s="138"/>
    </row>
    <row r="1752" spans="6:7" x14ac:dyDescent="0.2">
      <c r="F1752" s="138"/>
      <c r="G1752" s="138"/>
    </row>
    <row r="1753" spans="6:7" x14ac:dyDescent="0.2">
      <c r="F1753" s="138"/>
      <c r="G1753" s="138"/>
    </row>
    <row r="1754" spans="6:7" x14ac:dyDescent="0.2">
      <c r="F1754" s="138"/>
      <c r="G1754" s="138"/>
    </row>
    <row r="1755" spans="6:7" x14ac:dyDescent="0.2">
      <c r="F1755" s="138"/>
      <c r="G1755" s="138"/>
    </row>
    <row r="1756" spans="6:7" x14ac:dyDescent="0.2">
      <c r="F1756" s="138"/>
      <c r="G1756" s="138"/>
    </row>
    <row r="1757" spans="6:7" x14ac:dyDescent="0.2">
      <c r="F1757" s="138"/>
      <c r="G1757" s="138"/>
    </row>
    <row r="1758" spans="6:7" x14ac:dyDescent="0.2">
      <c r="F1758" s="138"/>
      <c r="G1758" s="138"/>
    </row>
    <row r="1759" spans="6:7" x14ac:dyDescent="0.2">
      <c r="F1759" s="138"/>
      <c r="G1759" s="138"/>
    </row>
    <row r="1760" spans="6:7" x14ac:dyDescent="0.2">
      <c r="F1760" s="138"/>
      <c r="G1760" s="138"/>
    </row>
    <row r="1761" spans="6:7" x14ac:dyDescent="0.2">
      <c r="F1761" s="138"/>
      <c r="G1761" s="138"/>
    </row>
    <row r="1762" spans="6:7" x14ac:dyDescent="0.2">
      <c r="F1762" s="138"/>
      <c r="G1762" s="138"/>
    </row>
    <row r="1763" spans="6:7" x14ac:dyDescent="0.2">
      <c r="F1763" s="138"/>
      <c r="G1763" s="138"/>
    </row>
    <row r="1764" spans="6:7" x14ac:dyDescent="0.2">
      <c r="F1764" s="138"/>
      <c r="G1764" s="138"/>
    </row>
    <row r="1765" spans="6:7" x14ac:dyDescent="0.2">
      <c r="F1765" s="138"/>
      <c r="G1765" s="138"/>
    </row>
    <row r="1766" spans="6:7" x14ac:dyDescent="0.2">
      <c r="F1766" s="138"/>
      <c r="G1766" s="138"/>
    </row>
    <row r="1767" spans="6:7" x14ac:dyDescent="0.2">
      <c r="F1767" s="138"/>
      <c r="G1767" s="138"/>
    </row>
    <row r="1768" spans="6:7" x14ac:dyDescent="0.2">
      <c r="F1768" s="138"/>
      <c r="G1768" s="138"/>
    </row>
    <row r="1769" spans="6:7" x14ac:dyDescent="0.2">
      <c r="F1769" s="138"/>
      <c r="G1769" s="138"/>
    </row>
    <row r="1770" spans="6:7" x14ac:dyDescent="0.2">
      <c r="F1770" s="138"/>
      <c r="G1770" s="138"/>
    </row>
    <row r="1771" spans="6:7" x14ac:dyDescent="0.2">
      <c r="F1771" s="138"/>
      <c r="G1771" s="138"/>
    </row>
    <row r="1772" spans="6:7" x14ac:dyDescent="0.2">
      <c r="F1772" s="138"/>
      <c r="G1772" s="138"/>
    </row>
    <row r="1773" spans="6:7" x14ac:dyDescent="0.2">
      <c r="F1773" s="138"/>
      <c r="G1773" s="138"/>
    </row>
    <row r="1774" spans="6:7" x14ac:dyDescent="0.2">
      <c r="F1774" s="138"/>
      <c r="G1774" s="138"/>
    </row>
    <row r="1775" spans="6:7" x14ac:dyDescent="0.2">
      <c r="F1775" s="138"/>
      <c r="G1775" s="138"/>
    </row>
    <row r="1776" spans="6:7" x14ac:dyDescent="0.2">
      <c r="F1776" s="138"/>
      <c r="G1776" s="138"/>
    </row>
    <row r="1777" spans="6:7" x14ac:dyDescent="0.2">
      <c r="F1777" s="138"/>
      <c r="G1777" s="138"/>
    </row>
    <row r="1778" spans="6:7" x14ac:dyDescent="0.2">
      <c r="F1778" s="138"/>
      <c r="G1778" s="138"/>
    </row>
    <row r="1779" spans="6:7" x14ac:dyDescent="0.2">
      <c r="F1779" s="138"/>
      <c r="G1779" s="138"/>
    </row>
    <row r="1780" spans="6:7" x14ac:dyDescent="0.2">
      <c r="F1780" s="138"/>
      <c r="G1780" s="138"/>
    </row>
    <row r="1781" spans="6:7" x14ac:dyDescent="0.2">
      <c r="F1781" s="138"/>
      <c r="G1781" s="138"/>
    </row>
    <row r="1782" spans="6:7" x14ac:dyDescent="0.2">
      <c r="F1782" s="138"/>
      <c r="G1782" s="138"/>
    </row>
    <row r="1783" spans="6:7" x14ac:dyDescent="0.2">
      <c r="F1783" s="138"/>
      <c r="G1783" s="138"/>
    </row>
    <row r="1784" spans="6:7" x14ac:dyDescent="0.2">
      <c r="F1784" s="138"/>
      <c r="G1784" s="138"/>
    </row>
    <row r="1785" spans="6:7" x14ac:dyDescent="0.2">
      <c r="F1785" s="138"/>
      <c r="G1785" s="138"/>
    </row>
    <row r="1786" spans="6:7" x14ac:dyDescent="0.2">
      <c r="F1786" s="138"/>
      <c r="G1786" s="138"/>
    </row>
    <row r="1787" spans="6:7" x14ac:dyDescent="0.2">
      <c r="F1787" s="138"/>
      <c r="G1787" s="138"/>
    </row>
    <row r="1788" spans="6:7" x14ac:dyDescent="0.2">
      <c r="F1788" s="138"/>
      <c r="G1788" s="138"/>
    </row>
    <row r="1789" spans="6:7" x14ac:dyDescent="0.2">
      <c r="F1789" s="138"/>
      <c r="G1789" s="138"/>
    </row>
    <row r="1790" spans="6:7" x14ac:dyDescent="0.2">
      <c r="F1790" s="138"/>
      <c r="G1790" s="138"/>
    </row>
    <row r="1791" spans="6:7" x14ac:dyDescent="0.2">
      <c r="F1791" s="138"/>
      <c r="G1791" s="138"/>
    </row>
    <row r="1792" spans="6:7" x14ac:dyDescent="0.2">
      <c r="F1792" s="138"/>
      <c r="G1792" s="138"/>
    </row>
    <row r="1793" spans="6:7" x14ac:dyDescent="0.2">
      <c r="F1793" s="138"/>
      <c r="G1793" s="138"/>
    </row>
    <row r="1794" spans="6:7" x14ac:dyDescent="0.2">
      <c r="F1794" s="138"/>
      <c r="G1794" s="138"/>
    </row>
    <row r="1795" spans="6:7" x14ac:dyDescent="0.2">
      <c r="F1795" s="138"/>
      <c r="G1795" s="138"/>
    </row>
    <row r="1796" spans="6:7" x14ac:dyDescent="0.2">
      <c r="F1796" s="138"/>
      <c r="G1796" s="138"/>
    </row>
    <row r="1797" spans="6:7" x14ac:dyDescent="0.2">
      <c r="F1797" s="138"/>
      <c r="G1797" s="138"/>
    </row>
    <row r="1798" spans="6:7" x14ac:dyDescent="0.2">
      <c r="F1798" s="138"/>
      <c r="G1798" s="138"/>
    </row>
    <row r="1799" spans="6:7" x14ac:dyDescent="0.2">
      <c r="F1799" s="138"/>
      <c r="G1799" s="138"/>
    </row>
    <row r="1800" spans="6:7" x14ac:dyDescent="0.2">
      <c r="F1800" s="138"/>
      <c r="G1800" s="138"/>
    </row>
    <row r="1801" spans="6:7" x14ac:dyDescent="0.2">
      <c r="F1801" s="138"/>
      <c r="G1801" s="138"/>
    </row>
    <row r="1802" spans="6:7" x14ac:dyDescent="0.2">
      <c r="F1802" s="138"/>
      <c r="G1802" s="138"/>
    </row>
    <row r="1803" spans="6:7" x14ac:dyDescent="0.2">
      <c r="F1803" s="138"/>
      <c r="G1803" s="138"/>
    </row>
    <row r="1804" spans="6:7" x14ac:dyDescent="0.2">
      <c r="F1804" s="138"/>
      <c r="G1804" s="138"/>
    </row>
    <row r="1805" spans="6:7" x14ac:dyDescent="0.2">
      <c r="F1805" s="138"/>
      <c r="G1805" s="138"/>
    </row>
    <row r="1806" spans="6:7" x14ac:dyDescent="0.2">
      <c r="F1806" s="138"/>
      <c r="G1806" s="138"/>
    </row>
    <row r="1807" spans="6:7" x14ac:dyDescent="0.2">
      <c r="F1807" s="138"/>
      <c r="G1807" s="138"/>
    </row>
    <row r="1808" spans="6:7" x14ac:dyDescent="0.2">
      <c r="F1808" s="138"/>
      <c r="G1808" s="138"/>
    </row>
    <row r="1809" spans="6:7" x14ac:dyDescent="0.2">
      <c r="F1809" s="138"/>
      <c r="G1809" s="138"/>
    </row>
    <row r="1810" spans="6:7" x14ac:dyDescent="0.2">
      <c r="F1810" s="138"/>
      <c r="G1810" s="138"/>
    </row>
    <row r="1811" spans="6:7" x14ac:dyDescent="0.2">
      <c r="F1811" s="138"/>
      <c r="G1811" s="138"/>
    </row>
    <row r="1812" spans="6:7" x14ac:dyDescent="0.2">
      <c r="F1812" s="138"/>
      <c r="G1812" s="138"/>
    </row>
    <row r="1813" spans="6:7" x14ac:dyDescent="0.2">
      <c r="F1813" s="138"/>
      <c r="G1813" s="138"/>
    </row>
    <row r="1814" spans="6:7" x14ac:dyDescent="0.2">
      <c r="F1814" s="138"/>
      <c r="G1814" s="138"/>
    </row>
    <row r="1815" spans="6:7" x14ac:dyDescent="0.2">
      <c r="F1815" s="138"/>
      <c r="G1815" s="138"/>
    </row>
    <row r="1816" spans="6:7" x14ac:dyDescent="0.2">
      <c r="F1816" s="138"/>
      <c r="G1816" s="138"/>
    </row>
    <row r="1817" spans="6:7" x14ac:dyDescent="0.2">
      <c r="F1817" s="138"/>
      <c r="G1817" s="138"/>
    </row>
    <row r="1818" spans="6:7" x14ac:dyDescent="0.2">
      <c r="F1818" s="138"/>
      <c r="G1818" s="138"/>
    </row>
    <row r="1819" spans="6:7" x14ac:dyDescent="0.2">
      <c r="F1819" s="138"/>
      <c r="G1819" s="138"/>
    </row>
    <row r="1820" spans="6:7" x14ac:dyDescent="0.2">
      <c r="F1820" s="138"/>
      <c r="G1820" s="138"/>
    </row>
    <row r="1821" spans="6:7" x14ac:dyDescent="0.2">
      <c r="F1821" s="138"/>
      <c r="G1821" s="138"/>
    </row>
    <row r="1822" spans="6:7" x14ac:dyDescent="0.2">
      <c r="F1822" s="138"/>
      <c r="G1822" s="138"/>
    </row>
    <row r="1823" spans="6:7" x14ac:dyDescent="0.2">
      <c r="F1823" s="138"/>
      <c r="G1823" s="138"/>
    </row>
    <row r="1824" spans="6:7" x14ac:dyDescent="0.2">
      <c r="F1824" s="138"/>
      <c r="G1824" s="138"/>
    </row>
    <row r="1825" spans="6:7" x14ac:dyDescent="0.2">
      <c r="F1825" s="138"/>
      <c r="G1825" s="138"/>
    </row>
    <row r="1826" spans="6:7" x14ac:dyDescent="0.2">
      <c r="F1826" s="138"/>
      <c r="G1826" s="138"/>
    </row>
    <row r="1827" spans="6:7" x14ac:dyDescent="0.2">
      <c r="F1827" s="138"/>
      <c r="G1827" s="138"/>
    </row>
    <row r="1828" spans="6:7" x14ac:dyDescent="0.2">
      <c r="F1828" s="138"/>
      <c r="G1828" s="138"/>
    </row>
    <row r="1829" spans="6:7" x14ac:dyDescent="0.2">
      <c r="F1829" s="138"/>
      <c r="G1829" s="138"/>
    </row>
    <row r="1830" spans="6:7" x14ac:dyDescent="0.2">
      <c r="F1830" s="138"/>
      <c r="G1830" s="138"/>
    </row>
    <row r="1831" spans="6:7" x14ac:dyDescent="0.2">
      <c r="F1831" s="138"/>
      <c r="G1831" s="138"/>
    </row>
    <row r="1832" spans="6:7" x14ac:dyDescent="0.2">
      <c r="F1832" s="138"/>
      <c r="G1832" s="138"/>
    </row>
    <row r="1833" spans="6:7" x14ac:dyDescent="0.2">
      <c r="F1833" s="138"/>
      <c r="G1833" s="138"/>
    </row>
    <row r="1834" spans="6:7" x14ac:dyDescent="0.2">
      <c r="F1834" s="138"/>
      <c r="G1834" s="138"/>
    </row>
    <row r="1835" spans="6:7" x14ac:dyDescent="0.2">
      <c r="F1835" s="138"/>
      <c r="G1835" s="138"/>
    </row>
    <row r="1836" spans="6:7" x14ac:dyDescent="0.2">
      <c r="F1836" s="138"/>
      <c r="G1836" s="138"/>
    </row>
    <row r="1837" spans="6:7" x14ac:dyDescent="0.2">
      <c r="F1837" s="138"/>
      <c r="G1837" s="138"/>
    </row>
    <row r="1838" spans="6:7" x14ac:dyDescent="0.2">
      <c r="F1838" s="138"/>
      <c r="G1838" s="138"/>
    </row>
    <row r="1839" spans="6:7" x14ac:dyDescent="0.2">
      <c r="F1839" s="138"/>
      <c r="G1839" s="138"/>
    </row>
    <row r="1840" spans="6:7" x14ac:dyDescent="0.2">
      <c r="F1840" s="138"/>
      <c r="G1840" s="138"/>
    </row>
    <row r="1841" spans="6:7" x14ac:dyDescent="0.2">
      <c r="F1841" s="138"/>
      <c r="G1841" s="138"/>
    </row>
    <row r="1842" spans="6:7" x14ac:dyDescent="0.2">
      <c r="F1842" s="138"/>
      <c r="G1842" s="138"/>
    </row>
    <row r="1843" spans="6:7" x14ac:dyDescent="0.2">
      <c r="F1843" s="138"/>
      <c r="G1843" s="138"/>
    </row>
    <row r="1844" spans="6:7" x14ac:dyDescent="0.2">
      <c r="F1844" s="138"/>
      <c r="G1844" s="138"/>
    </row>
    <row r="1845" spans="6:7" x14ac:dyDescent="0.2">
      <c r="F1845" s="138"/>
      <c r="G1845" s="138"/>
    </row>
    <row r="1846" spans="6:7" x14ac:dyDescent="0.2">
      <c r="F1846" s="138"/>
      <c r="G1846" s="138"/>
    </row>
    <row r="1847" spans="6:7" x14ac:dyDescent="0.2">
      <c r="F1847" s="138"/>
      <c r="G1847" s="138"/>
    </row>
    <row r="1848" spans="6:7" x14ac:dyDescent="0.2">
      <c r="F1848" s="138"/>
      <c r="G1848" s="138"/>
    </row>
    <row r="1849" spans="6:7" x14ac:dyDescent="0.2">
      <c r="F1849" s="138"/>
      <c r="G1849" s="138"/>
    </row>
    <row r="1850" spans="6:7" x14ac:dyDescent="0.2">
      <c r="F1850" s="138"/>
      <c r="G1850" s="138"/>
    </row>
    <row r="1851" spans="6:7" x14ac:dyDescent="0.2">
      <c r="F1851" s="138"/>
      <c r="G1851" s="138"/>
    </row>
    <row r="1852" spans="6:7" x14ac:dyDescent="0.2">
      <c r="F1852" s="138"/>
      <c r="G1852" s="138"/>
    </row>
    <row r="1853" spans="6:7" x14ac:dyDescent="0.2">
      <c r="F1853" s="138"/>
      <c r="G1853" s="138"/>
    </row>
    <row r="1854" spans="6:7" x14ac:dyDescent="0.2">
      <c r="F1854" s="138"/>
      <c r="G1854" s="138"/>
    </row>
    <row r="1855" spans="6:7" x14ac:dyDescent="0.2">
      <c r="F1855" s="138"/>
      <c r="G1855" s="138"/>
    </row>
    <row r="1856" spans="6:7" x14ac:dyDescent="0.2">
      <c r="F1856" s="138"/>
      <c r="G1856" s="138"/>
    </row>
    <row r="1857" spans="6:7" x14ac:dyDescent="0.2">
      <c r="F1857" s="138"/>
      <c r="G1857" s="138"/>
    </row>
    <row r="1858" spans="6:7" x14ac:dyDescent="0.2">
      <c r="F1858" s="138"/>
      <c r="G1858" s="138"/>
    </row>
    <row r="1859" spans="6:7" x14ac:dyDescent="0.2">
      <c r="F1859" s="138"/>
      <c r="G1859" s="138"/>
    </row>
    <row r="1860" spans="6:7" x14ac:dyDescent="0.2">
      <c r="F1860" s="138"/>
      <c r="G1860" s="138"/>
    </row>
    <row r="1861" spans="6:7" x14ac:dyDescent="0.2">
      <c r="F1861" s="138"/>
      <c r="G1861" s="138"/>
    </row>
    <row r="1862" spans="6:7" x14ac:dyDescent="0.2">
      <c r="F1862" s="138"/>
      <c r="G1862" s="138"/>
    </row>
    <row r="1863" spans="6:7" x14ac:dyDescent="0.2">
      <c r="F1863" s="138"/>
      <c r="G1863" s="138"/>
    </row>
    <row r="1864" spans="6:7" x14ac:dyDescent="0.2">
      <c r="F1864" s="138"/>
      <c r="G1864" s="138"/>
    </row>
    <row r="1865" spans="6:7" x14ac:dyDescent="0.2">
      <c r="F1865" s="138"/>
      <c r="G1865" s="138"/>
    </row>
    <row r="1866" spans="6:7" x14ac:dyDescent="0.2">
      <c r="F1866" s="138"/>
      <c r="G1866" s="138"/>
    </row>
    <row r="1867" spans="6:7" x14ac:dyDescent="0.2">
      <c r="F1867" s="138"/>
      <c r="G1867" s="138"/>
    </row>
    <row r="1868" spans="6:7" x14ac:dyDescent="0.2">
      <c r="F1868" s="138"/>
      <c r="G1868" s="138"/>
    </row>
    <row r="1869" spans="6:7" x14ac:dyDescent="0.2">
      <c r="F1869" s="138"/>
      <c r="G1869" s="138"/>
    </row>
    <row r="1870" spans="6:7" x14ac:dyDescent="0.2">
      <c r="F1870" s="138"/>
      <c r="G1870" s="138"/>
    </row>
    <row r="1871" spans="6:7" x14ac:dyDescent="0.2">
      <c r="F1871" s="138"/>
      <c r="G1871" s="138"/>
    </row>
    <row r="1872" spans="6:7" x14ac:dyDescent="0.2">
      <c r="F1872" s="138"/>
      <c r="G1872" s="138"/>
    </row>
    <row r="1873" spans="6:7" x14ac:dyDescent="0.2">
      <c r="F1873" s="138"/>
      <c r="G1873" s="138"/>
    </row>
    <row r="1874" spans="6:7" x14ac:dyDescent="0.2">
      <c r="F1874" s="138"/>
      <c r="G1874" s="138"/>
    </row>
    <row r="1875" spans="6:7" x14ac:dyDescent="0.2">
      <c r="F1875" s="138"/>
      <c r="G1875" s="138"/>
    </row>
    <row r="1876" spans="6:7" x14ac:dyDescent="0.2">
      <c r="F1876" s="138"/>
      <c r="G1876" s="138"/>
    </row>
    <row r="1877" spans="6:7" x14ac:dyDescent="0.2">
      <c r="F1877" s="138"/>
      <c r="G1877" s="138"/>
    </row>
    <row r="1878" spans="6:7" x14ac:dyDescent="0.2">
      <c r="F1878" s="138"/>
      <c r="G1878" s="138"/>
    </row>
    <row r="1879" spans="6:7" x14ac:dyDescent="0.2">
      <c r="F1879" s="138"/>
      <c r="G1879" s="138"/>
    </row>
    <row r="1880" spans="6:7" x14ac:dyDescent="0.2">
      <c r="F1880" s="138"/>
      <c r="G1880" s="138"/>
    </row>
    <row r="1881" spans="6:7" x14ac:dyDescent="0.2">
      <c r="F1881" s="138"/>
      <c r="G1881" s="138"/>
    </row>
    <row r="1882" spans="6:7" x14ac:dyDescent="0.2">
      <c r="F1882" s="138"/>
      <c r="G1882" s="138"/>
    </row>
    <row r="1883" spans="6:7" x14ac:dyDescent="0.2">
      <c r="F1883" s="138"/>
      <c r="G1883" s="138"/>
    </row>
    <row r="1884" spans="6:7" x14ac:dyDescent="0.2">
      <c r="F1884" s="138"/>
      <c r="G1884" s="138"/>
    </row>
    <row r="1885" spans="6:7" x14ac:dyDescent="0.2">
      <c r="F1885" s="138"/>
      <c r="G1885" s="138"/>
    </row>
    <row r="1886" spans="6:7" x14ac:dyDescent="0.2">
      <c r="F1886" s="138"/>
      <c r="G1886" s="138"/>
    </row>
    <row r="1887" spans="6:7" x14ac:dyDescent="0.2">
      <c r="F1887" s="138"/>
      <c r="G1887" s="138"/>
    </row>
    <row r="1888" spans="6:7" x14ac:dyDescent="0.2">
      <c r="F1888" s="138"/>
      <c r="G1888" s="138"/>
    </row>
    <row r="1889" spans="6:7" x14ac:dyDescent="0.2">
      <c r="F1889" s="138"/>
      <c r="G1889" s="138"/>
    </row>
    <row r="1890" spans="6:7" x14ac:dyDescent="0.2">
      <c r="F1890" s="138"/>
      <c r="G1890" s="138"/>
    </row>
    <row r="1891" spans="6:7" x14ac:dyDescent="0.2">
      <c r="F1891" s="138"/>
      <c r="G1891" s="138"/>
    </row>
    <row r="1892" spans="6:7" x14ac:dyDescent="0.2">
      <c r="F1892" s="138"/>
      <c r="G1892" s="138"/>
    </row>
    <row r="1893" spans="6:7" x14ac:dyDescent="0.2">
      <c r="F1893" s="138"/>
      <c r="G1893" s="138"/>
    </row>
    <row r="1894" spans="6:7" x14ac:dyDescent="0.2">
      <c r="F1894" s="138"/>
      <c r="G1894" s="138"/>
    </row>
    <row r="1895" spans="6:7" x14ac:dyDescent="0.2">
      <c r="F1895" s="138"/>
      <c r="G1895" s="138"/>
    </row>
    <row r="1896" spans="6:7" x14ac:dyDescent="0.2">
      <c r="F1896" s="138"/>
      <c r="G1896" s="138"/>
    </row>
    <row r="1897" spans="6:7" x14ac:dyDescent="0.2">
      <c r="F1897" s="138"/>
      <c r="G1897" s="138"/>
    </row>
    <row r="1898" spans="6:7" x14ac:dyDescent="0.2">
      <c r="F1898" s="138"/>
      <c r="G1898" s="138"/>
    </row>
    <row r="1899" spans="6:7" x14ac:dyDescent="0.2">
      <c r="F1899" s="138"/>
      <c r="G1899" s="138"/>
    </row>
    <row r="1900" spans="6:7" x14ac:dyDescent="0.2">
      <c r="F1900" s="138"/>
      <c r="G1900" s="138"/>
    </row>
    <row r="1901" spans="6:7" x14ac:dyDescent="0.2">
      <c r="F1901" s="138"/>
      <c r="G1901" s="138"/>
    </row>
    <row r="1902" spans="6:7" x14ac:dyDescent="0.2">
      <c r="F1902" s="138"/>
      <c r="G1902" s="138"/>
    </row>
    <row r="1903" spans="6:7" x14ac:dyDescent="0.2">
      <c r="F1903" s="138"/>
      <c r="G1903" s="138"/>
    </row>
    <row r="1904" spans="6:7" x14ac:dyDescent="0.2">
      <c r="F1904" s="138"/>
      <c r="G1904" s="138"/>
    </row>
    <row r="1905" spans="6:7" x14ac:dyDescent="0.2">
      <c r="F1905" s="138"/>
      <c r="G1905" s="138"/>
    </row>
    <row r="1906" spans="6:7" x14ac:dyDescent="0.2">
      <c r="F1906" s="138"/>
      <c r="G1906" s="138"/>
    </row>
    <row r="1907" spans="6:7" x14ac:dyDescent="0.2">
      <c r="F1907" s="138"/>
      <c r="G1907" s="138"/>
    </row>
    <row r="1908" spans="6:7" x14ac:dyDescent="0.2">
      <c r="F1908" s="138"/>
      <c r="G1908" s="138"/>
    </row>
    <row r="1909" spans="6:7" x14ac:dyDescent="0.2">
      <c r="F1909" s="138"/>
      <c r="G1909" s="138"/>
    </row>
    <row r="1910" spans="6:7" x14ac:dyDescent="0.2">
      <c r="F1910" s="138"/>
      <c r="G1910" s="138"/>
    </row>
    <row r="1911" spans="6:7" x14ac:dyDescent="0.2">
      <c r="F1911" s="138"/>
      <c r="G1911" s="138"/>
    </row>
    <row r="1912" spans="6:7" x14ac:dyDescent="0.2">
      <c r="F1912" s="138"/>
      <c r="G1912" s="138"/>
    </row>
    <row r="1913" spans="6:7" x14ac:dyDescent="0.2">
      <c r="F1913" s="138"/>
      <c r="G1913" s="138"/>
    </row>
    <row r="1914" spans="6:7" x14ac:dyDescent="0.2">
      <c r="F1914" s="138"/>
      <c r="G1914" s="138"/>
    </row>
    <row r="1915" spans="6:7" x14ac:dyDescent="0.2">
      <c r="F1915" s="138"/>
      <c r="G1915" s="138"/>
    </row>
    <row r="1916" spans="6:7" x14ac:dyDescent="0.2">
      <c r="F1916" s="138"/>
      <c r="G1916" s="138"/>
    </row>
    <row r="1917" spans="6:7" x14ac:dyDescent="0.2">
      <c r="F1917" s="138"/>
      <c r="G1917" s="138"/>
    </row>
    <row r="1918" spans="6:7" x14ac:dyDescent="0.2">
      <c r="F1918" s="138"/>
      <c r="G1918" s="138"/>
    </row>
    <row r="1919" spans="6:7" x14ac:dyDescent="0.2">
      <c r="F1919" s="138"/>
      <c r="G1919" s="138"/>
    </row>
    <row r="1920" spans="6:7" x14ac:dyDescent="0.2">
      <c r="F1920" s="138"/>
      <c r="G1920" s="138"/>
    </row>
    <row r="1921" spans="6:7" x14ac:dyDescent="0.2">
      <c r="F1921" s="138"/>
      <c r="G1921" s="138"/>
    </row>
    <row r="1922" spans="6:7" x14ac:dyDescent="0.2">
      <c r="F1922" s="138"/>
      <c r="G1922" s="138"/>
    </row>
    <row r="1923" spans="6:7" x14ac:dyDescent="0.2">
      <c r="F1923" s="138"/>
      <c r="G1923" s="138"/>
    </row>
    <row r="1924" spans="6:7" x14ac:dyDescent="0.2">
      <c r="F1924" s="138"/>
      <c r="G1924" s="138"/>
    </row>
    <row r="1925" spans="6:7" x14ac:dyDescent="0.2">
      <c r="F1925" s="138"/>
      <c r="G1925" s="138"/>
    </row>
    <row r="1926" spans="6:7" x14ac:dyDescent="0.2">
      <c r="F1926" s="138"/>
      <c r="G1926" s="138"/>
    </row>
    <row r="1927" spans="6:7" x14ac:dyDescent="0.2">
      <c r="F1927" s="138"/>
      <c r="G1927" s="138"/>
    </row>
    <row r="1928" spans="6:7" x14ac:dyDescent="0.2">
      <c r="F1928" s="138"/>
      <c r="G1928" s="138"/>
    </row>
    <row r="1929" spans="6:7" x14ac:dyDescent="0.2">
      <c r="F1929" s="138"/>
      <c r="G1929" s="138"/>
    </row>
    <row r="1930" spans="6:7" x14ac:dyDescent="0.2">
      <c r="F1930" s="138"/>
      <c r="G1930" s="138"/>
    </row>
    <row r="1931" spans="6:7" x14ac:dyDescent="0.2">
      <c r="F1931" s="138"/>
      <c r="G1931" s="138"/>
    </row>
    <row r="1932" spans="6:7" x14ac:dyDescent="0.2">
      <c r="F1932" s="138"/>
      <c r="G1932" s="138"/>
    </row>
    <row r="1933" spans="6:7" x14ac:dyDescent="0.2">
      <c r="F1933" s="138"/>
      <c r="G1933" s="138"/>
    </row>
    <row r="1934" spans="6:7" x14ac:dyDescent="0.2">
      <c r="F1934" s="138"/>
      <c r="G1934" s="138"/>
    </row>
    <row r="1935" spans="6:7" x14ac:dyDescent="0.2">
      <c r="F1935" s="138"/>
      <c r="G1935" s="138"/>
    </row>
    <row r="1936" spans="6:7" x14ac:dyDescent="0.2">
      <c r="F1936" s="138"/>
      <c r="G1936" s="138"/>
    </row>
    <row r="1937" spans="6:7" x14ac:dyDescent="0.2">
      <c r="F1937" s="138"/>
      <c r="G1937" s="138"/>
    </row>
    <row r="1938" spans="6:7" x14ac:dyDescent="0.2">
      <c r="F1938" s="138"/>
      <c r="G1938" s="138"/>
    </row>
    <row r="1939" spans="6:7" x14ac:dyDescent="0.2">
      <c r="F1939" s="138"/>
      <c r="G1939" s="138"/>
    </row>
    <row r="1940" spans="6:7" x14ac:dyDescent="0.2">
      <c r="F1940" s="138"/>
      <c r="G1940" s="138"/>
    </row>
    <row r="1941" spans="6:7" x14ac:dyDescent="0.2">
      <c r="F1941" s="138"/>
      <c r="G1941" s="138"/>
    </row>
    <row r="1942" spans="6:7" x14ac:dyDescent="0.2">
      <c r="F1942" s="138"/>
      <c r="G1942" s="138"/>
    </row>
    <row r="1943" spans="6:7" x14ac:dyDescent="0.2">
      <c r="F1943" s="138"/>
      <c r="G1943" s="138"/>
    </row>
    <row r="1944" spans="6:7" x14ac:dyDescent="0.2">
      <c r="F1944" s="138"/>
      <c r="G1944" s="138"/>
    </row>
    <row r="1945" spans="6:7" x14ac:dyDescent="0.2">
      <c r="F1945" s="138"/>
      <c r="G1945" s="138"/>
    </row>
    <row r="1946" spans="6:7" x14ac:dyDescent="0.2">
      <c r="F1946" s="138"/>
      <c r="G1946" s="138"/>
    </row>
    <row r="1947" spans="6:7" x14ac:dyDescent="0.2">
      <c r="F1947" s="138"/>
      <c r="G1947" s="138"/>
    </row>
    <row r="1948" spans="6:7" x14ac:dyDescent="0.2">
      <c r="F1948" s="138"/>
      <c r="G1948" s="138"/>
    </row>
    <row r="1949" spans="6:7" x14ac:dyDescent="0.2">
      <c r="F1949" s="138"/>
      <c r="G1949" s="138"/>
    </row>
    <row r="1950" spans="6:7" x14ac:dyDescent="0.2">
      <c r="F1950" s="138"/>
      <c r="G1950" s="138"/>
    </row>
    <row r="1951" spans="6:7" x14ac:dyDescent="0.2">
      <c r="F1951" s="138"/>
      <c r="G1951" s="138"/>
    </row>
    <row r="1952" spans="6:7" x14ac:dyDescent="0.2">
      <c r="F1952" s="138"/>
      <c r="G1952" s="138"/>
    </row>
    <row r="1953" spans="6:7" x14ac:dyDescent="0.2">
      <c r="F1953" s="138"/>
      <c r="G1953" s="138"/>
    </row>
    <row r="1954" spans="6:7" x14ac:dyDescent="0.2">
      <c r="F1954" s="138"/>
      <c r="G1954" s="138"/>
    </row>
    <row r="1955" spans="6:7" x14ac:dyDescent="0.2">
      <c r="F1955" s="138"/>
      <c r="G1955" s="138"/>
    </row>
    <row r="1956" spans="6:7" x14ac:dyDescent="0.2">
      <c r="F1956" s="138"/>
      <c r="G1956" s="138"/>
    </row>
    <row r="1957" spans="6:7" x14ac:dyDescent="0.2">
      <c r="F1957" s="138"/>
      <c r="G1957" s="138"/>
    </row>
    <row r="1958" spans="6:7" x14ac:dyDescent="0.2">
      <c r="F1958" s="138"/>
      <c r="G1958" s="138"/>
    </row>
    <row r="1959" spans="6:7" x14ac:dyDescent="0.2">
      <c r="F1959" s="138"/>
      <c r="G1959" s="138"/>
    </row>
    <row r="1960" spans="6:7" x14ac:dyDescent="0.2">
      <c r="F1960" s="138"/>
      <c r="G1960" s="138"/>
    </row>
    <row r="1961" spans="6:7" x14ac:dyDescent="0.2">
      <c r="F1961" s="138"/>
      <c r="G1961" s="138"/>
    </row>
    <row r="1962" spans="6:7" x14ac:dyDescent="0.2">
      <c r="F1962" s="138"/>
      <c r="G1962" s="138"/>
    </row>
    <row r="1963" spans="6:7" x14ac:dyDescent="0.2">
      <c r="F1963" s="138"/>
      <c r="G1963" s="138"/>
    </row>
    <row r="1964" spans="6:7" x14ac:dyDescent="0.2">
      <c r="F1964" s="138"/>
      <c r="G1964" s="138"/>
    </row>
    <row r="1965" spans="6:7" x14ac:dyDescent="0.2">
      <c r="F1965" s="138"/>
      <c r="G1965" s="138"/>
    </row>
    <row r="1966" spans="6:7" x14ac:dyDescent="0.2">
      <c r="F1966" s="138"/>
      <c r="G1966" s="138"/>
    </row>
    <row r="1967" spans="6:7" x14ac:dyDescent="0.2">
      <c r="F1967" s="138"/>
      <c r="G1967" s="138"/>
    </row>
    <row r="1968" spans="6:7" x14ac:dyDescent="0.2">
      <c r="F1968" s="138"/>
      <c r="G1968" s="138"/>
    </row>
  </sheetData>
  <mergeCells count="32">
    <mergeCell ref="E144:F144"/>
    <mergeCell ref="S11:S12"/>
    <mergeCell ref="T11:T12"/>
    <mergeCell ref="U11:U12"/>
    <mergeCell ref="V11:V12"/>
    <mergeCell ref="A141:E141"/>
    <mergeCell ref="M11:M12"/>
    <mergeCell ref="N11:N12"/>
    <mergeCell ref="O11:O12"/>
    <mergeCell ref="P11:P12"/>
    <mergeCell ref="G11:G12"/>
    <mergeCell ref="H11:H12"/>
    <mergeCell ref="I11:I12"/>
    <mergeCell ref="J11:J12"/>
    <mergeCell ref="K11:K12"/>
    <mergeCell ref="L11:L12"/>
    <mergeCell ref="T5:W5"/>
    <mergeCell ref="S6:W6"/>
    <mergeCell ref="S7:W7"/>
    <mergeCell ref="A9:V9"/>
    <mergeCell ref="A10:A12"/>
    <mergeCell ref="B10:B12"/>
    <mergeCell ref="C10:C12"/>
    <mergeCell ref="D10:D12"/>
    <mergeCell ref="E10:E12"/>
    <mergeCell ref="F10:K10"/>
    <mergeCell ref="L10:Q10"/>
    <mergeCell ref="R10:W10"/>
    <mergeCell ref="F11:F12"/>
    <mergeCell ref="W11:W12"/>
    <mergeCell ref="Q11:Q12"/>
    <mergeCell ref="R11:R12"/>
  </mergeCells>
  <conditionalFormatting sqref="P17:P19">
    <cfRule type="cellIs" priority="1" operator="between">
      <formula>"равно"</formula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verticalDpi="0" r:id="rId1"/>
  <headerFooter differentFirst="1">
    <oddHeader>&amp;RПродовження додатку 2</oddHeader>
  </headerFooter>
  <rowBreaks count="3" manualBreakCount="3">
    <brk id="86" max="22" man="1"/>
    <brk id="174" max="22" man="1"/>
    <brk id="227" max="22" man="1"/>
  </rowBreaks>
  <colBreaks count="1" manualBreakCount="1">
    <brk id="2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дод1</vt:lpstr>
      <vt:lpstr>дод2</vt:lpstr>
      <vt:lpstr>дод1!Заголовки_для_печати</vt:lpstr>
      <vt:lpstr>дод2!Заголовки_для_печати</vt:lpstr>
      <vt:lpstr>дод1!Область_печати</vt:lpstr>
      <vt:lpstr>дод2!Область_печати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Дуброва Катерина</cp:lastModifiedBy>
  <cp:lastPrinted>2021-08-05T07:10:20Z</cp:lastPrinted>
  <dcterms:created xsi:type="dcterms:W3CDTF">2004-10-20T06:45:28Z</dcterms:created>
  <dcterms:modified xsi:type="dcterms:W3CDTF">2021-08-05T07:11:43Z</dcterms:modified>
</cp:coreProperties>
</file>