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90" yWindow="30" windowWidth="21390" windowHeight="90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53" i="1" l="1"/>
  <c r="G34" i="1"/>
  <c r="G60" i="1"/>
  <c r="G62" i="1"/>
  <c r="G61" i="1"/>
  <c r="F56" i="1"/>
  <c r="F62" i="1" s="1"/>
  <c r="E56" i="1"/>
  <c r="D56" i="1"/>
  <c r="F44" i="1"/>
  <c r="F38" i="1"/>
  <c r="F60" i="1" s="1"/>
  <c r="F47" i="1"/>
  <c r="F20" i="1"/>
  <c r="F59" i="1" s="1"/>
  <c r="E47" i="1"/>
  <c r="G20" i="1"/>
  <c r="G58" i="1" s="1"/>
  <c r="D53" i="1"/>
  <c r="D44" i="1"/>
  <c r="G50" i="1"/>
  <c r="G63" i="1" s="1"/>
  <c r="G38" i="1"/>
  <c r="G44" i="1"/>
  <c r="E44" i="1"/>
  <c r="E38" i="1"/>
  <c r="E34" i="1"/>
  <c r="E30" i="1"/>
  <c r="E20" i="1"/>
  <c r="G30" i="1"/>
  <c r="D50" i="1"/>
  <c r="D47" i="1"/>
  <c r="D38" i="1"/>
  <c r="D34" i="1"/>
  <c r="D30" i="1"/>
  <c r="D20" i="1"/>
  <c r="F58" i="1" l="1"/>
  <c r="G59" i="1"/>
  <c r="E58" i="1"/>
  <c r="D58" i="1"/>
</calcChain>
</file>

<file path=xl/sharedStrings.xml><?xml version="1.0" encoding="utf-8"?>
<sst xmlns="http://schemas.openxmlformats.org/spreadsheetml/2006/main" count="75" uniqueCount="61">
  <si>
    <t>№ з/п</t>
  </si>
  <si>
    <t>Найменування заходу</t>
  </si>
  <si>
    <t xml:space="preserve"> Виконавці</t>
  </si>
  <si>
    <t>Благоустрій територій</t>
  </si>
  <si>
    <t>Витрати на електроенергію для вуличного освітлення</t>
  </si>
  <si>
    <t>Утримання вуличного освітлення</t>
  </si>
  <si>
    <t>Утримання доріг</t>
  </si>
  <si>
    <t>Облаштування дитячих та спортивних майданчиків</t>
  </si>
  <si>
    <t xml:space="preserve">Облаштування об'єктів благоустрою (огородження, лавочки, урни, баки і т.д.) </t>
  </si>
  <si>
    <t>Влаштування вуличного освітлення</t>
  </si>
  <si>
    <t>Всього:</t>
  </si>
  <si>
    <t>Безпека дорожнього руху</t>
  </si>
  <si>
    <t>Поточний ремонт асфальтобетонного покриття доріг  (ямковий ремонт)</t>
  </si>
  <si>
    <t>Розмітка доріг</t>
  </si>
  <si>
    <t>Розмітка пішоходних переходів</t>
  </si>
  <si>
    <t>Встановлення дорожніх знаків</t>
  </si>
  <si>
    <t>Встановлення сповільнювачів руху автотранспорту</t>
  </si>
  <si>
    <t>Улаштування навісів автобусних зупинок</t>
  </si>
  <si>
    <t>Влаштування стоянок автомобілів</t>
  </si>
  <si>
    <t>Поводження з відходами</t>
  </si>
  <si>
    <t>Придбання контейнерів для сміття</t>
  </si>
  <si>
    <t>Розроблення норм надання послуг з вивезення ТПВ</t>
  </si>
  <si>
    <t>Забезпечення потреб споживачів у питній воді нормативної якості</t>
  </si>
  <si>
    <t>Встановлення лічильників холодної води</t>
  </si>
  <si>
    <t>Оновлення мереж теплового господарства</t>
  </si>
  <si>
    <t>Оновлення мереж централізованого теплопостачання (в т.ч. придбання обладнання)</t>
  </si>
  <si>
    <t>Встановлення лічильників теплової енергії та гарячої води</t>
  </si>
  <si>
    <t>Регулювання теплової мережі</t>
  </si>
  <si>
    <t>Підтримка розвитку комунальних підприємств</t>
  </si>
  <si>
    <t>Впровадження сучасних технологій (придбання спецтехніки, спецобладнання і т.д.) з внесенням в статутний капітал</t>
  </si>
  <si>
    <t>Виконання судових рішень</t>
  </si>
  <si>
    <t>Стягнення коштів за судовими рішеннями</t>
  </si>
  <si>
    <t>ВК ВМР</t>
  </si>
  <si>
    <t>КП ЖКС ВМР</t>
  </si>
  <si>
    <t>Оновлення мереж централізованого  водопостачання та водовідведення           (в т.ч. придбання обладнання)</t>
  </si>
  <si>
    <t>КП "Благоустрій" ВМР</t>
  </si>
  <si>
    <r>
      <t xml:space="preserve">Виділені кошти в 2021 році, </t>
    </r>
    <r>
      <rPr>
        <b/>
        <i/>
        <sz val="10"/>
        <color rgb="FFFF0000"/>
        <rFont val="Times New Roman"/>
        <family val="1"/>
        <charset val="204"/>
      </rPr>
      <t>тис.грн.</t>
    </r>
  </si>
  <si>
    <t>Виконання робіт з поточних ремонтів</t>
  </si>
  <si>
    <t>Поточний ремонт</t>
  </si>
  <si>
    <t>Відшкодування вартості лічильників обліку теплової енергії</t>
  </si>
  <si>
    <t>ДЖКГМБ   ВК ВМР</t>
  </si>
  <si>
    <t xml:space="preserve"> КП "Благоустрій" ВМР,                     КП "ЖКС" ВМР,  КП «ВТВК» ВМР</t>
  </si>
  <si>
    <t>КМКП, КП «ВТВК» ВМР</t>
  </si>
  <si>
    <t>КП «ВТВК» ВМР</t>
  </si>
  <si>
    <t>КП "Благоустрій" ВМР, КП «УК «ЖКС» ВМР, КП «ВТВК» ВМР</t>
  </si>
  <si>
    <r>
      <t xml:space="preserve">Ріш. м.р. </t>
    </r>
    <r>
      <rPr>
        <b/>
        <sz val="10"/>
        <color rgb="FFFF0000"/>
        <rFont val="Times New Roman"/>
        <family val="1"/>
        <charset val="204"/>
      </rPr>
      <t>від 25.06.2021      №526</t>
    </r>
  </si>
  <si>
    <t>Витрати на утримання спільного майна</t>
  </si>
  <si>
    <t xml:space="preserve">                                      Житловий фонд</t>
  </si>
  <si>
    <r>
      <t xml:space="preserve">Проєкт ріш.м.р. </t>
    </r>
    <r>
      <rPr>
        <b/>
        <u/>
        <sz val="10"/>
        <color rgb="FFFF0000"/>
        <rFont val="Times New Roman"/>
        <family val="1"/>
        <charset val="204"/>
      </rPr>
      <t>від 15.07.2021 №787 (нова ред. від  __08.2021)</t>
    </r>
  </si>
  <si>
    <t>ВСЬОГО за Програмою, в т.ч. для:</t>
  </si>
  <si>
    <t>КП "Вараштепловодоканал" ВМР</t>
  </si>
  <si>
    <t>КП "УК"ЖКС" "ВМР</t>
  </si>
  <si>
    <r>
      <t xml:space="preserve">Утримання </t>
    </r>
    <r>
      <rPr>
        <sz val="10"/>
        <color rgb="FFFF0000"/>
        <rFont val="Times New Roman"/>
        <family val="1"/>
        <charset val="204"/>
      </rPr>
      <t>кладовищ</t>
    </r>
  </si>
  <si>
    <r>
      <t xml:space="preserve">Поточний ремонт </t>
    </r>
    <r>
      <rPr>
        <sz val="10"/>
        <color rgb="FFFF0000"/>
        <rFont val="Times New Roman"/>
        <family val="1"/>
        <charset val="204"/>
      </rPr>
      <t xml:space="preserve"> доріг,</t>
    </r>
    <r>
      <rPr>
        <sz val="10"/>
        <rFont val="Times New Roman"/>
        <family val="1"/>
        <charset val="204"/>
      </rPr>
      <t xml:space="preserve"> проїздів і т.д.</t>
    </r>
  </si>
  <si>
    <r>
      <t>Утримання озеленення</t>
    </r>
    <r>
      <rPr>
        <sz val="10"/>
        <color rgb="FFFF0000"/>
        <rFont val="Times New Roman"/>
        <family val="1"/>
        <charset val="204"/>
      </rPr>
      <t xml:space="preserve">  територій</t>
    </r>
    <r>
      <rPr>
        <sz val="10"/>
        <rFont val="Times New Roman"/>
        <family val="1"/>
        <charset val="204"/>
      </rPr>
      <t xml:space="preserve"> та об'єктів благоустрою (в т.ч. організація громадських робіт, суспільно-корисних робіт) </t>
    </r>
  </si>
  <si>
    <t>по Комплексній програмі благоустрою та розвитку комунального господарства ВМТГ на 2021-2023 рік  (кошти 2021р.)</t>
  </si>
  <si>
    <r>
      <t xml:space="preserve">Орієнтовні обсяги фінансування в 2021 р., </t>
    </r>
    <r>
      <rPr>
        <b/>
        <i/>
        <sz val="10"/>
        <rFont val="Times New Roman"/>
        <family val="1"/>
        <charset val="204"/>
      </rPr>
      <t>тис.грн.</t>
    </r>
  </si>
  <si>
    <r>
      <t>Запит на виділення  коштів у 2021 р.,</t>
    </r>
    <r>
      <rPr>
        <b/>
        <i/>
        <sz val="10"/>
        <color rgb="FF7030A0"/>
        <rFont val="Times New Roman"/>
        <family val="1"/>
        <charset val="204"/>
      </rPr>
      <t xml:space="preserve"> тис.грн</t>
    </r>
    <r>
      <rPr>
        <b/>
        <i/>
        <sz val="10"/>
        <color rgb="FFFF0000"/>
        <rFont val="Times New Roman"/>
        <family val="1"/>
        <charset val="204"/>
      </rPr>
      <t>.</t>
    </r>
    <r>
      <rPr>
        <b/>
        <i/>
        <sz val="8"/>
        <color rgb="FFFF0000"/>
        <rFont val="Times New Roman"/>
        <family val="1"/>
        <charset val="204"/>
      </rPr>
      <t xml:space="preserve"> (250,0 - доп.Прогр.)</t>
    </r>
  </si>
  <si>
    <r>
      <t xml:space="preserve">ДЖКГМБ   ВК ВМР </t>
    </r>
    <r>
      <rPr>
        <sz val="7"/>
        <color rgb="FFFF0000"/>
        <rFont val="Times New Roman"/>
        <family val="1"/>
        <charset val="204"/>
      </rPr>
      <t>(в т.ч. 250,0 тис.грн. "Витрати на утр.спільн. Майна" - є тільки доповненням Програми)</t>
    </r>
  </si>
  <si>
    <t>Директор ДЖКГМБ ВК ВМР                                                  Дмитро ЮЩУК</t>
  </si>
  <si>
    <r>
      <t xml:space="preserve">Порівняльна таблиця </t>
    </r>
    <r>
      <rPr>
        <i/>
        <sz val="12"/>
        <color theme="1"/>
        <rFont val="Times New Roman"/>
        <family val="1"/>
        <charset val="204"/>
      </rPr>
      <t>(до пр.ріш №787 в нов. ред. від 13.08.2021)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</si>
</sst>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"/>
    <numFmt numFmtId="166" formatCode="#,##0.000"/>
  </numFmts>
  <fonts count="5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sz val="7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i/>
      <sz val="10"/>
      <color rgb="FF00B05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i/>
      <sz val="10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2"/>
      <color rgb="FF7030A0"/>
      <name val="Times New Roman"/>
      <family val="1"/>
      <charset val="204"/>
    </font>
    <font>
      <b/>
      <i/>
      <sz val="10"/>
      <color rgb="FF7030A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0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00206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sz val="7"/>
      <color rgb="FF00B050"/>
      <name val="Times New Roman"/>
      <family val="1"/>
      <charset val="204"/>
    </font>
    <font>
      <sz val="7"/>
      <color rgb="FF7030A0"/>
      <name val="Times New Roman"/>
      <family val="1"/>
      <charset val="204"/>
    </font>
    <font>
      <sz val="7"/>
      <color rgb="FF00B0F0"/>
      <name val="Times New Roman"/>
      <family val="1"/>
      <charset val="204"/>
    </font>
    <font>
      <sz val="7"/>
      <color rgb="FF002060"/>
      <name val="Times New Roman"/>
      <family val="1"/>
      <charset val="204"/>
    </font>
    <font>
      <sz val="7"/>
      <color rgb="FFC00000"/>
      <name val="Times New Roman"/>
      <family val="1"/>
      <charset val="204"/>
    </font>
    <font>
      <sz val="7"/>
      <color rgb="FF0070C0"/>
      <name val="Times New Roman"/>
      <family val="1"/>
      <charset val="204"/>
    </font>
    <font>
      <sz val="11"/>
      <color rgb="FF002060"/>
      <name val="Calibri"/>
      <family val="2"/>
      <charset val="204"/>
      <scheme val="minor"/>
    </font>
    <font>
      <sz val="7"/>
      <color rgb="FFFF0000"/>
      <name val="Times New Roman"/>
      <family val="1"/>
      <charset val="204"/>
    </font>
    <font>
      <b/>
      <i/>
      <sz val="8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06">
    <xf numFmtId="0" fontId="0" fillId="0" borderId="0" xfId="0"/>
    <xf numFmtId="0" fontId="6" fillId="0" borderId="0" xfId="0" applyFont="1"/>
    <xf numFmtId="0" fontId="7" fillId="0" borderId="0" xfId="0" applyFont="1"/>
    <xf numFmtId="0" fontId="2" fillId="0" borderId="6" xfId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8" fillId="0" borderId="0" xfId="0" applyFont="1"/>
    <xf numFmtId="165" fontId="8" fillId="0" borderId="4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0" fontId="13" fillId="0" borderId="0" xfId="0" applyFont="1"/>
    <xf numFmtId="0" fontId="2" fillId="0" borderId="5" xfId="1" applyFont="1" applyBorder="1" applyAlignment="1">
      <alignment vertical="center"/>
    </xf>
    <xf numFmtId="165" fontId="3" fillId="0" borderId="5" xfId="1" applyNumberFormat="1" applyFont="1" applyBorder="1" applyAlignment="1">
      <alignment horizontal="center" vertical="center" wrapText="1"/>
    </xf>
    <xf numFmtId="0" fontId="0" fillId="0" borderId="21" xfId="0" applyBorder="1" applyAlignment="1"/>
    <xf numFmtId="0" fontId="0" fillId="0" borderId="20" xfId="0" applyBorder="1" applyAlignment="1"/>
    <xf numFmtId="165" fontId="3" fillId="0" borderId="2" xfId="1" applyNumberFormat="1" applyFont="1" applyBorder="1" applyAlignment="1">
      <alignment horizontal="center" vertical="center" wrapText="1"/>
    </xf>
    <xf numFmtId="0" fontId="4" fillId="0" borderId="12" xfId="1" applyFont="1" applyBorder="1" applyAlignment="1"/>
    <xf numFmtId="0" fontId="4" fillId="0" borderId="13" xfId="1" applyFont="1" applyBorder="1" applyAlignment="1"/>
    <xf numFmtId="165" fontId="3" fillId="0" borderId="2" xfId="1" applyNumberFormat="1" applyFont="1" applyBorder="1" applyAlignment="1">
      <alignment horizontal="center" vertical="center"/>
    </xf>
    <xf numFmtId="165" fontId="9" fillId="0" borderId="3" xfId="1" applyNumberFormat="1" applyFont="1" applyBorder="1" applyAlignment="1">
      <alignment horizontal="center" vertical="center" wrapText="1"/>
    </xf>
    <xf numFmtId="0" fontId="2" fillId="0" borderId="12" xfId="1" applyFont="1" applyBorder="1" applyAlignment="1"/>
    <xf numFmtId="0" fontId="2" fillId="0" borderId="13" xfId="1" applyFont="1" applyBorder="1" applyAlignment="1"/>
    <xf numFmtId="0" fontId="10" fillId="0" borderId="12" xfId="1" applyFont="1" applyBorder="1" applyAlignment="1"/>
    <xf numFmtId="0" fontId="10" fillId="0" borderId="13" xfId="1" applyFont="1" applyBorder="1" applyAlignment="1"/>
    <xf numFmtId="165" fontId="9" fillId="0" borderId="3" xfId="1" applyNumberFormat="1" applyFont="1" applyBorder="1" applyAlignment="1">
      <alignment vertical="center" wrapText="1"/>
    </xf>
    <xf numFmtId="0" fontId="15" fillId="0" borderId="0" xfId="0" applyFont="1"/>
    <xf numFmtId="0" fontId="2" fillId="0" borderId="0" xfId="0" applyFont="1"/>
    <xf numFmtId="165" fontId="1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166" fontId="3" fillId="0" borderId="5" xfId="1" applyNumberFormat="1" applyFont="1" applyBorder="1" applyAlignment="1">
      <alignment horizontal="center" vertical="center" wrapText="1"/>
    </xf>
    <xf numFmtId="165" fontId="2" fillId="0" borderId="4" xfId="1" applyNumberFormat="1" applyFont="1" applyBorder="1" applyAlignment="1">
      <alignment horizontal="center" vertical="center" wrapText="1"/>
    </xf>
    <xf numFmtId="0" fontId="17" fillId="0" borderId="0" xfId="0" applyFont="1"/>
    <xf numFmtId="0" fontId="22" fillId="0" borderId="0" xfId="0" applyFont="1"/>
    <xf numFmtId="0" fontId="3" fillId="0" borderId="0" xfId="0" applyFont="1"/>
    <xf numFmtId="0" fontId="7" fillId="0" borderId="0" xfId="0" applyFont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10" fillId="0" borderId="12" xfId="1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165" fontId="2" fillId="0" borderId="5" xfId="1" applyNumberFormat="1" applyFont="1" applyBorder="1" applyAlignment="1">
      <alignment horizontal="center" vertical="center" wrapText="1"/>
    </xf>
    <xf numFmtId="165" fontId="18" fillId="0" borderId="5" xfId="0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16" fillId="0" borderId="4" xfId="1" applyFont="1" applyBorder="1" applyAlignment="1"/>
    <xf numFmtId="0" fontId="26" fillId="0" borderId="8" xfId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28" fillId="0" borderId="12" xfId="1" applyFont="1" applyBorder="1" applyAlignment="1"/>
    <xf numFmtId="165" fontId="29" fillId="0" borderId="1" xfId="1" applyNumberFormat="1" applyFont="1" applyBorder="1" applyAlignment="1">
      <alignment horizontal="center" vertical="center" wrapText="1"/>
    </xf>
    <xf numFmtId="165" fontId="29" fillId="0" borderId="4" xfId="1" applyNumberFormat="1" applyFont="1" applyBorder="1" applyAlignment="1">
      <alignment horizontal="center" vertical="center" wrapText="1"/>
    </xf>
    <xf numFmtId="0" fontId="29" fillId="0" borderId="0" xfId="0" applyFont="1"/>
    <xf numFmtId="0" fontId="31" fillId="0" borderId="0" xfId="0" applyFont="1"/>
    <xf numFmtId="0" fontId="10" fillId="0" borderId="12" xfId="1" applyFont="1" applyBorder="1" applyAlignment="1">
      <alignment horizontal="center" vertical="center"/>
    </xf>
    <xf numFmtId="0" fontId="28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165" fontId="30" fillId="0" borderId="2" xfId="1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left"/>
    </xf>
    <xf numFmtId="0" fontId="31" fillId="0" borderId="20" xfId="0" applyFont="1" applyBorder="1" applyAlignment="1"/>
    <xf numFmtId="165" fontId="9" fillId="0" borderId="4" xfId="0" applyNumberFormat="1" applyFont="1" applyBorder="1" applyAlignment="1">
      <alignment horizontal="center" vertical="center"/>
    </xf>
    <xf numFmtId="165" fontId="25" fillId="0" borderId="2" xfId="0" applyNumberFormat="1" applyFont="1" applyBorder="1" applyAlignment="1">
      <alignment horizontal="center" vertical="center"/>
    </xf>
    <xf numFmtId="165" fontId="30" fillId="0" borderId="2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5" fontId="30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0" fillId="0" borderId="20" xfId="0" applyBorder="1" applyAlignment="1"/>
    <xf numFmtId="0" fontId="5" fillId="0" borderId="1" xfId="1" applyFont="1" applyBorder="1" applyAlignment="1">
      <alignment horizontal="left" vertical="center" wrapText="1"/>
    </xf>
    <xf numFmtId="165" fontId="25" fillId="0" borderId="5" xfId="0" applyNumberFormat="1" applyFont="1" applyBorder="1" applyAlignment="1">
      <alignment horizontal="center" vertical="center"/>
    </xf>
    <xf numFmtId="0" fontId="18" fillId="0" borderId="0" xfId="0" applyFont="1"/>
    <xf numFmtId="0" fontId="25" fillId="0" borderId="0" xfId="0" applyFont="1"/>
    <xf numFmtId="0" fontId="12" fillId="0" borderId="0" xfId="0" applyFont="1"/>
    <xf numFmtId="1" fontId="3" fillId="0" borderId="2" xfId="1" applyNumberFormat="1" applyFont="1" applyBorder="1" applyAlignment="1">
      <alignment horizontal="center" vertical="center" wrapText="1"/>
    </xf>
    <xf numFmtId="165" fontId="29" fillId="0" borderId="1" xfId="0" applyNumberFormat="1" applyFont="1" applyBorder="1" applyAlignment="1">
      <alignment horizontal="center" vertical="center"/>
    </xf>
    <xf numFmtId="0" fontId="33" fillId="0" borderId="12" xfId="1" applyFont="1" applyBorder="1" applyAlignment="1"/>
    <xf numFmtId="1" fontId="29" fillId="0" borderId="1" xfId="0" applyNumberFormat="1" applyFont="1" applyBorder="1" applyAlignment="1">
      <alignment horizontal="center" vertical="center"/>
    </xf>
    <xf numFmtId="0" fontId="29" fillId="0" borderId="12" xfId="1" applyFont="1" applyBorder="1" applyAlignment="1"/>
    <xf numFmtId="165" fontId="36" fillId="0" borderId="2" xfId="1" applyNumberFormat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vertical="center"/>
    </xf>
    <xf numFmtId="0" fontId="2" fillId="0" borderId="15" xfId="1" applyFont="1" applyBorder="1" applyAlignment="1">
      <alignment horizontal="left" vertical="center" wrapText="1"/>
    </xf>
    <xf numFmtId="165" fontId="3" fillId="0" borderId="15" xfId="1" applyNumberFormat="1" applyFont="1" applyBorder="1" applyAlignment="1">
      <alignment horizontal="center" vertical="center"/>
    </xf>
    <xf numFmtId="165" fontId="3" fillId="0" borderId="15" xfId="1" applyNumberFormat="1" applyFont="1" applyBorder="1" applyAlignment="1">
      <alignment horizontal="center" vertical="center" wrapText="1"/>
    </xf>
    <xf numFmtId="165" fontId="30" fillId="0" borderId="15" xfId="1" applyNumberFormat="1" applyFont="1" applyBorder="1" applyAlignment="1">
      <alignment horizontal="center" vertical="center" wrapText="1"/>
    </xf>
    <xf numFmtId="165" fontId="9" fillId="0" borderId="15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" fontId="3" fillId="0" borderId="1" xfId="1" applyNumberFormat="1" applyFont="1" applyBorder="1" applyAlignment="1">
      <alignment horizontal="center" vertical="center" wrapText="1"/>
    </xf>
    <xf numFmtId="165" fontId="29" fillId="0" borderId="0" xfId="0" applyNumberFormat="1" applyFont="1"/>
    <xf numFmtId="165" fontId="36" fillId="0" borderId="5" xfId="1" applyNumberFormat="1" applyFont="1" applyBorder="1" applyAlignment="1">
      <alignment horizontal="center" vertical="center" wrapText="1"/>
    </xf>
    <xf numFmtId="165" fontId="27" fillId="0" borderId="4" xfId="1" applyNumberFormat="1" applyFont="1" applyBorder="1" applyAlignment="1">
      <alignment horizontal="center" vertical="center" wrapText="1"/>
    </xf>
    <xf numFmtId="165" fontId="36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9" fillId="0" borderId="18" xfId="1" applyFont="1" applyBorder="1" applyAlignment="1">
      <alignment horizontal="left" vertical="center"/>
    </xf>
    <xf numFmtId="165" fontId="19" fillId="0" borderId="18" xfId="1" applyNumberFormat="1" applyFont="1" applyBorder="1" applyAlignment="1">
      <alignment horizontal="center"/>
    </xf>
    <xf numFmtId="165" fontId="34" fillId="0" borderId="18" xfId="1" applyNumberFormat="1" applyFont="1" applyBorder="1" applyAlignment="1">
      <alignment horizontal="center"/>
    </xf>
    <xf numFmtId="165" fontId="32" fillId="0" borderId="18" xfId="1" applyNumberFormat="1" applyFont="1" applyBorder="1" applyAlignment="1">
      <alignment horizontal="center"/>
    </xf>
    <xf numFmtId="165" fontId="21" fillId="0" borderId="25" xfId="1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/>
    <xf numFmtId="0" fontId="39" fillId="0" borderId="0" xfId="0" applyFont="1"/>
    <xf numFmtId="165" fontId="40" fillId="0" borderId="2" xfId="0" applyNumberFormat="1" applyFont="1" applyBorder="1" applyAlignment="1">
      <alignment horizontal="center" vertical="center"/>
    </xf>
    <xf numFmtId="165" fontId="0" fillId="0" borderId="0" xfId="0" applyNumberFormat="1"/>
    <xf numFmtId="166" fontId="36" fillId="0" borderId="9" xfId="1" applyNumberFormat="1" applyFont="1" applyBorder="1" applyAlignment="1">
      <alignment horizontal="center" vertical="center" wrapText="1"/>
    </xf>
    <xf numFmtId="165" fontId="36" fillId="0" borderId="3" xfId="1" applyNumberFormat="1" applyFont="1" applyBorder="1" applyAlignment="1">
      <alignment horizontal="center" vertical="center" wrapText="1"/>
    </xf>
    <xf numFmtId="166" fontId="22" fillId="0" borderId="0" xfId="0" applyNumberFormat="1" applyFont="1" applyAlignment="1">
      <alignment horizontal="center"/>
    </xf>
    <xf numFmtId="165" fontId="36" fillId="0" borderId="9" xfId="0" applyNumberFormat="1" applyFont="1" applyBorder="1" applyAlignment="1">
      <alignment horizontal="center" vertical="center"/>
    </xf>
    <xf numFmtId="165" fontId="15" fillId="0" borderId="4" xfId="1" applyNumberFormat="1" applyFont="1" applyBorder="1" applyAlignment="1">
      <alignment horizontal="center" vertical="center" wrapText="1"/>
    </xf>
    <xf numFmtId="165" fontId="15" fillId="0" borderId="4" xfId="0" applyNumberFormat="1" applyFont="1" applyBorder="1" applyAlignment="1">
      <alignment horizontal="center" vertical="center"/>
    </xf>
    <xf numFmtId="165" fontId="30" fillId="0" borderId="3" xfId="1" applyNumberFormat="1" applyFont="1" applyBorder="1" applyAlignment="1">
      <alignment horizontal="center" vertical="center" wrapText="1"/>
    </xf>
    <xf numFmtId="165" fontId="41" fillId="0" borderId="4" xfId="1" applyNumberFormat="1" applyFont="1" applyBorder="1" applyAlignment="1">
      <alignment horizontal="center" vertical="center" wrapText="1"/>
    </xf>
    <xf numFmtId="165" fontId="40" fillId="0" borderId="3" xfId="1" applyNumberFormat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42" fillId="0" borderId="10" xfId="1" applyFont="1" applyBorder="1" applyAlignment="1">
      <alignment horizontal="center" vertical="center" wrapText="1"/>
    </xf>
    <xf numFmtId="0" fontId="43" fillId="0" borderId="11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5" fillId="0" borderId="1" xfId="1" applyFont="1" applyBorder="1" applyAlignment="1">
      <alignment horizontal="left" vertical="center" wrapText="1"/>
    </xf>
    <xf numFmtId="0" fontId="45" fillId="0" borderId="1" xfId="0" applyFont="1" applyBorder="1" applyAlignment="1">
      <alignment vertical="center"/>
    </xf>
    <xf numFmtId="165" fontId="31" fillId="0" borderId="0" xfId="0" applyNumberFormat="1" applyFont="1"/>
    <xf numFmtId="0" fontId="27" fillId="0" borderId="0" xfId="0" applyFont="1"/>
    <xf numFmtId="0" fontId="46" fillId="0" borderId="0" xfId="0" applyFont="1"/>
    <xf numFmtId="0" fontId="47" fillId="0" borderId="1" xfId="1" applyFont="1" applyBorder="1"/>
    <xf numFmtId="0" fontId="47" fillId="0" borderId="1" xfId="1" applyFont="1" applyBorder="1" applyAlignment="1">
      <alignment horizontal="left" vertical="center"/>
    </xf>
    <xf numFmtId="166" fontId="47" fillId="0" borderId="1" xfId="1" applyNumberFormat="1" applyFont="1" applyBorder="1" applyAlignment="1">
      <alignment horizontal="center" vertical="center" wrapText="1"/>
    </xf>
    <xf numFmtId="0" fontId="48" fillId="0" borderId="1" xfId="0" applyFont="1" applyBorder="1"/>
    <xf numFmtId="0" fontId="48" fillId="0" borderId="1" xfId="0" applyFont="1" applyBorder="1" applyAlignment="1">
      <alignment horizontal="left" vertical="center"/>
    </xf>
    <xf numFmtId="165" fontId="48" fillId="0" borderId="1" xfId="0" applyNumberFormat="1" applyFont="1" applyBorder="1" applyAlignment="1">
      <alignment horizontal="center" vertical="center"/>
    </xf>
    <xf numFmtId="0" fontId="49" fillId="0" borderId="1" xfId="0" applyFont="1" applyBorder="1"/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165" fontId="49" fillId="0" borderId="1" xfId="0" applyNumberFormat="1" applyFont="1" applyBorder="1" applyAlignment="1">
      <alignment horizontal="center" vertical="center"/>
    </xf>
    <xf numFmtId="0" fontId="50" fillId="0" borderId="1" xfId="0" applyFont="1" applyBorder="1"/>
    <xf numFmtId="0" fontId="50" fillId="0" borderId="1" xfId="0" applyFont="1" applyBorder="1" applyAlignment="1">
      <alignment horizontal="left" vertical="center"/>
    </xf>
    <xf numFmtId="165" fontId="50" fillId="0" borderId="1" xfId="0" applyNumberFormat="1" applyFont="1" applyBorder="1" applyAlignment="1">
      <alignment horizontal="center" vertical="center"/>
    </xf>
    <xf numFmtId="0" fontId="51" fillId="0" borderId="1" xfId="0" applyFont="1" applyBorder="1"/>
    <xf numFmtId="0" fontId="52" fillId="0" borderId="1" xfId="0" applyFont="1" applyBorder="1"/>
    <xf numFmtId="0" fontId="52" fillId="0" borderId="1" xfId="0" applyFont="1" applyBorder="1" applyAlignment="1">
      <alignment horizontal="left" vertical="center"/>
    </xf>
    <xf numFmtId="165" fontId="52" fillId="0" borderId="1" xfId="0" applyNumberFormat="1" applyFont="1" applyBorder="1" applyAlignment="1">
      <alignment horizontal="center" vertical="center"/>
    </xf>
    <xf numFmtId="0" fontId="53" fillId="0" borderId="0" xfId="0" applyFont="1"/>
    <xf numFmtId="165" fontId="47" fillId="0" borderId="1" xfId="1" applyNumberFormat="1" applyFont="1" applyBorder="1" applyAlignment="1">
      <alignment horizontal="center" vertical="center"/>
    </xf>
    <xf numFmtId="0" fontId="51" fillId="0" borderId="0" xfId="0" applyFont="1" applyBorder="1"/>
    <xf numFmtId="0" fontId="52" fillId="0" borderId="0" xfId="0" applyFont="1" applyBorder="1"/>
    <xf numFmtId="0" fontId="52" fillId="0" borderId="0" xfId="0" applyFont="1" applyBorder="1" applyAlignment="1">
      <alignment horizontal="left" vertical="center"/>
    </xf>
    <xf numFmtId="165" fontId="52" fillId="0" borderId="0" xfId="0" applyNumberFormat="1" applyFont="1" applyBorder="1" applyAlignment="1">
      <alignment horizontal="center" vertical="center"/>
    </xf>
    <xf numFmtId="165" fontId="54" fillId="0" borderId="1" xfId="0" applyNumberFormat="1" applyFont="1" applyBorder="1" applyAlignment="1">
      <alignment horizontal="center" vertical="center"/>
    </xf>
    <xf numFmtId="165" fontId="41" fillId="0" borderId="1" xfId="1" applyNumberFormat="1" applyFont="1" applyBorder="1" applyAlignment="1">
      <alignment horizontal="center" vertical="center" wrapText="1"/>
    </xf>
    <xf numFmtId="165" fontId="41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37" fillId="0" borderId="0" xfId="0" applyNumberFormat="1" applyFont="1"/>
    <xf numFmtId="165" fontId="39" fillId="0" borderId="0" xfId="0" applyNumberFormat="1" applyFont="1"/>
    <xf numFmtId="165" fontId="36" fillId="0" borderId="5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0" fontId="19" fillId="0" borderId="24" xfId="1" applyFont="1" applyBorder="1" applyAlignment="1">
      <alignment horizontal="center"/>
    </xf>
    <xf numFmtId="0" fontId="20" fillId="0" borderId="18" xfId="1" applyFont="1" applyBorder="1" applyAlignment="1">
      <alignment horizontal="center"/>
    </xf>
    <xf numFmtId="0" fontId="3" fillId="0" borderId="7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3" fillId="0" borderId="2" xfId="1" applyFont="1" applyBorder="1" applyAlignment="1"/>
    <xf numFmtId="0" fontId="4" fillId="0" borderId="19" xfId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26" xfId="1" applyFont="1" applyBorder="1" applyAlignment="1">
      <alignment horizontal="center" vertical="center" wrapText="1"/>
    </xf>
    <xf numFmtId="0" fontId="25" fillId="0" borderId="27" xfId="0" applyFont="1" applyBorder="1" applyAlignment="1">
      <alignment vertical="center"/>
    </xf>
    <xf numFmtId="0" fontId="25" fillId="0" borderId="28" xfId="0" applyFont="1" applyBorder="1" applyAlignment="1">
      <alignment vertical="center"/>
    </xf>
    <xf numFmtId="0" fontId="4" fillId="0" borderId="19" xfId="1" applyFont="1" applyBorder="1" applyAlignment="1">
      <alignment horizontal="center" vertical="center" wrapText="1"/>
    </xf>
    <xf numFmtId="0" fontId="0" fillId="0" borderId="20" xfId="0" applyBorder="1" applyAlignment="1"/>
    <xf numFmtId="0" fontId="0" fillId="0" borderId="22" xfId="0" applyBorder="1" applyAlignment="1"/>
    <xf numFmtId="0" fontId="5" fillId="0" borderId="5" xfId="1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35" fillId="0" borderId="14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5" fillId="0" borderId="2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31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0" fontId="30" fillId="0" borderId="17" xfId="1" applyFont="1" applyBorder="1" applyAlignment="1">
      <alignment horizontal="left" vertical="center" wrapText="1"/>
    </xf>
    <xf numFmtId="0" fontId="30" fillId="0" borderId="18" xfId="1" applyFont="1" applyBorder="1" applyAlignment="1">
      <alignment horizontal="left" vertical="center" wrapText="1"/>
    </xf>
    <xf numFmtId="0" fontId="30" fillId="0" borderId="10" xfId="1" applyFont="1" applyBorder="1" applyAlignment="1">
      <alignment horizontal="left" vertical="center" wrapText="1"/>
    </xf>
    <xf numFmtId="0" fontId="9" fillId="0" borderId="30" xfId="1" applyFont="1" applyBorder="1" applyAlignment="1">
      <alignment horizontal="left" vertical="center" wrapText="1"/>
    </xf>
    <xf numFmtId="0" fontId="9" fillId="0" borderId="25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0" fontId="3" fillId="0" borderId="18" xfId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0" fillId="0" borderId="12" xfId="0" applyBorder="1" applyAlignment="1"/>
    <xf numFmtId="0" fontId="5" fillId="0" borderId="1" xfId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18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zoomScaleNormal="100" workbookViewId="0">
      <selection activeCell="M54" sqref="M54"/>
    </sheetView>
  </sheetViews>
  <sheetFormatPr defaultRowHeight="15" x14ac:dyDescent="0.25"/>
  <cols>
    <col min="1" max="1" width="2.85546875" style="2" customWidth="1"/>
    <col min="2" max="2" width="63" style="2" customWidth="1"/>
    <col min="3" max="3" width="16.28515625" style="35" customWidth="1"/>
    <col min="4" max="4" width="15.28515625" style="2" customWidth="1"/>
    <col min="5" max="5" width="15" style="2" customWidth="1"/>
    <col min="6" max="6" width="11.28515625" style="52" customWidth="1"/>
    <col min="7" max="7" width="11.7109375" style="7" customWidth="1"/>
    <col min="8" max="8" width="0.28515625" style="2" hidden="1" customWidth="1"/>
    <col min="10" max="10" width="11" bestFit="1" customWidth="1"/>
  </cols>
  <sheetData>
    <row r="1" spans="1:9" ht="3.6" customHeight="1" x14ac:dyDescent="0.25"/>
    <row r="2" spans="1:9" ht="16.899999999999999" customHeight="1" x14ac:dyDescent="0.25">
      <c r="A2" s="176" t="s">
        <v>60</v>
      </c>
      <c r="B2" s="176"/>
      <c r="C2" s="176"/>
      <c r="D2" s="176"/>
      <c r="E2" s="176"/>
      <c r="F2" s="176"/>
      <c r="G2" s="176"/>
    </row>
    <row r="3" spans="1:9" ht="15" customHeight="1" thickBot="1" x14ac:dyDescent="0.3">
      <c r="A3" s="197" t="s">
        <v>55</v>
      </c>
      <c r="B3" s="197"/>
      <c r="C3" s="197"/>
      <c r="D3" s="197"/>
      <c r="E3" s="197"/>
      <c r="F3" s="197"/>
      <c r="G3" s="197"/>
    </row>
    <row r="4" spans="1:9" ht="10.9" hidden="1" customHeight="1" thickBot="1" x14ac:dyDescent="0.3"/>
    <row r="5" spans="1:9" ht="4.9000000000000004" hidden="1" customHeight="1" thickBot="1" x14ac:dyDescent="0.3"/>
    <row r="6" spans="1:9" s="1" customFormat="1" ht="14.45" customHeight="1" x14ac:dyDescent="0.2">
      <c r="A6" s="189" t="s">
        <v>0</v>
      </c>
      <c r="B6" s="192" t="s">
        <v>1</v>
      </c>
      <c r="C6" s="195" t="s">
        <v>2</v>
      </c>
      <c r="D6" s="177" t="s">
        <v>56</v>
      </c>
      <c r="E6" s="178"/>
      <c r="F6" s="183" t="s">
        <v>57</v>
      </c>
      <c r="G6" s="186" t="s">
        <v>36</v>
      </c>
      <c r="H6" s="2"/>
    </row>
    <row r="7" spans="1:9" s="1" customFormat="1" ht="14.45" customHeight="1" x14ac:dyDescent="0.2">
      <c r="A7" s="190"/>
      <c r="B7" s="193"/>
      <c r="C7" s="196"/>
      <c r="D7" s="179"/>
      <c r="E7" s="180"/>
      <c r="F7" s="184"/>
      <c r="G7" s="187"/>
      <c r="H7" s="2"/>
    </row>
    <row r="8" spans="1:9" s="1" customFormat="1" ht="13.9" customHeight="1" x14ac:dyDescent="0.2">
      <c r="A8" s="190"/>
      <c r="B8" s="193"/>
      <c r="C8" s="196"/>
      <c r="D8" s="181" t="s">
        <v>45</v>
      </c>
      <c r="E8" s="181" t="s">
        <v>48</v>
      </c>
      <c r="F8" s="184"/>
      <c r="G8" s="187"/>
      <c r="H8" s="2"/>
    </row>
    <row r="9" spans="1:9" s="1" customFormat="1" ht="48.6" customHeight="1" thickBot="1" x14ac:dyDescent="0.3">
      <c r="A9" s="191"/>
      <c r="B9" s="194"/>
      <c r="C9" s="182"/>
      <c r="D9" s="182"/>
      <c r="E9" s="182"/>
      <c r="F9" s="185"/>
      <c r="G9" s="188"/>
      <c r="H9" s="2"/>
      <c r="I9" s="11"/>
    </row>
    <row r="10" spans="1:9" s="118" customFormat="1" ht="12.6" customHeight="1" thickBot="1" x14ac:dyDescent="0.3">
      <c r="A10" s="113">
        <v>1</v>
      </c>
      <c r="B10" s="114">
        <v>2</v>
      </c>
      <c r="C10" s="114">
        <v>3</v>
      </c>
      <c r="D10" s="114">
        <v>4</v>
      </c>
      <c r="E10" s="114">
        <v>5</v>
      </c>
      <c r="F10" s="115">
        <v>7</v>
      </c>
      <c r="G10" s="116">
        <v>8</v>
      </c>
      <c r="H10" s="117"/>
    </row>
    <row r="11" spans="1:9" x14ac:dyDescent="0.25">
      <c r="A11" s="166" t="s">
        <v>3</v>
      </c>
      <c r="B11" s="167"/>
      <c r="C11" s="36"/>
      <c r="D11" s="15"/>
      <c r="E11" s="15"/>
      <c r="F11" s="60"/>
      <c r="G11" s="14"/>
    </row>
    <row r="12" spans="1:9" ht="15.6" customHeight="1" x14ac:dyDescent="0.25">
      <c r="A12" s="3">
        <v>1</v>
      </c>
      <c r="B12" s="5" t="s">
        <v>4</v>
      </c>
      <c r="C12" s="169" t="s">
        <v>35</v>
      </c>
      <c r="D12" s="4">
        <v>2868.1559999999999</v>
      </c>
      <c r="E12" s="28">
        <v>3337.9920000000002</v>
      </c>
      <c r="F12" s="75">
        <v>1487.9939999999999</v>
      </c>
      <c r="G12" s="108">
        <v>1849.998</v>
      </c>
    </row>
    <row r="13" spans="1:9" ht="15" customHeight="1" x14ac:dyDescent="0.25">
      <c r="A13" s="3">
        <v>2</v>
      </c>
      <c r="B13" s="5" t="s">
        <v>5</v>
      </c>
      <c r="C13" s="202"/>
      <c r="D13" s="4">
        <v>3036</v>
      </c>
      <c r="E13" s="28">
        <v>3726.63</v>
      </c>
      <c r="F13" s="75">
        <v>1598.605</v>
      </c>
      <c r="G13" s="108">
        <v>2128.0250000000001</v>
      </c>
    </row>
    <row r="14" spans="1:9" ht="31.9" customHeight="1" x14ac:dyDescent="0.25">
      <c r="A14" s="43">
        <v>3</v>
      </c>
      <c r="B14" s="44" t="s">
        <v>54</v>
      </c>
      <c r="C14" s="202"/>
      <c r="D14" s="41">
        <v>5551</v>
      </c>
      <c r="E14" s="42">
        <v>6385.2539999999999</v>
      </c>
      <c r="F14" s="75">
        <v>3138.5549999999998</v>
      </c>
      <c r="G14" s="108">
        <v>3246.6990000000001</v>
      </c>
    </row>
    <row r="15" spans="1:9" ht="16.149999999999999" customHeight="1" x14ac:dyDescent="0.25">
      <c r="A15" s="3">
        <v>4</v>
      </c>
      <c r="B15" s="5" t="s">
        <v>6</v>
      </c>
      <c r="C15" s="202"/>
      <c r="D15" s="4">
        <v>20409</v>
      </c>
      <c r="E15" s="28">
        <v>25213.501</v>
      </c>
      <c r="F15" s="75">
        <v>12571.236999999999</v>
      </c>
      <c r="G15" s="108">
        <v>12642.263999999999</v>
      </c>
    </row>
    <row r="16" spans="1:9" ht="13.15" customHeight="1" x14ac:dyDescent="0.25">
      <c r="A16" s="3">
        <v>5</v>
      </c>
      <c r="B16" s="5" t="s">
        <v>52</v>
      </c>
      <c r="C16" s="202"/>
      <c r="D16" s="4">
        <v>330</v>
      </c>
      <c r="E16" s="28">
        <v>330</v>
      </c>
      <c r="F16" s="75">
        <v>119.727</v>
      </c>
      <c r="G16" s="108">
        <v>175.74700000000001</v>
      </c>
    </row>
    <row r="17" spans="1:7" ht="16.149999999999999" customHeight="1" x14ac:dyDescent="0.25">
      <c r="A17" s="3">
        <v>6</v>
      </c>
      <c r="B17" s="5" t="s">
        <v>7</v>
      </c>
      <c r="C17" s="202"/>
      <c r="D17" s="4">
        <v>2502</v>
      </c>
      <c r="E17" s="28">
        <v>2502</v>
      </c>
      <c r="F17" s="75"/>
      <c r="G17" s="108">
        <v>511.1</v>
      </c>
    </row>
    <row r="18" spans="1:7" ht="13.9" customHeight="1" x14ac:dyDescent="0.25">
      <c r="A18" s="3">
        <v>7</v>
      </c>
      <c r="B18" s="5" t="s">
        <v>8</v>
      </c>
      <c r="C18" s="202"/>
      <c r="D18" s="4">
        <v>1263</v>
      </c>
      <c r="E18" s="28">
        <v>1263</v>
      </c>
      <c r="F18" s="75"/>
      <c r="G18" s="8"/>
    </row>
    <row r="19" spans="1:7" ht="13.9" customHeight="1" x14ac:dyDescent="0.25">
      <c r="A19" s="3">
        <v>8</v>
      </c>
      <c r="B19" s="5" t="s">
        <v>9</v>
      </c>
      <c r="C19" s="202"/>
      <c r="D19" s="4">
        <v>6303.6469999999999</v>
      </c>
      <c r="E19" s="28">
        <v>6303.6469999999999</v>
      </c>
      <c r="F19" s="75"/>
      <c r="G19" s="8"/>
    </row>
    <row r="20" spans="1:7" ht="14.45" customHeight="1" thickBot="1" x14ac:dyDescent="0.3">
      <c r="A20" s="203" t="s">
        <v>10</v>
      </c>
      <c r="B20" s="204"/>
      <c r="C20" s="205"/>
      <c r="D20" s="30">
        <f>SUM(D12:D19)</f>
        <v>42262.803</v>
      </c>
      <c r="E20" s="13">
        <f>SUM(E12:E19)</f>
        <v>49062.023999999998</v>
      </c>
      <c r="F20" s="90">
        <f>SUM(F12:F19)</f>
        <v>18916.117999999999</v>
      </c>
      <c r="G20" s="104">
        <f>SUM(G12:G19)</f>
        <v>20553.832999999995</v>
      </c>
    </row>
    <row r="21" spans="1:7" x14ac:dyDescent="0.25">
      <c r="A21" s="198" t="s">
        <v>11</v>
      </c>
      <c r="B21" s="199"/>
      <c r="C21" s="199"/>
      <c r="D21" s="17"/>
      <c r="E21" s="17"/>
      <c r="F21" s="76"/>
      <c r="G21" s="18"/>
    </row>
    <row r="22" spans="1:7" ht="17.45" customHeight="1" x14ac:dyDescent="0.25">
      <c r="A22" s="3">
        <v>9</v>
      </c>
      <c r="B22" s="5" t="s">
        <v>12</v>
      </c>
      <c r="C22" s="200" t="s">
        <v>35</v>
      </c>
      <c r="D22" s="4">
        <v>1000</v>
      </c>
      <c r="E22" s="4">
        <v>1000</v>
      </c>
      <c r="F22" s="77"/>
      <c r="G22" s="8"/>
    </row>
    <row r="23" spans="1:7" ht="18.600000000000001" customHeight="1" x14ac:dyDescent="0.25">
      <c r="A23" s="6">
        <v>10</v>
      </c>
      <c r="B23" s="5" t="s">
        <v>53</v>
      </c>
      <c r="C23" s="200"/>
      <c r="D23" s="4">
        <v>3000</v>
      </c>
      <c r="E23" s="4">
        <v>3000</v>
      </c>
      <c r="F23" s="77"/>
      <c r="G23" s="108">
        <v>1000</v>
      </c>
    </row>
    <row r="24" spans="1:7" ht="17.45" customHeight="1" x14ac:dyDescent="0.25">
      <c r="A24" s="6">
        <v>11</v>
      </c>
      <c r="B24" s="5" t="s">
        <v>13</v>
      </c>
      <c r="C24" s="200"/>
      <c r="D24" s="4">
        <v>800</v>
      </c>
      <c r="E24" s="4">
        <v>800</v>
      </c>
      <c r="F24" s="77"/>
      <c r="G24" s="8"/>
    </row>
    <row r="25" spans="1:7" ht="15.6" customHeight="1" x14ac:dyDescent="0.25">
      <c r="A25" s="6">
        <v>12</v>
      </c>
      <c r="B25" s="5" t="s">
        <v>14</v>
      </c>
      <c r="C25" s="201"/>
      <c r="D25" s="4">
        <v>500</v>
      </c>
      <c r="E25" s="4">
        <v>500</v>
      </c>
      <c r="F25" s="77"/>
      <c r="G25" s="8"/>
    </row>
    <row r="26" spans="1:7" ht="17.45" customHeight="1" x14ac:dyDescent="0.25">
      <c r="A26" s="6">
        <v>13</v>
      </c>
      <c r="B26" s="5" t="s">
        <v>15</v>
      </c>
      <c r="C26" s="201"/>
      <c r="D26" s="4">
        <v>200</v>
      </c>
      <c r="E26" s="4">
        <v>200</v>
      </c>
      <c r="F26" s="77"/>
      <c r="G26" s="8"/>
    </row>
    <row r="27" spans="1:7" ht="20.45" customHeight="1" x14ac:dyDescent="0.25">
      <c r="A27" s="6">
        <v>14</v>
      </c>
      <c r="B27" s="5" t="s">
        <v>16</v>
      </c>
      <c r="C27" s="201"/>
      <c r="D27" s="4">
        <v>300</v>
      </c>
      <c r="E27" s="4">
        <v>300</v>
      </c>
      <c r="F27" s="77"/>
      <c r="G27" s="8"/>
    </row>
    <row r="28" spans="1:7" ht="13.9" customHeight="1" x14ac:dyDescent="0.25">
      <c r="A28" s="6">
        <v>15</v>
      </c>
      <c r="B28" s="5" t="s">
        <v>17</v>
      </c>
      <c r="C28" s="201"/>
      <c r="D28" s="4">
        <v>1500</v>
      </c>
      <c r="E28" s="4">
        <v>1500</v>
      </c>
      <c r="F28" s="77"/>
      <c r="G28" s="8"/>
    </row>
    <row r="29" spans="1:7" ht="19.149999999999999" customHeight="1" x14ac:dyDescent="0.25">
      <c r="A29" s="6">
        <v>16</v>
      </c>
      <c r="B29" s="5" t="s">
        <v>18</v>
      </c>
      <c r="C29" s="201"/>
      <c r="D29" s="4">
        <v>5000</v>
      </c>
      <c r="E29" s="4">
        <v>5000</v>
      </c>
      <c r="F29" s="77"/>
      <c r="G29" s="8"/>
    </row>
    <row r="30" spans="1:7" ht="15" customHeight="1" thickBot="1" x14ac:dyDescent="0.3">
      <c r="A30" s="159" t="s">
        <v>10</v>
      </c>
      <c r="B30" s="160"/>
      <c r="C30" s="160"/>
      <c r="D30" s="19">
        <f>SUM(D22:D29)</f>
        <v>12300</v>
      </c>
      <c r="E30" s="19">
        <f>SUM(E22:E29)</f>
        <v>12300</v>
      </c>
      <c r="F30" s="63"/>
      <c r="G30" s="105">
        <f>SUM(G22:G29)</f>
        <v>1000</v>
      </c>
    </row>
    <row r="31" spans="1:7" x14ac:dyDescent="0.25">
      <c r="A31" s="166" t="s">
        <v>19</v>
      </c>
      <c r="B31" s="168"/>
      <c r="C31" s="37"/>
      <c r="D31" s="17"/>
      <c r="E31" s="17"/>
      <c r="F31" s="76"/>
      <c r="G31" s="18"/>
    </row>
    <row r="32" spans="1:7" ht="28.9" customHeight="1" x14ac:dyDescent="0.25">
      <c r="A32" s="6">
        <v>17</v>
      </c>
      <c r="B32" s="5" t="s">
        <v>20</v>
      </c>
      <c r="C32" s="67" t="s">
        <v>41</v>
      </c>
      <c r="D32" s="10">
        <v>350</v>
      </c>
      <c r="E32" s="10">
        <v>350</v>
      </c>
      <c r="F32" s="50"/>
      <c r="G32" s="8"/>
    </row>
    <row r="33" spans="1:11" ht="13.9" customHeight="1" x14ac:dyDescent="0.25">
      <c r="A33" s="6">
        <v>18</v>
      </c>
      <c r="B33" s="5" t="s">
        <v>21</v>
      </c>
      <c r="C33" s="67" t="s">
        <v>40</v>
      </c>
      <c r="D33" s="10">
        <v>100</v>
      </c>
      <c r="E33" s="10">
        <v>100</v>
      </c>
      <c r="F33" s="65"/>
      <c r="G33" s="111">
        <v>90</v>
      </c>
    </row>
    <row r="34" spans="1:11" ht="15.75" thickBot="1" x14ac:dyDescent="0.3">
      <c r="A34" s="159" t="s">
        <v>10</v>
      </c>
      <c r="B34" s="160"/>
      <c r="C34" s="160"/>
      <c r="D34" s="19">
        <f>SUM(D32:D33)</f>
        <v>450</v>
      </c>
      <c r="E34" s="16">
        <f>SUM(E32:E33)</f>
        <v>450</v>
      </c>
      <c r="F34" s="58"/>
      <c r="G34" s="112">
        <f>SUM(G33)</f>
        <v>90</v>
      </c>
    </row>
    <row r="35" spans="1:11" x14ac:dyDescent="0.25">
      <c r="A35" s="161" t="s">
        <v>22</v>
      </c>
      <c r="B35" s="168"/>
      <c r="C35" s="38"/>
      <c r="D35" s="21"/>
      <c r="E35" s="21"/>
      <c r="F35" s="78"/>
      <c r="G35" s="22"/>
    </row>
    <row r="36" spans="1:11" ht="25.5" x14ac:dyDescent="0.25">
      <c r="A36" s="6">
        <v>19</v>
      </c>
      <c r="B36" s="5" t="s">
        <v>34</v>
      </c>
      <c r="C36" s="169" t="s">
        <v>42</v>
      </c>
      <c r="D36" s="10">
        <v>2474.6</v>
      </c>
      <c r="E36" s="4">
        <v>2474.6</v>
      </c>
      <c r="F36" s="50">
        <v>165</v>
      </c>
      <c r="G36" s="51">
        <v>527.99800000000005</v>
      </c>
    </row>
    <row r="37" spans="1:11" s="32" customFormat="1" ht="14.45" customHeight="1" x14ac:dyDescent="0.25">
      <c r="A37" s="6">
        <v>20</v>
      </c>
      <c r="B37" s="5" t="s">
        <v>23</v>
      </c>
      <c r="C37" s="170"/>
      <c r="D37" s="10">
        <v>807</v>
      </c>
      <c r="E37" s="9">
        <v>807</v>
      </c>
      <c r="F37" s="50">
        <v>807</v>
      </c>
      <c r="G37" s="51"/>
      <c r="H37" s="27"/>
    </row>
    <row r="38" spans="1:11" ht="13.9" customHeight="1" thickBot="1" x14ac:dyDescent="0.3">
      <c r="A38" s="159" t="s">
        <v>10</v>
      </c>
      <c r="B38" s="160"/>
      <c r="C38" s="160"/>
      <c r="D38" s="19">
        <f>SUM(D36:D37)</f>
        <v>3281.6</v>
      </c>
      <c r="E38" s="16">
        <f>SUM(E36:E37)</f>
        <v>3281.6</v>
      </c>
      <c r="F38" s="58">
        <f>SUM(F36:F37)</f>
        <v>972</v>
      </c>
      <c r="G38" s="110">
        <f>SUM(G36:G37)</f>
        <v>527.99800000000005</v>
      </c>
    </row>
    <row r="39" spans="1:11" x14ac:dyDescent="0.25">
      <c r="A39" s="161" t="s">
        <v>24</v>
      </c>
      <c r="B39" s="168"/>
      <c r="C39" s="38"/>
      <c r="D39" s="21"/>
      <c r="E39" s="21"/>
      <c r="F39" s="78"/>
      <c r="G39" s="22"/>
    </row>
    <row r="40" spans="1:11" ht="25.9" customHeight="1" x14ac:dyDescent="0.25">
      <c r="A40" s="6">
        <v>21</v>
      </c>
      <c r="B40" s="5" t="s">
        <v>25</v>
      </c>
      <c r="C40" s="169" t="s">
        <v>43</v>
      </c>
      <c r="D40" s="4">
        <v>1792</v>
      </c>
      <c r="E40" s="4">
        <v>1792</v>
      </c>
      <c r="F40" s="50">
        <v>840</v>
      </c>
      <c r="G40" s="51">
        <v>733.67700000000002</v>
      </c>
    </row>
    <row r="41" spans="1:11" s="32" customFormat="1" ht="16.149999999999999" customHeight="1" x14ac:dyDescent="0.25">
      <c r="A41" s="6">
        <v>22</v>
      </c>
      <c r="B41" s="5" t="s">
        <v>26</v>
      </c>
      <c r="C41" s="171"/>
      <c r="D41" s="4">
        <v>4185</v>
      </c>
      <c r="E41" s="4">
        <v>4185</v>
      </c>
      <c r="F41" s="50">
        <v>4185</v>
      </c>
      <c r="G41" s="31"/>
      <c r="H41" s="27"/>
    </row>
    <row r="42" spans="1:11" s="32" customFormat="1" ht="16.149999999999999" customHeight="1" x14ac:dyDescent="0.25">
      <c r="A42" s="6">
        <v>23</v>
      </c>
      <c r="B42" s="5" t="s">
        <v>27</v>
      </c>
      <c r="C42" s="69" t="s">
        <v>33</v>
      </c>
      <c r="D42" s="4">
        <v>49.4</v>
      </c>
      <c r="E42" s="4">
        <v>49.4</v>
      </c>
      <c r="F42" s="50"/>
      <c r="G42" s="91">
        <v>49.4</v>
      </c>
      <c r="H42" s="27"/>
    </row>
    <row r="43" spans="1:11" s="53" customFormat="1" ht="16.149999999999999" customHeight="1" x14ac:dyDescent="0.25">
      <c r="A43" s="6">
        <v>24</v>
      </c>
      <c r="B43" s="5" t="s">
        <v>39</v>
      </c>
      <c r="C43" s="119" t="s">
        <v>40</v>
      </c>
      <c r="D43" s="4">
        <v>5000</v>
      </c>
      <c r="E43" s="4">
        <v>5000</v>
      </c>
      <c r="F43" s="148">
        <v>2214.5</v>
      </c>
      <c r="G43" s="51"/>
      <c r="H43" s="52"/>
      <c r="J43" s="141"/>
    </row>
    <row r="44" spans="1:11" ht="15.75" thickBot="1" x14ac:dyDescent="0.3">
      <c r="A44" s="159" t="s">
        <v>10</v>
      </c>
      <c r="B44" s="160"/>
      <c r="C44" s="160"/>
      <c r="D44" s="19">
        <f>SUM(D40:D43)</f>
        <v>11026.4</v>
      </c>
      <c r="E44" s="16">
        <f>SUM(E40:E43)</f>
        <v>11026.4</v>
      </c>
      <c r="F44" s="16">
        <f>SUM(F40:F43)</f>
        <v>7239.5</v>
      </c>
      <c r="G44" s="20">
        <f>SUM(G40:G43)</f>
        <v>783.077</v>
      </c>
      <c r="K44" s="103"/>
    </row>
    <row r="45" spans="1:11" x14ac:dyDescent="0.25">
      <c r="A45" s="161" t="s">
        <v>28</v>
      </c>
      <c r="B45" s="168"/>
      <c r="C45" s="39"/>
      <c r="D45" s="23"/>
      <c r="E45" s="23"/>
      <c r="F45" s="49"/>
      <c r="G45" s="24"/>
    </row>
    <row r="46" spans="1:11" ht="34.15" customHeight="1" x14ac:dyDescent="0.25">
      <c r="A46" s="6">
        <v>25</v>
      </c>
      <c r="B46" s="5" t="s">
        <v>29</v>
      </c>
      <c r="C46" s="66" t="s">
        <v>44</v>
      </c>
      <c r="D46" s="10">
        <v>16810</v>
      </c>
      <c r="E46" s="4">
        <v>20371.599999999999</v>
      </c>
      <c r="F46" s="92">
        <v>17341.599999999999</v>
      </c>
      <c r="G46" s="45"/>
      <c r="H46" s="26"/>
    </row>
    <row r="47" spans="1:11" ht="15.75" thickBot="1" x14ac:dyDescent="0.3">
      <c r="A47" s="159" t="s">
        <v>10</v>
      </c>
      <c r="B47" s="160"/>
      <c r="C47" s="160"/>
      <c r="D47" s="19">
        <f>SUM(D46:D46)</f>
        <v>16810</v>
      </c>
      <c r="E47" s="16">
        <f>SUM(E46)</f>
        <v>20371.599999999999</v>
      </c>
      <c r="F47" s="79">
        <f>SUM(F46)</f>
        <v>17341.599999999999</v>
      </c>
      <c r="G47" s="25"/>
    </row>
    <row r="48" spans="1:11" x14ac:dyDescent="0.25">
      <c r="A48" s="161" t="s">
        <v>30</v>
      </c>
      <c r="B48" s="162"/>
      <c r="C48" s="39"/>
      <c r="D48" s="54"/>
      <c r="E48" s="54"/>
      <c r="F48" s="55"/>
      <c r="G48" s="56"/>
    </row>
    <row r="49" spans="1:10" ht="12.6" customHeight="1" x14ac:dyDescent="0.25">
      <c r="A49" s="6">
        <v>26</v>
      </c>
      <c r="B49" s="5" t="s">
        <v>31</v>
      </c>
      <c r="C49" s="48" t="s">
        <v>32</v>
      </c>
      <c r="D49" s="10">
        <v>2000</v>
      </c>
      <c r="E49" s="4">
        <v>2000</v>
      </c>
      <c r="F49" s="50"/>
      <c r="G49" s="8">
        <v>866.11199999999997</v>
      </c>
    </row>
    <row r="50" spans="1:10" ht="15.75" thickBot="1" x14ac:dyDescent="0.3">
      <c r="A50" s="157" t="s">
        <v>10</v>
      </c>
      <c r="B50" s="158"/>
      <c r="C50" s="57"/>
      <c r="D50" s="19">
        <f>SUM(D49)</f>
        <v>2000</v>
      </c>
      <c r="E50" s="16">
        <v>2000</v>
      </c>
      <c r="F50" s="58"/>
      <c r="G50" s="20">
        <f>SUM(G49)</f>
        <v>866.11199999999997</v>
      </c>
    </row>
    <row r="51" spans="1:10" x14ac:dyDescent="0.25">
      <c r="A51" s="166" t="s">
        <v>38</v>
      </c>
      <c r="B51" s="167"/>
      <c r="C51" s="59"/>
      <c r="D51" s="68"/>
      <c r="E51" s="68"/>
      <c r="F51" s="60"/>
      <c r="G51" s="14"/>
    </row>
    <row r="52" spans="1:10" s="71" customFormat="1" ht="15.6" customHeight="1" x14ac:dyDescent="0.25">
      <c r="A52" s="46">
        <v>27</v>
      </c>
      <c r="B52" s="12" t="s">
        <v>37</v>
      </c>
      <c r="C52" s="47" t="s">
        <v>35</v>
      </c>
      <c r="D52" s="4">
        <v>1000</v>
      </c>
      <c r="E52" s="28">
        <v>1000</v>
      </c>
      <c r="F52" s="154">
        <v>163.881</v>
      </c>
      <c r="G52" s="109">
        <v>250</v>
      </c>
      <c r="H52" s="27"/>
    </row>
    <row r="53" spans="1:10" s="72" customFormat="1" thickBot="1" x14ac:dyDescent="0.25">
      <c r="A53" s="163" t="s">
        <v>10</v>
      </c>
      <c r="B53" s="164"/>
      <c r="C53" s="165"/>
      <c r="D53" s="13">
        <f>SUM(D52)</f>
        <v>1000</v>
      </c>
      <c r="E53" s="70">
        <v>1000</v>
      </c>
      <c r="F53" s="153">
        <f>SUM(F52)</f>
        <v>163.881</v>
      </c>
      <c r="G53" s="107">
        <v>250</v>
      </c>
      <c r="H53" s="34"/>
    </row>
    <row r="54" spans="1:10" s="72" customFormat="1" x14ac:dyDescent="0.2">
      <c r="A54" s="172" t="s">
        <v>47</v>
      </c>
      <c r="B54" s="173"/>
      <c r="C54" s="173"/>
      <c r="D54" s="173"/>
      <c r="E54" s="173"/>
      <c r="F54" s="173"/>
      <c r="G54" s="174"/>
      <c r="H54" s="34"/>
    </row>
    <row r="55" spans="1:10" s="34" customFormat="1" ht="12.75" x14ac:dyDescent="0.2">
      <c r="A55" s="3">
        <v>28</v>
      </c>
      <c r="B55" s="87" t="s">
        <v>46</v>
      </c>
      <c r="C55" s="120" t="s">
        <v>40</v>
      </c>
      <c r="D55" s="88">
        <v>0</v>
      </c>
      <c r="E55" s="150">
        <v>250</v>
      </c>
      <c r="F55" s="149">
        <v>250</v>
      </c>
      <c r="G55" s="61"/>
    </row>
    <row r="56" spans="1:10" s="34" customFormat="1" thickBot="1" x14ac:dyDescent="0.25">
      <c r="A56" s="157" t="s">
        <v>10</v>
      </c>
      <c r="B56" s="175"/>
      <c r="C56" s="175"/>
      <c r="D56" s="74">
        <f>SUM(D55)</f>
        <v>0</v>
      </c>
      <c r="E56" s="62">
        <f>SUM(E55)</f>
        <v>250</v>
      </c>
      <c r="F56" s="102">
        <f>SUM(F55)</f>
        <v>250</v>
      </c>
      <c r="G56" s="64"/>
    </row>
    <row r="57" spans="1:10" s="73" customFormat="1" ht="2.4500000000000002" customHeight="1" x14ac:dyDescent="0.25">
      <c r="A57" s="80"/>
      <c r="B57" s="81"/>
      <c r="C57" s="82"/>
      <c r="D57" s="83"/>
      <c r="E57" s="84"/>
      <c r="F57" s="85"/>
      <c r="G57" s="86"/>
      <c r="H57" s="2"/>
    </row>
    <row r="58" spans="1:10" s="29" customFormat="1" ht="13.9" customHeight="1" x14ac:dyDescent="0.25">
      <c r="A58" s="155" t="s">
        <v>49</v>
      </c>
      <c r="B58" s="156"/>
      <c r="C58" s="94"/>
      <c r="D58" s="95">
        <f>SUM(D20,D30,D34,D38,D44,D47,D50,D53,D55)</f>
        <v>89130.803</v>
      </c>
      <c r="E58" s="96">
        <f>SUM(E20,E30,E34,E38,E44,E47,E50,E53,E55,)</f>
        <v>99741.623999999982</v>
      </c>
      <c r="F58" s="97">
        <f>SUM(F20,F30,F34,F38,F44,F47,F50,F53,F56)</f>
        <v>44883.098999999995</v>
      </c>
      <c r="G58" s="98">
        <f>SUM(G20,G30,G34,G38,G44,G47,G50,G53,G56)</f>
        <v>24071.019999999997</v>
      </c>
      <c r="J58" s="106"/>
    </row>
    <row r="59" spans="1:10" s="99" customFormat="1" ht="16.149999999999999" customHeight="1" x14ac:dyDescent="0.25">
      <c r="A59" s="124"/>
      <c r="B59" s="124" t="s">
        <v>35</v>
      </c>
      <c r="C59" s="125"/>
      <c r="D59" s="124"/>
      <c r="E59" s="124"/>
      <c r="F59" s="142">
        <f>SUM(F20,F47,F53)</f>
        <v>36421.598999999995</v>
      </c>
      <c r="G59" s="126">
        <f>SUM(G20,G30,G53)</f>
        <v>21803.832999999995</v>
      </c>
      <c r="H59" s="26"/>
      <c r="J59" s="151"/>
    </row>
    <row r="60" spans="1:10" s="53" customFormat="1" ht="13.9" customHeight="1" x14ac:dyDescent="0.25">
      <c r="A60" s="127"/>
      <c r="B60" s="127" t="s">
        <v>50</v>
      </c>
      <c r="C60" s="128"/>
      <c r="D60" s="127"/>
      <c r="E60" s="127"/>
      <c r="F60" s="129">
        <f>SUM(F38,F40:F41)</f>
        <v>5997</v>
      </c>
      <c r="G60" s="129">
        <f>SUM(G36,G40)</f>
        <v>1261.6750000000002</v>
      </c>
      <c r="H60" s="52"/>
      <c r="J60" s="121"/>
    </row>
    <row r="61" spans="1:10" s="123" customFormat="1" ht="15" customHeight="1" x14ac:dyDescent="0.25">
      <c r="A61" s="130"/>
      <c r="B61" s="130" t="s">
        <v>51</v>
      </c>
      <c r="C61" s="131"/>
      <c r="D61" s="130"/>
      <c r="E61" s="130"/>
      <c r="F61" s="132">
        <v>0</v>
      </c>
      <c r="G61" s="133">
        <f>SUM(G42)</f>
        <v>49.4</v>
      </c>
      <c r="H61" s="122"/>
    </row>
    <row r="62" spans="1:10" s="101" customFormat="1" ht="15" customHeight="1" x14ac:dyDescent="0.25">
      <c r="A62" s="134"/>
      <c r="B62" s="134" t="s">
        <v>58</v>
      </c>
      <c r="C62" s="135"/>
      <c r="D62" s="134"/>
      <c r="E62" s="134"/>
      <c r="F62" s="147">
        <f>SUM(F43,F56)</f>
        <v>2464.5</v>
      </c>
      <c r="G62" s="136">
        <f>SUM(G33)</f>
        <v>90</v>
      </c>
      <c r="H62" s="100"/>
      <c r="J62" s="152"/>
    </row>
    <row r="63" spans="1:10" s="101" customFormat="1" ht="12" customHeight="1" x14ac:dyDescent="0.25">
      <c r="A63" s="137"/>
      <c r="B63" s="138" t="s">
        <v>32</v>
      </c>
      <c r="C63" s="139"/>
      <c r="D63" s="138"/>
      <c r="E63" s="138"/>
      <c r="F63" s="140"/>
      <c r="G63" s="140">
        <f>SUM(G50)</f>
        <v>866.11199999999997</v>
      </c>
      <c r="H63" s="100"/>
    </row>
    <row r="64" spans="1:10" s="101" customFormat="1" ht="12" customHeight="1" x14ac:dyDescent="0.25">
      <c r="A64" s="143"/>
      <c r="B64" s="144"/>
      <c r="C64" s="145"/>
      <c r="D64" s="144"/>
      <c r="E64" s="144"/>
      <c r="F64" s="146"/>
      <c r="G64" s="146"/>
      <c r="H64" s="100"/>
    </row>
    <row r="65" spans="2:7" ht="15.75" x14ac:dyDescent="0.25">
      <c r="B65" s="33" t="s">
        <v>59</v>
      </c>
      <c r="C65" s="40"/>
      <c r="D65" s="33"/>
      <c r="G65" s="93"/>
    </row>
    <row r="68" spans="2:7" x14ac:dyDescent="0.25">
      <c r="F68" s="89"/>
    </row>
  </sheetData>
  <mergeCells count="33">
    <mergeCell ref="A11:B11"/>
    <mergeCell ref="A21:C21"/>
    <mergeCell ref="A31:B31"/>
    <mergeCell ref="C22:C29"/>
    <mergeCell ref="A30:C30"/>
    <mergeCell ref="C12:C19"/>
    <mergeCell ref="A20:C20"/>
    <mergeCell ref="A2:G2"/>
    <mergeCell ref="D6:E7"/>
    <mergeCell ref="E8:E9"/>
    <mergeCell ref="F6:F9"/>
    <mergeCell ref="G6:G9"/>
    <mergeCell ref="D8:D9"/>
    <mergeCell ref="A6:A9"/>
    <mergeCell ref="B6:B9"/>
    <mergeCell ref="C6:C9"/>
    <mergeCell ref="A3:G3"/>
    <mergeCell ref="A58:B58"/>
    <mergeCell ref="A50:B50"/>
    <mergeCell ref="A47:C47"/>
    <mergeCell ref="A48:B48"/>
    <mergeCell ref="A34:C34"/>
    <mergeCell ref="A53:C53"/>
    <mergeCell ref="A51:B51"/>
    <mergeCell ref="A44:C44"/>
    <mergeCell ref="A45:B45"/>
    <mergeCell ref="C36:C37"/>
    <mergeCell ref="A35:B35"/>
    <mergeCell ref="A39:B39"/>
    <mergeCell ref="C40:C41"/>
    <mergeCell ref="A38:C38"/>
    <mergeCell ref="A54:G54"/>
    <mergeCell ref="A56:C56"/>
  </mergeCells>
  <pageMargins left="0.74" right="0.38" top="0.55000000000000004" bottom="0.52" header="0.56000000000000005" footer="0.55000000000000004"/>
  <pageSetup paperSize="9" orientation="landscape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Lytay</cp:lastModifiedBy>
  <cp:lastPrinted>2021-08-17T08:17:44Z</cp:lastPrinted>
  <dcterms:created xsi:type="dcterms:W3CDTF">2021-02-10T12:59:32Z</dcterms:created>
  <dcterms:modified xsi:type="dcterms:W3CDTF">2021-08-19T04:51:28Z</dcterms:modified>
</cp:coreProperties>
</file>