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xr:revisionPtr revIDLastSave="0" documentId="8_{44063E06-4406-4251-8D1D-6BCFEBFBDD03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дод1" sheetId="35" r:id="rId1"/>
    <sheet name="дод2 " sheetId="48" r:id="rId2"/>
    <sheet name="дод3" sheetId="49" r:id="rId3"/>
    <sheet name="дод4" sheetId="50" r:id="rId4"/>
  </sheets>
  <definedNames>
    <definedName name="_xlnm.Print_Titles" localSheetId="1">'дод2 '!$8:$12</definedName>
    <definedName name="_xlnm.Print_Titles" localSheetId="3">дод4!$11:$13</definedName>
    <definedName name="_xlnm.Print_Area" localSheetId="0">дод1!$A$1:$F$39</definedName>
    <definedName name="_xlnm.Print_Area" localSheetId="1">'дод2 '!$A$1:$R$154</definedName>
    <definedName name="_xlnm.Print_Area" localSheetId="2">дод3!$A$1:$D$68</definedName>
    <definedName name="_xlnm.Print_Area" localSheetId="3">дод4!$A$1:$J$95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35" l="1"/>
  <c r="C33" i="35"/>
  <c r="C16" i="35"/>
  <c r="D58" i="49" l="1"/>
  <c r="D59" i="49"/>
  <c r="D41" i="49"/>
  <c r="D42" i="49"/>
  <c r="H15" i="50"/>
  <c r="H14" i="50" s="1"/>
  <c r="I15" i="50"/>
  <c r="I14" i="50" s="1"/>
  <c r="J15" i="50"/>
  <c r="G25" i="50"/>
  <c r="G26" i="50"/>
  <c r="G27" i="50"/>
  <c r="G28" i="50"/>
  <c r="G29" i="50"/>
  <c r="G92" i="50"/>
  <c r="G91" i="50"/>
  <c r="G90" i="50"/>
  <c r="J89" i="50"/>
  <c r="J88" i="50" s="1"/>
  <c r="I89" i="50"/>
  <c r="I88" i="50" s="1"/>
  <c r="H89" i="50"/>
  <c r="H88" i="50" s="1"/>
  <c r="L89" i="50" s="1"/>
  <c r="G87" i="50"/>
  <c r="G86" i="50"/>
  <c r="G85" i="50"/>
  <c r="G84" i="50"/>
  <c r="G83" i="50"/>
  <c r="G82" i="50"/>
  <c r="G81" i="50"/>
  <c r="G80" i="50"/>
  <c r="G79" i="50"/>
  <c r="G78" i="50"/>
  <c r="G77" i="50"/>
  <c r="G102" i="50" s="1"/>
  <c r="G76" i="50"/>
  <c r="G75" i="50"/>
  <c r="G74" i="50"/>
  <c r="G73" i="50"/>
  <c r="G72" i="50"/>
  <c r="G71" i="50"/>
  <c r="G70" i="50"/>
  <c r="G69" i="50"/>
  <c r="G68" i="50"/>
  <c r="J67" i="50"/>
  <c r="J66" i="50" s="1"/>
  <c r="I67" i="50"/>
  <c r="I66" i="50" s="1"/>
  <c r="H67" i="50"/>
  <c r="H66" i="50" s="1"/>
  <c r="G65" i="50"/>
  <c r="G64" i="50"/>
  <c r="G63" i="50"/>
  <c r="G62" i="50"/>
  <c r="G61" i="50"/>
  <c r="G60" i="50"/>
  <c r="G59" i="50"/>
  <c r="G58" i="50"/>
  <c r="G57" i="50"/>
  <c r="G56" i="50"/>
  <c r="G55" i="50"/>
  <c r="G54" i="50"/>
  <c r="J53" i="50"/>
  <c r="J52" i="50" s="1"/>
  <c r="I53" i="50"/>
  <c r="I52" i="50" s="1"/>
  <c r="H53" i="50"/>
  <c r="H52" i="50" s="1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J36" i="50"/>
  <c r="J35" i="50" s="1"/>
  <c r="I36" i="50"/>
  <c r="I35" i="50" s="1"/>
  <c r="H36" i="50"/>
  <c r="H35" i="50" s="1"/>
  <c r="G34" i="50"/>
  <c r="G100" i="50" s="1"/>
  <c r="G33" i="50"/>
  <c r="G32" i="50"/>
  <c r="J31" i="50"/>
  <c r="J30" i="50" s="1"/>
  <c r="I31" i="50"/>
  <c r="I30" i="50" s="1"/>
  <c r="H31" i="50"/>
  <c r="H30" i="50" s="1"/>
  <c r="G24" i="50"/>
  <c r="G23" i="50"/>
  <c r="G22" i="50"/>
  <c r="G21" i="50"/>
  <c r="G20" i="50"/>
  <c r="G99" i="50" s="1"/>
  <c r="G19" i="50"/>
  <c r="G18" i="50"/>
  <c r="G17" i="50"/>
  <c r="G16" i="50"/>
  <c r="G15" i="50" l="1"/>
  <c r="L36" i="50"/>
  <c r="G89" i="50"/>
  <c r="G88" i="50" s="1"/>
  <c r="J93" i="50"/>
  <c r="G66" i="50"/>
  <c r="L67" i="50"/>
  <c r="G67" i="50"/>
  <c r="G101" i="50"/>
  <c r="G53" i="50"/>
  <c r="H93" i="50"/>
  <c r="G36" i="50"/>
  <c r="G35" i="50" s="1"/>
  <c r="L31" i="50"/>
  <c r="G31" i="50"/>
  <c r="G30" i="50" s="1"/>
  <c r="G14" i="50"/>
  <c r="L15" i="50"/>
  <c r="G52" i="50"/>
  <c r="I93" i="50"/>
  <c r="J14" i="50"/>
  <c r="L53" i="50"/>
  <c r="L94" i="50" l="1"/>
  <c r="G93" i="50"/>
  <c r="L93" i="50"/>
  <c r="E58" i="48" l="1"/>
  <c r="J51" i="48"/>
  <c r="Q14" i="48" l="1"/>
  <c r="P14" i="48"/>
  <c r="O14" i="48"/>
  <c r="N14" i="48"/>
  <c r="M14" i="48"/>
  <c r="L14" i="48"/>
  <c r="K14" i="48"/>
  <c r="I14" i="48"/>
  <c r="H14" i="48"/>
  <c r="G14" i="48"/>
  <c r="F14" i="48"/>
  <c r="J109" i="48"/>
  <c r="E109" i="48"/>
  <c r="R109" i="48" l="1"/>
  <c r="D38" i="49"/>
  <c r="D64" i="49" s="1"/>
  <c r="D39" i="49"/>
  <c r="D65" i="49"/>
  <c r="F63" i="49"/>
  <c r="D63" i="49" l="1"/>
  <c r="E52" i="48" l="1"/>
  <c r="R52" i="48" s="1"/>
  <c r="J55" i="48" l="1"/>
  <c r="E55" i="48"/>
  <c r="R55" i="48" l="1"/>
  <c r="J62" i="48"/>
  <c r="O60" i="48" l="1"/>
  <c r="K60" i="48"/>
  <c r="G60" i="48"/>
  <c r="F60" i="48"/>
  <c r="J150" i="48" l="1"/>
  <c r="E150" i="48"/>
  <c r="J149" i="48"/>
  <c r="R149" i="48" s="1"/>
  <c r="J148" i="48"/>
  <c r="E148" i="48"/>
  <c r="J147" i="48"/>
  <c r="R147" i="48" s="1"/>
  <c r="J146" i="48"/>
  <c r="E146" i="48"/>
  <c r="E145" i="48" s="1"/>
  <c r="E144" i="48" s="1"/>
  <c r="Q145" i="48"/>
  <c r="Q144" i="48" s="1"/>
  <c r="P145" i="48"/>
  <c r="O145" i="48"/>
  <c r="O144" i="48" s="1"/>
  <c r="N145" i="48"/>
  <c r="N144" i="48" s="1"/>
  <c r="M145" i="48"/>
  <c r="M144" i="48" s="1"/>
  <c r="L145" i="48"/>
  <c r="L144" i="48" s="1"/>
  <c r="K145" i="48"/>
  <c r="K144" i="48" s="1"/>
  <c r="I145" i="48"/>
  <c r="I144" i="48" s="1"/>
  <c r="H145" i="48"/>
  <c r="H144" i="48" s="1"/>
  <c r="G145" i="48"/>
  <c r="G144" i="48" s="1"/>
  <c r="F145" i="48"/>
  <c r="F144" i="48" s="1"/>
  <c r="P144" i="48"/>
  <c r="J143" i="48"/>
  <c r="R143" i="48" s="1"/>
  <c r="J142" i="48"/>
  <c r="E142" i="48"/>
  <c r="J141" i="48"/>
  <c r="E141" i="48"/>
  <c r="J140" i="48"/>
  <c r="E140" i="48"/>
  <c r="J139" i="48"/>
  <c r="E139" i="48"/>
  <c r="J138" i="48"/>
  <c r="E138" i="48"/>
  <c r="J137" i="48"/>
  <c r="E137" i="48"/>
  <c r="J136" i="48"/>
  <c r="E136" i="48"/>
  <c r="J135" i="48"/>
  <c r="E135" i="48"/>
  <c r="J134" i="48"/>
  <c r="E134" i="48"/>
  <c r="J133" i="48"/>
  <c r="E133" i="48"/>
  <c r="J132" i="48"/>
  <c r="E132" i="48"/>
  <c r="J131" i="48"/>
  <c r="J130" i="48" s="1"/>
  <c r="J129" i="48" s="1"/>
  <c r="E131" i="48"/>
  <c r="Q130" i="48"/>
  <c r="Q129" i="48" s="1"/>
  <c r="P130" i="48"/>
  <c r="P129" i="48" s="1"/>
  <c r="O130" i="48"/>
  <c r="O129" i="48" s="1"/>
  <c r="N130" i="48"/>
  <c r="N129" i="48" s="1"/>
  <c r="M130" i="48"/>
  <c r="M129" i="48" s="1"/>
  <c r="L130" i="48"/>
  <c r="L129" i="48" s="1"/>
  <c r="K130" i="48"/>
  <c r="K129" i="48" s="1"/>
  <c r="I130" i="48"/>
  <c r="I129" i="48" s="1"/>
  <c r="H130" i="48"/>
  <c r="H129" i="48" s="1"/>
  <c r="G130" i="48"/>
  <c r="G129" i="48" s="1"/>
  <c r="F130" i="48"/>
  <c r="F129" i="48" s="1"/>
  <c r="J128" i="48"/>
  <c r="J127" i="48"/>
  <c r="E127" i="48"/>
  <c r="E126" i="48" s="1"/>
  <c r="E125" i="48" s="1"/>
  <c r="Q126" i="48"/>
  <c r="Q125" i="48" s="1"/>
  <c r="P126" i="48"/>
  <c r="P125" i="48" s="1"/>
  <c r="O126" i="48"/>
  <c r="O125" i="48" s="1"/>
  <c r="N126" i="48"/>
  <c r="N125" i="48" s="1"/>
  <c r="M126" i="48"/>
  <c r="M125" i="48" s="1"/>
  <c r="L126" i="48"/>
  <c r="L125" i="48" s="1"/>
  <c r="K126" i="48"/>
  <c r="K125" i="48" s="1"/>
  <c r="I126" i="48"/>
  <c r="I125" i="48" s="1"/>
  <c r="H126" i="48"/>
  <c r="H125" i="48" s="1"/>
  <c r="G126" i="48"/>
  <c r="F126" i="48"/>
  <c r="J124" i="48"/>
  <c r="E124" i="48"/>
  <c r="J123" i="48"/>
  <c r="E123" i="48"/>
  <c r="J122" i="48"/>
  <c r="E122" i="48"/>
  <c r="J121" i="48"/>
  <c r="E121" i="48"/>
  <c r="J120" i="48"/>
  <c r="E120" i="48"/>
  <c r="Q119" i="48"/>
  <c r="Q118" i="48" s="1"/>
  <c r="P119" i="48"/>
  <c r="P118" i="48" s="1"/>
  <c r="O119" i="48"/>
  <c r="O118" i="48" s="1"/>
  <c r="N119" i="48"/>
  <c r="N118" i="48" s="1"/>
  <c r="M119" i="48"/>
  <c r="M118" i="48" s="1"/>
  <c r="L119" i="48"/>
  <c r="L118" i="48" s="1"/>
  <c r="K119" i="48"/>
  <c r="K118" i="48" s="1"/>
  <c r="I119" i="48"/>
  <c r="I118" i="48" s="1"/>
  <c r="H119" i="48"/>
  <c r="H118" i="48" s="1"/>
  <c r="G119" i="48"/>
  <c r="G118" i="48" s="1"/>
  <c r="F119" i="48"/>
  <c r="F118" i="48" s="1"/>
  <c r="J117" i="48"/>
  <c r="E117" i="48"/>
  <c r="J116" i="48"/>
  <c r="E116" i="48"/>
  <c r="J115" i="48"/>
  <c r="E115" i="48"/>
  <c r="J114" i="48"/>
  <c r="E114" i="48"/>
  <c r="J113" i="48"/>
  <c r="E113" i="48"/>
  <c r="J112" i="48"/>
  <c r="E112" i="48"/>
  <c r="J111" i="48"/>
  <c r="E111" i="48"/>
  <c r="J110" i="48"/>
  <c r="E110" i="48"/>
  <c r="J108" i="48"/>
  <c r="E108" i="48"/>
  <c r="Q107" i="48"/>
  <c r="Q106" i="48" s="1"/>
  <c r="P107" i="48"/>
  <c r="P106" i="48" s="1"/>
  <c r="O107" i="48"/>
  <c r="O106" i="48" s="1"/>
  <c r="N107" i="48"/>
  <c r="N106" i="48" s="1"/>
  <c r="M107" i="48"/>
  <c r="M106" i="48" s="1"/>
  <c r="L107" i="48"/>
  <c r="L106" i="48" s="1"/>
  <c r="K107" i="48"/>
  <c r="K106" i="48" s="1"/>
  <c r="I107" i="48"/>
  <c r="I106" i="48" s="1"/>
  <c r="H107" i="48"/>
  <c r="H106" i="48" s="1"/>
  <c r="G107" i="48"/>
  <c r="G106" i="48" s="1"/>
  <c r="F107" i="48"/>
  <c r="F106" i="48" s="1"/>
  <c r="R105" i="48"/>
  <c r="J103" i="48"/>
  <c r="E103" i="48"/>
  <c r="J102" i="48"/>
  <c r="E102" i="48"/>
  <c r="J101" i="48"/>
  <c r="E101" i="48"/>
  <c r="J100" i="48"/>
  <c r="E100" i="48"/>
  <c r="J99" i="48"/>
  <c r="E99" i="48"/>
  <c r="J98" i="48"/>
  <c r="E98" i="48"/>
  <c r="E97" i="48"/>
  <c r="R97" i="48" s="1"/>
  <c r="J96" i="48"/>
  <c r="E96" i="48"/>
  <c r="J95" i="48"/>
  <c r="E95" i="48"/>
  <c r="Q94" i="48"/>
  <c r="Q93" i="48" s="1"/>
  <c r="P94" i="48"/>
  <c r="P93" i="48" s="1"/>
  <c r="O94" i="48"/>
  <c r="O93" i="48" s="1"/>
  <c r="N94" i="48"/>
  <c r="N93" i="48" s="1"/>
  <c r="M94" i="48"/>
  <c r="M93" i="48" s="1"/>
  <c r="L94" i="48"/>
  <c r="L93" i="48" s="1"/>
  <c r="K94" i="48"/>
  <c r="K93" i="48" s="1"/>
  <c r="I94" i="48"/>
  <c r="I93" i="48" s="1"/>
  <c r="H94" i="48"/>
  <c r="H93" i="48" s="1"/>
  <c r="G94" i="48"/>
  <c r="G93" i="48" s="1"/>
  <c r="F94" i="48"/>
  <c r="F93" i="48" s="1"/>
  <c r="E86" i="48"/>
  <c r="R86" i="48" s="1"/>
  <c r="E85" i="48"/>
  <c r="R85" i="48" s="1"/>
  <c r="Q84" i="48"/>
  <c r="Q83" i="48" s="1"/>
  <c r="P84" i="48"/>
  <c r="P83" i="48" s="1"/>
  <c r="O84" i="48"/>
  <c r="O83" i="48" s="1"/>
  <c r="N84" i="48"/>
  <c r="N83" i="48" s="1"/>
  <c r="M84" i="48"/>
  <c r="M83" i="48" s="1"/>
  <c r="L84" i="48"/>
  <c r="L83" i="48" s="1"/>
  <c r="K84" i="48"/>
  <c r="K83" i="48" s="1"/>
  <c r="I84" i="48"/>
  <c r="I83" i="48" s="1"/>
  <c r="H84" i="48"/>
  <c r="H83" i="48" s="1"/>
  <c r="G84" i="48"/>
  <c r="G83" i="48" s="1"/>
  <c r="F84" i="48"/>
  <c r="F83" i="48" s="1"/>
  <c r="Q82" i="48"/>
  <c r="J82" i="48"/>
  <c r="I82" i="48"/>
  <c r="E82" i="48" s="1"/>
  <c r="J81" i="48"/>
  <c r="E81" i="48"/>
  <c r="J80" i="48"/>
  <c r="E80" i="48"/>
  <c r="J79" i="48"/>
  <c r="E79" i="48"/>
  <c r="J78" i="48"/>
  <c r="E78" i="48"/>
  <c r="J77" i="48"/>
  <c r="E77" i="48"/>
  <c r="J76" i="48"/>
  <c r="E76" i="48"/>
  <c r="J75" i="48"/>
  <c r="E75" i="48"/>
  <c r="J74" i="48"/>
  <c r="E74" i="48"/>
  <c r="O73" i="48"/>
  <c r="N73" i="48"/>
  <c r="N60" i="48" s="1"/>
  <c r="N59" i="48" s="1"/>
  <c r="M73" i="48"/>
  <c r="M60" i="48" s="1"/>
  <c r="M59" i="48" s="1"/>
  <c r="L73" i="48"/>
  <c r="L60" i="48" s="1"/>
  <c r="L59" i="48" s="1"/>
  <c r="K73" i="48"/>
  <c r="K59" i="48" s="1"/>
  <c r="I73" i="48"/>
  <c r="E73" i="48" s="1"/>
  <c r="H60" i="48"/>
  <c r="H59" i="48" s="1"/>
  <c r="J72" i="48"/>
  <c r="J60" i="48" s="1"/>
  <c r="E72" i="48"/>
  <c r="J71" i="48"/>
  <c r="E71" i="48"/>
  <c r="J70" i="48"/>
  <c r="E70" i="48"/>
  <c r="J69" i="48"/>
  <c r="E69" i="48"/>
  <c r="J68" i="48"/>
  <c r="E68" i="48"/>
  <c r="J67" i="48"/>
  <c r="E67" i="48"/>
  <c r="J66" i="48"/>
  <c r="E66" i="48"/>
  <c r="J65" i="48"/>
  <c r="E65" i="48"/>
  <c r="J64" i="48"/>
  <c r="E64" i="48"/>
  <c r="J63" i="48"/>
  <c r="E63" i="48"/>
  <c r="E62" i="48"/>
  <c r="J61" i="48"/>
  <c r="E61" i="48"/>
  <c r="Q60" i="48"/>
  <c r="Q59" i="48" s="1"/>
  <c r="P60" i="48"/>
  <c r="P59" i="48" s="1"/>
  <c r="O59" i="48"/>
  <c r="G59" i="48"/>
  <c r="F59" i="48"/>
  <c r="J58" i="48"/>
  <c r="J57" i="48"/>
  <c r="E57" i="48"/>
  <c r="J56" i="48"/>
  <c r="E56" i="48"/>
  <c r="J54" i="48"/>
  <c r="E54" i="48"/>
  <c r="J53" i="48"/>
  <c r="E53" i="48"/>
  <c r="E51" i="48"/>
  <c r="J50" i="48"/>
  <c r="E50" i="48"/>
  <c r="J49" i="48"/>
  <c r="E49" i="48"/>
  <c r="J48" i="48"/>
  <c r="E48" i="48"/>
  <c r="J47" i="48"/>
  <c r="E47" i="48"/>
  <c r="J46" i="48"/>
  <c r="E46" i="48"/>
  <c r="J45" i="48"/>
  <c r="E45" i="48"/>
  <c r="J44" i="48"/>
  <c r="E44" i="48"/>
  <c r="J43" i="48"/>
  <c r="E43" i="48"/>
  <c r="J42" i="48"/>
  <c r="E42" i="48"/>
  <c r="J41" i="48"/>
  <c r="E41" i="48"/>
  <c r="J40" i="48"/>
  <c r="E40" i="48"/>
  <c r="J39" i="48"/>
  <c r="E39" i="48"/>
  <c r="J38" i="48"/>
  <c r="E38" i="48"/>
  <c r="J37" i="48"/>
  <c r="E37" i="48"/>
  <c r="J36" i="48"/>
  <c r="E36" i="48"/>
  <c r="J35" i="48"/>
  <c r="E35" i="48"/>
  <c r="J34" i="48"/>
  <c r="E34" i="48"/>
  <c r="J33" i="48"/>
  <c r="E33" i="48"/>
  <c r="J32" i="48"/>
  <c r="E32" i="48"/>
  <c r="J31" i="48"/>
  <c r="E31" i="48"/>
  <c r="J30" i="48"/>
  <c r="E30" i="48"/>
  <c r="J29" i="48"/>
  <c r="E29" i="48"/>
  <c r="J28" i="48"/>
  <c r="E28" i="48"/>
  <c r="J27" i="48"/>
  <c r="E27" i="48"/>
  <c r="J26" i="48"/>
  <c r="E26" i="48"/>
  <c r="J25" i="48"/>
  <c r="E25" i="48"/>
  <c r="J24" i="48"/>
  <c r="E24" i="48"/>
  <c r="J23" i="48"/>
  <c r="E23" i="48"/>
  <c r="J22" i="48"/>
  <c r="E22" i="48"/>
  <c r="J21" i="48"/>
  <c r="E21" i="48"/>
  <c r="J20" i="48"/>
  <c r="E20" i="48"/>
  <c r="J92" i="48"/>
  <c r="E92" i="48"/>
  <c r="J91" i="48"/>
  <c r="E91" i="48"/>
  <c r="J90" i="48"/>
  <c r="E90" i="48"/>
  <c r="J89" i="48"/>
  <c r="E89" i="48"/>
  <c r="J87" i="48"/>
  <c r="E87" i="48"/>
  <c r="J88" i="48"/>
  <c r="E88" i="48"/>
  <c r="J19" i="48"/>
  <c r="E19" i="48"/>
  <c r="J18" i="48"/>
  <c r="E18" i="48"/>
  <c r="J17" i="48"/>
  <c r="E17" i="48"/>
  <c r="J16" i="48"/>
  <c r="E16" i="48"/>
  <c r="J15" i="48"/>
  <c r="E15" i="48"/>
  <c r="E14" i="48" l="1"/>
  <c r="R51" i="48"/>
  <c r="J14" i="48"/>
  <c r="R75" i="48"/>
  <c r="R79" i="48"/>
  <c r="H151" i="48"/>
  <c r="R98" i="48"/>
  <c r="G13" i="48"/>
  <c r="K151" i="48"/>
  <c r="F151" i="48"/>
  <c r="J84" i="48"/>
  <c r="J83" i="48" s="1"/>
  <c r="R71" i="48"/>
  <c r="Q151" i="48"/>
  <c r="R89" i="48"/>
  <c r="R39" i="48"/>
  <c r="M13" i="48"/>
  <c r="M151" i="48"/>
  <c r="N13" i="48"/>
  <c r="N151" i="48"/>
  <c r="O13" i="48"/>
  <c r="O151" i="48"/>
  <c r="P13" i="48"/>
  <c r="P151" i="48"/>
  <c r="L13" i="48"/>
  <c r="L151" i="48"/>
  <c r="G151" i="48"/>
  <c r="R140" i="48"/>
  <c r="R116" i="48"/>
  <c r="I60" i="48"/>
  <c r="I59" i="48" s="1"/>
  <c r="I151" i="48" s="1"/>
  <c r="R110" i="48"/>
  <c r="R150" i="48"/>
  <c r="J73" i="48"/>
  <c r="R73" i="48" s="1"/>
  <c r="R82" i="48"/>
  <c r="R123" i="48"/>
  <c r="R136" i="48"/>
  <c r="R148" i="48"/>
  <c r="R139" i="48"/>
  <c r="R100" i="48"/>
  <c r="R137" i="48"/>
  <c r="R141" i="48"/>
  <c r="R146" i="48"/>
  <c r="R81" i="48"/>
  <c r="R120" i="48"/>
  <c r="R124" i="48"/>
  <c r="R127" i="48"/>
  <c r="R53" i="48"/>
  <c r="R99" i="48"/>
  <c r="R113" i="48"/>
  <c r="R117" i="48"/>
  <c r="R103" i="48"/>
  <c r="E84" i="48"/>
  <c r="E83" i="48" s="1"/>
  <c r="R101" i="48"/>
  <c r="J126" i="48"/>
  <c r="J125" i="48" s="1"/>
  <c r="T125" i="48" s="1"/>
  <c r="R138" i="48"/>
  <c r="R77" i="48"/>
  <c r="R115" i="48"/>
  <c r="R121" i="48"/>
  <c r="R135" i="48"/>
  <c r="R142" i="48"/>
  <c r="R131" i="48"/>
  <c r="J145" i="48"/>
  <c r="R145" i="48" s="1"/>
  <c r="R88" i="48"/>
  <c r="E60" i="48"/>
  <c r="R47" i="48"/>
  <c r="R42" i="48"/>
  <c r="R46" i="48"/>
  <c r="R24" i="48"/>
  <c r="R40" i="48"/>
  <c r="R25" i="48"/>
  <c r="R29" i="48"/>
  <c r="R33" i="48"/>
  <c r="R37" i="48"/>
  <c r="R41" i="48"/>
  <c r="R49" i="48"/>
  <c r="R64" i="48"/>
  <c r="R58" i="48"/>
  <c r="R57" i="48"/>
  <c r="R16" i="48"/>
  <c r="R32" i="48"/>
  <c r="R21" i="48"/>
  <c r="R18" i="48"/>
  <c r="R45" i="48"/>
  <c r="R91" i="48"/>
  <c r="R22" i="48"/>
  <c r="R26" i="48"/>
  <c r="R30" i="48"/>
  <c r="R34" i="48"/>
  <c r="R54" i="48"/>
  <c r="R31" i="48"/>
  <c r="R35" i="48"/>
  <c r="R50" i="48"/>
  <c r="R56" i="48"/>
  <c r="R48" i="48"/>
  <c r="R44" i="48"/>
  <c r="R80" i="48"/>
  <c r="R108" i="48"/>
  <c r="R112" i="48"/>
  <c r="J119" i="48"/>
  <c r="J118" i="48" s="1"/>
  <c r="R78" i="48"/>
  <c r="R114" i="48"/>
  <c r="R95" i="48"/>
  <c r="J107" i="48"/>
  <c r="J106" i="48" s="1"/>
  <c r="R132" i="48"/>
  <c r="R69" i="48"/>
  <c r="R68" i="48"/>
  <c r="R72" i="48"/>
  <c r="R63" i="48"/>
  <c r="J59" i="48"/>
  <c r="R62" i="48"/>
  <c r="R70" i="48"/>
  <c r="R133" i="48"/>
  <c r="R102" i="48"/>
  <c r="J94" i="48"/>
  <c r="J93" i="48" s="1"/>
  <c r="R76" i="48"/>
  <c r="R74" i="48"/>
  <c r="R66" i="48"/>
  <c r="R67" i="48"/>
  <c r="R65" i="48"/>
  <c r="R15" i="48"/>
  <c r="R92" i="48"/>
  <c r="R23" i="48"/>
  <c r="R27" i="48"/>
  <c r="R38" i="48"/>
  <c r="R20" i="48"/>
  <c r="R28" i="48"/>
  <c r="R87" i="48"/>
  <c r="R36" i="48"/>
  <c r="R43" i="48"/>
  <c r="R17" i="48"/>
  <c r="R90" i="48"/>
  <c r="F125" i="48"/>
  <c r="R134" i="48"/>
  <c r="R19" i="48"/>
  <c r="R61" i="48"/>
  <c r="E94" i="48"/>
  <c r="E107" i="48"/>
  <c r="E119" i="48"/>
  <c r="G125" i="48"/>
  <c r="R128" i="48"/>
  <c r="E130" i="48"/>
  <c r="R130" i="48" s="1"/>
  <c r="R122" i="48"/>
  <c r="K13" i="48"/>
  <c r="R111" i="48"/>
  <c r="R96" i="48"/>
  <c r="R14" i="48" l="1"/>
  <c r="H13" i="48"/>
  <c r="R83" i="48"/>
  <c r="J151" i="48"/>
  <c r="I13" i="48"/>
  <c r="T126" i="48"/>
  <c r="Q13" i="48"/>
  <c r="F13" i="48"/>
  <c r="R84" i="48"/>
  <c r="J144" i="48"/>
  <c r="R144" i="48" s="1"/>
  <c r="R119" i="48"/>
  <c r="T84" i="48"/>
  <c r="T83" i="48"/>
  <c r="R126" i="48"/>
  <c r="R125" i="48"/>
  <c r="R107" i="48"/>
  <c r="T145" i="48"/>
  <c r="R60" i="48"/>
  <c r="R59" i="48" s="1"/>
  <c r="R94" i="48"/>
  <c r="T60" i="48"/>
  <c r="E59" i="48"/>
  <c r="T107" i="48"/>
  <c r="E106" i="48"/>
  <c r="R106" i="48" s="1"/>
  <c r="T94" i="48"/>
  <c r="E93" i="48"/>
  <c r="E118" i="48"/>
  <c r="R118" i="48" s="1"/>
  <c r="T119" i="48"/>
  <c r="T130" i="48"/>
  <c r="E129" i="48"/>
  <c r="T144" i="48" l="1"/>
  <c r="J13" i="48"/>
  <c r="R13" i="48"/>
  <c r="T59" i="48"/>
  <c r="T93" i="48"/>
  <c r="R93" i="48"/>
  <c r="T129" i="48"/>
  <c r="R129" i="48"/>
  <c r="R151" i="48" l="1"/>
  <c r="E13" i="48"/>
  <c r="T13" i="48" s="1"/>
  <c r="E151" i="48"/>
  <c r="T14" i="48"/>
  <c r="T151" i="48" s="1"/>
  <c r="V151" i="48" l="1"/>
  <c r="U151" i="48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D22" i="35" l="1"/>
  <c r="F22" i="35"/>
  <c r="C19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ALeh</author>
  </authors>
  <commentList>
    <comment ref="A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<sst xmlns="http://schemas.openxmlformats.org/spreadsheetml/2006/main" count="1037" uniqueCount="527">
  <si>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</si>
  <si>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</si>
  <si>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</si>
  <si>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</si>
  <si>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</si>
  <si>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</si>
  <si>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</si>
  <si>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</si>
  <si>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</si>
  <si>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</si>
  <si>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</si>
  <si>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</si>
  <si>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</si>
  <si>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</si>
  <si>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</si>
  <si>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</si>
  <si>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</si>
  <si>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</si>
  <si>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</si>
  <si>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</si>
  <si>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</si>
  <si>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</si>
  <si>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</si>
  <si>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</si>
  <si>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</si>
  <si>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</si>
  <si>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</si>
  <si>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</si>
  <si>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</si>
  <si>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</si>
  <si>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</si>
  <si>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</si>
  <si>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</si>
  <si>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</si>
  <si>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</si>
  <si>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</si>
  <si>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</si>
  <si>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</si>
  <si>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</si>
  <si>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</si>
  <si>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</si>
  <si>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</si>
  <si>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</si>
  <si>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</si>
  <si>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</si>
  <si>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</si>
  <si>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</si>
  <si>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</si>
  <si>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</si>
  <si>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</si>
  <si>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</si>
  <si>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</si>
  <si>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</si>
  <si>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</si>
  <si>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</si>
  <si>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</si>
  <si>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</si>
  <si>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</si>
  <si>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</si>
  <si>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</si>
  <si>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</si>
  <si>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</si>
  <si>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</si>
  <si>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</si>
  <si>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</si>
  <si>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</si>
  <si>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</si>
  <si>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</si>
  <si>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</si>
  <si>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</si>
  <si>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</si>
  <si>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</si>
  <si>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</si>
  <si>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</si>
  <si>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</si>
  <si>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</si>
  <si>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</si>
  <si>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</si>
  <si>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</si>
  <si>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</si>
  <si>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</si>
  <si>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</si>
  <si>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</si>
  <si>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</si>
  <si>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</si>
  <si>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</si>
  <si>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</si>
  <si>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</si>
  <si>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</si>
  <si>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</si>
  <si>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</si>
  <si>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</si>
  <si>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</si>
  <si>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</si>
  <si>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</si>
  <si>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</si>
  <si>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</si>
  <si>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</si>
  <si>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</si>
  <si>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</si>
  <si>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</si>
  <si>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</si>
  <si>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</si>
  <si>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</si>
  <si>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</si>
  <si>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</si>
  <si>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</si>
  <si>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</si>
  <si>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</si>
  <si>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</si>
  <si>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</si>
  <si>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</si>
  <si>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</si>
  <si>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</si>
  <si>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</si>
  <si>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</si>
  <si>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</si>
  <si>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</si>
  <si>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</si>
  <si>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</si>
  <si>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</si>
  <si>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</si>
  <si>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</si>
  <si>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</si>
  <si>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</si>
  <si>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</si>
  <si>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</si>
  <si>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</si>
  <si>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</si>
  <si>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</si>
  <si>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</si>
  <si>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</si>
  <si>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</si>
  <si>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</si>
  <si>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</si>
  <si>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</si>
  <si>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</si>
  <si>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</si>
  <si>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</si>
  <si>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</si>
  <si>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</si>
  <si>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</si>
  <si>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</si>
  <si>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</si>
  <si>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</si>
  <si>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</si>
  <si>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</si>
  <si>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</si>
  <si>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</si>
  <si>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</si>
  <si>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</si>
  <si>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</si>
  <si>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4030</t>
  </si>
  <si>
    <t>Забезпечення діяльності палаців i будинків культури, клубів, центрів дозвілля та iнших клубних закладів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</si>
  <si>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</si>
  <si>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</si>
  <si>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</si>
  <si>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</si>
  <si>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</si>
  <si>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</si>
  <si>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</si>
  <si>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</si>
  <si>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</si>
  <si>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</si>
  <si>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</si>
  <si>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</si>
  <si>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</si>
  <si>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</si>
  <si>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</si>
  <si>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</si>
  <si>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</si>
  <si>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</si>
  <si>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</si>
  <si>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</si>
  <si>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</si>
  <si>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</si>
  <si>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</si>
  <si>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</si>
  <si>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</si>
  <si>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</si>
  <si>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</si>
  <si>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</si>
  <si>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</si>
  <si>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</si>
  <si>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</si>
  <si>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</si>
  <si>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</si>
  <si>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</si>
  <si>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</si>
  <si>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</si>
  <si>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</si>
  <si>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</si>
  <si>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</si>
  <si>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</si>
  <si>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</si>
  <si>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</si>
  <si>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</si>
  <si>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</si>
  <si>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</si>
  <si>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</si>
  <si>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</si>
  <si>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</si>
  <si>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</si>
  <si>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</si>
  <si>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</si>
  <si>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</si>
  <si>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</si>
  <si>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</si>
  <si>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</si>
  <si>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</si>
  <si>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</si>
  <si>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</si>
  <si>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</si>
  <si>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</si>
  <si>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</si>
  <si>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</si>
  <si>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</si>
  <si>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</si>
  <si>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</si>
  <si>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</si>
  <si>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</si>
  <si>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</si>
  <si>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</si>
  <si>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</si>
  <si>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</si>
  <si>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</si>
  <si>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</si>
  <si>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</si>
  <si>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</si>
  <si>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</si>
  <si>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</si>
  <si>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</si>
  <si>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</si>
  <si>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</si>
  <si>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</si>
  <si>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</si>
  <si>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</si>
  <si>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1517321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</si>
  <si>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</si>
  <si>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</si>
  <si>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</si>
  <si>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</si>
  <si>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</si>
  <si>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</si>
  <si>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</si>
  <si>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</si>
  <si>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</si>
  <si>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</si>
  <si>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</si>
  <si>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</si>
  <si>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</si>
  <si>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</si>
  <si>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</si>
  <si>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1517330</t>
  </si>
  <si>
    <t>7330</t>
  </si>
  <si>
    <t>Будівництво  інших об'єктів комунальної власності</t>
  </si>
  <si>
    <t>Проведення місцевих виборів</t>
  </si>
  <si>
    <t>0210191</t>
  </si>
  <si>
    <t>0191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</si>
  <si>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</si>
  <si>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</si>
  <si>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</si>
  <si>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</si>
  <si>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</si>
  <si>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</si>
  <si>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</si>
  <si>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</si>
  <si>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0813031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</si>
  <si>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</si>
  <si>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</si>
  <si>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</si>
  <si>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</si>
  <si>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</si>
  <si>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</si>
  <si>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</si>
  <si>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</si>
  <si>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</si>
  <si>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</si>
  <si>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</si>
  <si>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</si>
  <si>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</si>
  <si>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</si>
  <si>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</si>
  <si>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</si>
  <si>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</si>
  <si>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</si>
  <si>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</si>
  <si>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</si>
  <si>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</si>
  <si>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</si>
  <si>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</si>
  <si>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</si>
  <si>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</si>
  <si>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</si>
  <si>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</si>
  <si>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2010</t>
  </si>
  <si>
    <t>0731</t>
  </si>
  <si>
    <t>Багатопрофільна стаціонарна медична допомога населенню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</si>
  <si>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</si>
  <si>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</si>
  <si>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</si>
  <si>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</si>
  <si>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</si>
  <si>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</si>
  <si>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</si>
  <si>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</si>
  <si>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</si>
  <si>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</si>
  <si>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</si>
  <si>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</si>
  <si>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</si>
  <si>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</si>
  <si>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</si>
  <si>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</si>
  <si>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</si>
  <si>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</si>
  <si>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</si>
  <si>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</si>
  <si>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</si>
  <si>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</si>
  <si>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</si>
  <si>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</si>
  <si>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</si>
  <si>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</si>
  <si>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Програма розвитку культури та туризму на 2021-2025 роки</t>
  </si>
  <si>
    <t>Рішення міської ради від 15.12.2020 №39</t>
  </si>
  <si>
    <t>Х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</si>
  <si>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</si>
  <si>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</si>
  <si>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</si>
  <si>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</si>
  <si>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</si>
  <si>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</si>
  <si>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</si>
  <si>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</si>
  <si>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</si>
  <si>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</si>
  <si>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</si>
  <si>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</si>
  <si>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</si>
  <si>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</si>
  <si>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</si>
  <si>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</si>
  <si>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</si>
  <si>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</si>
  <si>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</si>
  <si>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0380</t>
  </si>
  <si>
    <t>Інші заходи громадського порядку та безпеки</t>
  </si>
  <si>
    <t>0611060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</si>
  <si>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</si>
  <si>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0611061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</si>
  <si>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</si>
  <si>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</si>
  <si>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</si>
  <si>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</si>
  <si>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</si>
  <si>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</si>
  <si>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</si>
  <si>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</si>
  <si>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в т.ч.: за рахунок інших субвенцій з місцевого бюджету</t>
  </si>
  <si>
    <t>0611180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</si>
  <si>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</si>
  <si>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</si>
  <si>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</si>
  <si>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</si>
  <si>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</si>
  <si>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</si>
  <si>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</si>
  <si>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</si>
  <si>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</si>
  <si>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</si>
  <si>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0617363</t>
  </si>
  <si>
    <t>0810180</t>
  </si>
  <si>
    <t>1080</t>
  </si>
  <si>
    <t>Надання спеціальної освіти мистецькими школами</t>
  </si>
  <si>
    <t>7324</t>
  </si>
  <si>
    <t>Будівництво установ та закладів культури</t>
  </si>
  <si>
    <t>1100000</t>
  </si>
  <si>
    <t>Департамент культури, туризму, молоді та спорту  виконавчого комітету Вараської міської ради</t>
  </si>
  <si>
    <t>1110000</t>
  </si>
  <si>
    <t>1110160</t>
  </si>
  <si>
    <t>1111080</t>
  </si>
  <si>
    <t>1113133</t>
  </si>
  <si>
    <t>1113140</t>
  </si>
  <si>
    <t>1114030</t>
  </si>
  <si>
    <t>1114060</t>
  </si>
  <si>
    <t>1114081</t>
  </si>
  <si>
    <t>1114082</t>
  </si>
  <si>
    <t>1117324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</si>
  <si>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</si>
  <si>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</si>
  <si>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</si>
  <si>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</si>
  <si>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1215045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</si>
  <si>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</si>
  <si>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</si>
  <si>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</si>
  <si>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</si>
  <si>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</si>
  <si>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</si>
  <si>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</si>
  <si>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</si>
  <si>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</si>
  <si>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</si>
  <si>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</si>
  <si>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</si>
  <si>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</si>
  <si>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</si>
  <si>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</si>
  <si>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</si>
  <si>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</si>
  <si>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</si>
  <si>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</si>
  <si>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</si>
  <si>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</si>
  <si>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</si>
  <si>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Департамент соціального захисту та гідності  виконавчого комітету Вараської міської ради</t>
  </si>
  <si>
    <t>3221</t>
  </si>
  <si>
    <t>1060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</si>
  <si>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</si>
  <si>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</si>
  <si>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</si>
  <si>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7390</t>
  </si>
  <si>
    <t>Розвиток мережі центрів надання адміністративних послуг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</si>
  <si>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</si>
  <si>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</si>
  <si>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</si>
  <si>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</si>
  <si>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</si>
  <si>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</si>
  <si>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</si>
  <si>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</si>
  <si>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</si>
  <si>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</si>
  <si>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</si>
  <si>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</si>
  <si>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>Зміни до міжбюджетних трансфертів на  2022 рік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</si>
  <si>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</si>
  <si>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</si>
  <si>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</si>
  <si>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</si>
  <si>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</si>
  <si>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</si>
  <si>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</si>
  <si>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</si>
  <si>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</si>
  <si>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</si>
  <si>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</si>
  <si>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</si>
  <si>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</si>
  <si>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</si>
  <si>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</si>
  <si>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</si>
  <si>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</si>
  <si>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</si>
  <si>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</si>
  <si>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</si>
  <si>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</si>
  <si>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</si>
  <si>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</si>
  <si>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                      Додаток 3</t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</si>
  <si>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</si>
  <si>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</si>
  <si>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</si>
  <si>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 xml:space="preserve">                                                    ____________ 2022 року  № ____________
</t>
  </si>
  <si>
    <t>0812111</t>
  </si>
  <si>
    <t>0812010</t>
  </si>
  <si>
    <t>0812145</t>
  </si>
  <si>
    <t>1212010</t>
  </si>
  <si>
    <t>Міська програма "Безпечна громада" на 2019-2023 роки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</si>
  <si>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</si>
  <si>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</si>
  <si>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</si>
  <si>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</si>
  <si>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</si>
  <si>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</si>
  <si>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</si>
  <si>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</si>
  <si>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0218210</t>
  </si>
  <si>
    <t>8210</t>
  </si>
  <si>
    <t>Муніципальні формування з охорони громадського порядку</t>
  </si>
  <si>
    <t xml:space="preserve">Комплексна програма "Здоров'я" на 2022-2025 роки </t>
  </si>
  <si>
    <t>Рішення міської ради від 26.11.2021 №1100</t>
  </si>
  <si>
    <t>0812142</t>
  </si>
  <si>
    <t>0812144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</si>
  <si>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</si>
  <si>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</si>
  <si>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</si>
  <si>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</si>
  <si>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0813121</t>
  </si>
  <si>
    <t>0813133</t>
  </si>
  <si>
    <t>0816082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</si>
  <si>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</si>
  <si>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</si>
  <si>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1011080</t>
  </si>
  <si>
    <t>Надання спеціалізованої освіти мистецькими школами</t>
  </si>
  <si>
    <t>1013133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</si>
  <si>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</si>
  <si>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</si>
  <si>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1013140</t>
  </si>
  <si>
    <t>1014030</t>
  </si>
  <si>
    <t>1014081</t>
  </si>
  <si>
    <t>1015011</t>
  </si>
  <si>
    <t>Рішення міської ради від 15.12.2020  №33</t>
  </si>
  <si>
    <t>1015012</t>
  </si>
  <si>
    <t>1015062</t>
  </si>
  <si>
    <t>1216011</t>
  </si>
  <si>
    <t>1216015</t>
  </si>
  <si>
    <t>Забезпечення надійної та безперебійної експлуатації ліфтів</t>
  </si>
  <si>
    <t>1216016</t>
  </si>
  <si>
    <t>Рішення міської ради від 15.12.2020 №41</t>
  </si>
  <si>
    <t>1216030</t>
  </si>
  <si>
    <t>Будівництво споруд, установ та закладів фізичної культури і спорту</t>
  </si>
  <si>
    <t>1218340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</si>
  <si>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</si>
  <si>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</si>
  <si>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</si>
  <si>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</si>
  <si>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</si>
  <si>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</si>
  <si>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</si>
  <si>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громадський бюджет</t>
  </si>
  <si>
    <t>Cубвенція пожежно-рятувальному підрозділу ДСНС у м. Вараш на придбання пожежно-рятувального обмундирування</t>
  </si>
  <si>
    <t>Cубвенція пожежно-рятувальному підрозділу ДСНС у м. Вараш на придбання паливо-мастильних матеріалів</t>
  </si>
  <si>
    <t>Cубвенція пожежно-рятувальному підрозділу ДСНС у м. Вараш на придбання меблів офісних та інших матеріальних цінностей</t>
  </si>
  <si>
    <t>Cубвенція пожежно-рятувальному підрозділу ДСНС у м. Вараш на придбання радіостанції переносної цифрової</t>
  </si>
  <si>
    <t>Cубвенція пожежно-рятувальному підрозділу ДСНС у м. Вараш на придбання персональних комп'ютерів та інших матеріальних цінностей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</si>
</sst>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4"/>
      <color rgb="FFFF0000"/>
      <name val="Times New Roman Cyr"/>
      <family val="1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</font>
    <font>
      <i/>
      <sz val="14"/>
      <color rgb="FFFF000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color rgb="FFFF0000"/>
      <name val="Arial Cyr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sz val="12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2"/>
      <name val="Times New Roman CYR"/>
      <charset val="204"/>
    </font>
    <font>
      <i/>
      <sz val="11"/>
      <color rgb="FFFF0000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3.5"/>
      <color rgb="FFFF0000"/>
      <name val="Times New Roman Cyr"/>
      <family val="1"/>
      <charset val="204"/>
    </font>
    <font>
      <i/>
      <sz val="13.5"/>
      <color rgb="FFFF0000"/>
      <name val="Times New Roman"/>
      <family val="1"/>
    </font>
    <font>
      <i/>
      <sz val="13.5"/>
      <color rgb="FFFF0000"/>
      <name val="Arial Cyr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Arial Cyr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3.5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</font>
    <font>
      <sz val="14"/>
      <color rgb="FFFF0000"/>
      <name val="Helv"/>
      <charset val="204"/>
    </font>
    <font>
      <b/>
      <sz val="14"/>
      <color rgb="FFFF0000"/>
      <name val="Times New Roman CYR"/>
      <charset val="204"/>
    </font>
    <font>
      <sz val="14"/>
      <name val="Helv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" fillId="0" borderId="0"/>
    <xf numFmtId="0" fontId="11" fillId="0" borderId="0"/>
    <xf numFmtId="0" fontId="43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2" fillId="0" borderId="0"/>
  </cellStyleXfs>
  <cellXfs count="555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19" fillId="0" borderId="0" xfId="4" applyFont="1" applyAlignment="1"/>
    <xf numFmtId="0" fontId="20" fillId="0" borderId="0" xfId="4" applyFont="1" applyFill="1" applyBorder="1"/>
    <xf numFmtId="0" fontId="9" fillId="0" borderId="0" xfId="4" applyFont="1" applyFill="1" applyBorder="1"/>
    <xf numFmtId="0" fontId="14" fillId="0" borderId="0" xfId="4" applyFont="1" applyFill="1" applyBorder="1" applyAlignment="1">
      <alignment horizontal="center"/>
    </xf>
    <xf numFmtId="0" fontId="23" fillId="0" borderId="1" xfId="4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49" fontId="24" fillId="0" borderId="1" xfId="4" applyNumberFormat="1" applyFont="1" applyFill="1" applyBorder="1" applyAlignment="1">
      <alignment horizontal="center" vertical="top" wrapText="1"/>
    </xf>
    <xf numFmtId="0" fontId="24" fillId="0" borderId="1" xfId="4" applyFont="1" applyFill="1" applyBorder="1" applyAlignment="1">
      <alignment horizontal="center" vertical="center" wrapText="1"/>
    </xf>
    <xf numFmtId="0" fontId="25" fillId="0" borderId="0" xfId="4" applyFont="1" applyFill="1" applyBorder="1"/>
    <xf numFmtId="49" fontId="26" fillId="0" borderId="1" xfId="4" applyNumberFormat="1" applyFont="1" applyFill="1" applyBorder="1" applyAlignment="1">
      <alignment wrapText="1"/>
    </xf>
    <xf numFmtId="0" fontId="27" fillId="3" borderId="0" xfId="4" applyFont="1" applyFill="1" applyBorder="1"/>
    <xf numFmtId="0" fontId="27" fillId="0" borderId="0" xfId="4" applyFont="1" applyFill="1" applyBorder="1"/>
    <xf numFmtId="49" fontId="28" fillId="0" borderId="1" xfId="4" applyNumberFormat="1" applyFont="1" applyFill="1" applyBorder="1" applyAlignment="1">
      <alignment horizontal="left" wrapText="1"/>
    </xf>
    <xf numFmtId="2" fontId="27" fillId="0" borderId="0" xfId="4" applyNumberFormat="1" applyFont="1" applyFill="1" applyBorder="1"/>
    <xf numFmtId="0" fontId="20" fillId="3" borderId="0" xfId="4" applyFont="1" applyFill="1" applyBorder="1"/>
    <xf numFmtId="49" fontId="28" fillId="0" borderId="1" xfId="4" applyNumberFormat="1" applyFont="1" applyFill="1" applyBorder="1" applyAlignment="1">
      <alignment wrapText="1"/>
    </xf>
    <xf numFmtId="49" fontId="20" fillId="0" borderId="0" xfId="4" applyNumberFormat="1" applyFont="1" applyFill="1" applyBorder="1" applyAlignment="1">
      <alignment vertical="top" wrapText="1"/>
    </xf>
    <xf numFmtId="0" fontId="30" fillId="0" borderId="0" xfId="4" applyFont="1" applyFill="1" applyBorder="1"/>
    <xf numFmtId="0" fontId="31" fillId="0" borderId="0" xfId="4" applyFont="1" applyFill="1" applyBorder="1"/>
    <xf numFmtId="0" fontId="27" fillId="0" borderId="0" xfId="6" applyFont="1" applyFill="1" applyBorder="1" applyAlignment="1" applyProtection="1">
      <alignment vertical="center" wrapText="1"/>
    </xf>
    <xf numFmtId="164" fontId="30" fillId="0" borderId="0" xfId="4" applyNumberFormat="1" applyFont="1" applyFill="1" applyBorder="1"/>
    <xf numFmtId="3" fontId="30" fillId="0" borderId="0" xfId="4" applyNumberFormat="1" applyFont="1" applyFill="1" applyBorder="1"/>
    <xf numFmtId="1" fontId="20" fillId="0" borderId="0" xfId="4" applyNumberFormat="1" applyFont="1" applyFill="1" applyBorder="1" applyAlignment="1">
      <alignment vertical="top" wrapText="1"/>
    </xf>
    <xf numFmtId="3" fontId="22" fillId="0" borderId="1" xfId="4" applyNumberFormat="1" applyFont="1" applyFill="1" applyBorder="1" applyAlignment="1">
      <alignment horizontal="center" wrapText="1"/>
    </xf>
    <xf numFmtId="3" fontId="28" fillId="0" borderId="1" xfId="4" applyNumberFormat="1" applyFont="1" applyFill="1" applyBorder="1" applyAlignment="1">
      <alignment horizontal="center" wrapText="1"/>
    </xf>
    <xf numFmtId="3" fontId="29" fillId="0" borderId="1" xfId="4" applyNumberFormat="1" applyFont="1" applyFill="1" applyBorder="1" applyAlignment="1">
      <alignment horizontal="center" wrapText="1"/>
    </xf>
    <xf numFmtId="3" fontId="29" fillId="0" borderId="1" xfId="4" applyNumberFormat="1" applyFont="1" applyFill="1" applyBorder="1" applyAlignment="1">
      <alignment horizontal="center"/>
    </xf>
    <xf numFmtId="0" fontId="0" fillId="0" borderId="0" xfId="0" applyFont="1"/>
    <xf numFmtId="49" fontId="26" fillId="0" borderId="1" xfId="4" applyNumberFormat="1" applyFont="1" applyFill="1" applyBorder="1" applyAlignment="1">
      <alignment horizontal="center" wrapText="1"/>
    </xf>
    <xf numFmtId="49" fontId="28" fillId="0" borderId="1" xfId="4" applyNumberFormat="1" applyFont="1" applyFill="1" applyBorder="1" applyAlignment="1">
      <alignment horizontal="center" wrapText="1"/>
    </xf>
    <xf numFmtId="3" fontId="22" fillId="0" borderId="1" xfId="4" applyNumberFormat="1" applyFont="1" applyFill="1" applyBorder="1" applyAlignment="1">
      <alignment horizontal="left" wrapText="1"/>
    </xf>
    <xf numFmtId="0" fontId="38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2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49" fontId="45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47" fillId="0" borderId="0" xfId="0" applyFont="1"/>
    <xf numFmtId="0" fontId="47" fillId="0" borderId="0" xfId="0" applyFont="1" applyFill="1"/>
    <xf numFmtId="0" fontId="38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3" borderId="0" xfId="4" applyFont="1" applyFill="1" applyBorder="1"/>
    <xf numFmtId="49" fontId="28" fillId="0" borderId="1" xfId="4" applyNumberFormat="1" applyFont="1" applyFill="1" applyBorder="1" applyAlignment="1">
      <alignment vertical="center" wrapText="1"/>
    </xf>
    <xf numFmtId="0" fontId="16" fillId="0" borderId="0" xfId="4" applyFont="1" applyAlignment="1">
      <alignment horizontal="right"/>
    </xf>
    <xf numFmtId="49" fontId="49" fillId="0" borderId="1" xfId="0" applyNumberFormat="1" applyFont="1" applyFill="1" applyBorder="1" applyAlignment="1">
      <alignment horizontal="center" wrapText="1"/>
    </xf>
    <xf numFmtId="49" fontId="53" fillId="4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Border="1" applyAlignment="1">
      <alignment horizontal="left" wrapText="1"/>
    </xf>
    <xf numFmtId="49" fontId="49" fillId="0" borderId="1" xfId="0" applyNumberFormat="1" applyFont="1" applyBorder="1" applyAlignment="1">
      <alignment horizontal="center" wrapText="1"/>
    </xf>
    <xf numFmtId="49" fontId="53" fillId="4" borderId="1" xfId="0" applyNumberFormat="1" applyFont="1" applyFill="1" applyBorder="1" applyAlignment="1" applyProtection="1">
      <alignment horizontal="left" wrapText="1"/>
      <protection locked="0"/>
    </xf>
    <xf numFmtId="49" fontId="50" fillId="0" borderId="1" xfId="0" applyNumberFormat="1" applyFont="1" applyBorder="1" applyAlignment="1" applyProtection="1">
      <alignment horizontal="left" wrapText="1"/>
      <protection locked="0"/>
    </xf>
    <xf numFmtId="3" fontId="55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29" fillId="0" borderId="8" xfId="4" applyNumberFormat="1" applyFont="1" applyFill="1" applyBorder="1" applyAlignment="1">
      <alignment horizontal="right" wrapText="1"/>
    </xf>
    <xf numFmtId="49" fontId="57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2" fillId="0" borderId="1" xfId="4" applyNumberFormat="1" applyFont="1" applyFill="1" applyBorder="1" applyAlignment="1">
      <alignment horizontal="center" wrapText="1"/>
    </xf>
    <xf numFmtId="4" fontId="29" fillId="0" borderId="1" xfId="4" applyNumberFormat="1" applyFont="1" applyFill="1" applyBorder="1" applyAlignment="1">
      <alignment horizontal="center" wrapText="1"/>
    </xf>
    <xf numFmtId="4" fontId="10" fillId="0" borderId="0" xfId="0" applyNumberFormat="1" applyFont="1" applyFill="1"/>
    <xf numFmtId="4" fontId="10" fillId="0" borderId="0" xfId="0" applyNumberFormat="1" applyFont="1"/>
    <xf numFmtId="0" fontId="10" fillId="0" borderId="0" xfId="0" applyFont="1" applyBorder="1"/>
    <xf numFmtId="1" fontId="2" fillId="0" borderId="0" xfId="30" applyNumberFormat="1" applyFont="1" applyFill="1" applyBorder="1" applyAlignment="1">
      <alignment horizontal="center" vertical="top" wrapText="1"/>
    </xf>
    <xf numFmtId="0" fontId="63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64" fillId="0" borderId="0" xfId="0" applyFont="1"/>
    <xf numFmtId="0" fontId="66" fillId="0" borderId="0" xfId="0" applyFont="1"/>
    <xf numFmtId="0" fontId="68" fillId="0" borderId="0" xfId="0" applyFont="1"/>
    <xf numFmtId="0" fontId="22" fillId="0" borderId="1" xfId="0" applyFont="1" applyBorder="1" applyAlignment="1">
      <alignment horizontal="center" vertical="center" wrapText="1"/>
    </xf>
    <xf numFmtId="49" fontId="67" fillId="4" borderId="1" xfId="0" applyNumberFormat="1" applyFont="1" applyFill="1" applyBorder="1" applyAlignment="1">
      <alignment horizontal="center" wrapText="1"/>
    </xf>
    <xf numFmtId="49" fontId="67" fillId="4" borderId="1" xfId="1" applyNumberFormat="1" applyFont="1" applyFill="1" applyBorder="1" applyAlignment="1" applyProtection="1">
      <alignment horizontal="left" wrapText="1"/>
      <protection locked="0"/>
    </xf>
    <xf numFmtId="3" fontId="67" fillId="4" borderId="1" xfId="0" applyNumberFormat="1" applyFont="1" applyFill="1" applyBorder="1" applyAlignment="1">
      <alignment horizontal="center"/>
    </xf>
    <xf numFmtId="3" fontId="33" fillId="0" borderId="0" xfId="0" applyNumberFormat="1" applyFont="1"/>
    <xf numFmtId="0" fontId="40" fillId="0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/>
    </xf>
    <xf numFmtId="3" fontId="70" fillId="0" borderId="0" xfId="0" applyNumberFormat="1" applyFont="1" applyFill="1"/>
    <xf numFmtId="0" fontId="63" fillId="0" borderId="0" xfId="0" applyFont="1" applyFill="1"/>
    <xf numFmtId="49" fontId="57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 wrapText="1"/>
    </xf>
    <xf numFmtId="0" fontId="71" fillId="0" borderId="0" xfId="0" applyFont="1"/>
    <xf numFmtId="3" fontId="40" fillId="0" borderId="1" xfId="0" applyNumberFormat="1" applyFont="1" applyBorder="1" applyAlignment="1">
      <alignment horizontal="center"/>
    </xf>
    <xf numFmtId="49" fontId="40" fillId="0" borderId="1" xfId="0" applyNumberFormat="1" applyFont="1" applyFill="1" applyBorder="1" applyAlignment="1">
      <alignment horizontal="left" wrapText="1"/>
    </xf>
    <xf numFmtId="0" fontId="40" fillId="0" borderId="0" xfId="0" applyFont="1" applyAlignment="1">
      <alignment horizontal="left" wrapText="1"/>
    </xf>
    <xf numFmtId="49" fontId="49" fillId="0" borderId="1" xfId="0" applyNumberFormat="1" applyFont="1" applyFill="1" applyBorder="1" applyAlignment="1" applyProtection="1">
      <alignment horizontal="left" wrapText="1"/>
      <protection locked="0"/>
    </xf>
    <xf numFmtId="49" fontId="40" fillId="0" borderId="1" xfId="0" applyNumberFormat="1" applyFont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0" fontId="40" fillId="0" borderId="1" xfId="0" applyFont="1" applyBorder="1" applyAlignment="1">
      <alignment horizontal="left" wrapText="1"/>
    </xf>
    <xf numFmtId="49" fontId="49" fillId="0" borderId="6" xfId="0" applyNumberFormat="1" applyFont="1" applyFill="1" applyBorder="1" applyAlignment="1">
      <alignment horizontal="center" wrapText="1"/>
    </xf>
    <xf numFmtId="49" fontId="50" fillId="0" borderId="1" xfId="2" applyNumberFormat="1" applyFont="1" applyFill="1" applyBorder="1" applyAlignment="1">
      <alignment horizontal="center" wrapText="1"/>
    </xf>
    <xf numFmtId="49" fontId="50" fillId="0" borderId="1" xfId="2" applyNumberFormat="1" applyFont="1" applyFill="1" applyBorder="1" applyAlignment="1">
      <alignment horizontal="left" wrapText="1"/>
    </xf>
    <xf numFmtId="0" fontId="40" fillId="0" borderId="4" xfId="0" applyFont="1" applyBorder="1" applyAlignment="1">
      <alignment horizontal="left" wrapText="1"/>
    </xf>
    <xf numFmtId="49" fontId="40" fillId="0" borderId="4" xfId="0" applyNumberFormat="1" applyFont="1" applyBorder="1" applyAlignment="1">
      <alignment horizontal="left" wrapText="1"/>
    </xf>
    <xf numFmtId="0" fontId="72" fillId="0" borderId="0" xfId="0" applyFont="1"/>
    <xf numFmtId="49" fontId="40" fillId="3" borderId="1" xfId="0" applyNumberFormat="1" applyFont="1" applyFill="1" applyBorder="1" applyAlignment="1">
      <alignment horizontal="center" wrapText="1"/>
    </xf>
    <xf numFmtId="49" fontId="40" fillId="3" borderId="1" xfId="0" applyNumberFormat="1" applyFont="1" applyFill="1" applyBorder="1" applyAlignment="1">
      <alignment horizontal="left" wrapText="1"/>
    </xf>
    <xf numFmtId="0" fontId="40" fillId="0" borderId="0" xfId="0" applyFont="1"/>
    <xf numFmtId="49" fontId="50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Fill="1" applyBorder="1" applyAlignment="1">
      <alignment horizontal="left" wrapText="1"/>
    </xf>
    <xf numFmtId="49" fontId="69" fillId="4" borderId="1" xfId="0" applyNumberFormat="1" applyFont="1" applyFill="1" applyBorder="1" applyAlignment="1">
      <alignment horizontal="center"/>
    </xf>
    <xf numFmtId="0" fontId="69" fillId="4" borderId="1" xfId="0" applyFont="1" applyFill="1" applyBorder="1" applyAlignment="1">
      <alignment horizontal="justify" wrapText="1"/>
    </xf>
    <xf numFmtId="3" fontId="69" fillId="4" borderId="1" xfId="0" applyNumberFormat="1" applyFont="1" applyFill="1" applyBorder="1" applyAlignment="1">
      <alignment horizontal="center"/>
    </xf>
    <xf numFmtId="3" fontId="73" fillId="0" borderId="0" xfId="0" applyNumberFormat="1" applyFont="1"/>
    <xf numFmtId="49" fontId="40" fillId="0" borderId="6" xfId="0" applyNumberFormat="1" applyFont="1" applyBorder="1" applyAlignment="1">
      <alignment horizontal="center" wrapText="1"/>
    </xf>
    <xf numFmtId="3" fontId="69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3" fontId="74" fillId="0" borderId="0" xfId="0" applyNumberFormat="1" applyFont="1"/>
    <xf numFmtId="49" fontId="54" fillId="0" borderId="1" xfId="0" applyNumberFormat="1" applyFont="1" applyBorder="1" applyAlignment="1">
      <alignment horizontal="left" wrapText="1"/>
    </xf>
    <xf numFmtId="0" fontId="75" fillId="0" borderId="0" xfId="0" applyFont="1"/>
    <xf numFmtId="0" fontId="75" fillId="0" borderId="0" xfId="0" applyFont="1" applyAlignment="1">
      <alignment horizontal="center"/>
    </xf>
    <xf numFmtId="0" fontId="12" fillId="0" borderId="0" xfId="0" applyFont="1"/>
    <xf numFmtId="0" fontId="76" fillId="0" borderId="0" xfId="0" applyFont="1"/>
    <xf numFmtId="0" fontId="76" fillId="0" borderId="0" xfId="0" applyFont="1" applyAlignment="1">
      <alignment horizontal="center"/>
    </xf>
    <xf numFmtId="49" fontId="17" fillId="4" borderId="1" xfId="1" applyNumberFormat="1" applyFont="1" applyFill="1" applyBorder="1" applyAlignment="1" applyProtection="1">
      <alignment horizontal="left" wrapText="1"/>
      <protection locked="0"/>
    </xf>
    <xf numFmtId="3" fontId="17" fillId="4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Fill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center" wrapText="1"/>
    </xf>
    <xf numFmtId="49" fontId="50" fillId="3" borderId="1" xfId="0" applyNumberFormat="1" applyFont="1" applyFill="1" applyBorder="1" applyAlignment="1">
      <alignment horizontal="center" wrapText="1"/>
    </xf>
    <xf numFmtId="49" fontId="50" fillId="3" borderId="1" xfId="0" applyNumberFormat="1" applyFont="1" applyFill="1" applyBorder="1" applyAlignment="1">
      <alignment horizontal="left" wrapText="1"/>
    </xf>
    <xf numFmtId="49" fontId="49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Fill="1" applyBorder="1" applyAlignment="1">
      <alignment horizontal="center" wrapText="1"/>
    </xf>
    <xf numFmtId="49" fontId="50" fillId="0" borderId="1" xfId="3" applyNumberFormat="1" applyFont="1" applyFill="1" applyBorder="1" applyAlignment="1">
      <alignment horizontal="left" wrapText="1"/>
    </xf>
    <xf numFmtId="49" fontId="17" fillId="4" borderId="1" xfId="0" applyNumberFormat="1" applyFont="1" applyFill="1" applyBorder="1" applyAlignment="1">
      <alignment horizontal="center" vertical="center" wrapText="1"/>
    </xf>
    <xf numFmtId="3" fontId="67" fillId="4" borderId="1" xfId="0" applyNumberFormat="1" applyFont="1" applyFill="1" applyBorder="1" applyAlignment="1">
      <alignment horizontal="center" wrapText="1"/>
    </xf>
    <xf numFmtId="49" fontId="60" fillId="0" borderId="1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49" fontId="49" fillId="0" borderId="4" xfId="0" applyNumberFormat="1" applyFont="1" applyBorder="1" applyAlignment="1">
      <alignment horizontal="center" wrapText="1"/>
    </xf>
    <xf numFmtId="49" fontId="57" fillId="2" borderId="1" xfId="0" applyNumberFormat="1" applyFont="1" applyFill="1" applyBorder="1" applyAlignment="1" applyProtection="1">
      <alignment horizontal="center" wrapText="1"/>
      <protection locked="0"/>
    </xf>
    <xf numFmtId="49" fontId="17" fillId="2" borderId="1" xfId="1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wrapText="1"/>
    </xf>
    <xf numFmtId="4" fontId="29" fillId="0" borderId="1" xfId="4" applyNumberFormat="1" applyFont="1" applyFill="1" applyBorder="1" applyAlignment="1">
      <alignment horizontal="center"/>
    </xf>
    <xf numFmtId="4" fontId="28" fillId="0" borderId="1" xfId="4" applyNumberFormat="1" applyFont="1" applyFill="1" applyBorder="1" applyAlignment="1">
      <alignment horizontal="center" wrapText="1"/>
    </xf>
    <xf numFmtId="4" fontId="22" fillId="0" borderId="1" xfId="4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>
      <alignment horizontal="center" wrapText="1"/>
    </xf>
    <xf numFmtId="49" fontId="12" fillId="0" borderId="1" xfId="2" applyNumberFormat="1" applyFont="1" applyFill="1" applyBorder="1" applyAlignment="1">
      <alignment horizontal="center" wrapText="1"/>
    </xf>
    <xf numFmtId="0" fontId="63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49" fontId="29" fillId="0" borderId="8" xfId="30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0" fillId="0" borderId="0" xfId="0" applyFont="1"/>
    <xf numFmtId="3" fontId="67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0" fontId="69" fillId="4" borderId="1" xfId="0" applyFont="1" applyFill="1" applyBorder="1" applyAlignment="1">
      <alignment horizontal="center" wrapText="1"/>
    </xf>
    <xf numFmtId="49" fontId="67" fillId="6" borderId="1" xfId="0" applyNumberFormat="1" applyFont="1" applyFill="1" applyBorder="1" applyAlignment="1">
      <alignment horizontal="center"/>
    </xf>
    <xf numFmtId="0" fontId="67" fillId="6" borderId="1" xfId="0" applyFont="1" applyFill="1" applyBorder="1" applyAlignment="1">
      <alignment horizontal="center" wrapText="1"/>
    </xf>
    <xf numFmtId="3" fontId="67" fillId="6" borderId="1" xfId="0" applyNumberFormat="1" applyFont="1" applyFill="1" applyBorder="1" applyAlignment="1">
      <alignment horizontal="center"/>
    </xf>
    <xf numFmtId="0" fontId="66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6" fillId="0" borderId="0" xfId="0" applyFont="1"/>
    <xf numFmtId="3" fontId="58" fillId="0" borderId="1" xfId="0" applyNumberFormat="1" applyFont="1" applyFill="1" applyBorder="1" applyAlignment="1">
      <alignment horizontal="center" wrapText="1"/>
    </xf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49" fontId="57" fillId="0" borderId="1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3" fontId="64" fillId="4" borderId="1" xfId="0" applyNumberFormat="1" applyFont="1" applyFill="1" applyBorder="1" applyAlignment="1">
      <alignment horizontal="center" wrapText="1"/>
    </xf>
    <xf numFmtId="49" fontId="58" fillId="0" borderId="1" xfId="0" applyNumberFormat="1" applyFont="1" applyBorder="1" applyAlignment="1">
      <alignment horizontal="left" wrapText="1"/>
    </xf>
    <xf numFmtId="49" fontId="59" fillId="4" borderId="1" xfId="0" applyNumberFormat="1" applyFont="1" applyFill="1" applyBorder="1" applyAlignment="1" applyProtection="1">
      <alignment horizontal="left" wrapText="1"/>
      <protection locked="0"/>
    </xf>
    <xf numFmtId="49" fontId="58" fillId="0" borderId="1" xfId="0" applyNumberFormat="1" applyFont="1" applyFill="1" applyBorder="1" applyAlignment="1">
      <alignment horizontal="left" wrapText="1"/>
    </xf>
    <xf numFmtId="3" fontId="16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67" fillId="4" borderId="1" xfId="0" applyFont="1" applyFill="1" applyBorder="1" applyAlignment="1"/>
    <xf numFmtId="0" fontId="67" fillId="4" borderId="1" xfId="0" applyFont="1" applyFill="1" applyBorder="1" applyAlignment="1">
      <alignment horizontal="center"/>
    </xf>
    <xf numFmtId="0" fontId="40" fillId="0" borderId="0" xfId="0" applyFont="1" applyAlignment="1">
      <alignment wrapText="1"/>
    </xf>
    <xf numFmtId="49" fontId="54" fillId="0" borderId="6" xfId="0" applyNumberFormat="1" applyFont="1" applyBorder="1" applyAlignment="1">
      <alignment horizontal="center" wrapText="1"/>
    </xf>
    <xf numFmtId="0" fontId="40" fillId="5" borderId="1" xfId="0" applyFont="1" applyFill="1" applyBorder="1" applyAlignment="1">
      <alignment horizontal="center" wrapText="1"/>
    </xf>
    <xf numFmtId="0" fontId="78" fillId="0" borderId="1" xfId="0" applyFont="1" applyBorder="1"/>
    <xf numFmtId="0" fontId="40" fillId="5" borderId="1" xfId="0" applyFont="1" applyFill="1" applyBorder="1" applyAlignment="1">
      <alignment horizontal="left" wrapText="1"/>
    </xf>
    <xf numFmtId="3" fontId="69" fillId="0" borderId="1" xfId="0" applyNumberFormat="1" applyFont="1" applyFill="1" applyBorder="1" applyAlignment="1">
      <alignment horizontal="center" wrapText="1"/>
    </xf>
    <xf numFmtId="3" fontId="82" fillId="0" borderId="0" xfId="0" applyNumberFormat="1" applyFont="1" applyFill="1"/>
    <xf numFmtId="0" fontId="40" fillId="0" borderId="0" xfId="0" applyFont="1" applyFill="1"/>
    <xf numFmtId="0" fontId="48" fillId="0" borderId="0" xfId="0" applyFont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48" fillId="0" borderId="1" xfId="3" applyNumberFormat="1" applyFont="1" applyFill="1" applyBorder="1" applyAlignment="1">
      <alignment horizontal="left" wrapText="1"/>
    </xf>
    <xf numFmtId="0" fontId="84" fillId="0" borderId="0" xfId="0" applyFont="1"/>
    <xf numFmtId="0" fontId="84" fillId="0" borderId="0" xfId="0" applyFont="1" applyFill="1"/>
    <xf numFmtId="49" fontId="87" fillId="0" borderId="1" xfId="0" applyNumberFormat="1" applyFont="1" applyFill="1" applyBorder="1" applyAlignment="1">
      <alignment horizontal="left" wrapText="1"/>
    </xf>
    <xf numFmtId="0" fontId="86" fillId="0" borderId="0" xfId="0" applyFont="1"/>
    <xf numFmtId="0" fontId="86" fillId="0" borderId="0" xfId="0" applyFont="1" applyFill="1"/>
    <xf numFmtId="0" fontId="38" fillId="0" borderId="0" xfId="0" applyFont="1" applyFill="1" applyBorder="1"/>
    <xf numFmtId="0" fontId="86" fillId="0" borderId="0" xfId="0" applyFont="1" applyAlignment="1">
      <alignment horizontal="left"/>
    </xf>
    <xf numFmtId="0" fontId="86" fillId="0" borderId="0" xfId="0" applyFont="1" applyFill="1" applyAlignment="1">
      <alignment horizontal="left"/>
    </xf>
    <xf numFmtId="49" fontId="50" fillId="0" borderId="6" xfId="0" applyNumberFormat="1" applyFont="1" applyFill="1" applyBorder="1" applyAlignment="1">
      <alignment horizontal="center" wrapText="1"/>
    </xf>
    <xf numFmtId="49" fontId="88" fillId="0" borderId="1" xfId="0" applyNumberFormat="1" applyFont="1" applyBorder="1" applyAlignment="1">
      <alignment horizontal="left" wrapText="1"/>
    </xf>
    <xf numFmtId="3" fontId="40" fillId="0" borderId="4" xfId="0" applyNumberFormat="1" applyFont="1" applyBorder="1" applyAlignment="1">
      <alignment wrapText="1"/>
    </xf>
    <xf numFmtId="49" fontId="89" fillId="0" borderId="1" xfId="0" applyNumberFormat="1" applyFont="1" applyBorder="1" applyAlignment="1">
      <alignment horizontal="left" wrapText="1"/>
    </xf>
    <xf numFmtId="49" fontId="48" fillId="3" borderId="1" xfId="0" applyNumberFormat="1" applyFont="1" applyFill="1" applyBorder="1" applyAlignment="1">
      <alignment horizontal="left" wrapText="1"/>
    </xf>
    <xf numFmtId="49" fontId="49" fillId="0" borderId="9" xfId="0" applyNumberFormat="1" applyFont="1" applyBorder="1" applyAlignment="1">
      <alignment horizontal="center" wrapText="1"/>
    </xf>
    <xf numFmtId="0" fontId="90" fillId="0" borderId="1" xfId="0" applyFont="1" applyBorder="1" applyAlignment="1">
      <alignment wrapText="1"/>
    </xf>
    <xf numFmtId="49" fontId="60" fillId="0" borderId="4" xfId="0" applyNumberFormat="1" applyFont="1" applyBorder="1" applyAlignment="1">
      <alignment horizontal="center" wrapText="1"/>
    </xf>
    <xf numFmtId="49" fontId="60" fillId="0" borderId="9" xfId="0" applyNumberFormat="1" applyFont="1" applyBorder="1" applyAlignment="1">
      <alignment horizontal="center" wrapText="1"/>
    </xf>
    <xf numFmtId="0" fontId="91" fillId="0" borderId="1" xfId="0" applyFont="1" applyBorder="1" applyAlignment="1">
      <alignment wrapText="1"/>
    </xf>
    <xf numFmtId="49" fontId="60" fillId="0" borderId="6" xfId="0" applyNumberFormat="1" applyFont="1" applyBorder="1" applyAlignment="1">
      <alignment horizontal="center" wrapText="1"/>
    </xf>
    <xf numFmtId="0" fontId="91" fillId="0" borderId="1" xfId="0" applyFont="1" applyBorder="1" applyAlignment="1">
      <alignment horizontal="left" wrapText="1"/>
    </xf>
    <xf numFmtId="49" fontId="92" fillId="0" borderId="1" xfId="0" applyNumberFormat="1" applyFont="1" applyBorder="1" applyAlignment="1">
      <alignment horizontal="left" wrapText="1"/>
    </xf>
    <xf numFmtId="0" fontId="86" fillId="0" borderId="0" xfId="0" applyFont="1" applyBorder="1"/>
    <xf numFmtId="49" fontId="93" fillId="0" borderId="1" xfId="0" applyNumberFormat="1" applyFont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0" fontId="95" fillId="0" borderId="0" xfId="0" applyFont="1"/>
    <xf numFmtId="49" fontId="96" fillId="0" borderId="1" xfId="0" applyNumberFormat="1" applyFont="1" applyBorder="1" applyAlignment="1">
      <alignment horizontal="center" wrapText="1"/>
    </xf>
    <xf numFmtId="49" fontId="96" fillId="0" borderId="1" xfId="0" applyNumberFormat="1" applyFont="1" applyFill="1" applyBorder="1" applyAlignment="1">
      <alignment horizontal="center" wrapText="1"/>
    </xf>
    <xf numFmtId="0" fontId="90" fillId="0" borderId="1" xfId="0" applyFont="1" applyBorder="1" applyAlignment="1">
      <alignment vertical="top" wrapText="1"/>
    </xf>
    <xf numFmtId="0" fontId="97" fillId="0" borderId="0" xfId="0" applyFont="1"/>
    <xf numFmtId="49" fontId="98" fillId="4" borderId="1" xfId="0" applyNumberFormat="1" applyFont="1" applyFill="1" applyBorder="1" applyAlignment="1">
      <alignment horizontal="center" wrapText="1"/>
    </xf>
    <xf numFmtId="49" fontId="98" fillId="4" borderId="1" xfId="0" applyNumberFormat="1" applyFont="1" applyFill="1" applyBorder="1" applyAlignment="1">
      <alignment horizontal="center" vertical="center" wrapText="1"/>
    </xf>
    <xf numFmtId="49" fontId="98" fillId="4" borderId="1" xfId="0" applyNumberFormat="1" applyFont="1" applyFill="1" applyBorder="1" applyAlignment="1" applyProtection="1">
      <alignment horizontal="left" wrapText="1"/>
      <protection locked="0"/>
    </xf>
    <xf numFmtId="0" fontId="101" fillId="0" borderId="0" xfId="0" applyFont="1"/>
    <xf numFmtId="3" fontId="102" fillId="0" borderId="0" xfId="0" applyNumberFormat="1" applyFont="1" applyFill="1"/>
    <xf numFmtId="49" fontId="103" fillId="0" borderId="1" xfId="0" applyNumberFormat="1" applyFont="1" applyFill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center" vertical="center" wrapText="1"/>
    </xf>
    <xf numFmtId="0" fontId="104" fillId="0" borderId="0" xfId="0" applyFont="1" applyAlignment="1">
      <alignment wrapText="1"/>
    </xf>
    <xf numFmtId="49" fontId="103" fillId="0" borderId="4" xfId="0" applyNumberFormat="1" applyFont="1" applyBorder="1" applyAlignment="1">
      <alignment horizontal="center" wrapText="1"/>
    </xf>
    <xf numFmtId="49" fontId="103" fillId="0" borderId="4" xfId="0" applyNumberFormat="1" applyFont="1" applyBorder="1" applyAlignment="1">
      <alignment horizontal="center" vertical="center" wrapText="1"/>
    </xf>
    <xf numFmtId="49" fontId="105" fillId="0" borderId="1" xfId="0" applyNumberFormat="1" applyFont="1" applyBorder="1" applyAlignment="1" applyProtection="1">
      <alignment horizontal="left" wrapText="1"/>
      <protection locked="0"/>
    </xf>
    <xf numFmtId="0" fontId="101" fillId="0" borderId="0" xfId="0" applyFont="1" applyBorder="1"/>
    <xf numFmtId="0" fontId="101" fillId="0" borderId="1" xfId="0" applyFont="1" applyBorder="1"/>
    <xf numFmtId="49" fontId="103" fillId="0" borderId="1" xfId="0" applyNumberFormat="1" applyFont="1" applyBorder="1" applyAlignment="1">
      <alignment horizontal="center" wrapText="1"/>
    </xf>
    <xf numFmtId="49" fontId="103" fillId="0" borderId="1" xfId="0" applyNumberFormat="1" applyFont="1" applyBorder="1" applyAlignment="1">
      <alignment horizontal="center" vertical="center" wrapText="1"/>
    </xf>
    <xf numFmtId="49" fontId="104" fillId="0" borderId="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3" fontId="59" fillId="4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 applyProtection="1">
      <alignment horizontal="center"/>
      <protection locked="0"/>
    </xf>
    <xf numFmtId="3" fontId="65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>
      <alignment horizontal="center" wrapText="1"/>
    </xf>
    <xf numFmtId="3" fontId="55" fillId="0" borderId="1" xfId="0" applyNumberFormat="1" applyFont="1" applyFill="1" applyBorder="1" applyAlignment="1" applyProtection="1">
      <alignment horizontal="center"/>
      <protection locked="0"/>
    </xf>
    <xf numFmtId="3" fontId="83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 applyProtection="1">
      <alignment horizontal="center" wrapText="1"/>
      <protection locked="0"/>
    </xf>
    <xf numFmtId="3" fontId="41" fillId="0" borderId="1" xfId="0" applyNumberFormat="1" applyFont="1" applyFill="1" applyBorder="1" applyAlignment="1" applyProtection="1">
      <alignment horizontal="center" wrapText="1"/>
      <protection locked="0"/>
    </xf>
    <xf numFmtId="3" fontId="40" fillId="0" borderId="2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 applyProtection="1">
      <alignment horizontal="center" wrapText="1"/>
      <protection locked="0"/>
    </xf>
    <xf numFmtId="3" fontId="40" fillId="0" borderId="1" xfId="0" applyNumberFormat="1" applyFont="1" applyFill="1" applyBorder="1" applyAlignment="1" applyProtection="1">
      <alignment horizontal="center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3" fontId="16" fillId="0" borderId="1" xfId="0" applyNumberFormat="1" applyFont="1" applyFill="1" applyBorder="1" applyAlignment="1" applyProtection="1">
      <alignment horizontal="center"/>
      <protection locked="0"/>
    </xf>
    <xf numFmtId="3" fontId="62" fillId="0" borderId="1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 applyProtection="1">
      <alignment horizontal="center"/>
      <protection locked="0"/>
    </xf>
    <xf numFmtId="3" fontId="62" fillId="0" borderId="1" xfId="0" applyNumberFormat="1" applyFont="1" applyBorder="1" applyAlignment="1">
      <alignment horizontal="center" wrapText="1"/>
    </xf>
    <xf numFmtId="3" fontId="77" fillId="0" borderId="1" xfId="0" applyNumberFormat="1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 wrapText="1"/>
    </xf>
    <xf numFmtId="3" fontId="41" fillId="0" borderId="2" xfId="0" applyNumberFormat="1" applyFont="1" applyBorder="1" applyAlignment="1">
      <alignment horizontal="center" wrapText="1"/>
    </xf>
    <xf numFmtId="3" fontId="49" fillId="0" borderId="3" xfId="0" applyNumberFormat="1" applyFont="1" applyFill="1" applyBorder="1" applyAlignment="1">
      <alignment horizontal="center" wrapText="1"/>
    </xf>
    <xf numFmtId="3" fontId="50" fillId="0" borderId="3" xfId="0" applyNumberFormat="1" applyFont="1" applyBorder="1" applyAlignment="1">
      <alignment horizontal="center" wrapText="1"/>
    </xf>
    <xf numFmtId="3" fontId="91" fillId="0" borderId="1" xfId="0" applyNumberFormat="1" applyFont="1" applyBorder="1" applyAlignment="1">
      <alignment horizontal="center" wrapText="1"/>
    </xf>
    <xf numFmtId="3" fontId="94" fillId="0" borderId="1" xfId="0" applyNumberFormat="1" applyFont="1" applyBorder="1" applyAlignment="1">
      <alignment horizontal="center" wrapText="1"/>
    </xf>
    <xf numFmtId="3" fontId="90" fillId="0" borderId="1" xfId="0" applyNumberFormat="1" applyFont="1" applyBorder="1" applyAlignment="1">
      <alignment horizontal="center" wrapText="1"/>
    </xf>
    <xf numFmtId="3" fontId="99" fillId="4" borderId="1" xfId="0" applyNumberFormat="1" applyFont="1" applyFill="1" applyBorder="1" applyAlignment="1">
      <alignment horizontal="center" wrapText="1"/>
    </xf>
    <xf numFmtId="3" fontId="100" fillId="4" borderId="1" xfId="0" applyNumberFormat="1" applyFont="1" applyFill="1" applyBorder="1" applyAlignment="1">
      <alignment horizontal="center" wrapText="1"/>
    </xf>
    <xf numFmtId="3" fontId="105" fillId="0" borderId="1" xfId="0" applyNumberFormat="1" applyFont="1" applyBorder="1" applyAlignment="1">
      <alignment horizontal="center" wrapText="1"/>
    </xf>
    <xf numFmtId="3" fontId="105" fillId="0" borderId="3" xfId="0" applyNumberFormat="1" applyFont="1" applyFill="1" applyBorder="1" applyAlignment="1">
      <alignment horizontal="center" wrapText="1"/>
    </xf>
    <xf numFmtId="3" fontId="105" fillId="0" borderId="3" xfId="0" applyNumberFormat="1" applyFont="1" applyBorder="1" applyAlignment="1">
      <alignment horizontal="center" wrapText="1"/>
    </xf>
    <xf numFmtId="3" fontId="104" fillId="0" borderId="1" xfId="0" applyNumberFormat="1" applyFont="1" applyBorder="1" applyAlignment="1">
      <alignment horizontal="center" wrapText="1"/>
    </xf>
    <xf numFmtId="3" fontId="104" fillId="0" borderId="3" xfId="0" applyNumberFormat="1" applyFont="1" applyBorder="1" applyAlignment="1">
      <alignment horizontal="center" wrapText="1"/>
    </xf>
    <xf numFmtId="3" fontId="105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Border="1" applyAlignment="1">
      <alignment horizontal="center" wrapText="1"/>
    </xf>
    <xf numFmtId="3" fontId="106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4" fillId="0" borderId="1" xfId="0" applyFont="1" applyBorder="1" applyAlignment="1">
      <alignment horizontal="center" vertical="center"/>
    </xf>
    <xf numFmtId="0" fontId="61" fillId="0" borderId="16" xfId="0" applyFont="1" applyBorder="1" applyAlignment="1">
      <alignment horizontal="right"/>
    </xf>
    <xf numFmtId="3" fontId="112" fillId="0" borderId="18" xfId="0" applyNumberFormat="1" applyFont="1" applyBorder="1" applyAlignment="1">
      <alignment horizontal="right"/>
    </xf>
    <xf numFmtId="0" fontId="114" fillId="0" borderId="16" xfId="0" applyFont="1" applyBorder="1" applyAlignment="1">
      <alignment horizontal="center"/>
    </xf>
    <xf numFmtId="3" fontId="110" fillId="0" borderId="18" xfId="0" applyNumberFormat="1" applyFont="1" applyBorder="1" applyAlignment="1">
      <alignment horizontal="right"/>
    </xf>
    <xf numFmtId="0" fontId="114" fillId="0" borderId="21" xfId="0" applyFont="1" applyBorder="1" applyAlignment="1">
      <alignment horizontal="center"/>
    </xf>
    <xf numFmtId="3" fontId="112" fillId="0" borderId="23" xfId="0" applyNumberFormat="1" applyFont="1" applyBorder="1"/>
    <xf numFmtId="0" fontId="114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49" fontId="40" fillId="0" borderId="13" xfId="0" applyNumberFormat="1" applyFont="1" applyBorder="1" applyAlignment="1">
      <alignment horizontal="right"/>
    </xf>
    <xf numFmtId="0" fontId="40" fillId="0" borderId="14" xfId="0" applyFont="1" applyBorder="1" applyAlignment="1">
      <alignment horizontal="center"/>
    </xf>
    <xf numFmtId="0" fontId="40" fillId="0" borderId="14" xfId="0" applyFont="1" applyBorder="1" applyAlignment="1">
      <alignment horizontal="left"/>
    </xf>
    <xf numFmtId="3" fontId="40" fillId="0" borderId="15" xfId="0" applyNumberFormat="1" applyFont="1" applyBorder="1" applyAlignment="1">
      <alignment horizontal="center" vertical="center"/>
    </xf>
    <xf numFmtId="0" fontId="117" fillId="0" borderId="16" xfId="0" applyFont="1" applyBorder="1" applyAlignment="1">
      <alignment horizontal="right"/>
    </xf>
    <xf numFmtId="0" fontId="38" fillId="0" borderId="17" xfId="0" applyFont="1" applyBorder="1"/>
    <xf numFmtId="0" fontId="40" fillId="0" borderId="17" xfId="0" applyFont="1" applyBorder="1" applyAlignment="1"/>
    <xf numFmtId="3" fontId="40" fillId="0" borderId="18" xfId="0" applyNumberFormat="1" applyFont="1" applyBorder="1" applyAlignment="1">
      <alignment horizontal="center" vertical="center"/>
    </xf>
    <xf numFmtId="3" fontId="41" fillId="0" borderId="18" xfId="0" applyNumberFormat="1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3" fontId="40" fillId="0" borderId="18" xfId="0" applyNumberFormat="1" applyFont="1" applyBorder="1" applyAlignment="1">
      <alignment horizontal="center"/>
    </xf>
    <xf numFmtId="49" fontId="40" fillId="0" borderId="16" xfId="0" applyNumberFormat="1" applyFont="1" applyBorder="1"/>
    <xf numFmtId="0" fontId="40" fillId="0" borderId="17" xfId="0" applyFont="1" applyBorder="1"/>
    <xf numFmtId="0" fontId="118" fillId="0" borderId="17" xfId="0" applyFont="1" applyBorder="1" applyAlignment="1">
      <alignment wrapText="1"/>
    </xf>
    <xf numFmtId="49" fontId="117" fillId="0" borderId="16" xfId="0" applyNumberFormat="1" applyFont="1" applyBorder="1" applyAlignment="1">
      <alignment horizontal="center"/>
    </xf>
    <xf numFmtId="49" fontId="49" fillId="0" borderId="17" xfId="0" applyNumberFormat="1" applyFont="1" applyFill="1" applyBorder="1" applyAlignment="1" applyProtection="1">
      <alignment horizontal="left" wrapText="1"/>
      <protection locked="0"/>
    </xf>
    <xf numFmtId="49" fontId="61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61" fillId="0" borderId="17" xfId="0" applyFont="1" applyBorder="1" applyAlignment="1"/>
    <xf numFmtId="3" fontId="16" fillId="0" borderId="18" xfId="0" applyNumberFormat="1" applyFont="1" applyBorder="1" applyAlignment="1">
      <alignment horizontal="center"/>
    </xf>
    <xf numFmtId="49" fontId="16" fillId="0" borderId="16" xfId="0" applyNumberFormat="1" applyFont="1" applyBorder="1"/>
    <xf numFmtId="0" fontId="16" fillId="0" borderId="17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  <xf numFmtId="49" fontId="61" fillId="0" borderId="30" xfId="0" applyNumberFormat="1" applyFont="1" applyBorder="1" applyAlignment="1">
      <alignment horizontal="center"/>
    </xf>
    <xf numFmtId="0" fontId="16" fillId="0" borderId="17" xfId="29" applyFont="1" applyFill="1" applyBorder="1" applyAlignment="1">
      <alignment horizontal="left" vertical="center" wrapText="1"/>
    </xf>
    <xf numFmtId="49" fontId="16" fillId="0" borderId="28" xfId="0" applyNumberFormat="1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2" fillId="0" borderId="18" xfId="0" applyFont="1" applyBorder="1"/>
    <xf numFmtId="49" fontId="16" fillId="0" borderId="16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/>
    </xf>
    <xf numFmtId="3" fontId="16" fillId="0" borderId="31" xfId="0" applyNumberFormat="1" applyFont="1" applyBorder="1" applyAlignment="1">
      <alignment horizontal="center" vertical="center"/>
    </xf>
    <xf numFmtId="0" fontId="0" fillId="0" borderId="17" xfId="0" applyFont="1" applyBorder="1"/>
    <xf numFmtId="0" fontId="16" fillId="0" borderId="17" xfId="0" applyFont="1" applyBorder="1" applyAlignment="1"/>
    <xf numFmtId="3" fontId="62" fillId="0" borderId="31" xfId="0" applyNumberFormat="1" applyFont="1" applyBorder="1" applyAlignment="1">
      <alignment horizontal="center"/>
    </xf>
    <xf numFmtId="3" fontId="16" fillId="0" borderId="31" xfId="0" applyNumberFormat="1" applyFont="1" applyBorder="1" applyAlignment="1">
      <alignment horizontal="center"/>
    </xf>
    <xf numFmtId="3" fontId="62" fillId="0" borderId="18" xfId="0" applyNumberFormat="1" applyFont="1" applyBorder="1" applyAlignment="1">
      <alignment horizontal="center"/>
    </xf>
    <xf numFmtId="0" fontId="114" fillId="0" borderId="17" xfId="0" applyFont="1" applyBorder="1" applyAlignment="1">
      <alignment horizontal="center"/>
    </xf>
    <xf numFmtId="3" fontId="67" fillId="0" borderId="18" xfId="0" applyNumberFormat="1" applyFont="1" applyBorder="1" applyAlignment="1">
      <alignment horizontal="center"/>
    </xf>
    <xf numFmtId="0" fontId="114" fillId="0" borderId="22" xfId="0" applyFont="1" applyBorder="1" applyAlignment="1">
      <alignment horizontal="center"/>
    </xf>
    <xf numFmtId="0" fontId="16" fillId="0" borderId="22" xfId="0" applyFont="1" applyBorder="1"/>
    <xf numFmtId="3" fontId="67" fillId="0" borderId="23" xfId="0" applyNumberFormat="1" applyFont="1" applyBorder="1" applyAlignment="1">
      <alignment horizontal="center"/>
    </xf>
    <xf numFmtId="49" fontId="119" fillId="0" borderId="0" xfId="0" applyNumberFormat="1" applyFont="1" applyBorder="1" applyAlignment="1" applyProtection="1">
      <protection locked="0"/>
    </xf>
    <xf numFmtId="0" fontId="120" fillId="0" borderId="0" xfId="0" applyFont="1"/>
    <xf numFmtId="3" fontId="53" fillId="0" borderId="1" xfId="0" applyNumberFormat="1" applyFont="1" applyFill="1" applyBorder="1" applyAlignment="1">
      <alignment horizontal="center" wrapText="1"/>
    </xf>
    <xf numFmtId="3" fontId="40" fillId="0" borderId="1" xfId="0" applyNumberFormat="1" applyFont="1" applyBorder="1" applyAlignment="1">
      <alignment wrapText="1"/>
    </xf>
    <xf numFmtId="0" fontId="40" fillId="0" borderId="6" xfId="0" applyFont="1" applyBorder="1" applyAlignment="1">
      <alignment horizontal="center" wrapText="1"/>
    </xf>
    <xf numFmtId="49" fontId="50" fillId="0" borderId="1" xfId="0" applyNumberFormat="1" applyFont="1" applyBorder="1" applyAlignment="1">
      <alignment horizontal="center"/>
    </xf>
    <xf numFmtId="49" fontId="50" fillId="0" borderId="1" xfId="0" applyNumberFormat="1" applyFont="1" applyBorder="1" applyAlignment="1">
      <alignment horizontal="left" wrapText="1"/>
    </xf>
    <xf numFmtId="0" fontId="122" fillId="0" borderId="1" xfId="0" applyFont="1" applyBorder="1" applyAlignment="1">
      <alignment vertical="center" wrapText="1"/>
    </xf>
    <xf numFmtId="3" fontId="40" fillId="0" borderId="1" xfId="0" applyNumberFormat="1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vertical="center" wrapText="1"/>
    </xf>
    <xf numFmtId="3" fontId="40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/>
    </xf>
    <xf numFmtId="49" fontId="85" fillId="0" borderId="1" xfId="0" applyNumberFormat="1" applyFont="1" applyBorder="1" applyAlignment="1">
      <alignment horizontal="left" wrapText="1"/>
    </xf>
    <xf numFmtId="49" fontId="40" fillId="0" borderId="1" xfId="0" applyNumberFormat="1" applyFont="1" applyBorder="1" applyAlignment="1">
      <alignment horizontal="center" vertical="center"/>
    </xf>
    <xf numFmtId="49" fontId="123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horizontal="center"/>
    </xf>
    <xf numFmtId="3" fontId="40" fillId="0" borderId="3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3" fontId="77" fillId="0" borderId="1" xfId="0" applyNumberFormat="1" applyFont="1" applyFill="1" applyBorder="1" applyAlignment="1">
      <alignment horizontal="center" wrapText="1"/>
    </xf>
    <xf numFmtId="49" fontId="49" fillId="0" borderId="6" xfId="0" applyNumberFormat="1" applyFont="1" applyBorder="1" applyAlignment="1">
      <alignment horizontal="center" wrapText="1"/>
    </xf>
    <xf numFmtId="3" fontId="40" fillId="0" borderId="2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0" fillId="5" borderId="3" xfId="0" applyFont="1" applyFill="1" applyBorder="1" applyAlignment="1">
      <alignment horizontal="left" wrapText="1"/>
    </xf>
    <xf numFmtId="0" fontId="78" fillId="0" borderId="0" xfId="0" applyFont="1"/>
    <xf numFmtId="0" fontId="78" fillId="0" borderId="1" xfId="0" applyFont="1" applyBorder="1" applyAlignment="1"/>
    <xf numFmtId="0" fontId="117" fillId="5" borderId="1" xfId="0" applyFont="1" applyFill="1" applyBorder="1" applyAlignment="1">
      <alignment horizontal="left" wrapText="1"/>
    </xf>
    <xf numFmtId="49" fontId="52" fillId="0" borderId="1" xfId="0" applyNumberFormat="1" applyFont="1" applyBorder="1" applyAlignment="1">
      <alignment horizontal="center" wrapText="1"/>
    </xf>
    <xf numFmtId="0" fontId="41" fillId="5" borderId="1" xfId="0" applyFont="1" applyFill="1" applyBorder="1" applyAlignment="1">
      <alignment horizontal="center" wrapText="1"/>
    </xf>
    <xf numFmtId="0" fontId="118" fillId="5" borderId="1" xfId="0" applyFont="1" applyFill="1" applyBorder="1" applyAlignment="1">
      <alignment horizontal="left" wrapText="1"/>
    </xf>
    <xf numFmtId="49" fontId="55" fillId="0" borderId="1" xfId="0" applyNumberFormat="1" applyFont="1" applyBorder="1" applyAlignment="1" applyProtection="1">
      <alignment horizontal="left" wrapText="1"/>
      <protection locked="0"/>
    </xf>
    <xf numFmtId="0" fontId="40" fillId="0" borderId="2" xfId="0" applyFont="1" applyBorder="1" applyAlignment="1">
      <alignment wrapText="1"/>
    </xf>
    <xf numFmtId="0" fontId="90" fillId="0" borderId="1" xfId="0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/>
    </xf>
    <xf numFmtId="3" fontId="63" fillId="0" borderId="1" xfId="0" applyNumberFormat="1" applyFont="1" applyBorder="1"/>
    <xf numFmtId="49" fontId="16" fillId="3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49" fontId="57" fillId="4" borderId="1" xfId="0" applyNumberFormat="1" applyFont="1" applyFill="1" applyBorder="1" applyAlignment="1">
      <alignment horizontal="center" vertical="center" wrapText="1"/>
    </xf>
    <xf numFmtId="4" fontId="33" fillId="0" borderId="0" xfId="0" applyNumberFormat="1" applyFont="1"/>
    <xf numFmtId="0" fontId="16" fillId="0" borderId="0" xfId="0" applyFont="1" applyFill="1"/>
    <xf numFmtId="4" fontId="33" fillId="0" borderId="0" xfId="0" applyNumberFormat="1" applyFont="1" applyFill="1"/>
    <xf numFmtId="4" fontId="82" fillId="0" borderId="0" xfId="0" applyNumberFormat="1" applyFont="1" applyFill="1"/>
    <xf numFmtId="4" fontId="73" fillId="0" borderId="0" xfId="0" applyNumberFormat="1" applyFont="1"/>
    <xf numFmtId="4" fontId="40" fillId="0" borderId="1" xfId="0" applyNumberFormat="1" applyFont="1" applyBorder="1" applyAlignment="1">
      <alignment horizontal="center" wrapText="1"/>
    </xf>
    <xf numFmtId="4" fontId="40" fillId="0" borderId="1" xfId="0" applyNumberFormat="1" applyFont="1" applyBorder="1" applyAlignment="1">
      <alignment horizontal="center"/>
    </xf>
    <xf numFmtId="3" fontId="67" fillId="0" borderId="1" xfId="0" applyNumberFormat="1" applyFont="1" applyFill="1" applyBorder="1" applyAlignment="1">
      <alignment horizontal="center" wrapText="1"/>
    </xf>
    <xf numFmtId="0" fontId="121" fillId="0" borderId="0" xfId="0" applyFont="1" applyFill="1"/>
    <xf numFmtId="3" fontId="74" fillId="0" borderId="0" xfId="0" applyNumberFormat="1" applyFont="1" applyFill="1"/>
    <xf numFmtId="4" fontId="67" fillId="6" borderId="1" xfId="0" applyNumberFormat="1" applyFont="1" applyFill="1" applyBorder="1" applyAlignment="1">
      <alignment horizontal="center"/>
    </xf>
    <xf numFmtId="0" fontId="50" fillId="0" borderId="0" xfId="0" applyFont="1"/>
    <xf numFmtId="4" fontId="74" fillId="0" borderId="0" xfId="0" applyNumberFormat="1" applyFont="1" applyAlignme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0" fontId="40" fillId="0" borderId="7" xfId="0" applyFont="1" applyBorder="1" applyAlignment="1">
      <alignment horizontal="left" wrapText="1"/>
    </xf>
    <xf numFmtId="0" fontId="124" fillId="0" borderId="0" xfId="0" applyFont="1"/>
    <xf numFmtId="49" fontId="125" fillId="4" borderId="1" xfId="0" applyNumberFormat="1" applyFont="1" applyFill="1" applyBorder="1" applyAlignment="1" applyProtection="1">
      <alignment horizontal="left" wrapText="1"/>
      <protection locked="0"/>
    </xf>
    <xf numFmtId="0" fontId="40" fillId="4" borderId="1" xfId="0" applyFont="1" applyFill="1" applyBorder="1" applyAlignment="1">
      <alignment wrapText="1"/>
    </xf>
    <xf numFmtId="0" fontId="40" fillId="4" borderId="1" xfId="0" applyFont="1" applyFill="1" applyBorder="1" applyAlignment="1">
      <alignment horizontal="center" wrapText="1"/>
    </xf>
    <xf numFmtId="3" fontId="69" fillId="4" borderId="1" xfId="0" applyNumberFormat="1" applyFont="1" applyFill="1" applyBorder="1" applyAlignment="1">
      <alignment horizontal="center" wrapText="1"/>
    </xf>
    <xf numFmtId="4" fontId="82" fillId="0" borderId="0" xfId="0" applyNumberFormat="1" applyFont="1"/>
    <xf numFmtId="49" fontId="49" fillId="0" borderId="4" xfId="0" applyNumberFormat="1" applyFont="1" applyFill="1" applyBorder="1" applyAlignment="1">
      <alignment horizontal="center" wrapText="1"/>
    </xf>
    <xf numFmtId="49" fontId="49" fillId="0" borderId="9" xfId="0" applyNumberFormat="1" applyFont="1" applyFill="1" applyBorder="1" applyAlignment="1">
      <alignment horizontal="center" wrapText="1"/>
    </xf>
    <xf numFmtId="0" fontId="40" fillId="0" borderId="3" xfId="0" applyFont="1" applyBorder="1" applyAlignment="1">
      <alignment horizontal="left" wrapText="1"/>
    </xf>
    <xf numFmtId="49" fontId="40" fillId="0" borderId="3" xfId="0" applyNumberFormat="1" applyFont="1" applyBorder="1" applyAlignment="1">
      <alignment horizontal="center"/>
    </xf>
    <xf numFmtId="49" fontId="49" fillId="0" borderId="3" xfId="0" applyNumberFormat="1" applyFont="1" applyBorder="1" applyAlignment="1">
      <alignment horizontal="center" wrapText="1"/>
    </xf>
    <xf numFmtId="49" fontId="53" fillId="4" borderId="1" xfId="0" applyNumberFormat="1" applyFont="1" applyFill="1" applyBorder="1" applyAlignment="1">
      <alignment horizontal="center" vertical="center" wrapText="1"/>
    </xf>
    <xf numFmtId="49" fontId="54" fillId="0" borderId="1" xfId="0" applyNumberFormat="1" applyFont="1" applyFill="1" applyBorder="1" applyAlignment="1">
      <alignment horizontal="left" wrapText="1"/>
    </xf>
    <xf numFmtId="3" fontId="40" fillId="0" borderId="1" xfId="0" applyNumberFormat="1" applyFont="1" applyBorder="1"/>
    <xf numFmtId="49" fontId="57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1" xfId="0" applyFont="1" applyBorder="1" applyAlignment="1">
      <alignment horizontal="center" wrapText="1"/>
    </xf>
    <xf numFmtId="0" fontId="126" fillId="0" borderId="0" xfId="0" applyFont="1"/>
    <xf numFmtId="49" fontId="32" fillId="0" borderId="0" xfId="4" applyNumberFormat="1" applyFont="1" applyFill="1" applyBorder="1" applyAlignment="1" applyProtection="1">
      <alignment horizontal="left" vertical="top" wrapText="1"/>
      <protection locked="0"/>
    </xf>
    <xf numFmtId="0" fontId="22" fillId="0" borderId="1" xfId="4" applyFont="1" applyFill="1" applyBorder="1" applyAlignment="1">
      <alignment horizontal="center" vertical="center" wrapText="1"/>
    </xf>
    <xf numFmtId="49" fontId="23" fillId="0" borderId="1" xfId="4" applyNumberFormat="1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 wrapText="1"/>
    </xf>
    <xf numFmtId="49" fontId="26" fillId="0" borderId="6" xfId="4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18" fillId="0" borderId="0" xfId="4" applyNumberFormat="1" applyFont="1" applyFill="1" applyBorder="1" applyAlignment="1" applyProtection="1">
      <alignment wrapText="1"/>
      <protection locked="0"/>
    </xf>
    <xf numFmtId="0" fontId="51" fillId="0" borderId="0" xfId="0" applyFont="1" applyAlignment="1"/>
    <xf numFmtId="0" fontId="16" fillId="0" borderId="0" xfId="4" applyFont="1" applyAlignment="1"/>
    <xf numFmtId="0" fontId="16" fillId="0" borderId="0" xfId="4" applyFont="1" applyAlignment="1">
      <alignment horizontal="right"/>
    </xf>
    <xf numFmtId="1" fontId="21" fillId="0" borderId="0" xfId="4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56" fillId="0" borderId="0" xfId="30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30" applyNumberFormat="1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2" fillId="0" borderId="16" xfId="0" applyNumberFormat="1" applyFont="1" applyFill="1" applyBorder="1" applyAlignment="1" applyProtection="1">
      <alignment horizontal="center" wrapText="1"/>
      <protection locked="0"/>
    </xf>
    <xf numFmtId="0" fontId="0" fillId="0" borderId="17" xfId="0" applyFont="1" applyBorder="1" applyAlignment="1">
      <alignment horizontal="center"/>
    </xf>
    <xf numFmtId="0" fontId="62" fillId="0" borderId="16" xfId="29" applyFont="1" applyFill="1" applyBorder="1" applyAlignment="1">
      <alignment horizontal="center" vertical="center" wrapText="1"/>
    </xf>
    <xf numFmtId="0" fontId="79" fillId="0" borderId="17" xfId="0" applyFont="1" applyBorder="1" applyAlignment="1">
      <alignment horizontal="center"/>
    </xf>
    <xf numFmtId="49" fontId="16" fillId="0" borderId="28" xfId="0" applyNumberFormat="1" applyFont="1" applyBorder="1" applyAlignment="1">
      <alignment horizontal="center" wrapText="1"/>
    </xf>
    <xf numFmtId="0" fontId="0" fillId="0" borderId="29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49" fontId="62" fillId="0" borderId="30" xfId="0" applyNumberFormat="1" applyFont="1" applyBorder="1" applyAlignment="1">
      <alignment horizontal="center" wrapText="1"/>
    </xf>
    <xf numFmtId="0" fontId="79" fillId="0" borderId="17" xfId="0" applyFont="1" applyBorder="1" applyAlignment="1">
      <alignment wrapText="1"/>
    </xf>
    <xf numFmtId="0" fontId="114" fillId="0" borderId="0" xfId="0" applyFont="1" applyBorder="1" applyAlignment="1">
      <alignment horizontal="center"/>
    </xf>
    <xf numFmtId="0" fontId="0" fillId="0" borderId="0" xfId="0" applyBorder="1" applyAlignment="1"/>
    <xf numFmtId="0" fontId="112" fillId="0" borderId="17" xfId="0" applyFont="1" applyBorder="1" applyAlignment="1">
      <alignment horizontal="left"/>
    </xf>
    <xf numFmtId="0" fontId="113" fillId="0" borderId="17" xfId="0" applyFont="1" applyBorder="1" applyAlignment="1">
      <alignment horizontal="left"/>
    </xf>
    <xf numFmtId="0" fontId="112" fillId="0" borderId="17" xfId="0" applyFont="1" applyBorder="1" applyAlignment="1"/>
    <xf numFmtId="0" fontId="113" fillId="0" borderId="17" xfId="0" applyFont="1" applyBorder="1" applyAlignment="1"/>
    <xf numFmtId="0" fontId="112" fillId="0" borderId="22" xfId="0" applyFont="1" applyBorder="1" applyAlignment="1"/>
    <xf numFmtId="0" fontId="113" fillId="0" borderId="22" xfId="0" applyFont="1" applyBorder="1" applyAlignment="1"/>
    <xf numFmtId="0" fontId="115" fillId="0" borderId="0" xfId="0" applyFont="1" applyAlignment="1">
      <alignment horizontal="center"/>
    </xf>
    <xf numFmtId="0" fontId="1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0" fontId="116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116" fillId="0" borderId="1" xfId="0" applyFont="1" applyBorder="1" applyAlignment="1">
      <alignment horizontal="center" vertical="center"/>
    </xf>
    <xf numFmtId="0" fontId="112" fillId="0" borderId="24" xfId="0" applyFont="1" applyBorder="1" applyAlignment="1">
      <alignment horizontal="left"/>
    </xf>
    <xf numFmtId="0" fontId="112" fillId="0" borderId="25" xfId="0" applyFont="1" applyBorder="1" applyAlignment="1">
      <alignment horizontal="left"/>
    </xf>
    <xf numFmtId="0" fontId="113" fillId="0" borderId="26" xfId="0" applyFont="1" applyBorder="1" applyAlignment="1">
      <alignment horizontal="left"/>
    </xf>
    <xf numFmtId="0" fontId="113" fillId="0" borderId="27" xfId="0" applyFont="1" applyBorder="1" applyAlignment="1">
      <alignment horizontal="left"/>
    </xf>
    <xf numFmtId="49" fontId="41" fillId="0" borderId="16" xfId="0" applyNumberFormat="1" applyFont="1" applyFill="1" applyBorder="1" applyAlignment="1" applyProtection="1">
      <alignment horizontal="center" wrapText="1"/>
      <protection locked="0"/>
    </xf>
    <xf numFmtId="0" fontId="38" fillId="0" borderId="17" xfId="0" applyFont="1" applyBorder="1" applyAlignment="1">
      <alignment horizontal="center"/>
    </xf>
    <xf numFmtId="0" fontId="121" fillId="0" borderId="29" xfId="0" applyFont="1" applyBorder="1" applyAlignment="1">
      <alignment horizontal="center" wrapText="1"/>
    </xf>
    <xf numFmtId="0" fontId="121" fillId="0" borderId="20" xfId="0" applyFont="1" applyBorder="1" applyAlignment="1">
      <alignment horizontal="center" wrapText="1"/>
    </xf>
    <xf numFmtId="0" fontId="112" fillId="0" borderId="16" xfId="0" applyFont="1" applyBorder="1" applyAlignment="1">
      <alignment horizontal="left"/>
    </xf>
    <xf numFmtId="0" fontId="113" fillId="0" borderId="18" xfId="0" applyFont="1" applyBorder="1" applyAlignment="1">
      <alignment horizontal="left"/>
    </xf>
    <xf numFmtId="0" fontId="112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2" fillId="0" borderId="10" xfId="0" applyFont="1" applyBorder="1" applyAlignment="1">
      <alignment horizontal="left"/>
    </xf>
    <xf numFmtId="0" fontId="112" fillId="0" borderId="11" xfId="0" applyFont="1" applyBorder="1" applyAlignment="1">
      <alignment horizontal="left"/>
    </xf>
    <xf numFmtId="0" fontId="113" fillId="0" borderId="11" xfId="0" applyFont="1" applyBorder="1" applyAlignment="1">
      <alignment horizontal="left"/>
    </xf>
    <xf numFmtId="0" fontId="113" fillId="0" borderId="12" xfId="0" applyFont="1" applyBorder="1" applyAlignment="1">
      <alignment horizontal="left"/>
    </xf>
    <xf numFmtId="0" fontId="110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107" fillId="0" borderId="0" xfId="0" applyFont="1" applyAlignment="1">
      <alignment horizontal="center"/>
    </xf>
    <xf numFmtId="0" fontId="108" fillId="0" borderId="0" xfId="0" applyFont="1" applyAlignment="1">
      <alignment horizontal="center"/>
    </xf>
    <xf numFmtId="0" fontId="10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left"/>
    </xf>
    <xf numFmtId="0" fontId="5" fillId="0" borderId="3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1">
    <cellStyle name="Normal_meresha_07" xfId="8" xr:uid="{00000000-0005-0000-0000-000000000000}"/>
    <cellStyle name="Гиперссылка" xfId="1" builtinId="8"/>
    <cellStyle name="Звичайний 10" xfId="9" xr:uid="{00000000-0005-0000-0000-000002000000}"/>
    <cellStyle name="Звичайний 11" xfId="10" xr:uid="{00000000-0005-0000-0000-000003000000}"/>
    <cellStyle name="Звичайний 12" xfId="11" xr:uid="{00000000-0005-0000-0000-000004000000}"/>
    <cellStyle name="Звичайний 13" xfId="12" xr:uid="{00000000-0005-0000-0000-000005000000}"/>
    <cellStyle name="Звичайний 14" xfId="13" xr:uid="{00000000-0005-0000-0000-000006000000}"/>
    <cellStyle name="Звичайний 15" xfId="14" xr:uid="{00000000-0005-0000-0000-000007000000}"/>
    <cellStyle name="Звичайний 16" xfId="15" xr:uid="{00000000-0005-0000-0000-000008000000}"/>
    <cellStyle name="Звичайний 17" xfId="16" xr:uid="{00000000-0005-0000-0000-000009000000}"/>
    <cellStyle name="Звичайний 18" xfId="17" xr:uid="{00000000-0005-0000-0000-00000A000000}"/>
    <cellStyle name="Звичайний 19" xfId="18" xr:uid="{00000000-0005-0000-0000-00000B000000}"/>
    <cellStyle name="Звичайний 2" xfId="19" xr:uid="{00000000-0005-0000-0000-00000C000000}"/>
    <cellStyle name="Звичайний 20" xfId="20" xr:uid="{00000000-0005-0000-0000-00000D000000}"/>
    <cellStyle name="Звичайний 3" xfId="21" xr:uid="{00000000-0005-0000-0000-00000E000000}"/>
    <cellStyle name="Звичайний 4" xfId="22" xr:uid="{00000000-0005-0000-0000-00000F000000}"/>
    <cellStyle name="Звичайний 5" xfId="23" xr:uid="{00000000-0005-0000-0000-000010000000}"/>
    <cellStyle name="Звичайний 6" xfId="24" xr:uid="{00000000-0005-0000-0000-000011000000}"/>
    <cellStyle name="Звичайний 7" xfId="25" xr:uid="{00000000-0005-0000-0000-000012000000}"/>
    <cellStyle name="Звичайний 8" xfId="26" xr:uid="{00000000-0005-0000-0000-000013000000}"/>
    <cellStyle name="Звичайний 9" xfId="27" xr:uid="{00000000-0005-0000-0000-000014000000}"/>
    <cellStyle name="Обычный" xfId="0" builtinId="0"/>
    <cellStyle name="Обычный 2" xfId="7" xr:uid="{00000000-0005-0000-0000-000016000000}"/>
    <cellStyle name="Обычный 2 2" xfId="29" xr:uid="{00000000-0005-0000-0000-000017000000}"/>
    <cellStyle name="Обычный_Dod1" xfId="2" xr:uid="{00000000-0005-0000-0000-000018000000}"/>
    <cellStyle name="Обычный_Dod2" xfId="3" xr:uid="{00000000-0005-0000-0000-000019000000}"/>
    <cellStyle name="Обычный_Dod5" xfId="4" xr:uid="{00000000-0005-0000-0000-00001A000000}"/>
    <cellStyle name="Обычный_Dod5 2" xfId="30" xr:uid="{00000000-0005-0000-0000-00001B000000}"/>
    <cellStyle name="Обычный_Dod6" xfId="5" xr:uid="{00000000-0005-0000-0000-00001C000000}"/>
    <cellStyle name="Обычный_ZV1PIV98" xfId="6" xr:uid="{00000000-0005-0000-0000-00001D000000}"/>
    <cellStyle name="Стиль 1" xfId="28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>
          <a:extLst>
            <a:ext uri="{FF2B5EF4-FFF2-40B4-BE49-F238E27FC236}">
              <a16:creationId xmlns:a16="http://schemas.microsoft.com/office/drawing/2014/main" id="{00000000-0008-0000-0000-000009F40000}"/>
            </a:ext>
          </a:extLst>
        </xdr:cNvPr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809625</xdr:colOff>
      <xdr:row>0</xdr:row>
      <xdr:rowOff>0</xdr:rowOff>
    </xdr:from>
    <xdr:to>
      <xdr:col>17</xdr:col>
      <xdr:colOff>1059655</xdr:colOff>
      <xdr:row>3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084844" y="0"/>
          <a:ext cx="4321967" cy="7572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044190" y="0"/>
          <a:ext cx="108127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522220" y="1276350"/>
          <a:ext cx="1054608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1416843</xdr:colOff>
      <xdr:row>153</xdr:row>
      <xdr:rowOff>440531</xdr:rowOff>
    </xdr:from>
    <xdr:to>
      <xdr:col>13</xdr:col>
      <xdr:colOff>333375</xdr:colOff>
      <xdr:row>154</xdr:row>
      <xdr:rowOff>4763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643312" y="7179469"/>
          <a:ext cx="10263188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Олександр МЕНЗУЛ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94</xdr:row>
      <xdr:rowOff>419099</xdr:rowOff>
    </xdr:from>
    <xdr:to>
      <xdr:col>10</xdr:col>
      <xdr:colOff>28575</xdr:colOff>
      <xdr:row>94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638175" y="6647497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762000</xdr:colOff>
      <xdr:row>0</xdr:row>
      <xdr:rowOff>84667</xdr:rowOff>
    </xdr:from>
    <xdr:to>
      <xdr:col>9</xdr:col>
      <xdr:colOff>828674</xdr:colOff>
      <xdr:row>3</xdr:row>
      <xdr:rowOff>481542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0820400" y="84667"/>
          <a:ext cx="3676649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A8" zoomScale="82" zoomScaleNormal="100" zoomScaleSheetLayoutView="82" workbookViewId="0">
      <selection activeCell="D34" sqref="D34"/>
    </sheetView>
  </sheetViews>
  <sheetFormatPr defaultColWidth="8" defaultRowHeight="12.75" x14ac:dyDescent="0.2"/>
  <cols>
    <col min="1" max="1" width="12.85546875" style="38" customWidth="1"/>
    <col min="2" max="2" width="45.28515625" style="32" customWidth="1"/>
    <col min="3" max="3" width="17.42578125" style="32" customWidth="1"/>
    <col min="4" max="4" width="16.140625" style="33" customWidth="1"/>
    <col min="5" max="5" width="16.5703125" style="33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455"/>
      <c r="F1" s="455"/>
    </row>
    <row r="2" spans="1:9" ht="17.25" customHeight="1" x14ac:dyDescent="0.3">
      <c r="A2" s="14"/>
      <c r="B2" s="15"/>
      <c r="C2" s="15"/>
      <c r="D2" s="16"/>
      <c r="E2" s="456"/>
      <c r="F2" s="456"/>
    </row>
    <row r="3" spans="1:9" ht="18" customHeight="1" x14ac:dyDescent="0.3">
      <c r="A3" s="14"/>
      <c r="B3" s="15"/>
      <c r="C3" s="15"/>
      <c r="D3" s="16"/>
      <c r="E3" s="456"/>
      <c r="F3" s="456"/>
    </row>
    <row r="4" spans="1:9" ht="18" customHeight="1" x14ac:dyDescent="0.3">
      <c r="A4" s="14"/>
      <c r="B4" s="15"/>
      <c r="C4" s="15"/>
      <c r="D4" s="16"/>
      <c r="E4" s="67"/>
      <c r="F4" s="67"/>
    </row>
    <row r="5" spans="1:9" ht="27.75" customHeight="1" x14ac:dyDescent="0.25">
      <c r="A5" s="76" t="s">
        <v>252</v>
      </c>
      <c r="B5" s="15"/>
      <c r="C5" s="15"/>
      <c r="D5" s="16"/>
      <c r="E5" s="16"/>
      <c r="F5" s="16"/>
    </row>
    <row r="6" spans="1:9" ht="27.75" customHeight="1" x14ac:dyDescent="0.25">
      <c r="A6" s="75" t="s">
        <v>239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457" t="s">
        <v>331</v>
      </c>
      <c r="B8" s="457"/>
      <c r="C8" s="457"/>
      <c r="D8" s="457"/>
      <c r="E8" s="457"/>
      <c r="F8" s="457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446" t="s">
        <v>29</v>
      </c>
      <c r="B10" s="447" t="s">
        <v>190</v>
      </c>
      <c r="C10" s="448" t="s">
        <v>191</v>
      </c>
      <c r="D10" s="449" t="s">
        <v>65</v>
      </c>
      <c r="E10" s="448" t="s">
        <v>66</v>
      </c>
      <c r="F10" s="448"/>
    </row>
    <row r="11" spans="1:9" ht="51.75" customHeight="1" x14ac:dyDescent="0.2">
      <c r="A11" s="446"/>
      <c r="B11" s="447"/>
      <c r="C11" s="448"/>
      <c r="D11" s="449"/>
      <c r="E11" s="21" t="s">
        <v>192</v>
      </c>
      <c r="F11" s="20" t="s">
        <v>198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450" t="s">
        <v>193</v>
      </c>
      <c r="B13" s="451"/>
      <c r="C13" s="451"/>
      <c r="D13" s="451"/>
      <c r="E13" s="451"/>
      <c r="F13" s="452"/>
      <c r="G13" s="30"/>
    </row>
    <row r="14" spans="1:9" s="27" customFormat="1" ht="33.75" customHeight="1" x14ac:dyDescent="0.25">
      <c r="A14" s="44" t="s">
        <v>30</v>
      </c>
      <c r="B14" s="25" t="s">
        <v>31</v>
      </c>
      <c r="C14" s="39">
        <f t="shared" ref="C14:C32" si="0">SUM(D14:E14)</f>
        <v>18128545</v>
      </c>
      <c r="D14" s="39">
        <f>D15</f>
        <v>32269815</v>
      </c>
      <c r="E14" s="39">
        <f>E15</f>
        <v>-14141270</v>
      </c>
      <c r="F14" s="39">
        <f>F15</f>
        <v>-14141270</v>
      </c>
      <c r="G14" s="26"/>
    </row>
    <row r="15" spans="1:9" s="27" customFormat="1" ht="38.25" customHeight="1" x14ac:dyDescent="0.25">
      <c r="A15" s="44">
        <v>208000</v>
      </c>
      <c r="B15" s="25" t="s">
        <v>32</v>
      </c>
      <c r="C15" s="39">
        <f t="shared" si="0"/>
        <v>18128545</v>
      </c>
      <c r="D15" s="39">
        <f>D16+D17</f>
        <v>32269815</v>
      </c>
      <c r="E15" s="39">
        <f>E16+E17</f>
        <v>-14141270</v>
      </c>
      <c r="F15" s="39">
        <f>F16+F17</f>
        <v>-14141270</v>
      </c>
      <c r="G15" s="26"/>
    </row>
    <row r="16" spans="1:9" s="27" customFormat="1" ht="26.25" customHeight="1" x14ac:dyDescent="0.25">
      <c r="A16" s="45">
        <v>208100</v>
      </c>
      <c r="B16" s="28" t="s">
        <v>33</v>
      </c>
      <c r="C16" s="41">
        <f t="shared" si="0"/>
        <v>18128545</v>
      </c>
      <c r="D16" s="40">
        <v>18128545</v>
      </c>
      <c r="E16" s="41">
        <v>0</v>
      </c>
      <c r="F16" s="41">
        <v>0</v>
      </c>
      <c r="G16" s="26"/>
      <c r="I16" s="29"/>
    </row>
    <row r="17" spans="1:7" ht="51.75" customHeight="1" x14ac:dyDescent="0.25">
      <c r="A17" s="45" t="s">
        <v>34</v>
      </c>
      <c r="B17" s="28" t="s">
        <v>214</v>
      </c>
      <c r="C17" s="41">
        <f t="shared" si="0"/>
        <v>0</v>
      </c>
      <c r="D17" s="42">
        <v>14141270</v>
      </c>
      <c r="E17" s="42">
        <v>-14141270</v>
      </c>
      <c r="F17" s="42">
        <v>-14141270</v>
      </c>
      <c r="G17" s="30"/>
    </row>
    <row r="18" spans="1:7" ht="27.75" hidden="1" customHeight="1" x14ac:dyDescent="0.25">
      <c r="A18" s="44" t="s">
        <v>1</v>
      </c>
      <c r="B18" s="25" t="s">
        <v>2</v>
      </c>
      <c r="C18" s="39">
        <f t="shared" ref="C18:C27" si="1">SUM(D18:E18)</f>
        <v>0</v>
      </c>
      <c r="D18" s="39">
        <f t="shared" ref="D18:F19" si="2">D19</f>
        <v>0</v>
      </c>
      <c r="E18" s="39">
        <f t="shared" si="2"/>
        <v>0</v>
      </c>
      <c r="F18" s="39">
        <f t="shared" si="2"/>
        <v>0</v>
      </c>
      <c r="G18" s="30"/>
    </row>
    <row r="19" spans="1:7" ht="34.5" hidden="1" customHeight="1" x14ac:dyDescent="0.25">
      <c r="A19" s="44">
        <v>301000</v>
      </c>
      <c r="B19" s="25" t="s">
        <v>3</v>
      </c>
      <c r="C19" s="39">
        <f t="shared" si="1"/>
        <v>0</v>
      </c>
      <c r="D19" s="39">
        <f t="shared" si="2"/>
        <v>0</v>
      </c>
      <c r="E19" s="39">
        <f>SUM(E20:E21)</f>
        <v>0</v>
      </c>
      <c r="F19" s="39">
        <f>SUM(F20:F21)</f>
        <v>0</v>
      </c>
      <c r="G19" s="30"/>
    </row>
    <row r="20" spans="1:7" ht="30" hidden="1" customHeight="1" x14ac:dyDescent="0.25">
      <c r="A20" s="45">
        <v>301100</v>
      </c>
      <c r="B20" s="28" t="s">
        <v>4</v>
      </c>
      <c r="C20" s="41">
        <f t="shared" si="1"/>
        <v>0</v>
      </c>
      <c r="D20" s="40">
        <v>0</v>
      </c>
      <c r="E20" s="41"/>
      <c r="F20" s="41"/>
      <c r="G20" s="30"/>
    </row>
    <row r="21" spans="1:7" ht="9" hidden="1" customHeight="1" x14ac:dyDescent="0.25">
      <c r="A21" s="45" t="s">
        <v>180</v>
      </c>
      <c r="B21" s="28" t="s">
        <v>181</v>
      </c>
      <c r="C21" s="41">
        <f t="shared" si="1"/>
        <v>0</v>
      </c>
      <c r="D21" s="40">
        <v>0</v>
      </c>
      <c r="E21" s="42"/>
      <c r="F21" s="42"/>
      <c r="G21" s="30"/>
    </row>
    <row r="22" spans="1:7" s="33" customFormat="1" ht="26.25" customHeight="1" x14ac:dyDescent="0.25">
      <c r="A22" s="44"/>
      <c r="B22" s="25" t="s">
        <v>194</v>
      </c>
      <c r="C22" s="39">
        <f>SUM(C14,C18)</f>
        <v>18128545</v>
      </c>
      <c r="D22" s="39">
        <f t="shared" ref="D22:F22" si="3">SUM(D14,D18)</f>
        <v>32269815</v>
      </c>
      <c r="E22" s="39">
        <f t="shared" si="3"/>
        <v>-14141270</v>
      </c>
      <c r="F22" s="39">
        <f t="shared" si="3"/>
        <v>-14141270</v>
      </c>
      <c r="G22" s="65"/>
    </row>
    <row r="23" spans="1:7" ht="28.5" customHeight="1" x14ac:dyDescent="0.25">
      <c r="A23" s="450" t="s">
        <v>195</v>
      </c>
      <c r="B23" s="451"/>
      <c r="C23" s="451"/>
      <c r="D23" s="451"/>
      <c r="E23" s="451"/>
      <c r="F23" s="452"/>
      <c r="G23" s="30"/>
    </row>
    <row r="24" spans="1:7" ht="35.25" hidden="1" customHeight="1" x14ac:dyDescent="0.25">
      <c r="A24" s="44" t="s">
        <v>5</v>
      </c>
      <c r="B24" s="25" t="s">
        <v>6</v>
      </c>
      <c r="C24" s="79">
        <f t="shared" si="1"/>
        <v>0</v>
      </c>
      <c r="D24" s="79">
        <f>D25</f>
        <v>0</v>
      </c>
      <c r="E24" s="79">
        <f>SUM(E25,E28)</f>
        <v>0</v>
      </c>
      <c r="F24" s="79">
        <f>SUM(F25,F28)</f>
        <v>0</v>
      </c>
      <c r="G24" s="30"/>
    </row>
    <row r="25" spans="1:7" ht="28.5" hidden="1" customHeight="1" x14ac:dyDescent="0.25">
      <c r="A25" s="44" t="s">
        <v>7</v>
      </c>
      <c r="B25" s="25" t="s">
        <v>8</v>
      </c>
      <c r="C25" s="79">
        <f t="shared" si="1"/>
        <v>0</v>
      </c>
      <c r="D25" s="79">
        <f>D26+D27</f>
        <v>0</v>
      </c>
      <c r="E25" s="79">
        <f>E26</f>
        <v>0</v>
      </c>
      <c r="F25" s="79">
        <f>F26</f>
        <v>0</v>
      </c>
      <c r="G25" s="30"/>
    </row>
    <row r="26" spans="1:7" ht="28.5" hidden="1" customHeight="1" x14ac:dyDescent="0.25">
      <c r="A26" s="45" t="s">
        <v>9</v>
      </c>
      <c r="B26" s="28" t="s">
        <v>10</v>
      </c>
      <c r="C26" s="80">
        <f t="shared" si="1"/>
        <v>0</v>
      </c>
      <c r="D26" s="165">
        <f>D20</f>
        <v>0</v>
      </c>
      <c r="E26" s="164"/>
      <c r="F26" s="164"/>
      <c r="G26" s="30"/>
    </row>
    <row r="27" spans="1:7" ht="24.75" hidden="1" customHeight="1" x14ac:dyDescent="0.25">
      <c r="A27" s="45" t="s">
        <v>11</v>
      </c>
      <c r="B27" s="31" t="s">
        <v>12</v>
      </c>
      <c r="C27" s="80">
        <f t="shared" si="1"/>
        <v>0</v>
      </c>
      <c r="D27" s="164">
        <v>0</v>
      </c>
      <c r="E27" s="164"/>
      <c r="F27" s="164"/>
      <c r="G27" s="30"/>
    </row>
    <row r="28" spans="1:7" ht="24.75" hidden="1" customHeight="1" x14ac:dyDescent="0.25">
      <c r="A28" s="44" t="s">
        <v>182</v>
      </c>
      <c r="B28" s="25" t="s">
        <v>183</v>
      </c>
      <c r="C28" s="79">
        <f t="shared" ref="C28:C30" si="4">SUM(D28:E28)</f>
        <v>0</v>
      </c>
      <c r="D28" s="166">
        <f t="shared" ref="D28:F29" si="5">SUM(D29)</f>
        <v>0</v>
      </c>
      <c r="E28" s="166">
        <f t="shared" si="5"/>
        <v>0</v>
      </c>
      <c r="F28" s="166">
        <f t="shared" si="5"/>
        <v>0</v>
      </c>
      <c r="G28" s="30"/>
    </row>
    <row r="29" spans="1:7" ht="26.25" hidden="1" customHeight="1" x14ac:dyDescent="0.25">
      <c r="A29" s="45" t="s">
        <v>184</v>
      </c>
      <c r="B29" s="31" t="s">
        <v>185</v>
      </c>
      <c r="C29" s="80">
        <f t="shared" si="4"/>
        <v>0</v>
      </c>
      <c r="D29" s="42">
        <f t="shared" si="5"/>
        <v>0</v>
      </c>
      <c r="E29" s="164"/>
      <c r="F29" s="164"/>
      <c r="G29" s="30"/>
    </row>
    <row r="30" spans="1:7" ht="29.25" hidden="1" customHeight="1" x14ac:dyDescent="0.25">
      <c r="A30" s="45" t="s">
        <v>186</v>
      </c>
      <c r="B30" s="31" t="s">
        <v>12</v>
      </c>
      <c r="C30" s="80">
        <f t="shared" si="4"/>
        <v>0</v>
      </c>
      <c r="D30" s="42">
        <v>0</v>
      </c>
      <c r="E30" s="164"/>
      <c r="F30" s="164"/>
      <c r="G30" s="30"/>
    </row>
    <row r="31" spans="1:7" ht="28.5" customHeight="1" x14ac:dyDescent="0.25">
      <c r="A31" s="44" t="s">
        <v>35</v>
      </c>
      <c r="B31" s="25" t="s">
        <v>36</v>
      </c>
      <c r="C31" s="39">
        <f t="shared" si="0"/>
        <v>18128545</v>
      </c>
      <c r="D31" s="39">
        <f>D32</f>
        <v>32269815</v>
      </c>
      <c r="E31" s="39">
        <f>E32</f>
        <v>-14141270</v>
      </c>
      <c r="F31" s="39">
        <f>F32</f>
        <v>-14141270</v>
      </c>
      <c r="G31" s="30"/>
    </row>
    <row r="32" spans="1:7" ht="26.25" customHeight="1" x14ac:dyDescent="0.25">
      <c r="A32" s="44" t="s">
        <v>37</v>
      </c>
      <c r="B32" s="25" t="s">
        <v>38</v>
      </c>
      <c r="C32" s="39">
        <f t="shared" si="0"/>
        <v>18128545</v>
      </c>
      <c r="D32" s="39">
        <f>D33+D34</f>
        <v>32269815</v>
      </c>
      <c r="E32" s="39">
        <f>E33+E34</f>
        <v>-14141270</v>
      </c>
      <c r="F32" s="39">
        <f>F33+F34</f>
        <v>-14141270</v>
      </c>
      <c r="G32" s="30"/>
    </row>
    <row r="33" spans="1:8" ht="27.75" customHeight="1" x14ac:dyDescent="0.25">
      <c r="A33" s="45" t="s">
        <v>39</v>
      </c>
      <c r="B33" s="31" t="s">
        <v>40</v>
      </c>
      <c r="C33" s="41">
        <f t="shared" ref="C33:C34" si="6">SUM(D33:E33)</f>
        <v>18128545</v>
      </c>
      <c r="D33" s="40">
        <v>18128545</v>
      </c>
      <c r="E33" s="41">
        <v>0</v>
      </c>
      <c r="F33" s="41">
        <v>0</v>
      </c>
    </row>
    <row r="34" spans="1:8" ht="54" customHeight="1" x14ac:dyDescent="0.25">
      <c r="A34" s="45" t="s">
        <v>41</v>
      </c>
      <c r="B34" s="66" t="s">
        <v>214</v>
      </c>
      <c r="C34" s="41">
        <f t="shared" si="6"/>
        <v>0</v>
      </c>
      <c r="D34" s="42">
        <v>14141270</v>
      </c>
      <c r="E34" s="42">
        <v>-14141270</v>
      </c>
      <c r="F34" s="42">
        <v>-14141270</v>
      </c>
    </row>
    <row r="35" spans="1:8" ht="27.75" customHeight="1" x14ac:dyDescent="0.25">
      <c r="A35" s="39"/>
      <c r="B35" s="46" t="s">
        <v>194</v>
      </c>
      <c r="C35" s="39">
        <f>SUM(C24,C31)</f>
        <v>18128545</v>
      </c>
      <c r="D35" s="39">
        <f>SUM(D24,D31)</f>
        <v>32269815</v>
      </c>
      <c r="E35" s="39">
        <f>SUM(E24,E31)</f>
        <v>-14141270</v>
      </c>
      <c r="F35" s="39">
        <f>SUM(F24,F31)</f>
        <v>-14141270</v>
      </c>
      <c r="G35" s="445"/>
      <c r="H35" s="445"/>
    </row>
    <row r="36" spans="1:8" x14ac:dyDescent="0.2">
      <c r="A36" s="32"/>
    </row>
    <row r="37" spans="1:8" ht="15.75" x14ac:dyDescent="0.25">
      <c r="A37" s="32"/>
      <c r="D37" s="34"/>
      <c r="E37" s="34"/>
      <c r="F37" s="27"/>
    </row>
    <row r="38" spans="1:8" ht="130.5" customHeight="1" x14ac:dyDescent="0.4">
      <c r="A38" s="453" t="s">
        <v>432</v>
      </c>
      <c r="B38" s="453"/>
      <c r="C38" s="453"/>
      <c r="D38" s="453"/>
      <c r="E38" s="453"/>
      <c r="F38" s="454"/>
    </row>
    <row r="39" spans="1:8" ht="15" x14ac:dyDescent="0.2">
      <c r="A39" s="32"/>
      <c r="B39" s="35"/>
      <c r="C39" s="35"/>
      <c r="D39" s="36"/>
    </row>
    <row r="40" spans="1:8" ht="15" x14ac:dyDescent="0.2">
      <c r="A40" s="32"/>
      <c r="B40" s="35"/>
      <c r="C40" s="35"/>
      <c r="D40" s="36"/>
    </row>
    <row r="41" spans="1:8" ht="15" x14ac:dyDescent="0.2">
      <c r="A41" s="32"/>
      <c r="B41" s="35"/>
      <c r="C41" s="35"/>
      <c r="D41" s="36"/>
    </row>
    <row r="42" spans="1:8" ht="15" x14ac:dyDescent="0.2">
      <c r="A42" s="32"/>
      <c r="B42" s="35"/>
      <c r="C42" s="35"/>
      <c r="D42" s="36"/>
    </row>
    <row r="43" spans="1:8" x14ac:dyDescent="0.2">
      <c r="A43" s="32"/>
    </row>
    <row r="44" spans="1:8" x14ac:dyDescent="0.2">
      <c r="A44" s="32"/>
      <c r="D44" s="36"/>
      <c r="E44" s="36"/>
    </row>
    <row r="45" spans="1:8" x14ac:dyDescent="0.2">
      <c r="A45" s="32"/>
      <c r="D45" s="37"/>
    </row>
    <row r="46" spans="1:8" x14ac:dyDescent="0.2">
      <c r="A46" s="32"/>
    </row>
    <row r="47" spans="1:8" x14ac:dyDescent="0.2">
      <c r="A47" s="32"/>
      <c r="E47" s="36"/>
    </row>
    <row r="51" spans="4:4" x14ac:dyDescent="0.2">
      <c r="D51" s="36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M293"/>
  <sheetViews>
    <sheetView showZeros="0" view="pageBreakPreview" topLeftCell="A83" zoomScale="80" zoomScaleNormal="80" zoomScaleSheetLayoutView="80" workbookViewId="0">
      <selection activeCell="T55" sqref="T1:V1048576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267" customWidth="1"/>
    <col min="4" max="4" width="45.42578125" style="4" customWidth="1"/>
    <col min="5" max="5" width="17" style="62" customWidth="1"/>
    <col min="6" max="6" width="17.140625" style="2" customWidth="1"/>
    <col min="7" max="7" width="16.85546875" customWidth="1"/>
    <col min="8" max="8" width="13.7109375" customWidth="1"/>
    <col min="9" max="9" width="8.7109375" customWidth="1"/>
    <col min="10" max="10" width="17" style="217" customWidth="1"/>
    <col min="11" max="11" width="17.28515625" style="217" customWidth="1"/>
    <col min="12" max="12" width="8.85546875" customWidth="1"/>
    <col min="13" max="13" width="8.28515625" customWidth="1"/>
    <col min="14" max="14" width="9.7109375" customWidth="1"/>
    <col min="15" max="15" width="17" customWidth="1"/>
    <col min="16" max="16" width="13.42578125" hidden="1" customWidth="1"/>
    <col min="17" max="17" width="0.42578125" hidden="1" customWidth="1"/>
    <col min="18" max="18" width="17.140625" style="2" customWidth="1"/>
    <col min="20" max="20" width="20" hidden="1" customWidth="1"/>
    <col min="21" max="21" width="17.5703125" hidden="1" customWidth="1"/>
    <col min="22" max="22" width="18.28515625" hidden="1" customWidth="1"/>
    <col min="23" max="23" width="9.140625" customWidth="1"/>
  </cols>
  <sheetData>
    <row r="1" spans="1:20" x14ac:dyDescent="0.2">
      <c r="C1" s="216"/>
      <c r="D1" s="1"/>
    </row>
    <row r="2" spans="1:20" x14ac:dyDescent="0.2">
      <c r="C2" s="216"/>
      <c r="D2" s="1"/>
    </row>
    <row r="3" spans="1:20" ht="21" customHeight="1" x14ac:dyDescent="0.2">
      <c r="C3" s="216"/>
      <c r="D3" s="1"/>
    </row>
    <row r="4" spans="1:20" ht="21" customHeight="1" x14ac:dyDescent="0.25">
      <c r="B4" s="468" t="s">
        <v>252</v>
      </c>
      <c r="C4" s="469"/>
    </row>
    <row r="5" spans="1:20" ht="21" customHeight="1" x14ac:dyDescent="0.2">
      <c r="B5" s="470" t="s">
        <v>239</v>
      </c>
      <c r="C5" s="469"/>
    </row>
    <row r="6" spans="1:20" ht="12" customHeight="1" x14ac:dyDescent="0.2">
      <c r="C6" s="216"/>
      <c r="D6" s="1"/>
    </row>
    <row r="7" spans="1:20" ht="57.75" customHeight="1" x14ac:dyDescent="0.25">
      <c r="C7" s="216"/>
      <c r="D7" s="8"/>
      <c r="E7" s="63"/>
      <c r="F7" s="9"/>
      <c r="G7" s="10"/>
      <c r="H7" s="10"/>
      <c r="I7" s="10"/>
      <c r="J7" s="218"/>
      <c r="K7" s="218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458" t="s">
        <v>249</v>
      </c>
      <c r="B8" s="460" t="s">
        <v>250</v>
      </c>
      <c r="C8" s="460" t="s">
        <v>196</v>
      </c>
      <c r="D8" s="465" t="s">
        <v>251</v>
      </c>
      <c r="E8" s="471" t="s">
        <v>65</v>
      </c>
      <c r="F8" s="472"/>
      <c r="G8" s="472"/>
      <c r="H8" s="472"/>
      <c r="I8" s="473"/>
      <c r="J8" s="471" t="s">
        <v>66</v>
      </c>
      <c r="K8" s="472"/>
      <c r="L8" s="472"/>
      <c r="M8" s="472"/>
      <c r="N8" s="472"/>
      <c r="O8" s="472"/>
      <c r="P8" s="472"/>
      <c r="Q8" s="474"/>
      <c r="R8" s="475" t="s">
        <v>68</v>
      </c>
    </row>
    <row r="9" spans="1:20" ht="19.5" customHeight="1" x14ac:dyDescent="0.2">
      <c r="A9" s="459"/>
      <c r="B9" s="461"/>
      <c r="C9" s="461"/>
      <c r="D9" s="466"/>
      <c r="E9" s="478" t="s">
        <v>197</v>
      </c>
      <c r="F9" s="481" t="s">
        <v>72</v>
      </c>
      <c r="G9" s="483" t="s">
        <v>69</v>
      </c>
      <c r="H9" s="484"/>
      <c r="I9" s="481" t="s">
        <v>73</v>
      </c>
      <c r="J9" s="486" t="s">
        <v>197</v>
      </c>
      <c r="K9" s="463" t="s">
        <v>198</v>
      </c>
      <c r="L9" s="481" t="s">
        <v>72</v>
      </c>
      <c r="M9" s="483" t="s">
        <v>69</v>
      </c>
      <c r="N9" s="484"/>
      <c r="O9" s="481" t="s">
        <v>73</v>
      </c>
      <c r="P9" s="491" t="s">
        <v>69</v>
      </c>
      <c r="Q9" s="492"/>
      <c r="R9" s="476"/>
    </row>
    <row r="10" spans="1:20" ht="12.75" customHeight="1" x14ac:dyDescent="0.2">
      <c r="A10" s="459"/>
      <c r="B10" s="461"/>
      <c r="C10" s="461"/>
      <c r="D10" s="466"/>
      <c r="E10" s="479"/>
      <c r="F10" s="482"/>
      <c r="G10" s="463" t="s">
        <v>25</v>
      </c>
      <c r="H10" s="463" t="s">
        <v>26</v>
      </c>
      <c r="I10" s="485"/>
      <c r="J10" s="487"/>
      <c r="K10" s="489"/>
      <c r="L10" s="482"/>
      <c r="M10" s="463" t="s">
        <v>27</v>
      </c>
      <c r="N10" s="463" t="s">
        <v>28</v>
      </c>
      <c r="O10" s="485"/>
      <c r="P10" s="463" t="s">
        <v>70</v>
      </c>
      <c r="Q10" s="51" t="s">
        <v>69</v>
      </c>
      <c r="R10" s="476"/>
    </row>
    <row r="11" spans="1:20" ht="109.5" customHeight="1" x14ac:dyDescent="0.2">
      <c r="A11" s="459"/>
      <c r="B11" s="462"/>
      <c r="C11" s="462"/>
      <c r="D11" s="467"/>
      <c r="E11" s="480"/>
      <c r="F11" s="482"/>
      <c r="G11" s="464"/>
      <c r="H11" s="464"/>
      <c r="I11" s="485"/>
      <c r="J11" s="488"/>
      <c r="K11" s="490"/>
      <c r="L11" s="482"/>
      <c r="M11" s="464"/>
      <c r="N11" s="464"/>
      <c r="O11" s="485"/>
      <c r="P11" s="464"/>
      <c r="Q11" s="52" t="s">
        <v>71</v>
      </c>
      <c r="R11" s="477"/>
    </row>
    <row r="12" spans="1:20" s="43" customFormat="1" ht="15.75" customHeight="1" x14ac:dyDescent="0.2">
      <c r="A12" s="54">
        <v>1</v>
      </c>
      <c r="B12" s="54" t="s">
        <v>64</v>
      </c>
      <c r="C12" s="55">
        <v>3</v>
      </c>
      <c r="D12" s="55">
        <v>4</v>
      </c>
      <c r="E12" s="55">
        <v>5</v>
      </c>
      <c r="F12" s="56">
        <v>6</v>
      </c>
      <c r="G12" s="56">
        <v>7</v>
      </c>
      <c r="H12" s="56">
        <v>8</v>
      </c>
      <c r="I12" s="55">
        <v>9</v>
      </c>
      <c r="J12" s="56">
        <v>10</v>
      </c>
      <c r="K12" s="56">
        <v>11</v>
      </c>
      <c r="L12" s="56">
        <v>12</v>
      </c>
      <c r="M12" s="56">
        <v>13</v>
      </c>
      <c r="N12" s="56">
        <v>14</v>
      </c>
      <c r="O12" s="56">
        <v>15</v>
      </c>
      <c r="P12" s="56">
        <v>15</v>
      </c>
      <c r="Q12" s="56">
        <v>15</v>
      </c>
      <c r="R12" s="55">
        <v>16</v>
      </c>
      <c r="T12" s="57"/>
    </row>
    <row r="13" spans="1:20" s="43" customFormat="1" ht="49.5" customHeight="1" x14ac:dyDescent="0.3">
      <c r="A13" s="61" t="s">
        <v>92</v>
      </c>
      <c r="B13" s="61"/>
      <c r="C13" s="61"/>
      <c r="D13" s="142" t="s">
        <v>85</v>
      </c>
      <c r="E13" s="268">
        <f>SUM(E14)</f>
        <v>9506692</v>
      </c>
      <c r="F13" s="143">
        <f t="shared" ref="F13:R13" si="0">SUM(F14)</f>
        <v>9506692</v>
      </c>
      <c r="G13" s="143">
        <f t="shared" si="0"/>
        <v>0</v>
      </c>
      <c r="H13" s="143">
        <f t="shared" si="0"/>
        <v>0</v>
      </c>
      <c r="I13" s="143">
        <f t="shared" si="0"/>
        <v>0</v>
      </c>
      <c r="J13" s="143">
        <f t="shared" si="0"/>
        <v>238600</v>
      </c>
      <c r="K13" s="143">
        <f t="shared" si="0"/>
        <v>238600</v>
      </c>
      <c r="L13" s="143">
        <f t="shared" si="0"/>
        <v>0</v>
      </c>
      <c r="M13" s="143">
        <f t="shared" si="0"/>
        <v>0</v>
      </c>
      <c r="N13" s="143">
        <f t="shared" si="0"/>
        <v>0</v>
      </c>
      <c r="O13" s="143">
        <f t="shared" si="0"/>
        <v>238600</v>
      </c>
      <c r="P13" s="143">
        <f t="shared" si="0"/>
        <v>0</v>
      </c>
      <c r="Q13" s="143">
        <f t="shared" si="0"/>
        <v>0</v>
      </c>
      <c r="R13" s="143">
        <f t="shared" si="0"/>
        <v>9745292</v>
      </c>
      <c r="T13" s="48">
        <f t="shared" ref="T13:T14" si="1">SUM(E13,J13)</f>
        <v>9745292</v>
      </c>
    </row>
    <row r="14" spans="1:20" s="3" customFormat="1" ht="45.75" customHeight="1" x14ac:dyDescent="0.3">
      <c r="A14" s="61" t="s">
        <v>93</v>
      </c>
      <c r="B14" s="61"/>
      <c r="C14" s="61"/>
      <c r="D14" s="142" t="s">
        <v>85</v>
      </c>
      <c r="E14" s="268">
        <f>SUM(E15:E58)</f>
        <v>9506692</v>
      </c>
      <c r="F14" s="268">
        <f t="shared" ref="F14:R14" si="2">SUM(F15:F58)</f>
        <v>9506692</v>
      </c>
      <c r="G14" s="268">
        <f t="shared" si="2"/>
        <v>0</v>
      </c>
      <c r="H14" s="268">
        <f t="shared" si="2"/>
        <v>0</v>
      </c>
      <c r="I14" s="268">
        <f t="shared" si="2"/>
        <v>0</v>
      </c>
      <c r="J14" s="268">
        <f t="shared" si="2"/>
        <v>238600</v>
      </c>
      <c r="K14" s="268">
        <f t="shared" si="2"/>
        <v>238600</v>
      </c>
      <c r="L14" s="268">
        <f t="shared" si="2"/>
        <v>0</v>
      </c>
      <c r="M14" s="268">
        <f t="shared" si="2"/>
        <v>0</v>
      </c>
      <c r="N14" s="268">
        <f t="shared" si="2"/>
        <v>0</v>
      </c>
      <c r="O14" s="268">
        <f t="shared" si="2"/>
        <v>238600</v>
      </c>
      <c r="P14" s="268">
        <f t="shared" si="2"/>
        <v>0</v>
      </c>
      <c r="Q14" s="268">
        <f t="shared" si="2"/>
        <v>0</v>
      </c>
      <c r="R14" s="268">
        <f t="shared" si="2"/>
        <v>9745292</v>
      </c>
      <c r="T14" s="48">
        <f t="shared" si="1"/>
        <v>9745292</v>
      </c>
    </row>
    <row r="15" spans="1:20" s="58" customFormat="1" ht="108.75" hidden="1" customHeight="1" x14ac:dyDescent="0.3">
      <c r="A15" s="144" t="s">
        <v>159</v>
      </c>
      <c r="B15" s="144" t="s">
        <v>91</v>
      </c>
      <c r="C15" s="144" t="s">
        <v>43</v>
      </c>
      <c r="D15" s="115" t="s">
        <v>90</v>
      </c>
      <c r="E15" s="282">
        <f t="shared" ref="E15:E58" si="3">SUM(F15,I15)</f>
        <v>0</v>
      </c>
      <c r="F15" s="269"/>
      <c r="G15" s="269"/>
      <c r="H15" s="269"/>
      <c r="I15" s="367"/>
      <c r="J15" s="145">
        <f t="shared" ref="J15:J58" si="4">SUM(L15,O15)</f>
        <v>0</v>
      </c>
      <c r="K15" s="145"/>
      <c r="L15" s="271"/>
      <c r="M15" s="271"/>
      <c r="N15" s="271"/>
      <c r="O15" s="145"/>
      <c r="P15" s="269"/>
      <c r="Q15" s="269"/>
      <c r="R15" s="145">
        <f t="shared" ref="R15:R124" si="5">SUM(E15,J15)</f>
        <v>0</v>
      </c>
      <c r="T15" s="59"/>
    </row>
    <row r="16" spans="1:20" s="58" customFormat="1" ht="60" hidden="1" customHeight="1" x14ac:dyDescent="0.3">
      <c r="A16" s="144" t="s">
        <v>94</v>
      </c>
      <c r="B16" s="144" t="s">
        <v>89</v>
      </c>
      <c r="C16" s="144" t="s">
        <v>43</v>
      </c>
      <c r="D16" s="207" t="s">
        <v>288</v>
      </c>
      <c r="E16" s="106">
        <f t="shared" si="3"/>
        <v>0</v>
      </c>
      <c r="F16" s="106"/>
      <c r="G16" s="269"/>
      <c r="H16" s="269"/>
      <c r="I16" s="269"/>
      <c r="J16" s="270">
        <f t="shared" si="4"/>
        <v>0</v>
      </c>
      <c r="K16" s="270"/>
      <c r="L16" s="271"/>
      <c r="M16" s="271"/>
      <c r="N16" s="271"/>
      <c r="O16" s="270"/>
      <c r="P16" s="269"/>
      <c r="Q16" s="269"/>
      <c r="R16" s="145">
        <f t="shared" si="5"/>
        <v>0</v>
      </c>
      <c r="T16" s="59"/>
    </row>
    <row r="17" spans="1:20" s="58" customFormat="1" ht="42" hidden="1" customHeight="1" x14ac:dyDescent="0.3">
      <c r="A17" s="68" t="s">
        <v>215</v>
      </c>
      <c r="B17" s="68" t="s">
        <v>53</v>
      </c>
      <c r="C17" s="68" t="s">
        <v>54</v>
      </c>
      <c r="D17" s="70" t="s">
        <v>216</v>
      </c>
      <c r="E17" s="106">
        <f t="shared" si="3"/>
        <v>0</v>
      </c>
      <c r="F17" s="106"/>
      <c r="G17" s="269"/>
      <c r="H17" s="269"/>
      <c r="I17" s="269"/>
      <c r="J17" s="270">
        <f t="shared" si="4"/>
        <v>0</v>
      </c>
      <c r="K17" s="270"/>
      <c r="L17" s="271"/>
      <c r="M17" s="271"/>
      <c r="N17" s="271"/>
      <c r="O17" s="270"/>
      <c r="P17" s="269"/>
      <c r="Q17" s="269"/>
      <c r="R17" s="145">
        <f t="shared" si="5"/>
        <v>0</v>
      </c>
      <c r="T17" s="59"/>
    </row>
    <row r="18" spans="1:20" s="58" customFormat="1" ht="33" hidden="1" customHeight="1" x14ac:dyDescent="0.3">
      <c r="A18" s="125" t="s">
        <v>257</v>
      </c>
      <c r="B18" s="125" t="s">
        <v>258</v>
      </c>
      <c r="C18" s="125" t="s">
        <v>89</v>
      </c>
      <c r="D18" s="152" t="s">
        <v>256</v>
      </c>
      <c r="E18" s="270">
        <f t="shared" si="3"/>
        <v>0</v>
      </c>
      <c r="F18" s="270"/>
      <c r="G18" s="272"/>
      <c r="H18" s="272"/>
      <c r="I18" s="272"/>
      <c r="J18" s="270">
        <f t="shared" si="4"/>
        <v>0</v>
      </c>
      <c r="K18" s="273"/>
      <c r="L18" s="272"/>
      <c r="M18" s="272"/>
      <c r="N18" s="272"/>
      <c r="O18" s="272"/>
      <c r="P18" s="272"/>
      <c r="Q18" s="272"/>
      <c r="R18" s="145">
        <f t="shared" si="5"/>
        <v>0</v>
      </c>
      <c r="T18" s="59"/>
    </row>
    <row r="19" spans="1:20" s="220" customFormat="1" ht="66" hidden="1" customHeight="1" x14ac:dyDescent="0.35">
      <c r="A19" s="151"/>
      <c r="B19" s="151"/>
      <c r="C19" s="151"/>
      <c r="D19" s="219" t="s">
        <v>275</v>
      </c>
      <c r="E19" s="274">
        <f t="shared" si="3"/>
        <v>0</v>
      </c>
      <c r="F19" s="274"/>
      <c r="G19" s="275"/>
      <c r="H19" s="275"/>
      <c r="I19" s="275"/>
      <c r="J19" s="274">
        <f t="shared" si="4"/>
        <v>0</v>
      </c>
      <c r="K19" s="276"/>
      <c r="L19" s="275"/>
      <c r="M19" s="275"/>
      <c r="N19" s="275"/>
      <c r="O19" s="275"/>
      <c r="P19" s="275"/>
      <c r="Q19" s="275"/>
      <c r="R19" s="74">
        <f t="shared" si="5"/>
        <v>0</v>
      </c>
      <c r="T19" s="221"/>
    </row>
    <row r="20" spans="1:20" s="225" customFormat="1" ht="42" hidden="1" customHeight="1" x14ac:dyDescent="0.3">
      <c r="A20" s="68" t="s">
        <v>103</v>
      </c>
      <c r="B20" s="68" t="s">
        <v>76</v>
      </c>
      <c r="C20" s="68" t="s">
        <v>50</v>
      </c>
      <c r="D20" s="110" t="s">
        <v>14</v>
      </c>
      <c r="E20" s="106">
        <f t="shared" si="3"/>
        <v>0</v>
      </c>
      <c r="F20" s="98"/>
      <c r="G20" s="271"/>
      <c r="H20" s="271"/>
      <c r="I20" s="271"/>
      <c r="J20" s="274">
        <f t="shared" si="4"/>
        <v>0</v>
      </c>
      <c r="K20" s="270"/>
      <c r="L20" s="271"/>
      <c r="M20" s="271"/>
      <c r="N20" s="271"/>
      <c r="O20" s="270"/>
      <c r="P20" s="271"/>
      <c r="Q20" s="271"/>
      <c r="R20" s="145">
        <f t="shared" si="5"/>
        <v>0</v>
      </c>
    </row>
    <row r="21" spans="1:20" s="223" customFormat="1" ht="51" hidden="1" customHeight="1" x14ac:dyDescent="0.3">
      <c r="A21" s="68" t="s">
        <v>102</v>
      </c>
      <c r="B21" s="68" t="s">
        <v>105</v>
      </c>
      <c r="C21" s="68" t="s">
        <v>50</v>
      </c>
      <c r="D21" s="111" t="s">
        <v>104</v>
      </c>
      <c r="E21" s="106">
        <f t="shared" si="3"/>
        <v>0</v>
      </c>
      <c r="F21" s="98"/>
      <c r="G21" s="98"/>
      <c r="H21" s="98"/>
      <c r="I21" s="98"/>
      <c r="J21" s="274">
        <f t="shared" si="4"/>
        <v>0</v>
      </c>
      <c r="K21" s="270"/>
      <c r="L21" s="98"/>
      <c r="M21" s="98"/>
      <c r="N21" s="98"/>
      <c r="O21" s="270"/>
      <c r="P21" s="98"/>
      <c r="Q21" s="98"/>
      <c r="R21" s="145">
        <f t="shared" si="5"/>
        <v>0</v>
      </c>
      <c r="T21" s="224"/>
    </row>
    <row r="22" spans="1:20" s="226" customFormat="1" ht="66" hidden="1" customHeight="1" x14ac:dyDescent="0.3">
      <c r="A22" s="68" t="s">
        <v>109</v>
      </c>
      <c r="B22" s="68" t="s">
        <v>77</v>
      </c>
      <c r="C22" s="68" t="s">
        <v>50</v>
      </c>
      <c r="D22" s="111" t="s">
        <v>110</v>
      </c>
      <c r="E22" s="106">
        <f t="shared" si="3"/>
        <v>0</v>
      </c>
      <c r="F22" s="98"/>
      <c r="G22" s="98"/>
      <c r="H22" s="98"/>
      <c r="I22" s="98"/>
      <c r="J22" s="274">
        <f t="shared" si="4"/>
        <v>0</v>
      </c>
      <c r="K22" s="106"/>
      <c r="L22" s="98"/>
      <c r="M22" s="98"/>
      <c r="N22" s="98"/>
      <c r="O22" s="106"/>
      <c r="P22" s="98"/>
      <c r="Q22" s="98"/>
      <c r="R22" s="145">
        <f t="shared" si="5"/>
        <v>0</v>
      </c>
      <c r="T22" s="227"/>
    </row>
    <row r="23" spans="1:20" s="223" customFormat="1" ht="40.5" hidden="1" customHeight="1" x14ac:dyDescent="0.3">
      <c r="A23" s="68" t="s">
        <v>106</v>
      </c>
      <c r="B23" s="68" t="s">
        <v>107</v>
      </c>
      <c r="C23" s="68" t="s">
        <v>50</v>
      </c>
      <c r="D23" s="111" t="s">
        <v>108</v>
      </c>
      <c r="E23" s="106">
        <f t="shared" si="3"/>
        <v>0</v>
      </c>
      <c r="F23" s="98"/>
      <c r="G23" s="271"/>
      <c r="H23" s="145"/>
      <c r="I23" s="145"/>
      <c r="J23" s="106">
        <f t="shared" si="4"/>
        <v>0</v>
      </c>
      <c r="K23" s="270"/>
      <c r="L23" s="271"/>
      <c r="M23" s="271"/>
      <c r="N23" s="271"/>
      <c r="O23" s="270"/>
      <c r="P23" s="271"/>
      <c r="Q23" s="271"/>
      <c r="R23" s="145">
        <f t="shared" si="5"/>
        <v>0</v>
      </c>
      <c r="T23" s="224"/>
    </row>
    <row r="24" spans="1:20" s="58" customFormat="1" ht="93" hidden="1" customHeight="1" x14ac:dyDescent="0.3">
      <c r="A24" s="71" t="s">
        <v>332</v>
      </c>
      <c r="B24" s="68" t="s">
        <v>333</v>
      </c>
      <c r="C24" s="71" t="s">
        <v>50</v>
      </c>
      <c r="D24" s="109" t="s">
        <v>334</v>
      </c>
      <c r="E24" s="106">
        <f t="shared" si="3"/>
        <v>0</v>
      </c>
      <c r="F24" s="106"/>
      <c r="G24" s="280"/>
      <c r="H24" s="280"/>
      <c r="I24" s="280"/>
      <c r="J24" s="106">
        <f t="shared" si="4"/>
        <v>0</v>
      </c>
      <c r="K24" s="106"/>
      <c r="L24" s="280"/>
      <c r="M24" s="280"/>
      <c r="N24" s="280"/>
      <c r="O24" s="106"/>
      <c r="P24" s="271"/>
      <c r="Q24" s="271"/>
      <c r="R24" s="145">
        <f t="shared" si="5"/>
        <v>0</v>
      </c>
      <c r="T24" s="59"/>
    </row>
    <row r="25" spans="1:20" s="223" customFormat="1" ht="81.75" hidden="1" customHeight="1" x14ac:dyDescent="0.3">
      <c r="A25" s="147"/>
      <c r="B25" s="147"/>
      <c r="C25" s="105"/>
      <c r="D25" s="222" t="s">
        <v>335</v>
      </c>
      <c r="E25" s="113">
        <f t="shared" si="3"/>
        <v>0</v>
      </c>
      <c r="F25" s="113"/>
      <c r="G25" s="281"/>
      <c r="H25" s="281"/>
      <c r="I25" s="281"/>
      <c r="J25" s="113">
        <f t="shared" si="4"/>
        <v>0</v>
      </c>
      <c r="K25" s="113"/>
      <c r="L25" s="281"/>
      <c r="M25" s="281"/>
      <c r="N25" s="281"/>
      <c r="O25" s="113"/>
      <c r="P25" s="281"/>
      <c r="Q25" s="281"/>
      <c r="R25" s="279">
        <f t="shared" si="5"/>
        <v>0</v>
      </c>
      <c r="T25" s="224"/>
    </row>
    <row r="26" spans="1:20" s="223" customFormat="1" ht="54" hidden="1" customHeight="1" x14ac:dyDescent="0.3">
      <c r="A26" s="125" t="s">
        <v>113</v>
      </c>
      <c r="B26" s="68" t="s">
        <v>80</v>
      </c>
      <c r="C26" s="228" t="s">
        <v>48</v>
      </c>
      <c r="D26" s="115" t="s">
        <v>17</v>
      </c>
      <c r="E26" s="282">
        <f t="shared" si="3"/>
        <v>0</v>
      </c>
      <c r="F26" s="106"/>
      <c r="G26" s="283"/>
      <c r="H26" s="283"/>
      <c r="I26" s="283"/>
      <c r="J26" s="106">
        <f t="shared" si="4"/>
        <v>0</v>
      </c>
      <c r="K26" s="270"/>
      <c r="L26" s="283"/>
      <c r="M26" s="283"/>
      <c r="N26" s="283"/>
      <c r="O26" s="270"/>
      <c r="P26" s="283"/>
      <c r="Q26" s="283"/>
      <c r="R26" s="145">
        <f t="shared" si="5"/>
        <v>0</v>
      </c>
      <c r="T26" s="224"/>
    </row>
    <row r="27" spans="1:20" s="223" customFormat="1" ht="54" hidden="1" customHeight="1" x14ac:dyDescent="0.3">
      <c r="A27" s="68" t="s">
        <v>114</v>
      </c>
      <c r="B27" s="68" t="s">
        <v>81</v>
      </c>
      <c r="C27" s="116" t="s">
        <v>48</v>
      </c>
      <c r="D27" s="115" t="s">
        <v>16</v>
      </c>
      <c r="E27" s="282">
        <f t="shared" si="3"/>
        <v>0</v>
      </c>
      <c r="F27" s="98"/>
      <c r="G27" s="271"/>
      <c r="H27" s="271"/>
      <c r="I27" s="271"/>
      <c r="J27" s="106">
        <f t="shared" si="4"/>
        <v>0</v>
      </c>
      <c r="K27" s="270"/>
      <c r="L27" s="280"/>
      <c r="M27" s="280"/>
      <c r="N27" s="280"/>
      <c r="O27" s="270"/>
      <c r="P27" s="280"/>
      <c r="Q27" s="280"/>
      <c r="R27" s="145">
        <f t="shared" si="5"/>
        <v>0</v>
      </c>
      <c r="T27" s="224"/>
    </row>
    <row r="28" spans="1:20" s="223" customFormat="1" ht="59.25" hidden="1" customHeight="1" x14ac:dyDescent="0.3">
      <c r="A28" s="68" t="s">
        <v>217</v>
      </c>
      <c r="B28" s="68" t="s">
        <v>218</v>
      </c>
      <c r="C28" s="116" t="s">
        <v>48</v>
      </c>
      <c r="D28" s="115" t="s">
        <v>219</v>
      </c>
      <c r="E28" s="282">
        <f t="shared" si="3"/>
        <v>0</v>
      </c>
      <c r="F28" s="98"/>
      <c r="G28" s="271"/>
      <c r="H28" s="271"/>
      <c r="I28" s="271"/>
      <c r="J28" s="106">
        <f t="shared" si="4"/>
        <v>0</v>
      </c>
      <c r="K28" s="270"/>
      <c r="L28" s="280"/>
      <c r="M28" s="280"/>
      <c r="N28" s="280"/>
      <c r="O28" s="270"/>
      <c r="P28" s="280"/>
      <c r="Q28" s="280"/>
      <c r="R28" s="145">
        <f t="shared" si="5"/>
        <v>0</v>
      </c>
      <c r="T28" s="224"/>
    </row>
    <row r="29" spans="1:20" s="223" customFormat="1" ht="66" hidden="1" customHeight="1" x14ac:dyDescent="0.3">
      <c r="A29" s="117" t="s">
        <v>204</v>
      </c>
      <c r="B29" s="117" t="s">
        <v>160</v>
      </c>
      <c r="C29" s="117" t="s">
        <v>199</v>
      </c>
      <c r="D29" s="118" t="s">
        <v>161</v>
      </c>
      <c r="E29" s="282">
        <f t="shared" si="3"/>
        <v>0</v>
      </c>
      <c r="F29" s="98"/>
      <c r="G29" s="271"/>
      <c r="H29" s="271"/>
      <c r="I29" s="271"/>
      <c r="J29" s="274">
        <f t="shared" si="4"/>
        <v>0</v>
      </c>
      <c r="K29" s="270"/>
      <c r="L29" s="280"/>
      <c r="M29" s="280"/>
      <c r="N29" s="280"/>
      <c r="O29" s="270"/>
      <c r="P29" s="280"/>
      <c r="Q29" s="280"/>
      <c r="R29" s="145">
        <f t="shared" si="5"/>
        <v>0</v>
      </c>
      <c r="T29" s="224"/>
    </row>
    <row r="30" spans="1:20" s="223" customFormat="1" ht="55.5" hidden="1" customHeight="1" x14ac:dyDescent="0.3">
      <c r="A30" s="117" t="s">
        <v>220</v>
      </c>
      <c r="B30" s="117" t="s">
        <v>222</v>
      </c>
      <c r="C30" s="117" t="s">
        <v>51</v>
      </c>
      <c r="D30" s="118" t="s">
        <v>224</v>
      </c>
      <c r="E30" s="282">
        <f t="shared" si="3"/>
        <v>0</v>
      </c>
      <c r="F30" s="98"/>
      <c r="G30" s="271"/>
      <c r="H30" s="271"/>
      <c r="I30" s="271"/>
      <c r="J30" s="106">
        <f t="shared" si="4"/>
        <v>0</v>
      </c>
      <c r="K30" s="270"/>
      <c r="L30" s="280"/>
      <c r="M30" s="280"/>
      <c r="N30" s="280"/>
      <c r="O30" s="270"/>
      <c r="P30" s="280"/>
      <c r="Q30" s="280"/>
      <c r="R30" s="145">
        <f t="shared" si="5"/>
        <v>0</v>
      </c>
      <c r="T30" s="224"/>
    </row>
    <row r="31" spans="1:20" s="223" customFormat="1" ht="37.5" hidden="1" customHeight="1" x14ac:dyDescent="0.3">
      <c r="A31" s="117" t="s">
        <v>221</v>
      </c>
      <c r="B31" s="117" t="s">
        <v>223</v>
      </c>
      <c r="C31" s="117" t="s">
        <v>51</v>
      </c>
      <c r="D31" s="118" t="s">
        <v>225</v>
      </c>
      <c r="E31" s="282">
        <f t="shared" si="3"/>
        <v>0</v>
      </c>
      <c r="F31" s="98"/>
      <c r="G31" s="271"/>
      <c r="H31" s="271"/>
      <c r="I31" s="271"/>
      <c r="J31" s="106">
        <f t="shared" si="4"/>
        <v>0</v>
      </c>
      <c r="K31" s="270"/>
      <c r="L31" s="280"/>
      <c r="M31" s="280"/>
      <c r="N31" s="280"/>
      <c r="O31" s="270"/>
      <c r="P31" s="280"/>
      <c r="Q31" s="280"/>
      <c r="R31" s="145">
        <f t="shared" si="5"/>
        <v>0</v>
      </c>
      <c r="T31" s="224"/>
    </row>
    <row r="32" spans="1:20" s="223" customFormat="1" ht="23.25" hidden="1" customHeight="1" x14ac:dyDescent="0.3">
      <c r="A32" s="117" t="s">
        <v>205</v>
      </c>
      <c r="B32" s="117" t="s">
        <v>206</v>
      </c>
      <c r="C32" s="117" t="s">
        <v>51</v>
      </c>
      <c r="D32" s="118" t="s">
        <v>207</v>
      </c>
      <c r="E32" s="282">
        <f t="shared" si="3"/>
        <v>0</v>
      </c>
      <c r="F32" s="98"/>
      <c r="G32" s="271"/>
      <c r="H32" s="271"/>
      <c r="I32" s="271"/>
      <c r="J32" s="106">
        <f t="shared" si="4"/>
        <v>0</v>
      </c>
      <c r="K32" s="270"/>
      <c r="L32" s="280"/>
      <c r="M32" s="280"/>
      <c r="N32" s="280"/>
      <c r="O32" s="270"/>
      <c r="P32" s="280"/>
      <c r="Q32" s="280"/>
      <c r="R32" s="145">
        <f t="shared" si="5"/>
        <v>0</v>
      </c>
      <c r="T32" s="224"/>
    </row>
    <row r="33" spans="1:20" s="223" customFormat="1" ht="12" hidden="1" customHeight="1" x14ac:dyDescent="0.3">
      <c r="A33" s="68" t="s">
        <v>201</v>
      </c>
      <c r="B33" s="68" t="s">
        <v>202</v>
      </c>
      <c r="C33" s="116" t="s">
        <v>51</v>
      </c>
      <c r="D33" s="119" t="s">
        <v>200</v>
      </c>
      <c r="E33" s="282">
        <f t="shared" si="3"/>
        <v>0</v>
      </c>
      <c r="F33" s="98"/>
      <c r="G33" s="271"/>
      <c r="H33" s="271"/>
      <c r="I33" s="271"/>
      <c r="J33" s="106">
        <f t="shared" si="4"/>
        <v>0</v>
      </c>
      <c r="K33" s="270"/>
      <c r="L33" s="280"/>
      <c r="M33" s="280"/>
      <c r="N33" s="280"/>
      <c r="O33" s="270"/>
      <c r="P33" s="280"/>
      <c r="Q33" s="280"/>
      <c r="R33" s="145">
        <f t="shared" si="5"/>
        <v>0</v>
      </c>
      <c r="T33" s="224"/>
    </row>
    <row r="34" spans="1:20" s="3" customFormat="1" ht="38.25" hidden="1" customHeight="1" x14ac:dyDescent="0.3">
      <c r="A34" s="102" t="s">
        <v>115</v>
      </c>
      <c r="B34" s="102" t="s">
        <v>116</v>
      </c>
      <c r="C34" s="102" t="s">
        <v>51</v>
      </c>
      <c r="D34" s="190" t="s">
        <v>117</v>
      </c>
      <c r="E34" s="167">
        <f t="shared" si="3"/>
        <v>0</v>
      </c>
      <c r="F34" s="167"/>
      <c r="G34" s="168"/>
      <c r="H34" s="168"/>
      <c r="I34" s="168"/>
      <c r="J34" s="167">
        <f t="shared" si="4"/>
        <v>0</v>
      </c>
      <c r="K34" s="277"/>
      <c r="L34" s="168"/>
      <c r="M34" s="168"/>
      <c r="N34" s="168"/>
      <c r="O34" s="277"/>
      <c r="P34" s="168"/>
      <c r="Q34" s="168"/>
      <c r="R34" s="146">
        <f t="shared" si="5"/>
        <v>0</v>
      </c>
      <c r="T34" s="188"/>
    </row>
    <row r="35" spans="1:20" s="58" customFormat="1" ht="19.5" hidden="1" customHeight="1" x14ac:dyDescent="0.3">
      <c r="A35" s="68" t="s">
        <v>226</v>
      </c>
      <c r="B35" s="68" t="s">
        <v>227</v>
      </c>
      <c r="C35" s="68" t="s">
        <v>199</v>
      </c>
      <c r="D35" s="120" t="s">
        <v>228</v>
      </c>
      <c r="E35" s="106">
        <f t="shared" si="3"/>
        <v>0</v>
      </c>
      <c r="F35" s="106"/>
      <c r="G35" s="271"/>
      <c r="H35" s="271"/>
      <c r="I35" s="271"/>
      <c r="J35" s="106">
        <f t="shared" si="4"/>
        <v>0</v>
      </c>
      <c r="K35" s="270"/>
      <c r="L35" s="271"/>
      <c r="M35" s="271"/>
      <c r="N35" s="271"/>
      <c r="O35" s="270"/>
      <c r="P35" s="271"/>
      <c r="Q35" s="271"/>
      <c r="R35" s="145">
        <f t="shared" si="5"/>
        <v>0</v>
      </c>
      <c r="T35" s="59"/>
    </row>
    <row r="36" spans="1:20" s="58" customFormat="1" ht="19.5" hidden="1" customHeight="1" x14ac:dyDescent="0.3">
      <c r="A36" s="125" t="s">
        <v>229</v>
      </c>
      <c r="B36" s="125" t="s">
        <v>230</v>
      </c>
      <c r="C36" s="125" t="s">
        <v>238</v>
      </c>
      <c r="D36" s="126" t="s">
        <v>231</v>
      </c>
      <c r="E36" s="106">
        <f t="shared" si="3"/>
        <v>0</v>
      </c>
      <c r="F36" s="106"/>
      <c r="G36" s="271"/>
      <c r="H36" s="271"/>
      <c r="I36" s="271"/>
      <c r="J36" s="106">
        <f t="shared" si="4"/>
        <v>0</v>
      </c>
      <c r="K36" s="270"/>
      <c r="L36" s="271"/>
      <c r="M36" s="271"/>
      <c r="N36" s="271"/>
      <c r="O36" s="270"/>
      <c r="P36" s="271"/>
      <c r="Q36" s="271"/>
      <c r="R36" s="145">
        <f t="shared" si="5"/>
        <v>0</v>
      </c>
      <c r="T36" s="59"/>
    </row>
    <row r="37" spans="1:20" s="58" customFormat="1" ht="19.5" hidden="1" customHeight="1" x14ac:dyDescent="0.3">
      <c r="A37" s="125" t="s">
        <v>248</v>
      </c>
      <c r="B37" s="125" t="s">
        <v>82</v>
      </c>
      <c r="C37" s="125" t="s">
        <v>164</v>
      </c>
      <c r="D37" s="126" t="s">
        <v>163</v>
      </c>
      <c r="E37" s="106">
        <f t="shared" si="3"/>
        <v>0</v>
      </c>
      <c r="F37" s="106"/>
      <c r="G37" s="271"/>
      <c r="H37" s="271"/>
      <c r="I37" s="271"/>
      <c r="J37" s="106">
        <f t="shared" si="4"/>
        <v>0</v>
      </c>
      <c r="K37" s="270"/>
      <c r="L37" s="271"/>
      <c r="M37" s="271"/>
      <c r="N37" s="271"/>
      <c r="O37" s="270"/>
      <c r="P37" s="271"/>
      <c r="Q37" s="271"/>
      <c r="R37" s="145">
        <f t="shared" si="5"/>
        <v>0</v>
      </c>
      <c r="T37" s="59"/>
    </row>
    <row r="38" spans="1:20" s="58" customFormat="1" ht="36" hidden="1" customHeight="1" x14ac:dyDescent="0.3">
      <c r="A38" s="125" t="s">
        <v>277</v>
      </c>
      <c r="B38" s="125" t="s">
        <v>278</v>
      </c>
      <c r="C38" s="125" t="s">
        <v>164</v>
      </c>
      <c r="D38" s="126" t="s">
        <v>279</v>
      </c>
      <c r="E38" s="106">
        <f t="shared" si="3"/>
        <v>0</v>
      </c>
      <c r="F38" s="106"/>
      <c r="G38" s="271"/>
      <c r="H38" s="271"/>
      <c r="I38" s="271"/>
      <c r="J38" s="106">
        <f t="shared" si="4"/>
        <v>0</v>
      </c>
      <c r="K38" s="270"/>
      <c r="L38" s="271"/>
      <c r="M38" s="271"/>
      <c r="N38" s="271"/>
      <c r="O38" s="270"/>
      <c r="P38" s="271"/>
      <c r="Q38" s="271"/>
      <c r="R38" s="145">
        <f t="shared" si="5"/>
        <v>0</v>
      </c>
      <c r="T38" s="59"/>
    </row>
    <row r="39" spans="1:20" s="47" customFormat="1" ht="19.5" hidden="1" customHeight="1" x14ac:dyDescent="0.3">
      <c r="A39" s="68" t="s">
        <v>327</v>
      </c>
      <c r="B39" s="68" t="s">
        <v>175</v>
      </c>
      <c r="C39" s="68" t="s">
        <v>164</v>
      </c>
      <c r="D39" s="70" t="s">
        <v>174</v>
      </c>
      <c r="E39" s="167">
        <f t="shared" si="3"/>
        <v>0</v>
      </c>
      <c r="F39" s="106"/>
      <c r="G39" s="270"/>
      <c r="H39" s="270"/>
      <c r="I39" s="270"/>
      <c r="J39" s="167">
        <f t="shared" si="4"/>
        <v>0</v>
      </c>
      <c r="K39" s="106"/>
      <c r="L39" s="272"/>
      <c r="M39" s="272"/>
      <c r="N39" s="272"/>
      <c r="O39" s="106"/>
      <c r="P39" s="284"/>
      <c r="Q39" s="272"/>
      <c r="R39" s="146">
        <f t="shared" si="5"/>
        <v>0</v>
      </c>
    </row>
    <row r="40" spans="1:20" s="43" customFormat="1" ht="76.5" hidden="1" customHeight="1" x14ac:dyDescent="0.3">
      <c r="A40" s="102" t="s">
        <v>336</v>
      </c>
      <c r="B40" s="102" t="s">
        <v>337</v>
      </c>
      <c r="C40" s="102" t="s">
        <v>55</v>
      </c>
      <c r="D40" s="190" t="s">
        <v>338</v>
      </c>
      <c r="E40" s="167">
        <f t="shared" si="3"/>
        <v>0</v>
      </c>
      <c r="F40" s="167"/>
      <c r="G40" s="277"/>
      <c r="H40" s="277"/>
      <c r="I40" s="277"/>
      <c r="J40" s="167">
        <f t="shared" si="4"/>
        <v>0</v>
      </c>
      <c r="K40" s="167"/>
      <c r="L40" s="285"/>
      <c r="M40" s="285"/>
      <c r="N40" s="285"/>
      <c r="O40" s="167"/>
      <c r="P40" s="286"/>
      <c r="Q40" s="285"/>
      <c r="R40" s="146">
        <f t="shared" si="5"/>
        <v>0</v>
      </c>
    </row>
    <row r="41" spans="1:20" s="43" customFormat="1" ht="63.75" hidden="1" customHeight="1" x14ac:dyDescent="0.3">
      <c r="A41" s="102"/>
      <c r="B41" s="102"/>
      <c r="C41" s="102"/>
      <c r="D41" s="229" t="s">
        <v>339</v>
      </c>
      <c r="E41" s="167">
        <f t="shared" si="3"/>
        <v>0</v>
      </c>
      <c r="F41" s="287"/>
      <c r="G41" s="287"/>
      <c r="H41" s="287"/>
      <c r="I41" s="287"/>
      <c r="J41" s="287">
        <f t="shared" si="4"/>
        <v>0</v>
      </c>
      <c r="K41" s="287"/>
      <c r="L41" s="288"/>
      <c r="M41" s="288"/>
      <c r="N41" s="288"/>
      <c r="O41" s="287"/>
      <c r="P41" s="288"/>
      <c r="Q41" s="288"/>
      <c r="R41" s="289">
        <f t="shared" si="5"/>
        <v>0</v>
      </c>
    </row>
    <row r="42" spans="1:20" s="58" customFormat="1" ht="41.25" hidden="1" customHeight="1" x14ac:dyDescent="0.3">
      <c r="A42" s="68" t="s">
        <v>240</v>
      </c>
      <c r="B42" s="68" t="s">
        <v>241</v>
      </c>
      <c r="C42" s="68" t="s">
        <v>55</v>
      </c>
      <c r="D42" s="120" t="s">
        <v>242</v>
      </c>
      <c r="E42" s="167">
        <f t="shared" si="3"/>
        <v>0</v>
      </c>
      <c r="F42" s="106"/>
      <c r="G42" s="271"/>
      <c r="H42" s="271"/>
      <c r="I42" s="271"/>
      <c r="J42" s="167">
        <f t="shared" si="4"/>
        <v>0</v>
      </c>
      <c r="K42" s="270"/>
      <c r="L42" s="271"/>
      <c r="M42" s="271"/>
      <c r="N42" s="271"/>
      <c r="O42" s="270"/>
      <c r="P42" s="271"/>
      <c r="Q42" s="271"/>
      <c r="R42" s="146">
        <f t="shared" si="5"/>
        <v>0</v>
      </c>
      <c r="T42" s="59"/>
    </row>
    <row r="43" spans="1:20" s="58" customFormat="1" ht="43.5" hidden="1" customHeight="1" x14ac:dyDescent="0.3">
      <c r="A43" s="68" t="s">
        <v>203</v>
      </c>
      <c r="B43" s="68" t="s">
        <v>166</v>
      </c>
      <c r="C43" s="68" t="s">
        <v>52</v>
      </c>
      <c r="D43" s="70" t="s">
        <v>165</v>
      </c>
      <c r="E43" s="167">
        <f t="shared" si="3"/>
        <v>0</v>
      </c>
      <c r="F43" s="98"/>
      <c r="G43" s="271"/>
      <c r="H43" s="271"/>
      <c r="I43" s="271"/>
      <c r="J43" s="167">
        <f t="shared" si="4"/>
        <v>0</v>
      </c>
      <c r="K43" s="270"/>
      <c r="L43" s="271"/>
      <c r="M43" s="271"/>
      <c r="N43" s="271"/>
      <c r="O43" s="270"/>
      <c r="P43" s="271"/>
      <c r="Q43" s="271"/>
      <c r="R43" s="146">
        <f t="shared" si="5"/>
        <v>0</v>
      </c>
      <c r="T43" s="59"/>
    </row>
    <row r="44" spans="1:20" s="58" customFormat="1" ht="37.5" hidden="1" customHeight="1" x14ac:dyDescent="0.3">
      <c r="A44" s="68" t="s">
        <v>310</v>
      </c>
      <c r="B44" s="68" t="s">
        <v>311</v>
      </c>
      <c r="C44" s="68" t="s">
        <v>312</v>
      </c>
      <c r="D44" s="368" t="s">
        <v>313</v>
      </c>
      <c r="E44" s="106">
        <f t="shared" si="3"/>
        <v>0</v>
      </c>
      <c r="F44" s="98"/>
      <c r="G44" s="271"/>
      <c r="H44" s="271"/>
      <c r="I44" s="271"/>
      <c r="J44" s="106">
        <f t="shared" si="4"/>
        <v>0</v>
      </c>
      <c r="K44" s="270"/>
      <c r="L44" s="271"/>
      <c r="M44" s="271"/>
      <c r="N44" s="271"/>
      <c r="O44" s="270"/>
      <c r="P44" s="271"/>
      <c r="Q44" s="271"/>
      <c r="R44" s="145">
        <f t="shared" si="5"/>
        <v>0</v>
      </c>
      <c r="T44" s="59"/>
    </row>
    <row r="45" spans="1:20" s="58" customFormat="1" ht="75" hidden="1" customHeight="1" x14ac:dyDescent="0.3">
      <c r="A45" s="68" t="s">
        <v>340</v>
      </c>
      <c r="B45" s="68" t="s">
        <v>341</v>
      </c>
      <c r="C45" s="68" t="s">
        <v>312</v>
      </c>
      <c r="D45" s="230" t="s">
        <v>342</v>
      </c>
      <c r="E45" s="106">
        <f t="shared" si="3"/>
        <v>0</v>
      </c>
      <c r="F45" s="98"/>
      <c r="G45" s="271"/>
      <c r="H45" s="271"/>
      <c r="I45" s="271"/>
      <c r="J45" s="106">
        <f t="shared" si="4"/>
        <v>0</v>
      </c>
      <c r="K45" s="270"/>
      <c r="L45" s="271"/>
      <c r="M45" s="271"/>
      <c r="N45" s="271"/>
      <c r="O45" s="270"/>
      <c r="P45" s="271"/>
      <c r="Q45" s="271"/>
      <c r="R45" s="145">
        <f t="shared" si="5"/>
        <v>0</v>
      </c>
      <c r="T45" s="59"/>
    </row>
    <row r="46" spans="1:20" s="58" customFormat="1" ht="76.5" hidden="1" customHeight="1" x14ac:dyDescent="0.3">
      <c r="A46" s="68"/>
      <c r="B46" s="68"/>
      <c r="C46" s="68"/>
      <c r="D46" s="231" t="s">
        <v>343</v>
      </c>
      <c r="E46" s="113">
        <f t="shared" si="3"/>
        <v>0</v>
      </c>
      <c r="F46" s="279"/>
      <c r="G46" s="278"/>
      <c r="H46" s="278"/>
      <c r="I46" s="278"/>
      <c r="J46" s="106">
        <f t="shared" si="4"/>
        <v>0</v>
      </c>
      <c r="K46" s="274"/>
      <c r="L46" s="278"/>
      <c r="M46" s="278"/>
      <c r="N46" s="278"/>
      <c r="O46" s="274"/>
      <c r="P46" s="278"/>
      <c r="Q46" s="278"/>
      <c r="R46" s="74">
        <f t="shared" si="5"/>
        <v>0</v>
      </c>
      <c r="T46" s="59"/>
    </row>
    <row r="47" spans="1:20" s="58" customFormat="1" ht="35.25" hidden="1" customHeight="1" x14ac:dyDescent="0.3">
      <c r="A47" s="68" t="s">
        <v>118</v>
      </c>
      <c r="B47" s="68" t="s">
        <v>119</v>
      </c>
      <c r="C47" s="68" t="s">
        <v>63</v>
      </c>
      <c r="D47" s="70" t="s">
        <v>19</v>
      </c>
      <c r="E47" s="106">
        <f t="shared" si="3"/>
        <v>0</v>
      </c>
      <c r="F47" s="106"/>
      <c r="G47" s="106"/>
      <c r="H47" s="106"/>
      <c r="I47" s="106"/>
      <c r="J47" s="106">
        <f t="shared" si="4"/>
        <v>0</v>
      </c>
      <c r="K47" s="270"/>
      <c r="L47" s="106"/>
      <c r="M47" s="106"/>
      <c r="N47" s="106"/>
      <c r="O47" s="270"/>
      <c r="P47" s="106"/>
      <c r="Q47" s="106"/>
      <c r="R47" s="145">
        <f t="shared" si="5"/>
        <v>0</v>
      </c>
      <c r="T47" s="59"/>
    </row>
    <row r="48" spans="1:20" s="58" customFormat="1" ht="24.75" hidden="1" customHeight="1" x14ac:dyDescent="0.3">
      <c r="A48" s="68" t="s">
        <v>243</v>
      </c>
      <c r="B48" s="68" t="s">
        <v>120</v>
      </c>
      <c r="C48" s="68" t="s">
        <v>61</v>
      </c>
      <c r="D48" s="70" t="s">
        <v>18</v>
      </c>
      <c r="E48" s="106">
        <f t="shared" si="3"/>
        <v>0</v>
      </c>
      <c r="F48" s="106"/>
      <c r="G48" s="106"/>
      <c r="H48" s="106"/>
      <c r="I48" s="106"/>
      <c r="J48" s="106">
        <f t="shared" si="4"/>
        <v>0</v>
      </c>
      <c r="K48" s="270"/>
      <c r="L48" s="106"/>
      <c r="M48" s="106"/>
      <c r="N48" s="106"/>
      <c r="O48" s="270"/>
      <c r="P48" s="106"/>
      <c r="Q48" s="106"/>
      <c r="R48" s="145">
        <f t="shared" si="5"/>
        <v>0</v>
      </c>
      <c r="T48" s="59"/>
    </row>
    <row r="49" spans="1:20" s="58" customFormat="1" ht="28.5" hidden="1" customHeight="1" x14ac:dyDescent="0.3">
      <c r="A49" s="68" t="s">
        <v>121</v>
      </c>
      <c r="B49" s="68" t="s">
        <v>122</v>
      </c>
      <c r="C49" s="68" t="s">
        <v>55</v>
      </c>
      <c r="D49" s="111" t="s">
        <v>75</v>
      </c>
      <c r="E49" s="106">
        <f t="shared" si="3"/>
        <v>0</v>
      </c>
      <c r="F49" s="98"/>
      <c r="G49" s="271"/>
      <c r="H49" s="271"/>
      <c r="I49" s="271"/>
      <c r="J49" s="106">
        <f t="shared" si="4"/>
        <v>0</v>
      </c>
      <c r="K49" s="270"/>
      <c r="L49" s="271"/>
      <c r="M49" s="271"/>
      <c r="N49" s="271"/>
      <c r="O49" s="270"/>
      <c r="P49" s="271"/>
      <c r="Q49" s="271"/>
      <c r="R49" s="145">
        <f t="shared" si="5"/>
        <v>0</v>
      </c>
      <c r="T49" s="59"/>
    </row>
    <row r="50" spans="1:20" s="220" customFormat="1" ht="40.5" hidden="1" customHeight="1" x14ac:dyDescent="0.3">
      <c r="A50" s="147" t="s">
        <v>124</v>
      </c>
      <c r="B50" s="147" t="s">
        <v>125</v>
      </c>
      <c r="C50" s="147" t="s">
        <v>55</v>
      </c>
      <c r="D50" s="111" t="s">
        <v>123</v>
      </c>
      <c r="E50" s="106">
        <f t="shared" si="3"/>
        <v>0</v>
      </c>
      <c r="F50" s="98"/>
      <c r="G50" s="278"/>
      <c r="H50" s="278"/>
      <c r="I50" s="278"/>
      <c r="J50" s="106">
        <f t="shared" si="4"/>
        <v>0</v>
      </c>
      <c r="K50" s="270"/>
      <c r="L50" s="278"/>
      <c r="M50" s="278"/>
      <c r="N50" s="278"/>
      <c r="O50" s="270"/>
      <c r="P50" s="278"/>
      <c r="Q50" s="278"/>
      <c r="R50" s="145">
        <f t="shared" si="5"/>
        <v>0</v>
      </c>
      <c r="T50" s="221"/>
    </row>
    <row r="51" spans="1:20" s="43" customFormat="1" ht="63" customHeight="1" x14ac:dyDescent="0.3">
      <c r="A51" s="195" t="s">
        <v>126</v>
      </c>
      <c r="B51" s="102" t="s">
        <v>127</v>
      </c>
      <c r="C51" s="191" t="s">
        <v>128</v>
      </c>
      <c r="D51" s="192" t="s">
        <v>129</v>
      </c>
      <c r="E51" s="167">
        <f t="shared" si="3"/>
        <v>506692</v>
      </c>
      <c r="F51" s="167">
        <v>506692</v>
      </c>
      <c r="G51" s="286"/>
      <c r="H51" s="286"/>
      <c r="I51" s="286"/>
      <c r="J51" s="167">
        <f t="shared" si="4"/>
        <v>38000</v>
      </c>
      <c r="K51" s="277">
        <v>38000</v>
      </c>
      <c r="L51" s="286"/>
      <c r="M51" s="286"/>
      <c r="N51" s="286"/>
      <c r="O51" s="277">
        <v>38000</v>
      </c>
      <c r="P51" s="286"/>
      <c r="Q51" s="286"/>
      <c r="R51" s="146">
        <f t="shared" si="5"/>
        <v>544692</v>
      </c>
    </row>
    <row r="52" spans="1:20" s="47" customFormat="1" ht="48" hidden="1" customHeight="1" x14ac:dyDescent="0.3">
      <c r="A52" s="125" t="s">
        <v>433</v>
      </c>
      <c r="B52" s="68" t="s">
        <v>434</v>
      </c>
      <c r="C52" s="148" t="s">
        <v>346</v>
      </c>
      <c r="D52" s="149" t="s">
        <v>435</v>
      </c>
      <c r="E52" s="106">
        <f>SUM(F52,I52)</f>
        <v>0</v>
      </c>
      <c r="F52" s="106"/>
      <c r="G52" s="284"/>
      <c r="H52" s="284"/>
      <c r="I52" s="284"/>
      <c r="J52" s="106"/>
      <c r="K52" s="270"/>
      <c r="L52" s="284"/>
      <c r="M52" s="284"/>
      <c r="N52" s="284"/>
      <c r="O52" s="270"/>
      <c r="P52" s="284"/>
      <c r="Q52" s="284"/>
      <c r="R52" s="145">
        <f>SUM(E52,J52)</f>
        <v>0</v>
      </c>
    </row>
    <row r="53" spans="1:20" s="47" customFormat="1" ht="36.75" hidden="1" customHeight="1" x14ac:dyDescent="0.3">
      <c r="A53" s="125" t="s">
        <v>344</v>
      </c>
      <c r="B53" s="68" t="s">
        <v>345</v>
      </c>
      <c r="C53" s="148" t="s">
        <v>346</v>
      </c>
      <c r="D53" s="123" t="s">
        <v>347</v>
      </c>
      <c r="E53" s="106">
        <f t="shared" si="3"/>
        <v>0</v>
      </c>
      <c r="F53" s="106"/>
      <c r="G53" s="284"/>
      <c r="H53" s="284"/>
      <c r="I53" s="284"/>
      <c r="J53" s="106">
        <f t="shared" si="4"/>
        <v>0</v>
      </c>
      <c r="K53" s="106"/>
      <c r="L53" s="284"/>
      <c r="M53" s="284"/>
      <c r="N53" s="284"/>
      <c r="O53" s="106"/>
      <c r="P53" s="284"/>
      <c r="Q53" s="284"/>
      <c r="R53" s="98">
        <f t="shared" si="5"/>
        <v>0</v>
      </c>
    </row>
    <row r="54" spans="1:20" s="47" customFormat="1" ht="65.25" hidden="1" customHeight="1" x14ac:dyDescent="0.3">
      <c r="A54" s="125"/>
      <c r="B54" s="68"/>
      <c r="C54" s="148"/>
      <c r="D54" s="232" t="s">
        <v>276</v>
      </c>
      <c r="E54" s="113">
        <f t="shared" si="3"/>
        <v>0</v>
      </c>
      <c r="F54" s="106"/>
      <c r="G54" s="284"/>
      <c r="H54" s="284"/>
      <c r="I54" s="284"/>
      <c r="J54" s="274">
        <f t="shared" si="4"/>
        <v>0</v>
      </c>
      <c r="K54" s="270"/>
      <c r="L54" s="284"/>
      <c r="M54" s="284"/>
      <c r="N54" s="284"/>
      <c r="O54" s="270"/>
      <c r="P54" s="284"/>
      <c r="Q54" s="284"/>
      <c r="R54" s="279">
        <f t="shared" si="5"/>
        <v>0</v>
      </c>
    </row>
    <row r="55" spans="1:20" s="43" customFormat="1" ht="36.75" customHeight="1" x14ac:dyDescent="0.3">
      <c r="A55" s="195" t="s">
        <v>429</v>
      </c>
      <c r="B55" s="102" t="s">
        <v>430</v>
      </c>
      <c r="C55" s="191" t="s">
        <v>346</v>
      </c>
      <c r="D55" s="407" t="s">
        <v>431</v>
      </c>
      <c r="E55" s="167">
        <f t="shared" ref="E55" si="6">SUM(F55,I55)</f>
        <v>8350600</v>
      </c>
      <c r="F55" s="167">
        <v>8350600</v>
      </c>
      <c r="G55" s="286"/>
      <c r="H55" s="286"/>
      <c r="I55" s="286"/>
      <c r="J55" s="167">
        <f t="shared" ref="J55" si="7">SUM(L55,O55)</f>
        <v>0</v>
      </c>
      <c r="K55" s="167"/>
      <c r="L55" s="286"/>
      <c r="M55" s="286"/>
      <c r="N55" s="286"/>
      <c r="O55" s="167"/>
      <c r="P55" s="286"/>
      <c r="Q55" s="286"/>
      <c r="R55" s="104">
        <f t="shared" ref="R55" si="8">SUM(E55,J55)</f>
        <v>8350600</v>
      </c>
    </row>
    <row r="56" spans="1:20" s="47" customFormat="1" ht="36.75" hidden="1" customHeight="1" x14ac:dyDescent="0.3">
      <c r="A56" s="148" t="s">
        <v>208</v>
      </c>
      <c r="B56" s="68" t="s">
        <v>209</v>
      </c>
      <c r="C56" s="148" t="s">
        <v>62</v>
      </c>
      <c r="D56" s="149" t="s">
        <v>210</v>
      </c>
      <c r="E56" s="106">
        <f t="shared" si="3"/>
        <v>0</v>
      </c>
      <c r="F56" s="106"/>
      <c r="G56" s="284"/>
      <c r="H56" s="284"/>
      <c r="I56" s="284"/>
      <c r="J56" s="106">
        <f t="shared" si="4"/>
        <v>0</v>
      </c>
      <c r="K56" s="270"/>
      <c r="L56" s="284"/>
      <c r="M56" s="284"/>
      <c r="N56" s="284"/>
      <c r="O56" s="270"/>
      <c r="P56" s="284"/>
      <c r="Q56" s="284"/>
      <c r="R56" s="145">
        <f>SUM(E56,J56)</f>
        <v>0</v>
      </c>
    </row>
    <row r="57" spans="1:20" s="47" customFormat="1" ht="33" hidden="1" customHeight="1" x14ac:dyDescent="0.3">
      <c r="A57" s="148" t="s">
        <v>130</v>
      </c>
      <c r="B57" s="68" t="s">
        <v>131</v>
      </c>
      <c r="C57" s="148" t="s">
        <v>53</v>
      </c>
      <c r="D57" s="149" t="s">
        <v>132</v>
      </c>
      <c r="E57" s="106">
        <f t="shared" si="3"/>
        <v>0</v>
      </c>
      <c r="F57" s="106"/>
      <c r="G57" s="284"/>
      <c r="H57" s="284"/>
      <c r="I57" s="284"/>
      <c r="J57" s="106">
        <f t="shared" si="4"/>
        <v>0</v>
      </c>
      <c r="K57" s="270"/>
      <c r="L57" s="284"/>
      <c r="M57" s="284"/>
      <c r="N57" s="284"/>
      <c r="O57" s="270"/>
      <c r="P57" s="284"/>
      <c r="Q57" s="284"/>
      <c r="R57" s="145">
        <f t="shared" ref="R57:R58" si="9">SUM(E57,J57)</f>
        <v>0</v>
      </c>
    </row>
    <row r="58" spans="1:20" s="43" customFormat="1" ht="75" customHeight="1" x14ac:dyDescent="0.3">
      <c r="A58" s="102" t="s">
        <v>328</v>
      </c>
      <c r="B58" s="102" t="s">
        <v>329</v>
      </c>
      <c r="C58" s="102" t="s">
        <v>53</v>
      </c>
      <c r="D58" s="163" t="s">
        <v>330</v>
      </c>
      <c r="E58" s="167">
        <f t="shared" si="3"/>
        <v>649400</v>
      </c>
      <c r="F58" s="167">
        <v>649400</v>
      </c>
      <c r="G58" s="286"/>
      <c r="H58" s="286"/>
      <c r="I58" s="286"/>
      <c r="J58" s="167">
        <f t="shared" si="4"/>
        <v>200600</v>
      </c>
      <c r="K58" s="277">
        <v>200600</v>
      </c>
      <c r="L58" s="286"/>
      <c r="M58" s="286"/>
      <c r="N58" s="286"/>
      <c r="O58" s="277">
        <v>200600</v>
      </c>
      <c r="P58" s="286"/>
      <c r="Q58" s="286"/>
      <c r="R58" s="146">
        <f t="shared" si="9"/>
        <v>850000</v>
      </c>
    </row>
    <row r="59" spans="1:20" s="43" customFormat="1" ht="43.5" hidden="1" customHeight="1" x14ac:dyDescent="0.3">
      <c r="A59" s="61" t="s">
        <v>145</v>
      </c>
      <c r="B59" s="153"/>
      <c r="C59" s="153"/>
      <c r="D59" s="78" t="s">
        <v>86</v>
      </c>
      <c r="E59" s="154">
        <f>SUM(E60)</f>
        <v>0</v>
      </c>
      <c r="F59" s="154">
        <f t="shared" ref="F59:R59" si="10">SUM(F60)</f>
        <v>0</v>
      </c>
      <c r="G59" s="154">
        <f t="shared" si="10"/>
        <v>0</v>
      </c>
      <c r="H59" s="154">
        <f t="shared" si="10"/>
        <v>0</v>
      </c>
      <c r="I59" s="154">
        <f t="shared" si="10"/>
        <v>0</v>
      </c>
      <c r="J59" s="154">
        <f t="shared" si="10"/>
        <v>0</v>
      </c>
      <c r="K59" s="154">
        <f t="shared" si="10"/>
        <v>0</v>
      </c>
      <c r="L59" s="154">
        <f t="shared" si="10"/>
        <v>0</v>
      </c>
      <c r="M59" s="154">
        <f t="shared" si="10"/>
        <v>0</v>
      </c>
      <c r="N59" s="154">
        <f t="shared" si="10"/>
        <v>0</v>
      </c>
      <c r="O59" s="154">
        <f t="shared" si="10"/>
        <v>0</v>
      </c>
      <c r="P59" s="154">
        <f t="shared" si="10"/>
        <v>0</v>
      </c>
      <c r="Q59" s="154">
        <f t="shared" si="10"/>
        <v>0</v>
      </c>
      <c r="R59" s="154">
        <f t="shared" si="10"/>
        <v>0</v>
      </c>
      <c r="T59" s="81">
        <f t="shared" ref="T59:T60" si="11">SUM(E59,J59)</f>
        <v>0</v>
      </c>
    </row>
    <row r="60" spans="1:20" s="3" customFormat="1" ht="44.25" hidden="1" customHeight="1" x14ac:dyDescent="0.3">
      <c r="A60" s="61" t="s">
        <v>144</v>
      </c>
      <c r="B60" s="153"/>
      <c r="C60" s="153"/>
      <c r="D60" s="78" t="s">
        <v>86</v>
      </c>
      <c r="E60" s="154">
        <f>SUM(E62,E72)</f>
        <v>0</v>
      </c>
      <c r="F60" s="154">
        <f t="shared" ref="F60:G60" si="12">SUM(F62,F72)</f>
        <v>0</v>
      </c>
      <c r="G60" s="154">
        <f t="shared" si="12"/>
        <v>0</v>
      </c>
      <c r="H60" s="154">
        <f t="shared" ref="H60:Q60" si="13">SUM(H61:H65,H67:H79)</f>
        <v>0</v>
      </c>
      <c r="I60" s="154">
        <f t="shared" si="13"/>
        <v>0</v>
      </c>
      <c r="J60" s="154">
        <f t="shared" ref="J60:K60" si="14">SUM(J62,J72)</f>
        <v>0</v>
      </c>
      <c r="K60" s="154">
        <f t="shared" si="14"/>
        <v>0</v>
      </c>
      <c r="L60" s="154">
        <f t="shared" si="13"/>
        <v>0</v>
      </c>
      <c r="M60" s="154">
        <f t="shared" si="13"/>
        <v>0</v>
      </c>
      <c r="N60" s="154">
        <f t="shared" si="13"/>
        <v>0</v>
      </c>
      <c r="O60" s="154">
        <f>SUM(O62,O72)</f>
        <v>0</v>
      </c>
      <c r="P60" s="154">
        <f t="shared" si="13"/>
        <v>0</v>
      </c>
      <c r="Q60" s="154">
        <f t="shared" si="13"/>
        <v>0</v>
      </c>
      <c r="R60" s="154">
        <f>SUM(R62,R72)</f>
        <v>0</v>
      </c>
      <c r="T60" s="81">
        <f t="shared" si="11"/>
        <v>0</v>
      </c>
    </row>
    <row r="61" spans="1:20" s="58" customFormat="1" ht="59.25" hidden="1" customHeight="1" x14ac:dyDescent="0.3">
      <c r="A61" s="68" t="s">
        <v>143</v>
      </c>
      <c r="B61" s="68" t="s">
        <v>89</v>
      </c>
      <c r="C61" s="68" t="s">
        <v>43</v>
      </c>
      <c r="D61" s="207" t="s">
        <v>288</v>
      </c>
      <c r="E61" s="98">
        <f>SUM(F61,I61)</f>
        <v>0</v>
      </c>
      <c r="F61" s="98"/>
      <c r="G61" s="98"/>
      <c r="H61" s="271"/>
      <c r="I61" s="271"/>
      <c r="J61" s="145">
        <f t="shared" ref="J61:J82" si="15">SUM(L61,O61)</f>
        <v>0</v>
      </c>
      <c r="K61" s="145"/>
      <c r="L61" s="271"/>
      <c r="M61" s="271"/>
      <c r="N61" s="271"/>
      <c r="O61" s="145"/>
      <c r="P61" s="145"/>
      <c r="Q61" s="145"/>
      <c r="R61" s="145">
        <f>SUM(E61,J61)</f>
        <v>0</v>
      </c>
    </row>
    <row r="62" spans="1:20" s="47" customFormat="1" ht="28.5" hidden="1" customHeight="1" x14ac:dyDescent="0.3">
      <c r="A62" s="71" t="s">
        <v>168</v>
      </c>
      <c r="B62" s="71" t="s">
        <v>57</v>
      </c>
      <c r="C62" s="387" t="s">
        <v>44</v>
      </c>
      <c r="D62" s="115" t="s">
        <v>167</v>
      </c>
      <c r="E62" s="388">
        <f t="shared" ref="E62:E79" si="16">SUM(F62,I62)</f>
        <v>0</v>
      </c>
      <c r="F62" s="98"/>
      <c r="G62" s="98"/>
      <c r="H62" s="271"/>
      <c r="I62" s="271"/>
      <c r="J62" s="279">
        <f t="shared" si="15"/>
        <v>0</v>
      </c>
      <c r="K62" s="145"/>
      <c r="L62" s="271"/>
      <c r="M62" s="271"/>
      <c r="N62" s="271"/>
      <c r="O62" s="145"/>
      <c r="P62" s="145"/>
      <c r="Q62" s="145"/>
      <c r="R62" s="145">
        <f t="shared" ref="R62:R82" si="17">SUM(E62,J62)</f>
        <v>0</v>
      </c>
    </row>
    <row r="63" spans="1:20" s="50" customFormat="1" ht="39.75" hidden="1" customHeight="1" x14ac:dyDescent="0.3">
      <c r="A63" s="208" t="s">
        <v>169</v>
      </c>
      <c r="B63" s="209">
        <v>1020</v>
      </c>
      <c r="C63" s="210"/>
      <c r="D63" s="211" t="s">
        <v>280</v>
      </c>
      <c r="E63" s="98">
        <f t="shared" si="16"/>
        <v>0</v>
      </c>
      <c r="F63" s="98"/>
      <c r="G63" s="98"/>
      <c r="H63" s="278"/>
      <c r="I63" s="278"/>
      <c r="J63" s="145">
        <f t="shared" si="15"/>
        <v>0</v>
      </c>
      <c r="K63" s="98"/>
      <c r="L63" s="278"/>
      <c r="M63" s="278"/>
      <c r="N63" s="278"/>
      <c r="O63" s="98"/>
      <c r="P63" s="74"/>
      <c r="Q63" s="74"/>
      <c r="R63" s="145">
        <f t="shared" si="17"/>
        <v>0</v>
      </c>
    </row>
    <row r="64" spans="1:20" s="391" customFormat="1" ht="41.25" hidden="1" customHeight="1" x14ac:dyDescent="0.3">
      <c r="A64" s="208" t="s">
        <v>291</v>
      </c>
      <c r="B64" s="209">
        <v>1021</v>
      </c>
      <c r="C64" s="389" t="s">
        <v>45</v>
      </c>
      <c r="D64" s="390" t="s">
        <v>281</v>
      </c>
      <c r="E64" s="98">
        <f t="shared" si="16"/>
        <v>0</v>
      </c>
      <c r="F64" s="98"/>
      <c r="G64" s="98"/>
      <c r="H64" s="271"/>
      <c r="I64" s="278"/>
      <c r="J64" s="145">
        <f t="shared" si="15"/>
        <v>0</v>
      </c>
      <c r="K64" s="145"/>
      <c r="L64" s="271"/>
      <c r="M64" s="271"/>
      <c r="N64" s="271"/>
      <c r="O64" s="145"/>
      <c r="P64" s="74"/>
      <c r="Q64" s="74"/>
      <c r="R64" s="145">
        <f t="shared" si="17"/>
        <v>0</v>
      </c>
    </row>
    <row r="65" spans="1:18" s="391" customFormat="1" ht="168" hidden="1" customHeight="1" x14ac:dyDescent="0.3">
      <c r="A65" s="389" t="s">
        <v>348</v>
      </c>
      <c r="B65" s="209">
        <v>1060</v>
      </c>
      <c r="C65" s="392"/>
      <c r="D65" s="393" t="s">
        <v>349</v>
      </c>
      <c r="E65" s="98">
        <f t="shared" si="16"/>
        <v>0</v>
      </c>
      <c r="F65" s="388"/>
      <c r="G65" s="98"/>
      <c r="H65" s="278"/>
      <c r="I65" s="278"/>
      <c r="J65" s="145">
        <f t="shared" si="15"/>
        <v>0</v>
      </c>
      <c r="K65" s="145"/>
      <c r="L65" s="271"/>
      <c r="M65" s="271"/>
      <c r="N65" s="271"/>
      <c r="O65" s="145"/>
      <c r="P65" s="74"/>
      <c r="Q65" s="74"/>
      <c r="R65" s="145">
        <f t="shared" si="17"/>
        <v>0</v>
      </c>
    </row>
    <row r="66" spans="1:18" s="391" customFormat="1" ht="39" hidden="1" customHeight="1" x14ac:dyDescent="0.3">
      <c r="A66" s="394" t="s">
        <v>350</v>
      </c>
      <c r="B66" s="395">
        <v>1061</v>
      </c>
      <c r="C66" s="394" t="s">
        <v>45</v>
      </c>
      <c r="D66" s="396" t="s">
        <v>281</v>
      </c>
      <c r="E66" s="279">
        <f t="shared" si="16"/>
        <v>0</v>
      </c>
      <c r="F66" s="292"/>
      <c r="G66" s="279"/>
      <c r="H66" s="74"/>
      <c r="I66" s="74"/>
      <c r="J66" s="145">
        <f t="shared" si="15"/>
        <v>0</v>
      </c>
      <c r="K66" s="279"/>
      <c r="L66" s="279"/>
      <c r="M66" s="279"/>
      <c r="N66" s="279"/>
      <c r="O66" s="279"/>
      <c r="P66" s="113"/>
      <c r="Q66" s="113"/>
      <c r="R66" s="145">
        <f t="shared" si="17"/>
        <v>0</v>
      </c>
    </row>
    <row r="67" spans="1:18" s="47" customFormat="1" ht="57" hidden="1" customHeight="1" x14ac:dyDescent="0.3">
      <c r="A67" s="71" t="s">
        <v>351</v>
      </c>
      <c r="B67" s="71" t="s">
        <v>56</v>
      </c>
      <c r="C67" s="71" t="s">
        <v>46</v>
      </c>
      <c r="D67" s="73" t="s">
        <v>352</v>
      </c>
      <c r="E67" s="98">
        <f t="shared" si="16"/>
        <v>0</v>
      </c>
      <c r="F67" s="98"/>
      <c r="G67" s="98"/>
      <c r="H67" s="145"/>
      <c r="I67" s="145"/>
      <c r="J67" s="145">
        <f t="shared" si="15"/>
        <v>0</v>
      </c>
      <c r="K67" s="98"/>
      <c r="L67" s="145"/>
      <c r="M67" s="145"/>
      <c r="N67" s="145"/>
      <c r="O67" s="98"/>
      <c r="P67" s="145"/>
      <c r="Q67" s="145"/>
      <c r="R67" s="145">
        <f t="shared" si="17"/>
        <v>0</v>
      </c>
    </row>
    <row r="68" spans="1:18" s="47" customFormat="1" ht="36.75" hidden="1" customHeight="1" x14ac:dyDescent="0.3">
      <c r="A68" s="71" t="s">
        <v>353</v>
      </c>
      <c r="B68" s="71" t="s">
        <v>354</v>
      </c>
      <c r="C68" s="387" t="s">
        <v>47</v>
      </c>
      <c r="D68" s="115" t="s">
        <v>355</v>
      </c>
      <c r="E68" s="98">
        <f t="shared" si="16"/>
        <v>0</v>
      </c>
      <c r="F68" s="98"/>
      <c r="G68" s="98"/>
      <c r="H68" s="145"/>
      <c r="I68" s="145"/>
      <c r="J68" s="145">
        <f t="shared" si="15"/>
        <v>0</v>
      </c>
      <c r="K68" s="98"/>
      <c r="L68" s="145"/>
      <c r="M68" s="145"/>
      <c r="N68" s="145"/>
      <c r="O68" s="98"/>
      <c r="P68" s="145"/>
      <c r="Q68" s="145"/>
      <c r="R68" s="145">
        <f t="shared" si="17"/>
        <v>0</v>
      </c>
    </row>
    <row r="69" spans="1:18" s="47" customFormat="1" ht="27" hidden="1" customHeight="1" x14ac:dyDescent="0.3">
      <c r="A69" s="71" t="s">
        <v>289</v>
      </c>
      <c r="B69" s="71" t="s">
        <v>290</v>
      </c>
      <c r="C69" s="71" t="s">
        <v>47</v>
      </c>
      <c r="D69" s="115" t="s">
        <v>170</v>
      </c>
      <c r="E69" s="98">
        <f t="shared" si="16"/>
        <v>0</v>
      </c>
      <c r="F69" s="98"/>
      <c r="G69" s="98"/>
      <c r="H69" s="145"/>
      <c r="I69" s="145"/>
      <c r="J69" s="145">
        <f t="shared" si="15"/>
        <v>0</v>
      </c>
      <c r="K69" s="145"/>
      <c r="L69" s="145"/>
      <c r="M69" s="145"/>
      <c r="N69" s="145"/>
      <c r="O69" s="145"/>
      <c r="P69" s="145"/>
      <c r="Q69" s="145"/>
      <c r="R69" s="145">
        <f t="shared" si="17"/>
        <v>0</v>
      </c>
    </row>
    <row r="70" spans="1:18" s="47" customFormat="1" ht="54" hidden="1" customHeight="1" x14ac:dyDescent="0.3">
      <c r="A70" s="71" t="s">
        <v>356</v>
      </c>
      <c r="B70" s="71" t="s">
        <v>357</v>
      </c>
      <c r="C70" s="71" t="s">
        <v>47</v>
      </c>
      <c r="D70" s="73" t="s">
        <v>358</v>
      </c>
      <c r="E70" s="98">
        <f t="shared" si="16"/>
        <v>0</v>
      </c>
      <c r="F70" s="98"/>
      <c r="G70" s="98"/>
      <c r="H70" s="145"/>
      <c r="I70" s="145"/>
      <c r="J70" s="145">
        <f t="shared" si="15"/>
        <v>0</v>
      </c>
      <c r="K70" s="156"/>
      <c r="L70" s="145"/>
      <c r="M70" s="145"/>
      <c r="N70" s="145"/>
      <c r="O70" s="156"/>
      <c r="P70" s="145"/>
      <c r="Q70" s="145"/>
      <c r="R70" s="145">
        <f t="shared" si="17"/>
        <v>0</v>
      </c>
    </row>
    <row r="71" spans="1:18" s="50" customFormat="1" ht="39.75" hidden="1" customHeight="1" x14ac:dyDescent="0.3">
      <c r="A71" s="155"/>
      <c r="B71" s="155"/>
      <c r="C71" s="155"/>
      <c r="D71" s="397" t="s">
        <v>359</v>
      </c>
      <c r="E71" s="98">
        <f t="shared" si="16"/>
        <v>0</v>
      </c>
      <c r="F71" s="279"/>
      <c r="G71" s="279"/>
      <c r="H71" s="74"/>
      <c r="I71" s="74"/>
      <c r="J71" s="279">
        <f t="shared" si="15"/>
        <v>0</v>
      </c>
      <c r="K71" s="279"/>
      <c r="L71" s="279"/>
      <c r="M71" s="279"/>
      <c r="N71" s="279"/>
      <c r="O71" s="279"/>
      <c r="P71" s="279"/>
      <c r="Q71" s="279"/>
      <c r="R71" s="279">
        <f t="shared" si="17"/>
        <v>0</v>
      </c>
    </row>
    <row r="72" spans="1:18" s="47" customFormat="1" ht="58.5" hidden="1" customHeight="1" x14ac:dyDescent="0.3">
      <c r="A72" s="71" t="s">
        <v>285</v>
      </c>
      <c r="B72" s="71" t="s">
        <v>286</v>
      </c>
      <c r="C72" s="71" t="s">
        <v>47</v>
      </c>
      <c r="D72" s="398" t="s">
        <v>287</v>
      </c>
      <c r="E72" s="98">
        <f t="shared" si="16"/>
        <v>0</v>
      </c>
      <c r="F72" s="98"/>
      <c r="G72" s="98"/>
      <c r="H72" s="145"/>
      <c r="I72" s="145"/>
      <c r="J72" s="145">
        <f t="shared" si="15"/>
        <v>0</v>
      </c>
      <c r="K72" s="156"/>
      <c r="L72" s="145"/>
      <c r="M72" s="145"/>
      <c r="N72" s="145"/>
      <c r="O72" s="156"/>
      <c r="P72" s="145"/>
      <c r="Q72" s="145"/>
      <c r="R72" s="145">
        <f t="shared" si="17"/>
        <v>0</v>
      </c>
    </row>
    <row r="73" spans="1:18" s="47" customFormat="1" ht="39.75" hidden="1" customHeight="1" x14ac:dyDescent="0.3">
      <c r="A73" s="157" t="s">
        <v>360</v>
      </c>
      <c r="B73" s="157"/>
      <c r="C73" s="233"/>
      <c r="D73" s="97" t="s">
        <v>361</v>
      </c>
      <c r="E73" s="98">
        <f t="shared" si="16"/>
        <v>0</v>
      </c>
      <c r="F73" s="98"/>
      <c r="G73" s="98"/>
      <c r="H73" s="98"/>
      <c r="I73" s="98">
        <f t="shared" ref="I73:O73" si="18">SUM(I74:I75)</f>
        <v>0</v>
      </c>
      <c r="J73" s="145">
        <f t="shared" si="15"/>
        <v>0</v>
      </c>
      <c r="K73" s="98">
        <f t="shared" si="18"/>
        <v>0</v>
      </c>
      <c r="L73" s="98">
        <f t="shared" si="18"/>
        <v>0</v>
      </c>
      <c r="M73" s="98">
        <f t="shared" si="18"/>
        <v>0</v>
      </c>
      <c r="N73" s="98">
        <f t="shared" si="18"/>
        <v>0</v>
      </c>
      <c r="O73" s="98">
        <f t="shared" si="18"/>
        <v>0</v>
      </c>
      <c r="P73" s="145"/>
      <c r="Q73" s="145"/>
      <c r="R73" s="145">
        <f t="shared" si="17"/>
        <v>0</v>
      </c>
    </row>
    <row r="74" spans="1:18" s="47" customFormat="1" ht="39.75" hidden="1" customHeight="1" x14ac:dyDescent="0.3">
      <c r="A74" s="157" t="s">
        <v>362</v>
      </c>
      <c r="B74" s="157" t="s">
        <v>363</v>
      </c>
      <c r="C74" s="233" t="s">
        <v>47</v>
      </c>
      <c r="D74" s="234" t="s">
        <v>364</v>
      </c>
      <c r="E74" s="98">
        <f t="shared" si="16"/>
        <v>0</v>
      </c>
      <c r="F74" s="98"/>
      <c r="G74" s="98"/>
      <c r="H74" s="145"/>
      <c r="I74" s="145"/>
      <c r="J74" s="145">
        <f t="shared" si="15"/>
        <v>0</v>
      </c>
      <c r="K74" s="98"/>
      <c r="L74" s="98"/>
      <c r="M74" s="98"/>
      <c r="N74" s="98"/>
      <c r="O74" s="98"/>
      <c r="P74" s="145"/>
      <c r="Q74" s="145"/>
      <c r="R74" s="145">
        <f t="shared" si="17"/>
        <v>0</v>
      </c>
    </row>
    <row r="75" spans="1:18" s="50" customFormat="1" ht="39.75" hidden="1" customHeight="1" x14ac:dyDescent="0.3">
      <c r="A75" s="235" t="s">
        <v>365</v>
      </c>
      <c r="B75" s="235" t="s">
        <v>366</v>
      </c>
      <c r="C75" s="236" t="s">
        <v>47</v>
      </c>
      <c r="D75" s="237" t="s">
        <v>367</v>
      </c>
      <c r="E75" s="98">
        <f t="shared" si="16"/>
        <v>0</v>
      </c>
      <c r="F75" s="279"/>
      <c r="G75" s="279"/>
      <c r="H75" s="74"/>
      <c r="I75" s="74"/>
      <c r="J75" s="145">
        <f t="shared" si="15"/>
        <v>0</v>
      </c>
      <c r="K75" s="279"/>
      <c r="L75" s="74"/>
      <c r="M75" s="74"/>
      <c r="N75" s="74"/>
      <c r="O75" s="279"/>
      <c r="P75" s="74"/>
      <c r="Q75" s="74"/>
      <c r="R75" s="145">
        <f t="shared" si="17"/>
        <v>0</v>
      </c>
    </row>
    <row r="76" spans="1:18" s="50" customFormat="1" ht="93" hidden="1" customHeight="1" x14ac:dyDescent="0.3">
      <c r="A76" s="71" t="s">
        <v>282</v>
      </c>
      <c r="B76" s="71" t="s">
        <v>284</v>
      </c>
      <c r="C76" s="387" t="s">
        <v>47</v>
      </c>
      <c r="D76" s="73" t="s">
        <v>283</v>
      </c>
      <c r="E76" s="98">
        <f t="shared" si="16"/>
        <v>0</v>
      </c>
      <c r="F76" s="98"/>
      <c r="G76" s="98"/>
      <c r="H76" s="98"/>
      <c r="I76" s="98"/>
      <c r="J76" s="145">
        <f t="shared" si="15"/>
        <v>0</v>
      </c>
      <c r="K76" s="98"/>
      <c r="L76" s="98"/>
      <c r="M76" s="279"/>
      <c r="N76" s="279"/>
      <c r="O76" s="98"/>
      <c r="P76" s="74"/>
      <c r="Q76" s="74"/>
      <c r="R76" s="145">
        <f t="shared" si="17"/>
        <v>0</v>
      </c>
    </row>
    <row r="77" spans="1:18" s="50" customFormat="1" ht="87" hidden="1" customHeight="1" x14ac:dyDescent="0.3">
      <c r="A77" s="155" t="s">
        <v>368</v>
      </c>
      <c r="B77" s="155" t="s">
        <v>369</v>
      </c>
      <c r="C77" s="238" t="s">
        <v>47</v>
      </c>
      <c r="D77" s="239" t="s">
        <v>370</v>
      </c>
      <c r="E77" s="292">
        <f t="shared" si="16"/>
        <v>0</v>
      </c>
      <c r="F77" s="279"/>
      <c r="G77" s="279"/>
      <c r="H77" s="74"/>
      <c r="I77" s="74"/>
      <c r="J77" s="145">
        <f t="shared" si="15"/>
        <v>0</v>
      </c>
      <c r="K77" s="74"/>
      <c r="L77" s="74"/>
      <c r="M77" s="74"/>
      <c r="N77" s="74"/>
      <c r="O77" s="74"/>
      <c r="P77" s="74"/>
      <c r="Q77" s="74"/>
      <c r="R77" s="145">
        <f t="shared" si="17"/>
        <v>0</v>
      </c>
    </row>
    <row r="78" spans="1:18" s="47" customFormat="1" ht="53.25" hidden="1" customHeight="1" x14ac:dyDescent="0.3">
      <c r="A78" s="71" t="s">
        <v>172</v>
      </c>
      <c r="B78" s="71" t="s">
        <v>173</v>
      </c>
      <c r="C78" s="387" t="s">
        <v>48</v>
      </c>
      <c r="D78" s="399" t="s">
        <v>171</v>
      </c>
      <c r="E78" s="388">
        <f t="shared" si="16"/>
        <v>0</v>
      </c>
      <c r="F78" s="98"/>
      <c r="G78" s="98"/>
      <c r="H78" s="145"/>
      <c r="I78" s="145"/>
      <c r="J78" s="145">
        <f t="shared" si="15"/>
        <v>0</v>
      </c>
      <c r="K78" s="145"/>
      <c r="L78" s="145"/>
      <c r="M78" s="145"/>
      <c r="N78" s="145"/>
      <c r="O78" s="145"/>
      <c r="P78" s="145"/>
      <c r="Q78" s="145"/>
      <c r="R78" s="145">
        <f t="shared" si="17"/>
        <v>0</v>
      </c>
    </row>
    <row r="79" spans="1:18" s="47" customFormat="1" ht="36.75" hidden="1" customHeight="1" x14ac:dyDescent="0.3">
      <c r="A79" s="71" t="s">
        <v>211</v>
      </c>
      <c r="B79" s="68" t="s">
        <v>212</v>
      </c>
      <c r="C79" s="68" t="s">
        <v>164</v>
      </c>
      <c r="D79" s="70" t="s">
        <v>213</v>
      </c>
      <c r="E79" s="388">
        <f t="shared" si="16"/>
        <v>0</v>
      </c>
      <c r="F79" s="98"/>
      <c r="G79" s="98"/>
      <c r="H79" s="145"/>
      <c r="I79" s="145"/>
      <c r="J79" s="145">
        <f t="shared" si="15"/>
        <v>0</v>
      </c>
      <c r="K79" s="145"/>
      <c r="L79" s="145"/>
      <c r="M79" s="145"/>
      <c r="N79" s="145"/>
      <c r="O79" s="145"/>
      <c r="P79" s="145"/>
      <c r="Q79" s="145"/>
      <c r="R79" s="145">
        <f t="shared" si="17"/>
        <v>0</v>
      </c>
    </row>
    <row r="80" spans="1:18" s="50" customFormat="1" ht="72.75" hidden="1" customHeight="1" x14ac:dyDescent="0.3">
      <c r="A80" s="122" t="s">
        <v>371</v>
      </c>
      <c r="B80" s="122" t="s">
        <v>337</v>
      </c>
      <c r="C80" s="122" t="s">
        <v>55</v>
      </c>
      <c r="D80" s="123" t="s">
        <v>338</v>
      </c>
      <c r="E80" s="98">
        <f>SUM(F80,I80)</f>
        <v>0</v>
      </c>
      <c r="F80" s="98"/>
      <c r="G80" s="98"/>
      <c r="H80" s="98"/>
      <c r="I80" s="98"/>
      <c r="J80" s="98">
        <f>SUM(L80,O80)</f>
        <v>0</v>
      </c>
      <c r="K80" s="98"/>
      <c r="L80" s="98"/>
      <c r="M80" s="98"/>
      <c r="N80" s="98"/>
      <c r="O80" s="98"/>
      <c r="P80" s="74"/>
      <c r="Q80" s="74"/>
      <c r="R80" s="98">
        <f>SUM(E80,J80)</f>
        <v>0</v>
      </c>
    </row>
    <row r="81" spans="1:34" s="50" customFormat="1" ht="66" hidden="1" customHeight="1" x14ac:dyDescent="0.3">
      <c r="A81" s="151"/>
      <c r="B81" s="151"/>
      <c r="C81" s="151"/>
      <c r="D81" s="240" t="s">
        <v>339</v>
      </c>
      <c r="E81" s="279">
        <f>SUM(F81,I81)</f>
        <v>0</v>
      </c>
      <c r="F81" s="279"/>
      <c r="G81" s="279"/>
      <c r="H81" s="74"/>
      <c r="I81" s="74"/>
      <c r="J81" s="279">
        <f>SUM(L81,O81)</f>
        <v>0</v>
      </c>
      <c r="K81" s="279"/>
      <c r="L81" s="279"/>
      <c r="M81" s="279"/>
      <c r="N81" s="279"/>
      <c r="O81" s="279"/>
      <c r="P81" s="279"/>
      <c r="Q81" s="279"/>
      <c r="R81" s="279">
        <f>SUM(E81,J81)</f>
        <v>0</v>
      </c>
    </row>
    <row r="82" spans="1:34" s="47" customFormat="1" ht="27.75" hidden="1" customHeight="1" x14ac:dyDescent="0.3">
      <c r="A82" s="71" t="s">
        <v>247</v>
      </c>
      <c r="B82" s="71" t="s">
        <v>131</v>
      </c>
      <c r="C82" s="148" t="s">
        <v>53</v>
      </c>
      <c r="D82" s="149" t="s">
        <v>132</v>
      </c>
      <c r="E82" s="98">
        <f>SUM(F82,I82)</f>
        <v>0</v>
      </c>
      <c r="F82" s="98"/>
      <c r="G82" s="98"/>
      <c r="H82" s="98"/>
      <c r="I82" s="98">
        <f>SUM(I80)</f>
        <v>0</v>
      </c>
      <c r="J82" s="145">
        <f t="shared" si="15"/>
        <v>0</v>
      </c>
      <c r="K82" s="98"/>
      <c r="L82" s="98"/>
      <c r="M82" s="98"/>
      <c r="N82" s="98"/>
      <c r="O82" s="98"/>
      <c r="P82" s="98"/>
      <c r="Q82" s="98">
        <f>SUM(Q80)</f>
        <v>0</v>
      </c>
      <c r="R82" s="98">
        <f t="shared" si="17"/>
        <v>0</v>
      </c>
    </row>
    <row r="83" spans="1:34" s="43" customFormat="1" ht="63.75" customHeight="1" x14ac:dyDescent="0.3">
      <c r="A83" s="61" t="s">
        <v>141</v>
      </c>
      <c r="B83" s="153"/>
      <c r="C83" s="153"/>
      <c r="D83" s="199" t="s">
        <v>416</v>
      </c>
      <c r="E83" s="154">
        <f>SUM(E84)</f>
        <v>4163123</v>
      </c>
      <c r="F83" s="197">
        <f t="shared" ref="F83:Q83" si="19">SUM(F84)</f>
        <v>4163123</v>
      </c>
      <c r="G83" s="197">
        <f t="shared" si="19"/>
        <v>0</v>
      </c>
      <c r="H83" s="197">
        <f t="shared" si="19"/>
        <v>0</v>
      </c>
      <c r="I83" s="197">
        <f t="shared" si="19"/>
        <v>0</v>
      </c>
      <c r="J83" s="197">
        <f t="shared" si="19"/>
        <v>-14379870</v>
      </c>
      <c r="K83" s="197">
        <f t="shared" si="19"/>
        <v>-14379870</v>
      </c>
      <c r="L83" s="197">
        <f t="shared" si="19"/>
        <v>0</v>
      </c>
      <c r="M83" s="197">
        <f t="shared" si="19"/>
        <v>0</v>
      </c>
      <c r="N83" s="197">
        <f t="shared" si="19"/>
        <v>0</v>
      </c>
      <c r="O83" s="197">
        <f t="shared" si="19"/>
        <v>-14379870</v>
      </c>
      <c r="P83" s="197">
        <f t="shared" si="19"/>
        <v>0</v>
      </c>
      <c r="Q83" s="197">
        <f t="shared" si="19"/>
        <v>0</v>
      </c>
      <c r="R83" s="197">
        <f>SUM(E83,J83)</f>
        <v>-10216747</v>
      </c>
      <c r="T83" s="81">
        <f t="shared" ref="T83:T84" si="20">SUM(E83,J83)</f>
        <v>-10216747</v>
      </c>
    </row>
    <row r="84" spans="1:34" s="3" customFormat="1" ht="63" customHeight="1" x14ac:dyDescent="0.3">
      <c r="A84" s="61" t="s">
        <v>140</v>
      </c>
      <c r="B84" s="153"/>
      <c r="C84" s="153"/>
      <c r="D84" s="199" t="s">
        <v>416</v>
      </c>
      <c r="E84" s="154">
        <f t="shared" ref="E84:R84" si="21">SUM(E85:E92)</f>
        <v>4163123</v>
      </c>
      <c r="F84" s="154">
        <f t="shared" si="21"/>
        <v>4163123</v>
      </c>
      <c r="G84" s="154">
        <f t="shared" si="21"/>
        <v>0</v>
      </c>
      <c r="H84" s="154">
        <f t="shared" si="21"/>
        <v>0</v>
      </c>
      <c r="I84" s="154">
        <f t="shared" si="21"/>
        <v>0</v>
      </c>
      <c r="J84" s="154">
        <f t="shared" si="21"/>
        <v>-14379870</v>
      </c>
      <c r="K84" s="154">
        <f t="shared" si="21"/>
        <v>-14379870</v>
      </c>
      <c r="L84" s="154">
        <f t="shared" si="21"/>
        <v>0</v>
      </c>
      <c r="M84" s="154">
        <f t="shared" si="21"/>
        <v>0</v>
      </c>
      <c r="N84" s="154">
        <f t="shared" si="21"/>
        <v>0</v>
      </c>
      <c r="O84" s="154">
        <f t="shared" si="21"/>
        <v>-14379870</v>
      </c>
      <c r="P84" s="154">
        <f t="shared" si="21"/>
        <v>0</v>
      </c>
      <c r="Q84" s="154">
        <f t="shared" si="21"/>
        <v>0</v>
      </c>
      <c r="R84" s="154">
        <f t="shared" si="21"/>
        <v>-10216747</v>
      </c>
      <c r="T84" s="81">
        <f t="shared" si="20"/>
        <v>-10216747</v>
      </c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</row>
    <row r="85" spans="1:34" s="223" customFormat="1" ht="57" hidden="1" customHeight="1" x14ac:dyDescent="0.3">
      <c r="A85" s="68" t="s">
        <v>146</v>
      </c>
      <c r="B85" s="68" t="s">
        <v>89</v>
      </c>
      <c r="C85" s="68" t="s">
        <v>43</v>
      </c>
      <c r="D85" s="207" t="s">
        <v>288</v>
      </c>
      <c r="E85" s="98">
        <f t="shared" ref="E85" si="22">SUM(F85,I85)</f>
        <v>0</v>
      </c>
      <c r="F85" s="98"/>
      <c r="G85" s="271"/>
      <c r="H85" s="271"/>
      <c r="I85" s="271"/>
      <c r="J85" s="145"/>
      <c r="K85" s="145"/>
      <c r="L85" s="271"/>
      <c r="M85" s="271"/>
      <c r="N85" s="271"/>
      <c r="O85" s="271"/>
      <c r="P85" s="271"/>
      <c r="Q85" s="271"/>
      <c r="R85" s="145">
        <f t="shared" ref="R85:R92" si="23">SUM(E85,J85)</f>
        <v>0</v>
      </c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</row>
    <row r="86" spans="1:34" s="223" customFormat="1" ht="37.5" hidden="1" customHeight="1" x14ac:dyDescent="0.3">
      <c r="A86" s="116" t="s">
        <v>372</v>
      </c>
      <c r="B86" s="68" t="s">
        <v>53</v>
      </c>
      <c r="C86" s="68" t="s">
        <v>54</v>
      </c>
      <c r="D86" s="70" t="s">
        <v>216</v>
      </c>
      <c r="E86" s="98">
        <f t="shared" ref="E86:E92" si="24">SUM(F86,I86)</f>
        <v>0</v>
      </c>
      <c r="F86" s="383"/>
      <c r="G86" s="293"/>
      <c r="H86" s="293"/>
      <c r="I86" s="293"/>
      <c r="J86" s="294"/>
      <c r="K86" s="294"/>
      <c r="L86" s="293"/>
      <c r="M86" s="293"/>
      <c r="N86" s="293"/>
      <c r="O86" s="293"/>
      <c r="P86" s="293"/>
      <c r="Q86" s="293"/>
      <c r="R86" s="145">
        <f t="shared" si="23"/>
        <v>0</v>
      </c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</row>
    <row r="87" spans="1:34" s="3" customFormat="1" ht="39" customHeight="1" x14ac:dyDescent="0.3">
      <c r="A87" s="102" t="s">
        <v>466</v>
      </c>
      <c r="B87" s="102" t="s">
        <v>295</v>
      </c>
      <c r="C87" s="102" t="s">
        <v>296</v>
      </c>
      <c r="D87" s="103" t="s">
        <v>297</v>
      </c>
      <c r="E87" s="167">
        <f t="shared" si="24"/>
        <v>3483543</v>
      </c>
      <c r="F87" s="167">
        <v>3483543</v>
      </c>
      <c r="G87" s="167"/>
      <c r="H87" s="167"/>
      <c r="I87" s="187"/>
      <c r="J87" s="277">
        <f t="shared" ref="J87:J92" si="25">SUM(L87,O87)</f>
        <v>-14429870</v>
      </c>
      <c r="K87" s="277">
        <v>-14429870</v>
      </c>
      <c r="L87" s="168"/>
      <c r="M87" s="168"/>
      <c r="N87" s="168"/>
      <c r="O87" s="277">
        <v>-14429870</v>
      </c>
      <c r="P87" s="187"/>
      <c r="Q87" s="187"/>
      <c r="R87" s="146">
        <f t="shared" si="23"/>
        <v>-10946327</v>
      </c>
      <c r="T87" s="188"/>
    </row>
    <row r="88" spans="1:34" s="3" customFormat="1" ht="70.5" customHeight="1" x14ac:dyDescent="0.3">
      <c r="A88" s="102" t="s">
        <v>465</v>
      </c>
      <c r="B88" s="102" t="s">
        <v>234</v>
      </c>
      <c r="C88" s="102" t="s">
        <v>233</v>
      </c>
      <c r="D88" s="161" t="s">
        <v>232</v>
      </c>
      <c r="E88" s="167">
        <f t="shared" si="24"/>
        <v>178840</v>
      </c>
      <c r="F88" s="167">
        <v>178840</v>
      </c>
      <c r="G88" s="187"/>
      <c r="H88" s="187"/>
      <c r="I88" s="187"/>
      <c r="J88" s="277">
        <f t="shared" si="25"/>
        <v>50000</v>
      </c>
      <c r="K88" s="277">
        <v>50000</v>
      </c>
      <c r="L88" s="168"/>
      <c r="M88" s="168"/>
      <c r="N88" s="168"/>
      <c r="O88" s="277">
        <v>50000</v>
      </c>
      <c r="P88" s="187"/>
      <c r="Q88" s="187"/>
      <c r="R88" s="146">
        <f t="shared" si="23"/>
        <v>228840</v>
      </c>
      <c r="T88" s="188"/>
    </row>
    <row r="89" spans="1:34" s="384" customFormat="1" ht="45" hidden="1" customHeight="1" x14ac:dyDescent="0.3">
      <c r="A89" s="102"/>
      <c r="B89" s="102" t="s">
        <v>95</v>
      </c>
      <c r="C89" s="102" t="s">
        <v>74</v>
      </c>
      <c r="D89" s="194" t="s">
        <v>96</v>
      </c>
      <c r="E89" s="167">
        <f t="shared" si="24"/>
        <v>0</v>
      </c>
      <c r="F89" s="168"/>
      <c r="G89" s="168"/>
      <c r="H89" s="168"/>
      <c r="I89" s="168"/>
      <c r="J89" s="277">
        <f t="shared" si="25"/>
        <v>0</v>
      </c>
      <c r="K89" s="277"/>
      <c r="L89" s="168"/>
      <c r="M89" s="168"/>
      <c r="N89" s="168"/>
      <c r="O89" s="277"/>
      <c r="P89" s="168"/>
      <c r="Q89" s="168"/>
      <c r="R89" s="146">
        <f t="shared" si="23"/>
        <v>0</v>
      </c>
      <c r="T89" s="385"/>
    </row>
    <row r="90" spans="1:34" s="384" customFormat="1" ht="6" hidden="1" customHeight="1" x14ac:dyDescent="0.3">
      <c r="A90" s="102"/>
      <c r="B90" s="102" t="s">
        <v>97</v>
      </c>
      <c r="C90" s="102" t="s">
        <v>74</v>
      </c>
      <c r="D90" s="161" t="s">
        <v>98</v>
      </c>
      <c r="E90" s="167">
        <f t="shared" si="24"/>
        <v>0</v>
      </c>
      <c r="F90" s="167"/>
      <c r="G90" s="168"/>
      <c r="H90" s="168"/>
      <c r="I90" s="168"/>
      <c r="J90" s="386">
        <f t="shared" si="25"/>
        <v>0</v>
      </c>
      <c r="K90" s="167"/>
      <c r="L90" s="168"/>
      <c r="M90" s="168"/>
      <c r="N90" s="168"/>
      <c r="O90" s="167"/>
      <c r="P90" s="168"/>
      <c r="Q90" s="168"/>
      <c r="R90" s="146">
        <f t="shared" si="23"/>
        <v>0</v>
      </c>
      <c r="T90" s="385"/>
    </row>
    <row r="91" spans="1:34" s="384" customFormat="1" ht="42" customHeight="1" x14ac:dyDescent="0.3">
      <c r="A91" s="102" t="s">
        <v>467</v>
      </c>
      <c r="B91" s="102" t="s">
        <v>99</v>
      </c>
      <c r="C91" s="102" t="s">
        <v>74</v>
      </c>
      <c r="D91" s="189" t="s">
        <v>13</v>
      </c>
      <c r="E91" s="167">
        <f t="shared" si="24"/>
        <v>500740</v>
      </c>
      <c r="F91" s="167">
        <v>500740</v>
      </c>
      <c r="G91" s="167"/>
      <c r="H91" s="167"/>
      <c r="I91" s="187"/>
      <c r="J91" s="386">
        <f t="shared" si="25"/>
        <v>0</v>
      </c>
      <c r="K91" s="277"/>
      <c r="L91" s="168"/>
      <c r="M91" s="168"/>
      <c r="N91" s="168"/>
      <c r="O91" s="277"/>
      <c r="P91" s="187"/>
      <c r="Q91" s="187"/>
      <c r="R91" s="146">
        <f t="shared" si="23"/>
        <v>500740</v>
      </c>
      <c r="T91" s="385"/>
    </row>
    <row r="92" spans="1:34" s="223" customFormat="1" ht="42.75" hidden="1" customHeight="1" x14ac:dyDescent="0.3">
      <c r="A92" s="68"/>
      <c r="B92" s="68" t="s">
        <v>101</v>
      </c>
      <c r="C92" s="68" t="s">
        <v>74</v>
      </c>
      <c r="D92" s="126" t="s">
        <v>100</v>
      </c>
      <c r="E92" s="106">
        <f t="shared" si="24"/>
        <v>0</v>
      </c>
      <c r="F92" s="106"/>
      <c r="G92" s="106"/>
      <c r="H92" s="106"/>
      <c r="I92" s="269"/>
      <c r="J92" s="106">
        <f t="shared" si="25"/>
        <v>0</v>
      </c>
      <c r="K92" s="270"/>
      <c r="L92" s="271"/>
      <c r="M92" s="271"/>
      <c r="N92" s="271"/>
      <c r="O92" s="270"/>
      <c r="P92" s="269"/>
      <c r="Q92" s="269"/>
      <c r="R92" s="145">
        <f t="shared" si="23"/>
        <v>0</v>
      </c>
      <c r="T92" s="224"/>
    </row>
    <row r="93" spans="1:34" s="43" customFormat="1" ht="59.25" hidden="1" customHeight="1" x14ac:dyDescent="0.3">
      <c r="A93" s="61" t="s">
        <v>377</v>
      </c>
      <c r="B93" s="153"/>
      <c r="C93" s="153"/>
      <c r="D93" s="199" t="s">
        <v>378</v>
      </c>
      <c r="E93" s="154">
        <f>SUM(E94)</f>
        <v>0</v>
      </c>
      <c r="F93" s="154">
        <f t="shared" ref="F93:Q93" si="26">SUM(F94)</f>
        <v>0</v>
      </c>
      <c r="G93" s="154">
        <f t="shared" si="26"/>
        <v>0</v>
      </c>
      <c r="H93" s="154">
        <f t="shared" si="26"/>
        <v>0</v>
      </c>
      <c r="I93" s="154">
        <f t="shared" si="26"/>
        <v>0</v>
      </c>
      <c r="J93" s="154">
        <f t="shared" si="26"/>
        <v>0</v>
      </c>
      <c r="K93" s="154">
        <f t="shared" si="26"/>
        <v>0</v>
      </c>
      <c r="L93" s="154">
        <f t="shared" si="26"/>
        <v>0</v>
      </c>
      <c r="M93" s="154">
        <f t="shared" si="26"/>
        <v>0</v>
      </c>
      <c r="N93" s="154">
        <f t="shared" si="26"/>
        <v>0</v>
      </c>
      <c r="O93" s="154">
        <f t="shared" si="26"/>
        <v>0</v>
      </c>
      <c r="P93" s="154">
        <f t="shared" si="26"/>
        <v>0</v>
      </c>
      <c r="Q93" s="154">
        <f t="shared" si="26"/>
        <v>0</v>
      </c>
      <c r="R93" s="154">
        <f>SUM(J93,E93)</f>
        <v>0</v>
      </c>
      <c r="T93" s="81">
        <f t="shared" ref="T93:T94" si="27">SUM(E93,J93)</f>
        <v>0</v>
      </c>
    </row>
    <row r="94" spans="1:34" s="43" customFormat="1" ht="58.5" hidden="1" customHeight="1" x14ac:dyDescent="0.3">
      <c r="A94" s="61" t="s">
        <v>379</v>
      </c>
      <c r="B94" s="153"/>
      <c r="C94" s="153"/>
      <c r="D94" s="199" t="s">
        <v>378</v>
      </c>
      <c r="E94" s="154">
        <f>SUM(E95:E105)</f>
        <v>0</v>
      </c>
      <c r="F94" s="154">
        <f t="shared" ref="F94:R94" si="28">SUM(F95:F105)</f>
        <v>0</v>
      </c>
      <c r="G94" s="154">
        <f t="shared" si="28"/>
        <v>0</v>
      </c>
      <c r="H94" s="154">
        <f t="shared" si="28"/>
        <v>0</v>
      </c>
      <c r="I94" s="154">
        <f t="shared" si="28"/>
        <v>0</v>
      </c>
      <c r="J94" s="154">
        <f t="shared" si="28"/>
        <v>0</v>
      </c>
      <c r="K94" s="154">
        <f t="shared" si="28"/>
        <v>0</v>
      </c>
      <c r="L94" s="154">
        <f t="shared" si="28"/>
        <v>0</v>
      </c>
      <c r="M94" s="154">
        <f t="shared" si="28"/>
        <v>0</v>
      </c>
      <c r="N94" s="154">
        <f t="shared" si="28"/>
        <v>0</v>
      </c>
      <c r="O94" s="154">
        <f t="shared" si="28"/>
        <v>0</v>
      </c>
      <c r="P94" s="154">
        <f t="shared" si="28"/>
        <v>0</v>
      </c>
      <c r="Q94" s="154">
        <f t="shared" si="28"/>
        <v>0</v>
      </c>
      <c r="R94" s="154">
        <f t="shared" si="28"/>
        <v>0</v>
      </c>
      <c r="T94" s="81">
        <f t="shared" si="27"/>
        <v>0</v>
      </c>
    </row>
    <row r="95" spans="1:34" s="43" customFormat="1" ht="57.75" hidden="1" customHeight="1" x14ac:dyDescent="0.3">
      <c r="A95" s="77" t="s">
        <v>380</v>
      </c>
      <c r="B95" s="77" t="s">
        <v>89</v>
      </c>
      <c r="C95" s="77" t="s">
        <v>43</v>
      </c>
      <c r="D95" s="103" t="s">
        <v>288</v>
      </c>
      <c r="E95" s="104">
        <f>SUM(F95,I95)</f>
        <v>0</v>
      </c>
      <c r="F95" s="146"/>
      <c r="G95" s="104"/>
      <c r="H95" s="104"/>
      <c r="I95" s="290"/>
      <c r="J95" s="167">
        <f>SUM(L95,O95)</f>
        <v>0</v>
      </c>
      <c r="K95" s="104"/>
      <c r="L95" s="290"/>
      <c r="M95" s="290"/>
      <c r="N95" s="290"/>
      <c r="O95" s="104"/>
      <c r="P95" s="290"/>
      <c r="Q95" s="290"/>
      <c r="R95" s="104">
        <f t="shared" ref="R95:R103" si="29">SUM(J95,E95)</f>
        <v>0</v>
      </c>
    </row>
    <row r="96" spans="1:34" s="43" customFormat="1" ht="39.75" hidden="1" customHeight="1" x14ac:dyDescent="0.3">
      <c r="A96" s="77" t="s">
        <v>381</v>
      </c>
      <c r="B96" s="77" t="s">
        <v>373</v>
      </c>
      <c r="C96" s="77" t="s">
        <v>46</v>
      </c>
      <c r="D96" s="162" t="s">
        <v>374</v>
      </c>
      <c r="E96" s="104">
        <f t="shared" ref="E96:E103" si="30">SUM(F96,I96)</f>
        <v>0</v>
      </c>
      <c r="F96" s="146"/>
      <c r="G96" s="104"/>
      <c r="H96" s="104"/>
      <c r="I96" s="290"/>
      <c r="J96" s="167">
        <f t="shared" ref="J96:J103" si="31">SUM(L96,O96)</f>
        <v>0</v>
      </c>
      <c r="K96" s="104"/>
      <c r="L96" s="290"/>
      <c r="M96" s="290"/>
      <c r="N96" s="290"/>
      <c r="O96" s="104"/>
      <c r="P96" s="290"/>
      <c r="Q96" s="290"/>
      <c r="R96" s="104">
        <f t="shared" si="29"/>
        <v>0</v>
      </c>
    </row>
    <row r="97" spans="1:20" s="43" customFormat="1" ht="39.75" hidden="1" customHeight="1" x14ac:dyDescent="0.3">
      <c r="A97" s="77" t="s">
        <v>382</v>
      </c>
      <c r="B97" s="77" t="s">
        <v>107</v>
      </c>
      <c r="C97" s="77" t="s">
        <v>50</v>
      </c>
      <c r="D97" s="162" t="s">
        <v>108</v>
      </c>
      <c r="E97" s="104">
        <f t="shared" si="30"/>
        <v>0</v>
      </c>
      <c r="F97" s="146"/>
      <c r="G97" s="104"/>
      <c r="H97" s="104"/>
      <c r="I97" s="290"/>
      <c r="J97" s="167"/>
      <c r="K97" s="104"/>
      <c r="L97" s="290"/>
      <c r="M97" s="290"/>
      <c r="N97" s="290"/>
      <c r="O97" s="104"/>
      <c r="P97" s="290"/>
      <c r="Q97" s="290"/>
      <c r="R97" s="104">
        <f t="shared" si="29"/>
        <v>0</v>
      </c>
    </row>
    <row r="98" spans="1:20" s="43" customFormat="1" ht="109.5" hidden="1" customHeight="1" x14ac:dyDescent="0.3">
      <c r="A98" s="77" t="s">
        <v>383</v>
      </c>
      <c r="B98" s="77" t="s">
        <v>78</v>
      </c>
      <c r="C98" s="77" t="s">
        <v>50</v>
      </c>
      <c r="D98" s="162" t="s">
        <v>15</v>
      </c>
      <c r="E98" s="104">
        <f t="shared" si="30"/>
        <v>0</v>
      </c>
      <c r="F98" s="146"/>
      <c r="G98" s="104"/>
      <c r="H98" s="104"/>
      <c r="I98" s="290"/>
      <c r="J98" s="167">
        <f t="shared" si="31"/>
        <v>0</v>
      </c>
      <c r="K98" s="104"/>
      <c r="L98" s="290"/>
      <c r="M98" s="290"/>
      <c r="N98" s="290"/>
      <c r="O98" s="104"/>
      <c r="P98" s="290"/>
      <c r="Q98" s="290"/>
      <c r="R98" s="104">
        <f t="shared" si="29"/>
        <v>0</v>
      </c>
    </row>
    <row r="99" spans="1:20" s="43" customFormat="1" ht="29.25" hidden="1" customHeight="1" x14ac:dyDescent="0.3">
      <c r="A99" s="77" t="s">
        <v>384</v>
      </c>
      <c r="B99" s="77" t="s">
        <v>152</v>
      </c>
      <c r="C99" s="77" t="s">
        <v>58</v>
      </c>
      <c r="D99" s="162" t="s">
        <v>151</v>
      </c>
      <c r="E99" s="104">
        <f t="shared" si="30"/>
        <v>0</v>
      </c>
      <c r="F99" s="146"/>
      <c r="G99" s="104"/>
      <c r="H99" s="104"/>
      <c r="I99" s="290"/>
      <c r="J99" s="167">
        <f t="shared" si="31"/>
        <v>0</v>
      </c>
      <c r="K99" s="104"/>
      <c r="L99" s="290"/>
      <c r="M99" s="290"/>
      <c r="N99" s="290"/>
      <c r="O99" s="104"/>
      <c r="P99" s="290"/>
      <c r="Q99" s="290"/>
      <c r="R99" s="104">
        <f t="shared" si="29"/>
        <v>0</v>
      </c>
    </row>
    <row r="100" spans="1:20" s="43" customFormat="1" ht="57.75" hidden="1" customHeight="1" x14ac:dyDescent="0.3">
      <c r="A100" s="77" t="s">
        <v>385</v>
      </c>
      <c r="B100" s="77" t="s">
        <v>84</v>
      </c>
      <c r="C100" s="77" t="s">
        <v>59</v>
      </c>
      <c r="D100" s="189" t="s">
        <v>153</v>
      </c>
      <c r="E100" s="104">
        <f t="shared" si="30"/>
        <v>0</v>
      </c>
      <c r="F100" s="146"/>
      <c r="G100" s="104"/>
      <c r="H100" s="104"/>
      <c r="I100" s="290"/>
      <c r="J100" s="167">
        <f t="shared" si="31"/>
        <v>0</v>
      </c>
      <c r="K100" s="104"/>
      <c r="L100" s="290"/>
      <c r="M100" s="290"/>
      <c r="N100" s="290"/>
      <c r="O100" s="104"/>
      <c r="P100" s="290"/>
      <c r="Q100" s="290"/>
      <c r="R100" s="104">
        <f t="shared" si="29"/>
        <v>0</v>
      </c>
    </row>
    <row r="101" spans="1:20" s="43" customFormat="1" ht="40.5" hidden="1" customHeight="1" x14ac:dyDescent="0.3">
      <c r="A101" s="195" t="s">
        <v>386</v>
      </c>
      <c r="B101" s="195" t="s">
        <v>154</v>
      </c>
      <c r="C101" s="195" t="s">
        <v>60</v>
      </c>
      <c r="D101" s="200" t="s">
        <v>155</v>
      </c>
      <c r="E101" s="104">
        <f t="shared" si="30"/>
        <v>0</v>
      </c>
      <c r="F101" s="146"/>
      <c r="G101" s="104"/>
      <c r="H101" s="104"/>
      <c r="I101" s="290"/>
      <c r="J101" s="167">
        <f t="shared" si="31"/>
        <v>0</v>
      </c>
      <c r="K101" s="104"/>
      <c r="L101" s="290"/>
      <c r="M101" s="290"/>
      <c r="N101" s="290"/>
      <c r="O101" s="104"/>
      <c r="P101" s="290"/>
      <c r="Q101" s="290"/>
      <c r="R101" s="104">
        <f t="shared" si="29"/>
        <v>0</v>
      </c>
    </row>
    <row r="102" spans="1:20" s="43" customFormat="1" ht="38.25" hidden="1" customHeight="1" x14ac:dyDescent="0.3">
      <c r="A102" s="195" t="s">
        <v>387</v>
      </c>
      <c r="B102" s="195" t="s">
        <v>158</v>
      </c>
      <c r="C102" s="195" t="s">
        <v>60</v>
      </c>
      <c r="D102" s="198" t="s">
        <v>156</v>
      </c>
      <c r="E102" s="104">
        <f t="shared" si="30"/>
        <v>0</v>
      </c>
      <c r="F102" s="146"/>
      <c r="G102" s="104"/>
      <c r="H102" s="104"/>
      <c r="I102" s="290"/>
      <c r="J102" s="167">
        <f t="shared" si="31"/>
        <v>0</v>
      </c>
      <c r="K102" s="104"/>
      <c r="L102" s="290"/>
      <c r="M102" s="290"/>
      <c r="N102" s="290"/>
      <c r="O102" s="104"/>
      <c r="P102" s="290"/>
      <c r="Q102" s="290"/>
      <c r="R102" s="104">
        <f t="shared" si="29"/>
        <v>0</v>
      </c>
    </row>
    <row r="103" spans="1:20" s="43" customFormat="1" ht="40.5" hidden="1" customHeight="1" x14ac:dyDescent="0.3">
      <c r="A103" s="195" t="s">
        <v>388</v>
      </c>
      <c r="B103" s="195" t="s">
        <v>375</v>
      </c>
      <c r="C103" s="195" t="s">
        <v>164</v>
      </c>
      <c r="D103" s="198" t="s">
        <v>376</v>
      </c>
      <c r="E103" s="104">
        <f t="shared" si="30"/>
        <v>0</v>
      </c>
      <c r="F103" s="146"/>
      <c r="G103" s="104"/>
      <c r="H103" s="104"/>
      <c r="I103" s="290"/>
      <c r="J103" s="167">
        <f t="shared" si="31"/>
        <v>0</v>
      </c>
      <c r="K103" s="104"/>
      <c r="L103" s="290"/>
      <c r="M103" s="290"/>
      <c r="N103" s="290"/>
      <c r="O103" s="104"/>
      <c r="P103" s="290"/>
      <c r="Q103" s="290"/>
      <c r="R103" s="104">
        <f t="shared" si="29"/>
        <v>0</v>
      </c>
    </row>
    <row r="104" spans="1:20" s="43" customFormat="1" ht="40.5" hidden="1" customHeight="1" x14ac:dyDescent="0.3">
      <c r="A104" s="193"/>
      <c r="B104" s="193"/>
      <c r="C104" s="193"/>
      <c r="D104" s="103"/>
      <c r="E104" s="104"/>
      <c r="F104" s="146"/>
      <c r="G104" s="104"/>
      <c r="H104" s="290"/>
      <c r="I104" s="290"/>
      <c r="J104" s="167"/>
      <c r="K104" s="291"/>
      <c r="L104" s="290"/>
      <c r="M104" s="290"/>
      <c r="N104" s="290"/>
      <c r="O104" s="290"/>
      <c r="P104" s="290"/>
      <c r="Q104" s="290"/>
      <c r="R104" s="104"/>
    </row>
    <row r="105" spans="1:20" s="43" customFormat="1" ht="39.75" hidden="1" customHeight="1" x14ac:dyDescent="0.3">
      <c r="A105" s="193"/>
      <c r="B105" s="193"/>
      <c r="C105" s="193"/>
      <c r="D105" s="162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04">
        <f>SUM(J105,E105)</f>
        <v>0</v>
      </c>
    </row>
    <row r="106" spans="1:20" s="43" customFormat="1" ht="75.75" hidden="1" customHeight="1" x14ac:dyDescent="0.3">
      <c r="A106" s="61" t="s">
        <v>389</v>
      </c>
      <c r="B106" s="153"/>
      <c r="C106" s="153"/>
      <c r="D106" s="199" t="s">
        <v>390</v>
      </c>
      <c r="E106" s="154">
        <f>SUM(E107)</f>
        <v>0</v>
      </c>
      <c r="F106" s="154">
        <f t="shared" ref="F106:Q106" si="32">SUM(F107)</f>
        <v>0</v>
      </c>
      <c r="G106" s="154">
        <f t="shared" si="32"/>
        <v>0</v>
      </c>
      <c r="H106" s="154">
        <f t="shared" si="32"/>
        <v>0</v>
      </c>
      <c r="I106" s="154">
        <f t="shared" si="32"/>
        <v>0</v>
      </c>
      <c r="J106" s="154">
        <f t="shared" si="32"/>
        <v>0</v>
      </c>
      <c r="K106" s="154">
        <f t="shared" si="32"/>
        <v>0</v>
      </c>
      <c r="L106" s="154">
        <f t="shared" si="32"/>
        <v>0</v>
      </c>
      <c r="M106" s="154">
        <f t="shared" si="32"/>
        <v>0</v>
      </c>
      <c r="N106" s="154">
        <f t="shared" si="32"/>
        <v>0</v>
      </c>
      <c r="O106" s="154">
        <f t="shared" si="32"/>
        <v>0</v>
      </c>
      <c r="P106" s="154">
        <f t="shared" si="32"/>
        <v>0</v>
      </c>
      <c r="Q106" s="154">
        <f t="shared" si="32"/>
        <v>0</v>
      </c>
      <c r="R106" s="154">
        <f>SUM(J106,E106)</f>
        <v>0</v>
      </c>
      <c r="T106" s="48"/>
    </row>
    <row r="107" spans="1:20" s="43" customFormat="1" ht="75" hidden="1" customHeight="1" x14ac:dyDescent="0.3">
      <c r="A107" s="61" t="s">
        <v>391</v>
      </c>
      <c r="B107" s="153"/>
      <c r="C107" s="153"/>
      <c r="D107" s="199" t="s">
        <v>390</v>
      </c>
      <c r="E107" s="154">
        <f>SUM(E108:E114,E116,E117)</f>
        <v>0</v>
      </c>
      <c r="F107" s="154">
        <f t="shared" ref="F107:R107" si="33">SUM(F108:F114,F116,F117)</f>
        <v>0</v>
      </c>
      <c r="G107" s="154">
        <f t="shared" si="33"/>
        <v>0</v>
      </c>
      <c r="H107" s="154">
        <f t="shared" si="33"/>
        <v>0</v>
      </c>
      <c r="I107" s="154">
        <f t="shared" si="33"/>
        <v>0</v>
      </c>
      <c r="J107" s="154">
        <f t="shared" si="33"/>
        <v>0</v>
      </c>
      <c r="K107" s="154">
        <f t="shared" si="33"/>
        <v>0</v>
      </c>
      <c r="L107" s="154">
        <f t="shared" si="33"/>
        <v>0</v>
      </c>
      <c r="M107" s="154">
        <f t="shared" si="33"/>
        <v>0</v>
      </c>
      <c r="N107" s="154">
        <f t="shared" si="33"/>
        <v>0</v>
      </c>
      <c r="O107" s="154">
        <f t="shared" si="33"/>
        <v>0</v>
      </c>
      <c r="P107" s="154">
        <f t="shared" si="33"/>
        <v>0</v>
      </c>
      <c r="Q107" s="154">
        <f t="shared" si="33"/>
        <v>0</v>
      </c>
      <c r="R107" s="154">
        <f t="shared" si="33"/>
        <v>0</v>
      </c>
      <c r="T107" s="48">
        <f t="shared" ref="T107" si="34">SUM(E107,J107)</f>
        <v>0</v>
      </c>
    </row>
    <row r="108" spans="1:20" s="47" customFormat="1" ht="56.25" hidden="1" customHeight="1" x14ac:dyDescent="0.3">
      <c r="A108" s="71" t="s">
        <v>392</v>
      </c>
      <c r="B108" s="71" t="s">
        <v>89</v>
      </c>
      <c r="C108" s="68" t="s">
        <v>43</v>
      </c>
      <c r="D108" s="97" t="s">
        <v>288</v>
      </c>
      <c r="E108" s="98">
        <f>SUM(F108,I108)</f>
        <v>0</v>
      </c>
      <c r="F108" s="145"/>
      <c r="G108" s="145"/>
      <c r="H108" s="145"/>
      <c r="I108" s="145"/>
      <c r="J108" s="145">
        <f t="shared" ref="J108:J112" si="35">SUM(K108)</f>
        <v>0</v>
      </c>
      <c r="K108" s="145"/>
      <c r="L108" s="145"/>
      <c r="M108" s="145"/>
      <c r="N108" s="145"/>
      <c r="O108" s="145"/>
      <c r="P108" s="145"/>
      <c r="Q108" s="145"/>
      <c r="R108" s="98">
        <f>SUM(J108,E108)</f>
        <v>0</v>
      </c>
    </row>
    <row r="109" spans="1:20" s="3" customFormat="1" ht="43.5" hidden="1" customHeight="1" x14ac:dyDescent="0.3">
      <c r="A109" s="102" t="s">
        <v>468</v>
      </c>
      <c r="B109" s="102" t="s">
        <v>295</v>
      </c>
      <c r="C109" s="102" t="s">
        <v>296</v>
      </c>
      <c r="D109" s="103" t="s">
        <v>297</v>
      </c>
      <c r="E109" s="167">
        <f>SUM(F109,I109)</f>
        <v>0</v>
      </c>
      <c r="F109" s="167"/>
      <c r="G109" s="167"/>
      <c r="H109" s="167"/>
      <c r="I109" s="187"/>
      <c r="J109" s="277">
        <f>SUM(L109,O109)</f>
        <v>0</v>
      </c>
      <c r="K109" s="277"/>
      <c r="L109" s="168"/>
      <c r="M109" s="168"/>
      <c r="N109" s="168"/>
      <c r="O109" s="277"/>
      <c r="P109" s="187"/>
      <c r="Q109" s="187"/>
      <c r="R109" s="146">
        <f>SUM(E109,J109)</f>
        <v>0</v>
      </c>
      <c r="T109" s="188"/>
    </row>
    <row r="110" spans="1:20" s="47" customFormat="1" ht="56.25" hidden="1" customHeight="1" x14ac:dyDescent="0.3">
      <c r="A110" s="71" t="s">
        <v>393</v>
      </c>
      <c r="B110" s="71" t="s">
        <v>245</v>
      </c>
      <c r="C110" s="68" t="s">
        <v>48</v>
      </c>
      <c r="D110" s="97" t="s">
        <v>246</v>
      </c>
      <c r="E110" s="98">
        <f>SUM(F110)</f>
        <v>0</v>
      </c>
      <c r="F110" s="145"/>
      <c r="G110" s="145"/>
      <c r="H110" s="145"/>
      <c r="I110" s="145"/>
      <c r="J110" s="145">
        <f t="shared" si="35"/>
        <v>0</v>
      </c>
      <c r="K110" s="145"/>
      <c r="L110" s="145"/>
      <c r="M110" s="145"/>
      <c r="N110" s="145"/>
      <c r="O110" s="145"/>
      <c r="P110" s="145"/>
      <c r="Q110" s="145"/>
      <c r="R110" s="98">
        <f>SUM(E110,J110)</f>
        <v>0</v>
      </c>
    </row>
    <row r="111" spans="1:20" s="47" customFormat="1" ht="73.5" hidden="1" customHeight="1" x14ac:dyDescent="0.3">
      <c r="A111" s="71" t="s">
        <v>394</v>
      </c>
      <c r="B111" s="71" t="s">
        <v>202</v>
      </c>
      <c r="C111" s="68" t="s">
        <v>51</v>
      </c>
      <c r="D111" s="207" t="s">
        <v>200</v>
      </c>
      <c r="E111" s="98">
        <f t="shared" ref="E111:E117" si="36">SUM(F111)</f>
        <v>0</v>
      </c>
      <c r="F111" s="145"/>
      <c r="G111" s="145"/>
      <c r="H111" s="145"/>
      <c r="I111" s="145"/>
      <c r="J111" s="145">
        <f t="shared" si="35"/>
        <v>0</v>
      </c>
      <c r="K111" s="145"/>
      <c r="L111" s="145"/>
      <c r="M111" s="145"/>
      <c r="N111" s="145"/>
      <c r="O111" s="145"/>
      <c r="P111" s="145"/>
      <c r="Q111" s="145"/>
      <c r="R111" s="98">
        <f>SUM(E111,J111)</f>
        <v>0</v>
      </c>
    </row>
    <row r="112" spans="1:20" s="47" customFormat="1" ht="39" hidden="1" customHeight="1" x14ac:dyDescent="0.3">
      <c r="A112" s="71" t="s">
        <v>395</v>
      </c>
      <c r="B112" s="71" t="s">
        <v>396</v>
      </c>
      <c r="C112" s="68" t="s">
        <v>397</v>
      </c>
      <c r="D112" s="97" t="s">
        <v>398</v>
      </c>
      <c r="E112" s="98">
        <f t="shared" si="36"/>
        <v>0</v>
      </c>
      <c r="F112" s="145"/>
      <c r="G112" s="145"/>
      <c r="H112" s="145"/>
      <c r="I112" s="145"/>
      <c r="J112" s="145">
        <f t="shared" si="35"/>
        <v>0</v>
      </c>
      <c r="K112" s="145"/>
      <c r="L112" s="145"/>
      <c r="M112" s="145"/>
      <c r="N112" s="145"/>
      <c r="O112" s="145"/>
      <c r="P112" s="145"/>
      <c r="Q112" s="145"/>
      <c r="R112" s="98">
        <f>SUM(E112,J112)</f>
        <v>0</v>
      </c>
    </row>
    <row r="113" spans="1:20" s="47" customFormat="1" ht="39.75" hidden="1" customHeight="1" x14ac:dyDescent="0.3">
      <c r="A113" s="71" t="s">
        <v>399</v>
      </c>
      <c r="B113" s="71" t="s">
        <v>82</v>
      </c>
      <c r="C113" s="68" t="s">
        <v>164</v>
      </c>
      <c r="D113" s="97" t="s">
        <v>163</v>
      </c>
      <c r="E113" s="98">
        <f t="shared" si="36"/>
        <v>0</v>
      </c>
      <c r="F113" s="145"/>
      <c r="G113" s="145"/>
      <c r="H113" s="145"/>
      <c r="I113" s="145"/>
      <c r="J113" s="145">
        <f>SUM(K113)</f>
        <v>0</v>
      </c>
      <c r="K113" s="145"/>
      <c r="L113" s="145"/>
      <c r="M113" s="145"/>
      <c r="N113" s="145"/>
      <c r="O113" s="145"/>
      <c r="P113" s="145"/>
      <c r="Q113" s="145"/>
      <c r="R113" s="98">
        <f t="shared" ref="R113:R116" si="37">SUM(E113,J113)</f>
        <v>0</v>
      </c>
    </row>
    <row r="114" spans="1:20" s="47" customFormat="1" ht="43.5" hidden="1" customHeight="1" x14ac:dyDescent="0.3">
      <c r="A114" s="71" t="s">
        <v>400</v>
      </c>
      <c r="B114" s="71" t="s">
        <v>212</v>
      </c>
      <c r="C114" s="68" t="s">
        <v>164</v>
      </c>
      <c r="D114" s="97" t="s">
        <v>401</v>
      </c>
      <c r="E114" s="98">
        <f t="shared" si="36"/>
        <v>0</v>
      </c>
      <c r="F114" s="145"/>
      <c r="G114" s="145"/>
      <c r="H114" s="145"/>
      <c r="I114" s="145"/>
      <c r="J114" s="145">
        <f t="shared" ref="J114:J117" si="38">SUM(K114)</f>
        <v>0</v>
      </c>
      <c r="K114" s="145"/>
      <c r="L114" s="145"/>
      <c r="M114" s="145"/>
      <c r="N114" s="145"/>
      <c r="O114" s="145"/>
      <c r="P114" s="145"/>
      <c r="Q114" s="145"/>
      <c r="R114" s="98">
        <f t="shared" si="37"/>
        <v>0</v>
      </c>
    </row>
    <row r="115" spans="1:20" s="244" customFormat="1" ht="24.75" hidden="1" customHeight="1" x14ac:dyDescent="0.3">
      <c r="A115" s="242"/>
      <c r="B115" s="242"/>
      <c r="C115" s="243"/>
      <c r="D115" s="237" t="s">
        <v>402</v>
      </c>
      <c r="E115" s="295">
        <f t="shared" si="36"/>
        <v>0</v>
      </c>
      <c r="F115" s="296"/>
      <c r="G115" s="296"/>
      <c r="H115" s="296"/>
      <c r="I115" s="296"/>
      <c r="J115" s="296">
        <f t="shared" si="38"/>
        <v>0</v>
      </c>
      <c r="K115" s="296"/>
      <c r="L115" s="296"/>
      <c r="M115" s="296"/>
      <c r="N115" s="296"/>
      <c r="O115" s="296"/>
      <c r="P115" s="296"/>
      <c r="Q115" s="296"/>
      <c r="R115" s="295">
        <f t="shared" si="37"/>
        <v>0</v>
      </c>
    </row>
    <row r="116" spans="1:20" s="248" customFormat="1" ht="39" hidden="1" customHeight="1" x14ac:dyDescent="0.25">
      <c r="A116" s="245" t="s">
        <v>403</v>
      </c>
      <c r="B116" s="245" t="s">
        <v>404</v>
      </c>
      <c r="C116" s="246" t="s">
        <v>164</v>
      </c>
      <c r="D116" s="247" t="s">
        <v>405</v>
      </c>
      <c r="E116" s="297">
        <f>SUM(F116)</f>
        <v>0</v>
      </c>
      <c r="F116" s="297"/>
      <c r="G116" s="297"/>
      <c r="H116" s="297"/>
      <c r="I116" s="297"/>
      <c r="J116" s="297">
        <f t="shared" si="38"/>
        <v>0</v>
      </c>
      <c r="K116" s="297"/>
      <c r="L116" s="297"/>
      <c r="M116" s="297"/>
      <c r="N116" s="297"/>
      <c r="O116" s="297"/>
      <c r="P116" s="297"/>
      <c r="Q116" s="297"/>
      <c r="R116" s="297">
        <f t="shared" si="37"/>
        <v>0</v>
      </c>
    </row>
    <row r="117" spans="1:20" s="47" customFormat="1" ht="51.75" hidden="1" customHeight="1" x14ac:dyDescent="0.3">
      <c r="A117" s="71" t="s">
        <v>406</v>
      </c>
      <c r="B117" s="71" t="s">
        <v>166</v>
      </c>
      <c r="C117" s="68" t="s">
        <v>52</v>
      </c>
      <c r="D117" s="97" t="s">
        <v>165</v>
      </c>
      <c r="E117" s="98">
        <f t="shared" si="36"/>
        <v>0</v>
      </c>
      <c r="F117" s="145"/>
      <c r="G117" s="145"/>
      <c r="H117" s="145"/>
      <c r="I117" s="145"/>
      <c r="J117" s="145">
        <f t="shared" si="38"/>
        <v>0</v>
      </c>
      <c r="K117" s="145"/>
      <c r="L117" s="145"/>
      <c r="M117" s="145"/>
      <c r="N117" s="145"/>
      <c r="O117" s="145"/>
      <c r="P117" s="145"/>
      <c r="Q117" s="145"/>
      <c r="R117" s="98">
        <f>SUM(E117,J117)</f>
        <v>0</v>
      </c>
    </row>
    <row r="118" spans="1:20" s="43" customFormat="1" ht="74.25" hidden="1" customHeight="1" x14ac:dyDescent="0.3">
      <c r="A118" s="61" t="s">
        <v>23</v>
      </c>
      <c r="B118" s="61"/>
      <c r="C118" s="61"/>
      <c r="D118" s="142" t="s">
        <v>88</v>
      </c>
      <c r="E118" s="268">
        <f>SUM(E119)</f>
        <v>0</v>
      </c>
      <c r="F118" s="143">
        <f t="shared" ref="F118:Q118" si="39">SUM(F119)</f>
        <v>0</v>
      </c>
      <c r="G118" s="143">
        <f t="shared" si="39"/>
        <v>0</v>
      </c>
      <c r="H118" s="143">
        <f t="shared" si="39"/>
        <v>0</v>
      </c>
      <c r="I118" s="143">
        <f t="shared" si="39"/>
        <v>0</v>
      </c>
      <c r="J118" s="143">
        <f t="shared" si="39"/>
        <v>0</v>
      </c>
      <c r="K118" s="143">
        <f t="shared" si="39"/>
        <v>0</v>
      </c>
      <c r="L118" s="143">
        <f t="shared" si="39"/>
        <v>0</v>
      </c>
      <c r="M118" s="143">
        <f t="shared" si="39"/>
        <v>0</v>
      </c>
      <c r="N118" s="143">
        <f t="shared" si="39"/>
        <v>0</v>
      </c>
      <c r="O118" s="143">
        <f t="shared" si="39"/>
        <v>0</v>
      </c>
      <c r="P118" s="143">
        <f t="shared" si="39"/>
        <v>0</v>
      </c>
      <c r="Q118" s="143">
        <f t="shared" si="39"/>
        <v>0</v>
      </c>
      <c r="R118" s="154">
        <f t="shared" si="5"/>
        <v>0</v>
      </c>
      <c r="T118" s="81"/>
    </row>
    <row r="119" spans="1:20" s="43" customFormat="1" ht="76.5" hidden="1" customHeight="1" x14ac:dyDescent="0.3">
      <c r="A119" s="61" t="s">
        <v>24</v>
      </c>
      <c r="B119" s="61"/>
      <c r="C119" s="61"/>
      <c r="D119" s="142" t="s">
        <v>88</v>
      </c>
      <c r="E119" s="268">
        <f t="shared" ref="E119:R119" si="40">SUM(E120:E124)</f>
        <v>0</v>
      </c>
      <c r="F119" s="268">
        <f t="shared" si="40"/>
        <v>0</v>
      </c>
      <c r="G119" s="268">
        <f t="shared" si="40"/>
        <v>0</v>
      </c>
      <c r="H119" s="268">
        <f t="shared" si="40"/>
        <v>0</v>
      </c>
      <c r="I119" s="268">
        <f t="shared" si="40"/>
        <v>0</v>
      </c>
      <c r="J119" s="268">
        <f t="shared" si="40"/>
        <v>0</v>
      </c>
      <c r="K119" s="268">
        <f t="shared" si="40"/>
        <v>0</v>
      </c>
      <c r="L119" s="268">
        <f t="shared" si="40"/>
        <v>0</v>
      </c>
      <c r="M119" s="268">
        <f t="shared" si="40"/>
        <v>0</v>
      </c>
      <c r="N119" s="268">
        <f t="shared" si="40"/>
        <v>0</v>
      </c>
      <c r="O119" s="268">
        <f t="shared" si="40"/>
        <v>0</v>
      </c>
      <c r="P119" s="268">
        <f t="shared" si="40"/>
        <v>0</v>
      </c>
      <c r="Q119" s="268">
        <f t="shared" si="40"/>
        <v>0</v>
      </c>
      <c r="R119" s="268">
        <f t="shared" si="40"/>
        <v>0</v>
      </c>
      <c r="T119" s="81">
        <f>SUM(E119,J119)</f>
        <v>0</v>
      </c>
    </row>
    <row r="120" spans="1:20" s="43" customFormat="1" ht="56.25" hidden="1" customHeight="1" x14ac:dyDescent="0.3">
      <c r="A120" s="102" t="s">
        <v>142</v>
      </c>
      <c r="B120" s="102" t="s">
        <v>89</v>
      </c>
      <c r="C120" s="102" t="s">
        <v>43</v>
      </c>
      <c r="D120" s="163" t="s">
        <v>288</v>
      </c>
      <c r="E120" s="167">
        <f t="shared" ref="E120:E122" si="41">SUM(F120,I120)</f>
        <v>0</v>
      </c>
      <c r="F120" s="167"/>
      <c r="G120" s="277"/>
      <c r="H120" s="277"/>
      <c r="I120" s="277"/>
      <c r="J120" s="167">
        <f t="shared" ref="J120:J124" si="42">SUM(L120,O120)</f>
        <v>0</v>
      </c>
      <c r="K120" s="167"/>
      <c r="L120" s="285"/>
      <c r="M120" s="285"/>
      <c r="N120" s="285"/>
      <c r="O120" s="167"/>
      <c r="P120" s="285"/>
      <c r="Q120" s="285"/>
      <c r="R120" s="146">
        <f t="shared" si="5"/>
        <v>0</v>
      </c>
    </row>
    <row r="121" spans="1:20" s="43" customFormat="1" ht="57" hidden="1" customHeight="1" x14ac:dyDescent="0.3">
      <c r="A121" s="169" t="s">
        <v>244</v>
      </c>
      <c r="B121" s="102" t="s">
        <v>245</v>
      </c>
      <c r="C121" s="102" t="s">
        <v>48</v>
      </c>
      <c r="D121" s="194" t="s">
        <v>246</v>
      </c>
      <c r="E121" s="167">
        <f t="shared" si="41"/>
        <v>0</v>
      </c>
      <c r="F121" s="167"/>
      <c r="G121" s="286"/>
      <c r="H121" s="286"/>
      <c r="I121" s="286"/>
      <c r="J121" s="277">
        <f t="shared" si="42"/>
        <v>0</v>
      </c>
      <c r="K121" s="277"/>
      <c r="L121" s="285"/>
      <c r="M121" s="285"/>
      <c r="N121" s="285"/>
      <c r="O121" s="277"/>
      <c r="P121" s="285"/>
      <c r="Q121" s="285"/>
      <c r="R121" s="146">
        <f t="shared" si="5"/>
        <v>0</v>
      </c>
    </row>
    <row r="122" spans="1:20" s="43" customFormat="1" ht="39" hidden="1" customHeight="1" x14ac:dyDescent="0.3">
      <c r="A122" s="195" t="s">
        <v>162</v>
      </c>
      <c r="B122" s="195" t="s">
        <v>82</v>
      </c>
      <c r="C122" s="195" t="s">
        <v>164</v>
      </c>
      <c r="D122" s="189" t="s">
        <v>163</v>
      </c>
      <c r="E122" s="167">
        <f t="shared" si="41"/>
        <v>0</v>
      </c>
      <c r="F122" s="167"/>
      <c r="G122" s="286"/>
      <c r="H122" s="286"/>
      <c r="I122" s="286"/>
      <c r="J122" s="277">
        <f t="shared" si="42"/>
        <v>0</v>
      </c>
      <c r="K122" s="277"/>
      <c r="L122" s="196"/>
      <c r="M122" s="196"/>
      <c r="N122" s="196"/>
      <c r="O122" s="277"/>
      <c r="P122" s="196"/>
      <c r="Q122" s="286"/>
      <c r="R122" s="146">
        <f t="shared" si="5"/>
        <v>0</v>
      </c>
    </row>
    <row r="123" spans="1:20" s="43" customFormat="1" ht="31.5" hidden="1" customHeight="1" x14ac:dyDescent="0.3">
      <c r="A123" s="160" t="s">
        <v>237</v>
      </c>
      <c r="B123" s="102" t="s">
        <v>212</v>
      </c>
      <c r="C123" s="102" t="s">
        <v>164</v>
      </c>
      <c r="D123" s="161" t="s">
        <v>213</v>
      </c>
      <c r="E123" s="167">
        <f>SUM(F123,I123)</f>
        <v>0</v>
      </c>
      <c r="F123" s="167"/>
      <c r="G123" s="286"/>
      <c r="H123" s="286"/>
      <c r="I123" s="286"/>
      <c r="J123" s="277">
        <f t="shared" si="42"/>
        <v>0</v>
      </c>
      <c r="K123" s="167"/>
      <c r="L123" s="196"/>
      <c r="M123" s="196"/>
      <c r="N123" s="196"/>
      <c r="O123" s="167"/>
      <c r="P123" s="196"/>
      <c r="Q123" s="286"/>
      <c r="R123" s="146">
        <f t="shared" si="5"/>
        <v>0</v>
      </c>
    </row>
    <row r="124" spans="1:20" s="43" customFormat="1" ht="36.75" hidden="1" customHeight="1" x14ac:dyDescent="0.3">
      <c r="A124" s="102" t="s">
        <v>253</v>
      </c>
      <c r="B124" s="102" t="s">
        <v>254</v>
      </c>
      <c r="C124" s="102" t="s">
        <v>164</v>
      </c>
      <c r="D124" s="161" t="s">
        <v>255</v>
      </c>
      <c r="E124" s="167">
        <f>SUM(F124,I124)</f>
        <v>0</v>
      </c>
      <c r="F124" s="167"/>
      <c r="G124" s="277"/>
      <c r="H124" s="277"/>
      <c r="I124" s="277"/>
      <c r="J124" s="277">
        <f t="shared" si="42"/>
        <v>0</v>
      </c>
      <c r="K124" s="167"/>
      <c r="L124" s="285"/>
      <c r="M124" s="285"/>
      <c r="N124" s="285"/>
      <c r="O124" s="167"/>
      <c r="P124" s="286"/>
      <c r="Q124" s="285"/>
      <c r="R124" s="146">
        <f t="shared" si="5"/>
        <v>0</v>
      </c>
    </row>
    <row r="125" spans="1:20" s="43" customFormat="1" ht="55.5" hidden="1" customHeight="1" x14ac:dyDescent="0.3">
      <c r="A125" s="61" t="s">
        <v>407</v>
      </c>
      <c r="B125" s="153"/>
      <c r="C125" s="153"/>
      <c r="D125" s="199" t="s">
        <v>408</v>
      </c>
      <c r="E125" s="154">
        <f>SUM(E126)</f>
        <v>0</v>
      </c>
      <c r="F125" s="154">
        <f t="shared" ref="F125:Q125" si="43">SUM(F126)</f>
        <v>0</v>
      </c>
      <c r="G125" s="154">
        <f t="shared" si="43"/>
        <v>0</v>
      </c>
      <c r="H125" s="154">
        <f t="shared" si="43"/>
        <v>0</v>
      </c>
      <c r="I125" s="154">
        <f t="shared" si="43"/>
        <v>0</v>
      </c>
      <c r="J125" s="154">
        <f t="shared" si="43"/>
        <v>0</v>
      </c>
      <c r="K125" s="154">
        <f t="shared" si="43"/>
        <v>0</v>
      </c>
      <c r="L125" s="154">
        <f t="shared" si="43"/>
        <v>0</v>
      </c>
      <c r="M125" s="154">
        <f t="shared" si="43"/>
        <v>0</v>
      </c>
      <c r="N125" s="154">
        <f t="shared" si="43"/>
        <v>0</v>
      </c>
      <c r="O125" s="154">
        <f t="shared" si="43"/>
        <v>0</v>
      </c>
      <c r="P125" s="154">
        <f t="shared" si="43"/>
        <v>0</v>
      </c>
      <c r="Q125" s="154">
        <f t="shared" si="43"/>
        <v>0</v>
      </c>
      <c r="R125" s="154">
        <f t="shared" ref="R125:R131" si="44">SUM(J125,E125)</f>
        <v>0</v>
      </c>
      <c r="T125" s="48">
        <f t="shared" ref="T125:T126" si="45">SUM(E125,J125)</f>
        <v>0</v>
      </c>
    </row>
    <row r="126" spans="1:20" s="43" customFormat="1" ht="57" hidden="1" customHeight="1" x14ac:dyDescent="0.3">
      <c r="A126" s="61" t="s">
        <v>409</v>
      </c>
      <c r="B126" s="153"/>
      <c r="C126" s="153"/>
      <c r="D126" s="199" t="s">
        <v>408</v>
      </c>
      <c r="E126" s="154">
        <f>SUM(E127:E128)</f>
        <v>0</v>
      </c>
      <c r="F126" s="154">
        <f t="shared" ref="F126:R126" si="46">SUM(F127:F128)</f>
        <v>0</v>
      </c>
      <c r="G126" s="154">
        <f t="shared" si="46"/>
        <v>0</v>
      </c>
      <c r="H126" s="154">
        <f t="shared" si="46"/>
        <v>0</v>
      </c>
      <c r="I126" s="154">
        <f t="shared" si="46"/>
        <v>0</v>
      </c>
      <c r="J126" s="154">
        <f t="shared" si="46"/>
        <v>0</v>
      </c>
      <c r="K126" s="154">
        <f t="shared" si="46"/>
        <v>0</v>
      </c>
      <c r="L126" s="154">
        <f t="shared" si="46"/>
        <v>0</v>
      </c>
      <c r="M126" s="154">
        <f t="shared" si="46"/>
        <v>0</v>
      </c>
      <c r="N126" s="154">
        <f t="shared" si="46"/>
        <v>0</v>
      </c>
      <c r="O126" s="154">
        <f t="shared" si="46"/>
        <v>0</v>
      </c>
      <c r="P126" s="154">
        <f t="shared" si="46"/>
        <v>0</v>
      </c>
      <c r="Q126" s="154">
        <f t="shared" si="46"/>
        <v>0</v>
      </c>
      <c r="R126" s="154">
        <f t="shared" si="46"/>
        <v>0</v>
      </c>
      <c r="T126" s="48">
        <f t="shared" si="45"/>
        <v>0</v>
      </c>
    </row>
    <row r="127" spans="1:20" s="43" customFormat="1" ht="54" hidden="1" customHeight="1" x14ac:dyDescent="0.3">
      <c r="A127" s="77" t="s">
        <v>410</v>
      </c>
      <c r="B127" s="77" t="s">
        <v>89</v>
      </c>
      <c r="C127" s="102" t="s">
        <v>43</v>
      </c>
      <c r="D127" s="163" t="s">
        <v>288</v>
      </c>
      <c r="E127" s="104">
        <f>SUM(F127,I127)</f>
        <v>0</v>
      </c>
      <c r="F127" s="146"/>
      <c r="G127" s="146"/>
      <c r="H127" s="146"/>
      <c r="I127" s="146"/>
      <c r="J127" s="167">
        <f>SUM(L127,O127)</f>
        <v>0</v>
      </c>
      <c r="K127" s="146"/>
      <c r="L127" s="146"/>
      <c r="M127" s="146"/>
      <c r="N127" s="146"/>
      <c r="O127" s="146"/>
      <c r="P127" s="146"/>
      <c r="Q127" s="146"/>
      <c r="R127" s="104">
        <f t="shared" si="44"/>
        <v>0</v>
      </c>
    </row>
    <row r="128" spans="1:20" s="43" customFormat="1" ht="56.25" hidden="1" customHeight="1" x14ac:dyDescent="0.3">
      <c r="A128" s="77" t="s">
        <v>411</v>
      </c>
      <c r="B128" s="77" t="s">
        <v>175</v>
      </c>
      <c r="C128" s="102" t="s">
        <v>164</v>
      </c>
      <c r="D128" s="103" t="s">
        <v>174</v>
      </c>
      <c r="E128" s="104"/>
      <c r="F128" s="146"/>
      <c r="G128" s="146"/>
      <c r="H128" s="146"/>
      <c r="I128" s="146"/>
      <c r="J128" s="167">
        <f>SUM(L128,O128)</f>
        <v>0</v>
      </c>
      <c r="K128" s="146"/>
      <c r="L128" s="146"/>
      <c r="M128" s="146"/>
      <c r="N128" s="146"/>
      <c r="O128" s="146"/>
      <c r="P128" s="146"/>
      <c r="Q128" s="146"/>
      <c r="R128" s="104">
        <f t="shared" si="44"/>
        <v>0</v>
      </c>
    </row>
    <row r="129" spans="1:20" s="43" customFormat="1" ht="53.25" hidden="1" customHeight="1" x14ac:dyDescent="0.3">
      <c r="A129" s="61" t="s">
        <v>412</v>
      </c>
      <c r="B129" s="153"/>
      <c r="C129" s="153"/>
      <c r="D129" s="199" t="s">
        <v>413</v>
      </c>
      <c r="E129" s="154">
        <f>SUM(E130)</f>
        <v>0</v>
      </c>
      <c r="F129" s="154">
        <f t="shared" ref="F129:Q130" si="47">SUM(F130)</f>
        <v>0</v>
      </c>
      <c r="G129" s="154">
        <f t="shared" si="47"/>
        <v>0</v>
      </c>
      <c r="H129" s="154">
        <f t="shared" si="47"/>
        <v>0</v>
      </c>
      <c r="I129" s="154">
        <f t="shared" si="47"/>
        <v>0</v>
      </c>
      <c r="J129" s="154">
        <f t="shared" si="47"/>
        <v>0</v>
      </c>
      <c r="K129" s="154">
        <f t="shared" si="47"/>
        <v>0</v>
      </c>
      <c r="L129" s="154">
        <f t="shared" si="47"/>
        <v>0</v>
      </c>
      <c r="M129" s="154">
        <f t="shared" si="47"/>
        <v>0</v>
      </c>
      <c r="N129" s="154">
        <f t="shared" si="47"/>
        <v>0</v>
      </c>
      <c r="O129" s="154">
        <f t="shared" si="47"/>
        <v>0</v>
      </c>
      <c r="P129" s="154">
        <f t="shared" si="47"/>
        <v>0</v>
      </c>
      <c r="Q129" s="154">
        <f t="shared" si="47"/>
        <v>0</v>
      </c>
      <c r="R129" s="154">
        <f t="shared" si="44"/>
        <v>0</v>
      </c>
      <c r="T129" s="48">
        <f t="shared" ref="T129:T130" si="48">SUM(E129,J129)</f>
        <v>0</v>
      </c>
    </row>
    <row r="130" spans="1:20" s="43" customFormat="1" ht="60" hidden="1" customHeight="1" x14ac:dyDescent="0.3">
      <c r="A130" s="61" t="s">
        <v>414</v>
      </c>
      <c r="B130" s="153"/>
      <c r="C130" s="153"/>
      <c r="D130" s="199" t="s">
        <v>413</v>
      </c>
      <c r="E130" s="154">
        <f>SUM(E131)</f>
        <v>0</v>
      </c>
      <c r="F130" s="154">
        <f t="shared" si="47"/>
        <v>0</v>
      </c>
      <c r="G130" s="154">
        <f t="shared" si="47"/>
        <v>0</v>
      </c>
      <c r="H130" s="154">
        <f t="shared" si="47"/>
        <v>0</v>
      </c>
      <c r="I130" s="154">
        <f t="shared" si="47"/>
        <v>0</v>
      </c>
      <c r="J130" s="154">
        <f t="shared" si="47"/>
        <v>0</v>
      </c>
      <c r="K130" s="154">
        <f t="shared" si="47"/>
        <v>0</v>
      </c>
      <c r="L130" s="154">
        <f t="shared" si="47"/>
        <v>0</v>
      </c>
      <c r="M130" s="154">
        <f t="shared" si="47"/>
        <v>0</v>
      </c>
      <c r="N130" s="154">
        <f t="shared" si="47"/>
        <v>0</v>
      </c>
      <c r="O130" s="154">
        <f t="shared" si="47"/>
        <v>0</v>
      </c>
      <c r="P130" s="154">
        <f t="shared" si="47"/>
        <v>0</v>
      </c>
      <c r="Q130" s="154">
        <f t="shared" si="47"/>
        <v>0</v>
      </c>
      <c r="R130" s="154">
        <f t="shared" si="44"/>
        <v>0</v>
      </c>
      <c r="T130" s="48">
        <f t="shared" si="48"/>
        <v>0</v>
      </c>
    </row>
    <row r="131" spans="1:20" s="43" customFormat="1" ht="8.25" hidden="1" customHeight="1" x14ac:dyDescent="0.3">
      <c r="A131" s="193" t="s">
        <v>415</v>
      </c>
      <c r="B131" s="193" t="s">
        <v>89</v>
      </c>
      <c r="C131" s="193" t="s">
        <v>43</v>
      </c>
      <c r="D131" s="163" t="s">
        <v>288</v>
      </c>
      <c r="E131" s="104">
        <f>SUM(F131,I131)</f>
        <v>0</v>
      </c>
      <c r="F131" s="146"/>
      <c r="G131" s="146"/>
      <c r="H131" s="146"/>
      <c r="I131" s="146"/>
      <c r="J131" s="167">
        <f>SUM(L131,O131)</f>
        <v>0</v>
      </c>
      <c r="K131" s="146"/>
      <c r="L131" s="146"/>
      <c r="M131" s="146"/>
      <c r="N131" s="146"/>
      <c r="O131" s="146"/>
      <c r="P131" s="146"/>
      <c r="Q131" s="146"/>
      <c r="R131" s="104">
        <f t="shared" si="44"/>
        <v>0</v>
      </c>
    </row>
    <row r="132" spans="1:20" s="47" customFormat="1" ht="59.25" hidden="1" customHeight="1" x14ac:dyDescent="0.3">
      <c r="A132" s="71"/>
      <c r="B132" s="71" t="s">
        <v>89</v>
      </c>
      <c r="C132" s="71" t="s">
        <v>43</v>
      </c>
      <c r="D132" s="97" t="s">
        <v>288</v>
      </c>
      <c r="E132" s="98">
        <f>SUM(F132,I132)</f>
        <v>0</v>
      </c>
      <c r="F132" s="145"/>
      <c r="G132" s="98"/>
      <c r="H132" s="74"/>
      <c r="I132" s="74"/>
      <c r="J132" s="106">
        <f>SUM(L132,O132)</f>
        <v>0</v>
      </c>
      <c r="K132" s="156"/>
      <c r="L132" s="74"/>
      <c r="M132" s="74"/>
      <c r="N132" s="74"/>
      <c r="O132" s="74"/>
      <c r="P132" s="74"/>
      <c r="Q132" s="74"/>
      <c r="R132" s="98">
        <f>SUM(J132,E132)</f>
        <v>0</v>
      </c>
    </row>
    <row r="133" spans="1:20" s="47" customFormat="1" ht="55.5" hidden="1" customHeight="1" x14ac:dyDescent="0.3">
      <c r="A133" s="71"/>
      <c r="B133" s="134">
        <v>3031</v>
      </c>
      <c r="C133" s="134">
        <v>1030</v>
      </c>
      <c r="D133" s="115" t="s">
        <v>268</v>
      </c>
      <c r="E133" s="98">
        <f t="shared" ref="E133:E142" si="49">SUM(F133,I133)</f>
        <v>0</v>
      </c>
      <c r="F133" s="145"/>
      <c r="G133" s="98"/>
      <c r="H133" s="74"/>
      <c r="I133" s="74"/>
      <c r="J133" s="106">
        <f t="shared" ref="J133:J142" si="50">SUM(L133,O133)</f>
        <v>0</v>
      </c>
      <c r="K133" s="156"/>
      <c r="L133" s="74"/>
      <c r="M133" s="74"/>
      <c r="N133" s="74"/>
      <c r="O133" s="74"/>
      <c r="P133" s="74"/>
      <c r="Q133" s="74"/>
      <c r="R133" s="98">
        <f t="shared" ref="R133:R150" si="51">SUM(J133,E133)</f>
        <v>0</v>
      </c>
    </row>
    <row r="134" spans="1:20" s="47" customFormat="1" ht="38.25" hidden="1" customHeight="1" x14ac:dyDescent="0.3">
      <c r="A134" s="71"/>
      <c r="B134" s="134">
        <v>3032</v>
      </c>
      <c r="C134" s="369">
        <v>1070</v>
      </c>
      <c r="D134" s="115" t="s">
        <v>271</v>
      </c>
      <c r="E134" s="98">
        <f t="shared" si="49"/>
        <v>0</v>
      </c>
      <c r="F134" s="145"/>
      <c r="G134" s="98"/>
      <c r="H134" s="74"/>
      <c r="I134" s="74"/>
      <c r="J134" s="106">
        <f t="shared" si="50"/>
        <v>0</v>
      </c>
      <c r="K134" s="156"/>
      <c r="L134" s="74"/>
      <c r="M134" s="74"/>
      <c r="N134" s="74"/>
      <c r="O134" s="74"/>
      <c r="P134" s="74"/>
      <c r="Q134" s="74"/>
      <c r="R134" s="98">
        <f t="shared" si="51"/>
        <v>0</v>
      </c>
    </row>
    <row r="135" spans="1:20" s="47" customFormat="1" ht="59.25" hidden="1" customHeight="1" x14ac:dyDescent="0.3">
      <c r="A135" s="71"/>
      <c r="B135" s="134">
        <v>3033</v>
      </c>
      <c r="C135" s="369">
        <v>1070</v>
      </c>
      <c r="D135" s="115" t="s">
        <v>274</v>
      </c>
      <c r="E135" s="98">
        <f t="shared" si="49"/>
        <v>0</v>
      </c>
      <c r="F135" s="145"/>
      <c r="G135" s="98"/>
      <c r="H135" s="74"/>
      <c r="I135" s="74"/>
      <c r="J135" s="106">
        <f t="shared" si="50"/>
        <v>0</v>
      </c>
      <c r="K135" s="156"/>
      <c r="L135" s="74"/>
      <c r="M135" s="74"/>
      <c r="N135" s="74"/>
      <c r="O135" s="74"/>
      <c r="P135" s="74"/>
      <c r="Q135" s="74"/>
      <c r="R135" s="98">
        <f t="shared" si="51"/>
        <v>0</v>
      </c>
    </row>
    <row r="136" spans="1:20" s="47" customFormat="1" ht="133.5" hidden="1" customHeight="1" x14ac:dyDescent="0.3">
      <c r="A136" s="71"/>
      <c r="B136" s="71" t="s">
        <v>79</v>
      </c>
      <c r="C136" s="71" t="s">
        <v>57</v>
      </c>
      <c r="D136" s="97" t="s">
        <v>147</v>
      </c>
      <c r="E136" s="98">
        <f t="shared" si="49"/>
        <v>0</v>
      </c>
      <c r="F136" s="145"/>
      <c r="G136" s="98"/>
      <c r="H136" s="74"/>
      <c r="I136" s="74"/>
      <c r="J136" s="106">
        <f t="shared" si="50"/>
        <v>0</v>
      </c>
      <c r="K136" s="156"/>
      <c r="L136" s="74"/>
      <c r="M136" s="74"/>
      <c r="N136" s="74"/>
      <c r="O136" s="74"/>
      <c r="P136" s="74"/>
      <c r="Q136" s="74"/>
      <c r="R136" s="98">
        <f t="shared" si="51"/>
        <v>0</v>
      </c>
    </row>
    <row r="137" spans="1:20" s="47" customFormat="1" ht="77.25" hidden="1" customHeight="1" x14ac:dyDescent="0.3">
      <c r="A137" s="71"/>
      <c r="B137" s="370" t="s">
        <v>149</v>
      </c>
      <c r="C137" s="71" t="s">
        <v>20</v>
      </c>
      <c r="D137" s="371" t="s">
        <v>189</v>
      </c>
      <c r="E137" s="98">
        <f t="shared" si="49"/>
        <v>0</v>
      </c>
      <c r="F137" s="145"/>
      <c r="G137" s="98"/>
      <c r="H137" s="74"/>
      <c r="I137" s="74"/>
      <c r="J137" s="106">
        <f t="shared" si="50"/>
        <v>0</v>
      </c>
      <c r="K137" s="156"/>
      <c r="L137" s="74"/>
      <c r="M137" s="74"/>
      <c r="N137" s="74"/>
      <c r="O137" s="74"/>
      <c r="P137" s="74"/>
      <c r="Q137" s="74"/>
      <c r="R137" s="98">
        <f t="shared" si="51"/>
        <v>0</v>
      </c>
    </row>
    <row r="138" spans="1:20" s="377" customFormat="1" ht="299.25" hidden="1" customHeight="1" x14ac:dyDescent="0.2">
      <c r="A138" s="150"/>
      <c r="B138" s="150" t="s">
        <v>417</v>
      </c>
      <c r="C138" s="150" t="s">
        <v>418</v>
      </c>
      <c r="D138" s="372" t="s">
        <v>419</v>
      </c>
      <c r="E138" s="373">
        <f t="shared" si="49"/>
        <v>0</v>
      </c>
      <c r="F138" s="374"/>
      <c r="G138" s="373"/>
      <c r="H138" s="375"/>
      <c r="I138" s="375"/>
      <c r="J138" s="376">
        <f t="shared" si="50"/>
        <v>0</v>
      </c>
      <c r="K138" s="373"/>
      <c r="L138" s="375"/>
      <c r="M138" s="375"/>
      <c r="N138" s="375"/>
      <c r="O138" s="373"/>
      <c r="P138" s="375"/>
      <c r="Q138" s="375"/>
      <c r="R138" s="373">
        <f t="shared" si="51"/>
        <v>0</v>
      </c>
    </row>
    <row r="139" spans="1:20" s="50" customFormat="1" ht="39" hidden="1" customHeight="1" x14ac:dyDescent="0.3">
      <c r="A139" s="155"/>
      <c r="B139" s="378"/>
      <c r="C139" s="155"/>
      <c r="D139" s="379" t="s">
        <v>176</v>
      </c>
      <c r="E139" s="279">
        <f t="shared" si="49"/>
        <v>0</v>
      </c>
      <c r="F139" s="74"/>
      <c r="G139" s="279"/>
      <c r="H139" s="74"/>
      <c r="I139" s="74"/>
      <c r="J139" s="113">
        <f t="shared" si="50"/>
        <v>0</v>
      </c>
      <c r="K139" s="279"/>
      <c r="L139" s="74"/>
      <c r="M139" s="74"/>
      <c r="N139" s="74"/>
      <c r="O139" s="279"/>
      <c r="P139" s="74"/>
      <c r="Q139" s="74"/>
      <c r="R139" s="279">
        <f t="shared" si="51"/>
        <v>0</v>
      </c>
    </row>
    <row r="140" spans="1:20" s="377" customFormat="1" ht="318.75" hidden="1" customHeight="1" x14ac:dyDescent="0.2">
      <c r="A140" s="150"/>
      <c r="B140" s="380" t="s">
        <v>420</v>
      </c>
      <c r="C140" s="150" t="s">
        <v>418</v>
      </c>
      <c r="D140" s="381" t="s">
        <v>421</v>
      </c>
      <c r="E140" s="373">
        <f t="shared" si="49"/>
        <v>0</v>
      </c>
      <c r="F140" s="374"/>
      <c r="G140" s="373"/>
      <c r="H140" s="375"/>
      <c r="I140" s="375"/>
      <c r="J140" s="376">
        <f t="shared" si="50"/>
        <v>0</v>
      </c>
      <c r="K140" s="373"/>
      <c r="L140" s="375"/>
      <c r="M140" s="375"/>
      <c r="N140" s="375"/>
      <c r="O140" s="373"/>
      <c r="P140" s="375"/>
      <c r="Q140" s="375"/>
      <c r="R140" s="373">
        <f t="shared" si="51"/>
        <v>0</v>
      </c>
    </row>
    <row r="141" spans="1:20" s="47" customFormat="1" ht="45.75" hidden="1" customHeight="1" x14ac:dyDescent="0.3">
      <c r="A141" s="71"/>
      <c r="B141" s="71"/>
      <c r="C141" s="71"/>
      <c r="D141" s="379" t="s">
        <v>176</v>
      </c>
      <c r="E141" s="279">
        <f t="shared" si="49"/>
        <v>0</v>
      </c>
      <c r="F141" s="145"/>
      <c r="G141" s="98"/>
      <c r="H141" s="74"/>
      <c r="I141" s="74"/>
      <c r="J141" s="113">
        <f t="shared" si="50"/>
        <v>0</v>
      </c>
      <c r="K141" s="279"/>
      <c r="L141" s="74"/>
      <c r="M141" s="74"/>
      <c r="N141" s="74"/>
      <c r="O141" s="74"/>
      <c r="P141" s="74"/>
      <c r="Q141" s="74"/>
      <c r="R141" s="98">
        <f t="shared" si="51"/>
        <v>0</v>
      </c>
    </row>
    <row r="142" spans="1:20" s="47" customFormat="1" ht="39.75" hidden="1" customHeight="1" x14ac:dyDescent="0.3">
      <c r="A142" s="71"/>
      <c r="B142" s="382" t="s">
        <v>111</v>
      </c>
      <c r="C142" s="71" t="s">
        <v>49</v>
      </c>
      <c r="D142" s="371" t="s">
        <v>112</v>
      </c>
      <c r="E142" s="98">
        <f t="shared" si="49"/>
        <v>0</v>
      </c>
      <c r="F142" s="145"/>
      <c r="G142" s="98"/>
      <c r="H142" s="74"/>
      <c r="I142" s="74"/>
      <c r="J142" s="106">
        <f t="shared" si="50"/>
        <v>0</v>
      </c>
      <c r="K142" s="156"/>
      <c r="L142" s="74"/>
      <c r="M142" s="74"/>
      <c r="N142" s="74"/>
      <c r="O142" s="74"/>
      <c r="P142" s="74"/>
      <c r="Q142" s="74"/>
      <c r="R142" s="98">
        <f t="shared" si="51"/>
        <v>0</v>
      </c>
    </row>
    <row r="143" spans="1:20" s="47" customFormat="1" ht="39.75" hidden="1" customHeight="1" x14ac:dyDescent="0.3">
      <c r="A143" s="71"/>
      <c r="B143" s="71" t="s">
        <v>422</v>
      </c>
      <c r="C143" s="71" t="s">
        <v>55</v>
      </c>
      <c r="D143" s="97" t="s">
        <v>423</v>
      </c>
      <c r="E143" s="98"/>
      <c r="F143" s="145"/>
      <c r="G143" s="98"/>
      <c r="H143" s="74"/>
      <c r="I143" s="74"/>
      <c r="J143" s="106">
        <f>SUM(L143,O143)</f>
        <v>0</v>
      </c>
      <c r="K143" s="98"/>
      <c r="L143" s="74"/>
      <c r="M143" s="74"/>
      <c r="N143" s="74"/>
      <c r="O143" s="98"/>
      <c r="P143" s="74"/>
      <c r="Q143" s="74"/>
      <c r="R143" s="98">
        <f t="shared" si="51"/>
        <v>0</v>
      </c>
    </row>
    <row r="144" spans="1:20" s="252" customFormat="1" ht="42.75" customHeight="1" x14ac:dyDescent="0.3">
      <c r="A144" s="249" t="s">
        <v>134</v>
      </c>
      <c r="B144" s="250"/>
      <c r="C144" s="250"/>
      <c r="D144" s="251" t="s">
        <v>87</v>
      </c>
      <c r="E144" s="298">
        <f>SUM(E145)</f>
        <v>18600000</v>
      </c>
      <c r="F144" s="299">
        <f t="shared" ref="F144:Q144" si="52">SUM(F145)</f>
        <v>0</v>
      </c>
      <c r="G144" s="299">
        <f t="shared" si="52"/>
        <v>0</v>
      </c>
      <c r="H144" s="299">
        <f t="shared" si="52"/>
        <v>0</v>
      </c>
      <c r="I144" s="299">
        <f t="shared" si="52"/>
        <v>0</v>
      </c>
      <c r="J144" s="299">
        <f t="shared" si="52"/>
        <v>0</v>
      </c>
      <c r="K144" s="299">
        <f t="shared" si="52"/>
        <v>0</v>
      </c>
      <c r="L144" s="299">
        <f t="shared" si="52"/>
        <v>0</v>
      </c>
      <c r="M144" s="299">
        <f t="shared" si="52"/>
        <v>0</v>
      </c>
      <c r="N144" s="299">
        <f t="shared" si="52"/>
        <v>0</v>
      </c>
      <c r="O144" s="299">
        <f t="shared" si="52"/>
        <v>0</v>
      </c>
      <c r="P144" s="299">
        <f t="shared" si="52"/>
        <v>0</v>
      </c>
      <c r="Q144" s="299">
        <f t="shared" si="52"/>
        <v>0</v>
      </c>
      <c r="R144" s="298">
        <f t="shared" si="51"/>
        <v>18600000</v>
      </c>
      <c r="T144" s="253">
        <f t="shared" ref="T144:T145" si="53">SUM(E144,J144)</f>
        <v>18600000</v>
      </c>
    </row>
    <row r="145" spans="1:221" s="252" customFormat="1" ht="43.5" customHeight="1" x14ac:dyDescent="0.3">
      <c r="A145" s="249" t="s">
        <v>135</v>
      </c>
      <c r="B145" s="250"/>
      <c r="C145" s="250"/>
      <c r="D145" s="251" t="s">
        <v>87</v>
      </c>
      <c r="E145" s="298">
        <f>SUM(E146:E150)</f>
        <v>18600000</v>
      </c>
      <c r="F145" s="299">
        <f t="shared" ref="F145:P145" si="54">SUM(F146:F150)</f>
        <v>0</v>
      </c>
      <c r="G145" s="299">
        <f t="shared" si="54"/>
        <v>0</v>
      </c>
      <c r="H145" s="299">
        <f t="shared" si="54"/>
        <v>0</v>
      </c>
      <c r="I145" s="299">
        <f t="shared" si="54"/>
        <v>0</v>
      </c>
      <c r="J145" s="299">
        <f t="shared" si="54"/>
        <v>0</v>
      </c>
      <c r="K145" s="299">
        <f t="shared" si="54"/>
        <v>0</v>
      </c>
      <c r="L145" s="299">
        <f t="shared" si="54"/>
        <v>0</v>
      </c>
      <c r="M145" s="299">
        <f t="shared" si="54"/>
        <v>0</v>
      </c>
      <c r="N145" s="299">
        <f t="shared" si="54"/>
        <v>0</v>
      </c>
      <c r="O145" s="299">
        <f t="shared" si="54"/>
        <v>0</v>
      </c>
      <c r="P145" s="299">
        <f t="shared" si="54"/>
        <v>0</v>
      </c>
      <c r="Q145" s="299">
        <f>SUM(Q146)</f>
        <v>0</v>
      </c>
      <c r="R145" s="298">
        <f t="shared" si="51"/>
        <v>18600000</v>
      </c>
      <c r="T145" s="253">
        <f t="shared" si="53"/>
        <v>18600000</v>
      </c>
    </row>
    <row r="146" spans="1:221" s="252" customFormat="1" ht="49.5" hidden="1" customHeight="1" x14ac:dyDescent="0.3">
      <c r="A146" s="254" t="s">
        <v>133</v>
      </c>
      <c r="B146" s="255" t="s">
        <v>89</v>
      </c>
      <c r="C146" s="255" t="s">
        <v>43</v>
      </c>
      <c r="D146" s="256" t="s">
        <v>288</v>
      </c>
      <c r="E146" s="300">
        <f>SUM(F146,I146)</f>
        <v>0</v>
      </c>
      <c r="F146" s="301"/>
      <c r="G146" s="302"/>
      <c r="H146" s="302"/>
      <c r="I146" s="302"/>
      <c r="J146" s="303">
        <f t="shared" ref="J146:J149" si="55">SUM(L146,O146)</f>
        <v>0</v>
      </c>
      <c r="K146" s="304"/>
      <c r="L146" s="302"/>
      <c r="M146" s="302"/>
      <c r="N146" s="302"/>
      <c r="O146" s="302"/>
      <c r="P146" s="302"/>
      <c r="Q146" s="302"/>
      <c r="R146" s="303">
        <f t="shared" si="51"/>
        <v>0</v>
      </c>
    </row>
    <row r="147" spans="1:221" s="261" customFormat="1" ht="36.75" hidden="1" customHeight="1" x14ac:dyDescent="0.3">
      <c r="A147" s="257" t="s">
        <v>136</v>
      </c>
      <c r="B147" s="258" t="s">
        <v>137</v>
      </c>
      <c r="C147" s="258" t="s">
        <v>54</v>
      </c>
      <c r="D147" s="259" t="s">
        <v>138</v>
      </c>
      <c r="E147" s="300"/>
      <c r="F147" s="305"/>
      <c r="G147" s="300"/>
      <c r="H147" s="300"/>
      <c r="I147" s="300"/>
      <c r="J147" s="303">
        <f t="shared" si="55"/>
        <v>0</v>
      </c>
      <c r="K147" s="306"/>
      <c r="L147" s="300"/>
      <c r="M147" s="300"/>
      <c r="N147" s="300"/>
      <c r="O147" s="300"/>
      <c r="P147" s="300"/>
      <c r="Q147" s="300"/>
      <c r="R147" s="303">
        <f t="shared" si="51"/>
        <v>0</v>
      </c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60"/>
      <c r="AK147" s="260"/>
      <c r="AL147" s="260"/>
      <c r="AM147" s="260"/>
      <c r="AN147" s="260"/>
      <c r="AO147" s="260"/>
      <c r="AP147" s="260"/>
      <c r="AQ147" s="260"/>
      <c r="AR147" s="260"/>
      <c r="AS147" s="260"/>
      <c r="AT147" s="260"/>
      <c r="AU147" s="260"/>
      <c r="AV147" s="260"/>
      <c r="AW147" s="260"/>
      <c r="AX147" s="260"/>
      <c r="AY147" s="260"/>
      <c r="AZ147" s="260"/>
      <c r="BA147" s="260"/>
      <c r="BB147" s="260"/>
      <c r="BC147" s="260"/>
      <c r="BD147" s="260"/>
      <c r="BE147" s="260"/>
      <c r="BF147" s="260"/>
      <c r="BG147" s="260"/>
      <c r="BH147" s="260"/>
      <c r="BI147" s="260"/>
      <c r="BJ147" s="260"/>
      <c r="BK147" s="260"/>
      <c r="BL147" s="260"/>
      <c r="BM147" s="260"/>
      <c r="BN147" s="260"/>
      <c r="BO147" s="260"/>
      <c r="BP147" s="260"/>
      <c r="BQ147" s="260"/>
      <c r="BR147" s="260"/>
      <c r="BS147" s="260"/>
      <c r="BT147" s="260"/>
      <c r="BU147" s="260"/>
      <c r="BV147" s="260"/>
      <c r="BW147" s="260"/>
      <c r="BX147" s="260"/>
      <c r="BY147" s="260"/>
      <c r="BZ147" s="260"/>
      <c r="CA147" s="260"/>
      <c r="CB147" s="260"/>
      <c r="CC147" s="260"/>
      <c r="CD147" s="260"/>
      <c r="CE147" s="260"/>
      <c r="CF147" s="260"/>
      <c r="CG147" s="260"/>
      <c r="CH147" s="260"/>
      <c r="CI147" s="260"/>
      <c r="CJ147" s="260"/>
      <c r="CK147" s="260"/>
      <c r="CL147" s="260"/>
      <c r="CM147" s="260"/>
      <c r="CN147" s="260"/>
      <c r="CO147" s="260"/>
      <c r="CP147" s="260"/>
      <c r="CQ147" s="260"/>
      <c r="CR147" s="260"/>
      <c r="CS147" s="260"/>
      <c r="CT147" s="260"/>
      <c r="CU147" s="260"/>
      <c r="CV147" s="260"/>
      <c r="CW147" s="260"/>
      <c r="CX147" s="260"/>
      <c r="CY147" s="260"/>
      <c r="CZ147" s="260"/>
      <c r="DA147" s="260"/>
      <c r="DB147" s="260"/>
      <c r="DC147" s="260"/>
      <c r="DD147" s="260"/>
      <c r="DE147" s="260"/>
      <c r="DF147" s="260"/>
      <c r="DG147" s="260"/>
      <c r="DH147" s="260"/>
      <c r="DI147" s="260"/>
      <c r="DJ147" s="260"/>
      <c r="DK147" s="260"/>
      <c r="DL147" s="260"/>
      <c r="DM147" s="260"/>
      <c r="DN147" s="260"/>
      <c r="DO147" s="260"/>
      <c r="DP147" s="260"/>
      <c r="DQ147" s="260"/>
      <c r="DR147" s="260"/>
      <c r="DS147" s="260"/>
      <c r="DT147" s="260"/>
      <c r="DU147" s="260"/>
      <c r="DV147" s="260"/>
      <c r="DW147" s="260"/>
      <c r="DX147" s="260"/>
      <c r="DY147" s="260"/>
      <c r="DZ147" s="260"/>
      <c r="EA147" s="260"/>
      <c r="EB147" s="260"/>
      <c r="EC147" s="260"/>
      <c r="ED147" s="260"/>
      <c r="EE147" s="260"/>
      <c r="EF147" s="260"/>
      <c r="EG147" s="260"/>
      <c r="EH147" s="260"/>
      <c r="EI147" s="260"/>
      <c r="EJ147" s="260"/>
      <c r="EK147" s="260"/>
      <c r="EL147" s="260"/>
      <c r="EM147" s="260"/>
      <c r="EN147" s="260"/>
      <c r="EO147" s="260"/>
      <c r="EP147" s="260"/>
      <c r="EQ147" s="260"/>
      <c r="ER147" s="260"/>
      <c r="ES147" s="260"/>
      <c r="ET147" s="260"/>
      <c r="EU147" s="260"/>
      <c r="EV147" s="260"/>
      <c r="EW147" s="260"/>
      <c r="EX147" s="260"/>
      <c r="EY147" s="260"/>
      <c r="EZ147" s="260"/>
      <c r="FA147" s="260"/>
      <c r="FB147" s="260"/>
      <c r="FC147" s="260"/>
      <c r="FD147" s="260"/>
      <c r="FE147" s="260"/>
      <c r="FF147" s="260"/>
      <c r="FG147" s="260"/>
      <c r="FH147" s="260"/>
      <c r="FI147" s="260"/>
      <c r="FJ147" s="260"/>
      <c r="FK147" s="260"/>
      <c r="FL147" s="260"/>
      <c r="FM147" s="260"/>
      <c r="FN147" s="260"/>
      <c r="FO147" s="260"/>
      <c r="FP147" s="260"/>
      <c r="FQ147" s="260"/>
      <c r="FR147" s="260"/>
      <c r="FS147" s="260"/>
      <c r="FT147" s="260"/>
      <c r="FU147" s="260"/>
      <c r="FV147" s="260"/>
      <c r="FW147" s="260"/>
      <c r="FX147" s="260"/>
      <c r="FY147" s="260"/>
      <c r="FZ147" s="260"/>
      <c r="GA147" s="260"/>
      <c r="GB147" s="260"/>
      <c r="GC147" s="260"/>
      <c r="GD147" s="260"/>
      <c r="GE147" s="260"/>
      <c r="GF147" s="260"/>
      <c r="GG147" s="260"/>
      <c r="GH147" s="260"/>
      <c r="GI147" s="260"/>
      <c r="GJ147" s="260"/>
      <c r="GK147" s="260"/>
      <c r="GL147" s="260"/>
      <c r="GM147" s="260"/>
      <c r="GN147" s="260"/>
      <c r="GO147" s="260"/>
      <c r="GP147" s="260"/>
      <c r="GQ147" s="260"/>
      <c r="GR147" s="260"/>
      <c r="GS147" s="260"/>
      <c r="GT147" s="260"/>
      <c r="GU147" s="260"/>
      <c r="GV147" s="260"/>
      <c r="GW147" s="260"/>
      <c r="GX147" s="260"/>
      <c r="GY147" s="260"/>
      <c r="GZ147" s="260"/>
      <c r="HA147" s="260"/>
      <c r="HB147" s="260"/>
      <c r="HC147" s="260"/>
      <c r="HD147" s="260"/>
      <c r="HE147" s="260"/>
      <c r="HF147" s="260"/>
      <c r="HG147" s="260"/>
      <c r="HH147" s="260"/>
      <c r="HI147" s="260"/>
      <c r="HJ147" s="260"/>
      <c r="HK147" s="260"/>
      <c r="HL147" s="260"/>
      <c r="HM147" s="260"/>
    </row>
    <row r="148" spans="1:221" s="261" customFormat="1" ht="22.5" hidden="1" customHeight="1" x14ac:dyDescent="0.3">
      <c r="A148" s="262" t="s">
        <v>188</v>
      </c>
      <c r="B148" s="263" t="s">
        <v>177</v>
      </c>
      <c r="C148" s="263" t="s">
        <v>178</v>
      </c>
      <c r="D148" s="264" t="s">
        <v>179</v>
      </c>
      <c r="E148" s="300">
        <f>SUM(F148,I148)</f>
        <v>0</v>
      </c>
      <c r="F148" s="305"/>
      <c r="G148" s="300"/>
      <c r="H148" s="300"/>
      <c r="I148" s="300"/>
      <c r="J148" s="303">
        <f t="shared" si="55"/>
        <v>0</v>
      </c>
      <c r="K148" s="306"/>
      <c r="L148" s="300"/>
      <c r="M148" s="300"/>
      <c r="N148" s="300"/>
      <c r="O148" s="300"/>
      <c r="P148" s="300"/>
      <c r="Q148" s="300"/>
      <c r="R148" s="303">
        <f t="shared" si="51"/>
        <v>0</v>
      </c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0"/>
      <c r="AI148" s="260"/>
      <c r="AJ148" s="260"/>
      <c r="AK148" s="260"/>
      <c r="AL148" s="260"/>
      <c r="AM148" s="260"/>
      <c r="AN148" s="260"/>
      <c r="AO148" s="260"/>
      <c r="AP148" s="260"/>
      <c r="AQ148" s="260"/>
      <c r="AR148" s="260"/>
      <c r="AS148" s="260"/>
      <c r="AT148" s="260"/>
      <c r="AU148" s="260"/>
      <c r="AV148" s="260"/>
      <c r="AW148" s="260"/>
      <c r="AX148" s="260"/>
      <c r="AY148" s="260"/>
      <c r="AZ148" s="260"/>
      <c r="BA148" s="260"/>
      <c r="BB148" s="260"/>
      <c r="BC148" s="260"/>
      <c r="BD148" s="260"/>
      <c r="BE148" s="260"/>
      <c r="BF148" s="260"/>
      <c r="BG148" s="260"/>
      <c r="BH148" s="260"/>
      <c r="BI148" s="260"/>
      <c r="BJ148" s="260"/>
      <c r="BK148" s="260"/>
      <c r="BL148" s="260"/>
      <c r="BM148" s="260"/>
      <c r="BN148" s="260"/>
      <c r="BO148" s="260"/>
      <c r="BP148" s="260"/>
      <c r="BQ148" s="260"/>
      <c r="BR148" s="260"/>
      <c r="BS148" s="260"/>
      <c r="BT148" s="260"/>
      <c r="BU148" s="260"/>
      <c r="BV148" s="260"/>
      <c r="BW148" s="260"/>
      <c r="BX148" s="260"/>
      <c r="BY148" s="260"/>
      <c r="BZ148" s="260"/>
      <c r="CA148" s="260"/>
      <c r="CB148" s="260"/>
      <c r="CC148" s="260"/>
      <c r="CD148" s="260"/>
      <c r="CE148" s="260"/>
      <c r="CF148" s="260"/>
      <c r="CG148" s="260"/>
      <c r="CH148" s="260"/>
      <c r="CI148" s="260"/>
      <c r="CJ148" s="260"/>
      <c r="CK148" s="260"/>
      <c r="CL148" s="260"/>
      <c r="CM148" s="260"/>
      <c r="CN148" s="260"/>
      <c r="CO148" s="260"/>
      <c r="CP148" s="260"/>
      <c r="CQ148" s="260"/>
      <c r="CR148" s="260"/>
      <c r="CS148" s="260"/>
      <c r="CT148" s="260"/>
      <c r="CU148" s="260"/>
      <c r="CV148" s="260"/>
      <c r="CW148" s="260"/>
      <c r="CX148" s="260"/>
      <c r="CY148" s="260"/>
      <c r="CZ148" s="260"/>
      <c r="DA148" s="260"/>
      <c r="DB148" s="260"/>
      <c r="DC148" s="260"/>
      <c r="DD148" s="260"/>
      <c r="DE148" s="260"/>
      <c r="DF148" s="260"/>
      <c r="DG148" s="260"/>
      <c r="DH148" s="260"/>
      <c r="DI148" s="260"/>
      <c r="DJ148" s="260"/>
      <c r="DK148" s="260"/>
      <c r="DL148" s="260"/>
      <c r="DM148" s="260"/>
      <c r="DN148" s="260"/>
      <c r="DO148" s="260"/>
      <c r="DP148" s="260"/>
      <c r="DQ148" s="260"/>
      <c r="DR148" s="260"/>
      <c r="DS148" s="260"/>
      <c r="DT148" s="260"/>
      <c r="DU148" s="260"/>
      <c r="DV148" s="260"/>
      <c r="DW148" s="260"/>
      <c r="DX148" s="260"/>
      <c r="DY148" s="260"/>
      <c r="DZ148" s="260"/>
      <c r="EA148" s="260"/>
      <c r="EB148" s="260"/>
      <c r="EC148" s="260"/>
      <c r="ED148" s="260"/>
      <c r="EE148" s="260"/>
      <c r="EF148" s="260"/>
      <c r="EG148" s="260"/>
      <c r="EH148" s="260"/>
      <c r="EI148" s="260"/>
      <c r="EJ148" s="260"/>
      <c r="EK148" s="260"/>
      <c r="EL148" s="260"/>
      <c r="EM148" s="260"/>
      <c r="EN148" s="260"/>
      <c r="EO148" s="260"/>
      <c r="EP148" s="260"/>
      <c r="EQ148" s="260"/>
      <c r="ER148" s="260"/>
      <c r="ES148" s="260"/>
      <c r="ET148" s="260"/>
      <c r="EU148" s="260"/>
      <c r="EV148" s="260"/>
      <c r="EW148" s="260"/>
      <c r="EX148" s="260"/>
      <c r="EY148" s="260"/>
      <c r="EZ148" s="260"/>
      <c r="FA148" s="260"/>
      <c r="FB148" s="260"/>
      <c r="FC148" s="260"/>
      <c r="FD148" s="260"/>
      <c r="FE148" s="260"/>
      <c r="FF148" s="260"/>
      <c r="FG148" s="260"/>
      <c r="FH148" s="260"/>
      <c r="FI148" s="260"/>
      <c r="FJ148" s="260"/>
      <c r="FK148" s="260"/>
      <c r="FL148" s="260"/>
      <c r="FM148" s="260"/>
      <c r="FN148" s="260"/>
      <c r="FO148" s="260"/>
      <c r="FP148" s="260"/>
      <c r="FQ148" s="260"/>
      <c r="FR148" s="260"/>
      <c r="FS148" s="260"/>
      <c r="FT148" s="260"/>
      <c r="FU148" s="260"/>
      <c r="FV148" s="260"/>
      <c r="FW148" s="260"/>
      <c r="FX148" s="260"/>
      <c r="FY148" s="260"/>
      <c r="FZ148" s="260"/>
      <c r="GA148" s="260"/>
      <c r="GB148" s="260"/>
      <c r="GC148" s="260"/>
      <c r="GD148" s="260"/>
      <c r="GE148" s="260"/>
      <c r="GF148" s="260"/>
      <c r="GG148" s="260"/>
      <c r="GH148" s="260"/>
      <c r="GI148" s="260"/>
      <c r="GJ148" s="260"/>
      <c r="GK148" s="260"/>
      <c r="GL148" s="260"/>
      <c r="GM148" s="260"/>
      <c r="GN148" s="260"/>
      <c r="GO148" s="260"/>
      <c r="GP148" s="260"/>
      <c r="GQ148" s="260"/>
      <c r="GR148" s="260"/>
      <c r="GS148" s="260"/>
      <c r="GT148" s="260"/>
      <c r="GU148" s="260"/>
      <c r="GV148" s="260"/>
      <c r="GW148" s="260"/>
      <c r="GX148" s="260"/>
      <c r="GY148" s="260"/>
      <c r="GZ148" s="260"/>
      <c r="HA148" s="260"/>
      <c r="HB148" s="260"/>
      <c r="HC148" s="260"/>
      <c r="HD148" s="260"/>
      <c r="HE148" s="260"/>
      <c r="HF148" s="260"/>
      <c r="HG148" s="260"/>
      <c r="HH148" s="260"/>
      <c r="HI148" s="260"/>
      <c r="HJ148" s="260"/>
      <c r="HK148" s="260"/>
      <c r="HL148" s="260"/>
      <c r="HM148" s="260"/>
    </row>
    <row r="149" spans="1:221" s="252" customFormat="1" ht="30" customHeight="1" x14ac:dyDescent="0.3">
      <c r="A149" s="257" t="s">
        <v>424</v>
      </c>
      <c r="B149" s="262" t="s">
        <v>425</v>
      </c>
      <c r="C149" s="262" t="s">
        <v>54</v>
      </c>
      <c r="D149" s="264" t="s">
        <v>426</v>
      </c>
      <c r="E149" s="305">
        <v>18600000</v>
      </c>
      <c r="F149" s="305"/>
      <c r="G149" s="300"/>
      <c r="H149" s="300"/>
      <c r="I149" s="300"/>
      <c r="J149" s="303">
        <f t="shared" si="55"/>
        <v>0</v>
      </c>
      <c r="K149" s="306"/>
      <c r="L149" s="300"/>
      <c r="M149" s="300"/>
      <c r="N149" s="300"/>
      <c r="O149" s="300"/>
      <c r="P149" s="300"/>
      <c r="Q149" s="300"/>
      <c r="R149" s="303">
        <f t="shared" si="51"/>
        <v>18600000</v>
      </c>
    </row>
    <row r="150" spans="1:221" s="47" customFormat="1" ht="0.75" customHeight="1" x14ac:dyDescent="0.3">
      <c r="A150" s="71" t="s">
        <v>139</v>
      </c>
      <c r="B150" s="150" t="s">
        <v>83</v>
      </c>
      <c r="C150" s="150" t="s">
        <v>53</v>
      </c>
      <c r="D150" s="73" t="s">
        <v>67</v>
      </c>
      <c r="E150" s="145">
        <f>SUM(F150,I150)</f>
        <v>0</v>
      </c>
      <c r="F150" s="145"/>
      <c r="G150" s="74"/>
      <c r="H150" s="74"/>
      <c r="I150" s="74"/>
      <c r="J150" s="98">
        <f>SUM(L150,O150)</f>
        <v>0</v>
      </c>
      <c r="K150" s="156"/>
      <c r="L150" s="74"/>
      <c r="M150" s="74"/>
      <c r="N150" s="74"/>
      <c r="O150" s="74"/>
      <c r="P150" s="74"/>
      <c r="Q150" s="74"/>
      <c r="R150" s="98">
        <f t="shared" si="51"/>
        <v>0</v>
      </c>
    </row>
    <row r="151" spans="1:221" s="3" customFormat="1" ht="34.5" customHeight="1" x14ac:dyDescent="0.3">
      <c r="A151" s="158"/>
      <c r="B151" s="158"/>
      <c r="C151" s="158"/>
      <c r="D151" s="159" t="s">
        <v>42</v>
      </c>
      <c r="E151" s="307">
        <f t="shared" ref="E151:R151" si="56">SUM(E14,E60,E84,E94,E107,E119,E126,E145)</f>
        <v>32269815</v>
      </c>
      <c r="F151" s="307">
        <f t="shared" si="56"/>
        <v>13669815</v>
      </c>
      <c r="G151" s="307">
        <f t="shared" si="56"/>
        <v>0</v>
      </c>
      <c r="H151" s="307">
        <f t="shared" si="56"/>
        <v>0</v>
      </c>
      <c r="I151" s="307">
        <f t="shared" si="56"/>
        <v>0</v>
      </c>
      <c r="J151" s="307">
        <f t="shared" si="56"/>
        <v>-14141270</v>
      </c>
      <c r="K151" s="307">
        <f t="shared" si="56"/>
        <v>-14141270</v>
      </c>
      <c r="L151" s="307">
        <f t="shared" si="56"/>
        <v>0</v>
      </c>
      <c r="M151" s="307">
        <f t="shared" si="56"/>
        <v>0</v>
      </c>
      <c r="N151" s="307">
        <f t="shared" si="56"/>
        <v>0</v>
      </c>
      <c r="O151" s="307">
        <f t="shared" si="56"/>
        <v>-14141270</v>
      </c>
      <c r="P151" s="307">
        <f t="shared" si="56"/>
        <v>0</v>
      </c>
      <c r="Q151" s="307">
        <f t="shared" si="56"/>
        <v>0</v>
      </c>
      <c r="R151" s="307">
        <f t="shared" si="56"/>
        <v>18128545</v>
      </c>
      <c r="T151" s="307">
        <f>SUM(T14,T60,T84,T94,T107,T119,T126,T145)</f>
        <v>18128545</v>
      </c>
      <c r="U151" s="82">
        <f>SUM(E151,J151)</f>
        <v>18128545</v>
      </c>
      <c r="V151" s="82">
        <f>SUM(E151,J151)</f>
        <v>18128545</v>
      </c>
    </row>
    <row r="152" spans="1:221" x14ac:dyDescent="0.2">
      <c r="C152" s="265"/>
      <c r="D152" s="49"/>
      <c r="E152" s="64"/>
      <c r="F152" s="5"/>
      <c r="G152" s="6"/>
      <c r="H152" s="6"/>
      <c r="I152" s="6"/>
      <c r="J152" s="266"/>
      <c r="K152" s="266"/>
      <c r="L152" s="6"/>
      <c r="M152" s="6"/>
      <c r="N152" s="6"/>
      <c r="O152" s="6"/>
      <c r="P152" s="6"/>
      <c r="Q152" s="6"/>
      <c r="R152" s="5"/>
    </row>
    <row r="153" spans="1:221" ht="9" customHeight="1" x14ac:dyDescent="0.2">
      <c r="C153" s="265"/>
      <c r="D153" s="49"/>
      <c r="M153" s="6"/>
      <c r="O153" s="6"/>
      <c r="P153" s="6"/>
      <c r="Q153" s="6"/>
      <c r="R153" s="5"/>
    </row>
    <row r="154" spans="1:221" ht="59.25" customHeight="1" x14ac:dyDescent="0.2">
      <c r="C154" s="7"/>
      <c r="D154" s="49"/>
      <c r="Q154" s="6"/>
      <c r="R154" s="5"/>
    </row>
    <row r="155" spans="1:221" x14ac:dyDescent="0.2">
      <c r="C155" s="265"/>
      <c r="D155" s="49"/>
      <c r="O155" s="6"/>
      <c r="P155" s="6"/>
    </row>
    <row r="156" spans="1:221" ht="12.75" customHeight="1" x14ac:dyDescent="0.2">
      <c r="C156" s="265"/>
    </row>
    <row r="157" spans="1:221" x14ac:dyDescent="0.2">
      <c r="C157" s="265"/>
    </row>
    <row r="158" spans="1:221" x14ac:dyDescent="0.2">
      <c r="C158" s="265"/>
    </row>
    <row r="159" spans="1:221" x14ac:dyDescent="0.2">
      <c r="C159" s="265"/>
    </row>
    <row r="160" spans="1:221" s="4" customFormat="1" ht="12.75" customHeight="1" x14ac:dyDescent="0.2">
      <c r="A160"/>
      <c r="B160"/>
      <c r="C160" s="265"/>
      <c r="E160" s="62"/>
      <c r="F160" s="2"/>
      <c r="G160"/>
      <c r="H160"/>
      <c r="I160"/>
      <c r="J160" s="217"/>
      <c r="K160" s="217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</row>
    <row r="161" spans="1:221" s="4" customFormat="1" x14ac:dyDescent="0.2">
      <c r="A161"/>
      <c r="B161"/>
      <c r="C161" s="265"/>
      <c r="E161" s="62"/>
      <c r="F161" s="2"/>
      <c r="G161"/>
      <c r="H161"/>
      <c r="I161"/>
      <c r="J161" s="217"/>
      <c r="K161" s="217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</row>
    <row r="162" spans="1:221" s="4" customFormat="1" x14ac:dyDescent="0.2">
      <c r="A162"/>
      <c r="B162"/>
      <c r="C162" s="265"/>
      <c r="E162" s="62"/>
      <c r="F162" s="2"/>
      <c r="G162"/>
      <c r="H162"/>
      <c r="I162"/>
      <c r="J162" s="217"/>
      <c r="K162" s="217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</row>
    <row r="163" spans="1:221" s="4" customFormat="1" x14ac:dyDescent="0.2">
      <c r="A163"/>
      <c r="B163"/>
      <c r="C163" s="265"/>
      <c r="E163" s="62"/>
      <c r="F163" s="2"/>
      <c r="G163"/>
      <c r="H163"/>
      <c r="I163"/>
      <c r="J163" s="217"/>
      <c r="K163" s="217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</row>
    <row r="164" spans="1:221" s="4" customFormat="1" ht="12.75" customHeight="1" x14ac:dyDescent="0.2">
      <c r="A164"/>
      <c r="B164"/>
      <c r="C164" s="265"/>
      <c r="E164" s="62"/>
      <c r="F164" s="2"/>
      <c r="G164"/>
      <c r="H164"/>
      <c r="I164"/>
      <c r="J164" s="217"/>
      <c r="K164" s="217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</row>
    <row r="165" spans="1:221" s="4" customFormat="1" x14ac:dyDescent="0.2">
      <c r="A165"/>
      <c r="B165"/>
      <c r="C165" s="265"/>
      <c r="E165" s="62"/>
      <c r="F165" s="2"/>
      <c r="G165"/>
      <c r="H165"/>
      <c r="I165"/>
      <c r="J165" s="217"/>
      <c r="K165" s="217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</row>
    <row r="166" spans="1:221" s="4" customFormat="1" x14ac:dyDescent="0.2">
      <c r="A166"/>
      <c r="B166"/>
      <c r="C166" s="265"/>
      <c r="E166" s="62"/>
      <c r="F166" s="2"/>
      <c r="G166"/>
      <c r="H166"/>
      <c r="I166"/>
      <c r="J166" s="217"/>
      <c r="K166" s="217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</row>
    <row r="167" spans="1:221" s="4" customFormat="1" x14ac:dyDescent="0.2">
      <c r="A167"/>
      <c r="B167"/>
      <c r="C167" s="265"/>
      <c r="E167" s="62"/>
      <c r="F167" s="2"/>
      <c r="G167"/>
      <c r="H167"/>
      <c r="I167"/>
      <c r="J167" s="217"/>
      <c r="K167" s="217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</row>
    <row r="168" spans="1:221" s="4" customFormat="1" ht="12.75" customHeight="1" x14ac:dyDescent="0.2">
      <c r="A168"/>
      <c r="B168"/>
      <c r="C168" s="265"/>
      <c r="E168" s="62"/>
      <c r="F168" s="2"/>
      <c r="G168"/>
      <c r="H168"/>
      <c r="I168"/>
      <c r="J168" s="217"/>
      <c r="K168" s="217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</row>
    <row r="169" spans="1:221" s="4" customFormat="1" x14ac:dyDescent="0.2">
      <c r="A169"/>
      <c r="B169"/>
      <c r="C169" s="265"/>
      <c r="E169" s="62"/>
      <c r="F169" s="2"/>
      <c r="G169"/>
      <c r="H169"/>
      <c r="I169"/>
      <c r="J169" s="217"/>
      <c r="K169" s="217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</row>
    <row r="170" spans="1:221" s="4" customFormat="1" x14ac:dyDescent="0.2">
      <c r="A170"/>
      <c r="B170"/>
      <c r="C170" s="265"/>
      <c r="E170" s="62"/>
      <c r="F170" s="2"/>
      <c r="G170"/>
      <c r="H170"/>
      <c r="I170"/>
      <c r="J170" s="217"/>
      <c r="K170" s="217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</row>
    <row r="171" spans="1:221" s="4" customFormat="1" x14ac:dyDescent="0.2">
      <c r="A171"/>
      <c r="B171"/>
      <c r="C171" s="265"/>
      <c r="E171" s="62"/>
      <c r="F171" s="2"/>
      <c r="G171"/>
      <c r="H171"/>
      <c r="I171"/>
      <c r="J171" s="217"/>
      <c r="K171" s="217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</row>
    <row r="172" spans="1:221" s="4" customFormat="1" ht="12.75" customHeight="1" x14ac:dyDescent="0.2">
      <c r="A172"/>
      <c r="B172"/>
      <c r="C172" s="265"/>
      <c r="E172" s="62"/>
      <c r="F172" s="2"/>
      <c r="G172"/>
      <c r="H172"/>
      <c r="I172"/>
      <c r="J172" s="217"/>
      <c r="K172" s="217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</row>
    <row r="173" spans="1:221" s="4" customFormat="1" x14ac:dyDescent="0.2">
      <c r="A173"/>
      <c r="B173"/>
      <c r="C173" s="265"/>
      <c r="E173" s="62"/>
      <c r="F173" s="2"/>
      <c r="G173"/>
      <c r="H173"/>
      <c r="I173"/>
      <c r="J173" s="217"/>
      <c r="K173" s="217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</row>
    <row r="174" spans="1:221" s="4" customFormat="1" x14ac:dyDescent="0.2">
      <c r="A174"/>
      <c r="B174"/>
      <c r="C174" s="265"/>
      <c r="E174" s="62"/>
      <c r="F174" s="2"/>
      <c r="G174"/>
      <c r="H174"/>
      <c r="I174"/>
      <c r="J174" s="217"/>
      <c r="K174" s="217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</row>
    <row r="175" spans="1:221" s="4" customFormat="1" x14ac:dyDescent="0.2">
      <c r="A175"/>
      <c r="B175"/>
      <c r="C175" s="265"/>
      <c r="E175" s="62"/>
      <c r="F175" s="2"/>
      <c r="G175"/>
      <c r="H175"/>
      <c r="I175"/>
      <c r="J175" s="217"/>
      <c r="K175" s="217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</row>
    <row r="176" spans="1:221" s="4" customFormat="1" ht="12.75" customHeight="1" x14ac:dyDescent="0.2">
      <c r="A176"/>
      <c r="B176"/>
      <c r="C176" s="265"/>
      <c r="E176" s="62"/>
      <c r="F176" s="2"/>
      <c r="G176"/>
      <c r="H176"/>
      <c r="I176"/>
      <c r="J176" s="217"/>
      <c r="K176" s="217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</row>
    <row r="177" spans="1:221" s="4" customFormat="1" x14ac:dyDescent="0.2">
      <c r="A177"/>
      <c r="B177"/>
      <c r="C177" s="265"/>
      <c r="E177" s="62"/>
      <c r="F177" s="2"/>
      <c r="G177"/>
      <c r="H177"/>
      <c r="I177"/>
      <c r="J177" s="217"/>
      <c r="K177" s="217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</row>
    <row r="178" spans="1:221" s="4" customFormat="1" x14ac:dyDescent="0.2">
      <c r="A178"/>
      <c r="B178"/>
      <c r="C178" s="265"/>
      <c r="E178" s="62"/>
      <c r="F178" s="2"/>
      <c r="G178"/>
      <c r="H178"/>
      <c r="I178"/>
      <c r="J178" s="217"/>
      <c r="K178" s="217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</row>
    <row r="179" spans="1:221" s="4" customFormat="1" x14ac:dyDescent="0.2">
      <c r="A179"/>
      <c r="B179"/>
      <c r="C179" s="265"/>
      <c r="E179" s="62"/>
      <c r="F179" s="2"/>
      <c r="G179"/>
      <c r="H179"/>
      <c r="I179"/>
      <c r="J179" s="217"/>
      <c r="K179" s="217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</row>
    <row r="180" spans="1:221" s="4" customFormat="1" ht="12.75" customHeight="1" x14ac:dyDescent="0.2">
      <c r="A180"/>
      <c r="B180"/>
      <c r="C180" s="265"/>
      <c r="E180" s="62"/>
      <c r="F180" s="2"/>
      <c r="G180"/>
      <c r="H180"/>
      <c r="I180"/>
      <c r="J180" s="217"/>
      <c r="K180" s="217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</row>
    <row r="181" spans="1:221" s="4" customFormat="1" x14ac:dyDescent="0.2">
      <c r="A181"/>
      <c r="B181"/>
      <c r="C181" s="265"/>
      <c r="E181" s="62"/>
      <c r="F181" s="2"/>
      <c r="G181"/>
      <c r="H181"/>
      <c r="I181"/>
      <c r="J181" s="217"/>
      <c r="K181" s="217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</row>
    <row r="182" spans="1:221" s="4" customFormat="1" x14ac:dyDescent="0.2">
      <c r="A182"/>
      <c r="B182"/>
      <c r="C182" s="265"/>
      <c r="E182" s="62"/>
      <c r="F182" s="2"/>
      <c r="G182"/>
      <c r="H182"/>
      <c r="I182"/>
      <c r="J182" s="217"/>
      <c r="K182" s="217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</row>
    <row r="183" spans="1:221" s="4" customFormat="1" x14ac:dyDescent="0.2">
      <c r="A183"/>
      <c r="B183"/>
      <c r="C183" s="265"/>
      <c r="E183" s="62"/>
      <c r="F183" s="2"/>
      <c r="G183"/>
      <c r="H183"/>
      <c r="I183"/>
      <c r="J183" s="217"/>
      <c r="K183" s="217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</row>
    <row r="184" spans="1:221" s="4" customFormat="1" ht="12.75" customHeight="1" x14ac:dyDescent="0.2">
      <c r="A184"/>
      <c r="B184"/>
      <c r="C184" s="265"/>
      <c r="E184" s="62"/>
      <c r="F184" s="2"/>
      <c r="G184"/>
      <c r="H184"/>
      <c r="I184"/>
      <c r="J184" s="217"/>
      <c r="K184" s="217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</row>
    <row r="185" spans="1:221" s="4" customFormat="1" x14ac:dyDescent="0.2">
      <c r="A185"/>
      <c r="B185"/>
      <c r="C185" s="265"/>
      <c r="E185" s="62"/>
      <c r="F185" s="2"/>
      <c r="G185"/>
      <c r="H185"/>
      <c r="I185"/>
      <c r="J185" s="217"/>
      <c r="K185" s="217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</row>
    <row r="186" spans="1:221" s="4" customFormat="1" x14ac:dyDescent="0.2">
      <c r="A186"/>
      <c r="B186"/>
      <c r="C186" s="265"/>
      <c r="E186" s="62"/>
      <c r="F186" s="2"/>
      <c r="G186"/>
      <c r="H186"/>
      <c r="I186"/>
      <c r="J186" s="217"/>
      <c r="K186" s="217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</row>
    <row r="187" spans="1:221" s="4" customFormat="1" x14ac:dyDescent="0.2">
      <c r="A187"/>
      <c r="B187"/>
      <c r="C187" s="265"/>
      <c r="E187" s="62"/>
      <c r="F187" s="2"/>
      <c r="G187"/>
      <c r="H187"/>
      <c r="I187"/>
      <c r="J187" s="217"/>
      <c r="K187" s="217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</row>
    <row r="188" spans="1:221" s="4" customFormat="1" ht="12.75" customHeight="1" x14ac:dyDescent="0.2">
      <c r="A188"/>
      <c r="B188"/>
      <c r="C188" s="265"/>
      <c r="E188" s="62"/>
      <c r="F188" s="2"/>
      <c r="G188"/>
      <c r="H188"/>
      <c r="I188"/>
      <c r="J188" s="217"/>
      <c r="K188" s="217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</row>
    <row r="189" spans="1:221" s="4" customFormat="1" x14ac:dyDescent="0.2">
      <c r="A189"/>
      <c r="B189"/>
      <c r="C189" s="265"/>
      <c r="E189" s="62"/>
      <c r="F189" s="2"/>
      <c r="G189"/>
      <c r="H189"/>
      <c r="I189"/>
      <c r="J189" s="217"/>
      <c r="K189" s="217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</row>
    <row r="190" spans="1:221" s="4" customFormat="1" x14ac:dyDescent="0.2">
      <c r="A190"/>
      <c r="B190"/>
      <c r="C190" s="265"/>
      <c r="E190" s="62"/>
      <c r="F190" s="2"/>
      <c r="G190"/>
      <c r="H190"/>
      <c r="I190"/>
      <c r="J190" s="217"/>
      <c r="K190" s="217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</row>
    <row r="191" spans="1:221" s="4" customFormat="1" x14ac:dyDescent="0.2">
      <c r="A191"/>
      <c r="B191"/>
      <c r="C191" s="265"/>
      <c r="E191" s="62"/>
      <c r="F191" s="2"/>
      <c r="G191"/>
      <c r="H191"/>
      <c r="I191"/>
      <c r="J191" s="217"/>
      <c r="K191" s="217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</row>
    <row r="192" spans="1:221" s="4" customFormat="1" ht="12.75" customHeight="1" x14ac:dyDescent="0.2">
      <c r="A192"/>
      <c r="B192"/>
      <c r="C192" s="265"/>
      <c r="E192" s="62"/>
      <c r="F192" s="2"/>
      <c r="G192"/>
      <c r="H192"/>
      <c r="I192"/>
      <c r="J192" s="217"/>
      <c r="K192" s="217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</row>
    <row r="193" spans="1:221" s="4" customFormat="1" x14ac:dyDescent="0.2">
      <c r="A193"/>
      <c r="B193"/>
      <c r="C193" s="265"/>
      <c r="E193" s="62"/>
      <c r="F193" s="2"/>
      <c r="G193"/>
      <c r="H193"/>
      <c r="I193"/>
      <c r="J193" s="217"/>
      <c r="K193" s="217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</row>
    <row r="194" spans="1:221" s="4" customFormat="1" x14ac:dyDescent="0.2">
      <c r="A194"/>
      <c r="B194"/>
      <c r="C194" s="265"/>
      <c r="E194" s="62"/>
      <c r="F194" s="2"/>
      <c r="G194"/>
      <c r="H194"/>
      <c r="I194"/>
      <c r="J194" s="217"/>
      <c r="K194" s="217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</row>
    <row r="195" spans="1:221" s="4" customFormat="1" x14ac:dyDescent="0.2">
      <c r="A195"/>
      <c r="B195"/>
      <c r="C195" s="265"/>
      <c r="E195" s="62"/>
      <c r="F195" s="2"/>
      <c r="G195"/>
      <c r="H195"/>
      <c r="I195"/>
      <c r="J195" s="217"/>
      <c r="K195" s="217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</row>
    <row r="196" spans="1:221" s="4" customFormat="1" ht="12.75" customHeight="1" x14ac:dyDescent="0.2">
      <c r="A196"/>
      <c r="B196"/>
      <c r="C196" s="265"/>
      <c r="E196" s="62"/>
      <c r="F196" s="2"/>
      <c r="G196"/>
      <c r="H196"/>
      <c r="I196"/>
      <c r="J196" s="217"/>
      <c r="K196" s="217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</row>
    <row r="197" spans="1:221" s="4" customFormat="1" x14ac:dyDescent="0.2">
      <c r="A197"/>
      <c r="B197"/>
      <c r="C197" s="265"/>
      <c r="E197" s="62"/>
      <c r="F197" s="2"/>
      <c r="G197"/>
      <c r="H197"/>
      <c r="I197"/>
      <c r="J197" s="217"/>
      <c r="K197" s="217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</row>
    <row r="198" spans="1:221" s="4" customFormat="1" x14ac:dyDescent="0.2">
      <c r="A198"/>
      <c r="B198"/>
      <c r="C198" s="265"/>
      <c r="E198" s="62"/>
      <c r="F198" s="2"/>
      <c r="G198"/>
      <c r="H198"/>
      <c r="I198"/>
      <c r="J198" s="217"/>
      <c r="K198" s="217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</row>
    <row r="199" spans="1:221" s="4" customFormat="1" x14ac:dyDescent="0.2">
      <c r="A199"/>
      <c r="B199"/>
      <c r="C199" s="265"/>
      <c r="E199" s="62"/>
      <c r="F199" s="2"/>
      <c r="G199"/>
      <c r="H199"/>
      <c r="I199"/>
      <c r="J199" s="217"/>
      <c r="K199" s="217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</row>
    <row r="200" spans="1:221" s="4" customFormat="1" ht="12.75" customHeight="1" x14ac:dyDescent="0.2">
      <c r="A200"/>
      <c r="B200"/>
      <c r="C200" s="265"/>
      <c r="E200" s="62"/>
      <c r="F200" s="2"/>
      <c r="G200"/>
      <c r="H200"/>
      <c r="I200"/>
      <c r="J200" s="217"/>
      <c r="K200" s="217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</row>
    <row r="201" spans="1:221" s="4" customFormat="1" x14ac:dyDescent="0.2">
      <c r="A201"/>
      <c r="B201"/>
      <c r="C201" s="265"/>
      <c r="E201" s="62"/>
      <c r="F201" s="2"/>
      <c r="G201"/>
      <c r="H201"/>
      <c r="I201"/>
      <c r="J201" s="217"/>
      <c r="K201" s="217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</row>
    <row r="202" spans="1:221" s="4" customFormat="1" x14ac:dyDescent="0.2">
      <c r="A202"/>
      <c r="B202"/>
      <c r="C202" s="265"/>
      <c r="E202" s="62"/>
      <c r="F202" s="2"/>
      <c r="G202"/>
      <c r="H202"/>
      <c r="I202"/>
      <c r="J202" s="217"/>
      <c r="K202" s="217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</row>
    <row r="203" spans="1:221" s="4" customFormat="1" x14ac:dyDescent="0.2">
      <c r="A203"/>
      <c r="B203"/>
      <c r="C203" s="265"/>
      <c r="E203" s="62"/>
      <c r="F203" s="2"/>
      <c r="G203"/>
      <c r="H203"/>
      <c r="I203"/>
      <c r="J203" s="217"/>
      <c r="K203" s="217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</row>
    <row r="204" spans="1:221" s="4" customFormat="1" ht="12.75" customHeight="1" x14ac:dyDescent="0.2">
      <c r="A204"/>
      <c r="B204"/>
      <c r="C204" s="265"/>
      <c r="E204" s="62"/>
      <c r="F204" s="2"/>
      <c r="G204"/>
      <c r="H204"/>
      <c r="I204"/>
      <c r="J204" s="217"/>
      <c r="K204" s="217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</row>
    <row r="205" spans="1:221" s="4" customFormat="1" x14ac:dyDescent="0.2">
      <c r="A205"/>
      <c r="B205"/>
      <c r="C205" s="265"/>
      <c r="E205" s="62"/>
      <c r="F205" s="2"/>
      <c r="G205"/>
      <c r="H205"/>
      <c r="I205"/>
      <c r="J205" s="217"/>
      <c r="K205" s="217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</row>
    <row r="206" spans="1:221" s="4" customFormat="1" x14ac:dyDescent="0.2">
      <c r="A206"/>
      <c r="B206"/>
      <c r="C206" s="265"/>
      <c r="E206" s="62"/>
      <c r="F206" s="2"/>
      <c r="G206"/>
      <c r="H206"/>
      <c r="I206"/>
      <c r="J206" s="217"/>
      <c r="K206" s="217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</row>
    <row r="207" spans="1:221" s="4" customFormat="1" x14ac:dyDescent="0.2">
      <c r="A207"/>
      <c r="B207"/>
      <c r="C207" s="265"/>
      <c r="E207" s="62"/>
      <c r="F207" s="2"/>
      <c r="G207"/>
      <c r="H207"/>
      <c r="I207"/>
      <c r="J207" s="217"/>
      <c r="K207" s="217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</row>
    <row r="208" spans="1:221" s="4" customFormat="1" ht="12.75" customHeight="1" x14ac:dyDescent="0.2">
      <c r="A208"/>
      <c r="B208"/>
      <c r="C208" s="265"/>
      <c r="E208" s="62"/>
      <c r="F208" s="2"/>
      <c r="G208"/>
      <c r="H208"/>
      <c r="I208"/>
      <c r="J208" s="217"/>
      <c r="K208" s="217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</row>
    <row r="209" spans="1:221" s="4" customFormat="1" x14ac:dyDescent="0.2">
      <c r="A209"/>
      <c r="B209"/>
      <c r="C209" s="265"/>
      <c r="E209" s="62"/>
      <c r="F209" s="2"/>
      <c r="G209"/>
      <c r="H209"/>
      <c r="I209"/>
      <c r="J209" s="217"/>
      <c r="K209" s="217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</row>
    <row r="210" spans="1:221" s="4" customFormat="1" x14ac:dyDescent="0.2">
      <c r="A210"/>
      <c r="B210"/>
      <c r="C210" s="265"/>
      <c r="E210" s="62"/>
      <c r="F210" s="2"/>
      <c r="G210"/>
      <c r="H210"/>
      <c r="I210"/>
      <c r="J210" s="217"/>
      <c r="K210" s="217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</row>
    <row r="211" spans="1:221" s="4" customFormat="1" x14ac:dyDescent="0.2">
      <c r="A211"/>
      <c r="B211"/>
      <c r="C211" s="265"/>
      <c r="E211" s="62"/>
      <c r="F211" s="2"/>
      <c r="G211"/>
      <c r="H211"/>
      <c r="I211"/>
      <c r="J211" s="217"/>
      <c r="K211" s="217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</row>
    <row r="212" spans="1:221" s="4" customFormat="1" ht="12.75" customHeight="1" x14ac:dyDescent="0.2">
      <c r="A212"/>
      <c r="B212"/>
      <c r="C212" s="265"/>
      <c r="E212" s="62"/>
      <c r="F212" s="2"/>
      <c r="G212"/>
      <c r="H212"/>
      <c r="I212"/>
      <c r="J212" s="217"/>
      <c r="K212" s="217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</row>
    <row r="213" spans="1:221" s="4" customFormat="1" x14ac:dyDescent="0.2">
      <c r="A213"/>
      <c r="B213"/>
      <c r="C213" s="265"/>
      <c r="E213" s="62"/>
      <c r="F213" s="2"/>
      <c r="G213"/>
      <c r="H213"/>
      <c r="I213"/>
      <c r="J213" s="217"/>
      <c r="K213" s="217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</row>
    <row r="214" spans="1:221" s="4" customFormat="1" x14ac:dyDescent="0.2">
      <c r="A214"/>
      <c r="B214"/>
      <c r="C214" s="265"/>
      <c r="E214" s="62"/>
      <c r="F214" s="2"/>
      <c r="G214"/>
      <c r="H214"/>
      <c r="I214"/>
      <c r="J214" s="217"/>
      <c r="K214" s="217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</row>
    <row r="215" spans="1:221" s="4" customFormat="1" x14ac:dyDescent="0.2">
      <c r="A215"/>
      <c r="B215"/>
      <c r="C215" s="265"/>
      <c r="E215" s="62"/>
      <c r="F215" s="2"/>
      <c r="G215"/>
      <c r="H215"/>
      <c r="I215"/>
      <c r="J215" s="217"/>
      <c r="K215" s="217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</row>
    <row r="216" spans="1:221" s="4" customFormat="1" ht="12.75" customHeight="1" x14ac:dyDescent="0.2">
      <c r="A216"/>
      <c r="B216"/>
      <c r="C216" s="265"/>
      <c r="E216" s="62"/>
      <c r="F216" s="2"/>
      <c r="G216"/>
      <c r="H216"/>
      <c r="I216"/>
      <c r="J216" s="217"/>
      <c r="K216" s="217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</row>
    <row r="217" spans="1:221" s="4" customFormat="1" x14ac:dyDescent="0.2">
      <c r="A217"/>
      <c r="B217"/>
      <c r="C217" s="265"/>
      <c r="E217" s="62"/>
      <c r="F217" s="2"/>
      <c r="G217"/>
      <c r="H217"/>
      <c r="I217"/>
      <c r="J217" s="217"/>
      <c r="K217" s="217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</row>
    <row r="218" spans="1:221" s="4" customFormat="1" x14ac:dyDescent="0.2">
      <c r="A218"/>
      <c r="B218"/>
      <c r="C218" s="265"/>
      <c r="E218" s="62"/>
      <c r="F218" s="2"/>
      <c r="G218"/>
      <c r="H218"/>
      <c r="I218"/>
      <c r="J218" s="217"/>
      <c r="K218" s="217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1" s="4" customFormat="1" x14ac:dyDescent="0.2">
      <c r="A219"/>
      <c r="B219"/>
      <c r="C219" s="265"/>
      <c r="E219" s="62"/>
      <c r="F219" s="2"/>
      <c r="G219"/>
      <c r="H219"/>
      <c r="I219"/>
      <c r="J219" s="217"/>
      <c r="K219" s="217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</row>
    <row r="220" spans="1:221" s="4" customFormat="1" ht="12.75" customHeight="1" x14ac:dyDescent="0.2">
      <c r="A220"/>
      <c r="B220"/>
      <c r="C220" s="265"/>
      <c r="E220" s="62"/>
      <c r="F220" s="2"/>
      <c r="G220"/>
      <c r="H220"/>
      <c r="I220"/>
      <c r="J220" s="217"/>
      <c r="K220" s="217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</row>
    <row r="221" spans="1:221" s="4" customFormat="1" x14ac:dyDescent="0.2">
      <c r="A221"/>
      <c r="B221"/>
      <c r="C221" s="265"/>
      <c r="E221" s="62"/>
      <c r="F221" s="2"/>
      <c r="G221"/>
      <c r="H221"/>
      <c r="I221"/>
      <c r="J221" s="217"/>
      <c r="K221" s="217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</row>
    <row r="222" spans="1:221" s="4" customFormat="1" x14ac:dyDescent="0.2">
      <c r="A222"/>
      <c r="B222"/>
      <c r="C222" s="265"/>
      <c r="E222" s="62"/>
      <c r="F222" s="2"/>
      <c r="G222"/>
      <c r="H222"/>
      <c r="I222"/>
      <c r="J222" s="217"/>
      <c r="K222" s="217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</row>
    <row r="223" spans="1:221" s="4" customFormat="1" x14ac:dyDescent="0.2">
      <c r="A223"/>
      <c r="B223"/>
      <c r="C223" s="265"/>
      <c r="E223" s="62"/>
      <c r="F223" s="2"/>
      <c r="G223"/>
      <c r="H223"/>
      <c r="I223"/>
      <c r="J223" s="217"/>
      <c r="K223" s="217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</row>
    <row r="224" spans="1:221" s="4" customFormat="1" ht="12.75" customHeight="1" x14ac:dyDescent="0.2">
      <c r="A224"/>
      <c r="B224"/>
      <c r="C224" s="265"/>
      <c r="E224" s="62"/>
      <c r="F224" s="2"/>
      <c r="G224"/>
      <c r="H224"/>
      <c r="I224"/>
      <c r="J224" s="217"/>
      <c r="K224" s="217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</row>
    <row r="225" spans="1:221" s="4" customFormat="1" x14ac:dyDescent="0.2">
      <c r="A225"/>
      <c r="B225"/>
      <c r="C225" s="265"/>
      <c r="E225" s="62"/>
      <c r="F225" s="2"/>
      <c r="G225"/>
      <c r="H225"/>
      <c r="I225"/>
      <c r="J225" s="217"/>
      <c r="K225" s="217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</row>
    <row r="226" spans="1:221" s="4" customFormat="1" x14ac:dyDescent="0.2">
      <c r="A226"/>
      <c r="B226"/>
      <c r="C226" s="265"/>
      <c r="E226" s="62"/>
      <c r="F226" s="2"/>
      <c r="G226"/>
      <c r="H226"/>
      <c r="I226"/>
      <c r="J226" s="217"/>
      <c r="K226" s="217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</row>
    <row r="227" spans="1:221" s="4" customFormat="1" x14ac:dyDescent="0.2">
      <c r="A227"/>
      <c r="B227"/>
      <c r="C227" s="265"/>
      <c r="E227" s="62"/>
      <c r="F227" s="2"/>
      <c r="G227"/>
      <c r="H227"/>
      <c r="I227"/>
      <c r="J227" s="217"/>
      <c r="K227" s="217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</row>
    <row r="228" spans="1:221" s="4" customFormat="1" ht="12.75" customHeight="1" x14ac:dyDescent="0.2">
      <c r="A228"/>
      <c r="B228"/>
      <c r="C228" s="265"/>
      <c r="E228" s="62"/>
      <c r="F228" s="2"/>
      <c r="G228"/>
      <c r="H228"/>
      <c r="I228"/>
      <c r="J228" s="217"/>
      <c r="K228" s="217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</row>
    <row r="229" spans="1:221" s="4" customFormat="1" x14ac:dyDescent="0.2">
      <c r="A229"/>
      <c r="B229"/>
      <c r="C229" s="265"/>
      <c r="E229" s="62"/>
      <c r="F229" s="2"/>
      <c r="G229"/>
      <c r="H229"/>
      <c r="I229"/>
      <c r="J229" s="217"/>
      <c r="K229" s="217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</row>
    <row r="230" spans="1:221" s="4" customFormat="1" x14ac:dyDescent="0.2">
      <c r="A230"/>
      <c r="B230"/>
      <c r="C230" s="265"/>
      <c r="E230" s="62"/>
      <c r="F230" s="2"/>
      <c r="G230"/>
      <c r="H230"/>
      <c r="I230"/>
      <c r="J230" s="217"/>
      <c r="K230" s="217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</row>
    <row r="231" spans="1:221" s="4" customFormat="1" x14ac:dyDescent="0.2">
      <c r="A231"/>
      <c r="B231"/>
      <c r="C231" s="265"/>
      <c r="E231" s="62"/>
      <c r="F231" s="2"/>
      <c r="G231"/>
      <c r="H231"/>
      <c r="I231"/>
      <c r="J231" s="217"/>
      <c r="K231" s="217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</row>
    <row r="232" spans="1:221" s="4" customFormat="1" ht="12.75" customHeight="1" x14ac:dyDescent="0.2">
      <c r="A232"/>
      <c r="B232"/>
      <c r="C232" s="265"/>
      <c r="E232" s="62"/>
      <c r="F232" s="2"/>
      <c r="G232"/>
      <c r="H232"/>
      <c r="I232"/>
      <c r="J232" s="217"/>
      <c r="K232" s="217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</row>
    <row r="233" spans="1:221" s="4" customFormat="1" x14ac:dyDescent="0.2">
      <c r="A233"/>
      <c r="B233"/>
      <c r="C233" s="265"/>
      <c r="E233" s="62"/>
      <c r="F233" s="2"/>
      <c r="G233"/>
      <c r="H233"/>
      <c r="I233"/>
      <c r="J233" s="217"/>
      <c r="K233" s="217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</row>
    <row r="234" spans="1:221" s="4" customFormat="1" x14ac:dyDescent="0.2">
      <c r="A234"/>
      <c r="B234"/>
      <c r="C234" s="265"/>
      <c r="E234" s="62"/>
      <c r="F234" s="2"/>
      <c r="G234"/>
      <c r="H234"/>
      <c r="I234"/>
      <c r="J234" s="217"/>
      <c r="K234" s="217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</row>
    <row r="235" spans="1:221" s="4" customFormat="1" x14ac:dyDescent="0.2">
      <c r="A235"/>
      <c r="B235"/>
      <c r="C235" s="265"/>
      <c r="E235" s="62"/>
      <c r="F235" s="2"/>
      <c r="G235"/>
      <c r="H235"/>
      <c r="I235"/>
      <c r="J235" s="217"/>
      <c r="K235" s="217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</row>
    <row r="236" spans="1:221" s="4" customFormat="1" ht="12.75" customHeight="1" x14ac:dyDescent="0.2">
      <c r="A236"/>
      <c r="B236"/>
      <c r="C236" s="265"/>
      <c r="E236" s="62"/>
      <c r="F236" s="2"/>
      <c r="G236"/>
      <c r="H236"/>
      <c r="I236"/>
      <c r="J236" s="217"/>
      <c r="K236" s="217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</row>
    <row r="237" spans="1:221" s="4" customFormat="1" x14ac:dyDescent="0.2">
      <c r="A237"/>
      <c r="B237"/>
      <c r="C237" s="265"/>
      <c r="E237" s="62"/>
      <c r="F237" s="2"/>
      <c r="G237"/>
      <c r="H237"/>
      <c r="I237"/>
      <c r="J237" s="217"/>
      <c r="K237" s="217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</row>
    <row r="238" spans="1:221" s="4" customFormat="1" x14ac:dyDescent="0.2">
      <c r="A238"/>
      <c r="B238"/>
      <c r="C238" s="265"/>
      <c r="E238" s="62"/>
      <c r="F238" s="2"/>
      <c r="G238"/>
      <c r="H238"/>
      <c r="I238"/>
      <c r="J238" s="217"/>
      <c r="K238" s="217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</row>
    <row r="239" spans="1:221" s="4" customFormat="1" x14ac:dyDescent="0.2">
      <c r="A239"/>
      <c r="B239"/>
      <c r="C239" s="265"/>
      <c r="E239" s="62"/>
      <c r="F239" s="2"/>
      <c r="G239"/>
      <c r="H239"/>
      <c r="I239"/>
      <c r="J239" s="217"/>
      <c r="K239" s="217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</row>
    <row r="240" spans="1:221" s="4" customFormat="1" ht="12.75" customHeight="1" x14ac:dyDescent="0.2">
      <c r="A240"/>
      <c r="B240"/>
      <c r="C240" s="265"/>
      <c r="E240" s="62"/>
      <c r="F240" s="2"/>
      <c r="G240"/>
      <c r="H240"/>
      <c r="I240"/>
      <c r="J240" s="217"/>
      <c r="K240" s="217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</row>
    <row r="241" spans="1:221" s="4" customFormat="1" x14ac:dyDescent="0.2">
      <c r="A241"/>
      <c r="B241"/>
      <c r="C241" s="265"/>
      <c r="E241" s="62"/>
      <c r="F241" s="2"/>
      <c r="G241"/>
      <c r="H241"/>
      <c r="I241"/>
      <c r="J241" s="217"/>
      <c r="K241" s="217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</row>
    <row r="242" spans="1:221" s="4" customFormat="1" x14ac:dyDescent="0.2">
      <c r="A242"/>
      <c r="B242"/>
      <c r="C242" s="265"/>
      <c r="E242" s="62"/>
      <c r="F242" s="2"/>
      <c r="G242"/>
      <c r="H242"/>
      <c r="I242"/>
      <c r="J242" s="217"/>
      <c r="K242" s="217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</row>
    <row r="243" spans="1:221" s="4" customFormat="1" x14ac:dyDescent="0.2">
      <c r="A243"/>
      <c r="B243"/>
      <c r="C243" s="265"/>
      <c r="E243" s="62"/>
      <c r="F243" s="2"/>
      <c r="G243"/>
      <c r="H243"/>
      <c r="I243"/>
      <c r="J243" s="217"/>
      <c r="K243" s="217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</row>
    <row r="244" spans="1:221" s="4" customFormat="1" ht="12.75" customHeight="1" x14ac:dyDescent="0.2">
      <c r="A244"/>
      <c r="B244"/>
      <c r="C244" s="265"/>
      <c r="E244" s="62"/>
      <c r="F244" s="2"/>
      <c r="G244"/>
      <c r="H244"/>
      <c r="I244"/>
      <c r="J244" s="217"/>
      <c r="K244" s="217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</row>
    <row r="245" spans="1:221" s="4" customFormat="1" x14ac:dyDescent="0.2">
      <c r="A245"/>
      <c r="B245"/>
      <c r="C245" s="265"/>
      <c r="E245" s="62"/>
      <c r="F245" s="2"/>
      <c r="G245"/>
      <c r="H245"/>
      <c r="I245"/>
      <c r="J245" s="217"/>
      <c r="K245" s="217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</row>
    <row r="246" spans="1:221" s="4" customFormat="1" x14ac:dyDescent="0.2">
      <c r="A246"/>
      <c r="B246"/>
      <c r="C246" s="265"/>
      <c r="E246" s="62"/>
      <c r="F246" s="2"/>
      <c r="G246"/>
      <c r="H246"/>
      <c r="I246"/>
      <c r="J246" s="217"/>
      <c r="K246" s="217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</row>
    <row r="247" spans="1:221" s="4" customFormat="1" x14ac:dyDescent="0.2">
      <c r="A247"/>
      <c r="B247"/>
      <c r="C247" s="265"/>
      <c r="E247" s="62"/>
      <c r="F247" s="2"/>
      <c r="G247"/>
      <c r="H247"/>
      <c r="I247"/>
      <c r="J247" s="217"/>
      <c r="K247" s="217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</row>
    <row r="248" spans="1:221" s="4" customFormat="1" ht="12.75" customHeight="1" x14ac:dyDescent="0.2">
      <c r="A248"/>
      <c r="B248"/>
      <c r="C248" s="265"/>
      <c r="E248" s="62"/>
      <c r="F248" s="2"/>
      <c r="G248"/>
      <c r="H248"/>
      <c r="I248"/>
      <c r="J248" s="217"/>
      <c r="K248" s="217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</row>
    <row r="249" spans="1:221" s="4" customFormat="1" x14ac:dyDescent="0.2">
      <c r="A249"/>
      <c r="B249"/>
      <c r="C249" s="265"/>
      <c r="E249" s="62"/>
      <c r="F249" s="2"/>
      <c r="G249"/>
      <c r="H249"/>
      <c r="I249"/>
      <c r="J249" s="217"/>
      <c r="K249" s="217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</row>
    <row r="250" spans="1:221" s="4" customFormat="1" x14ac:dyDescent="0.2">
      <c r="A250"/>
      <c r="B250"/>
      <c r="C250" s="265"/>
      <c r="E250" s="62"/>
      <c r="F250" s="2"/>
      <c r="G250"/>
      <c r="H250"/>
      <c r="I250"/>
      <c r="J250" s="217"/>
      <c r="K250" s="217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</row>
    <row r="251" spans="1:221" s="4" customFormat="1" x14ac:dyDescent="0.2">
      <c r="A251"/>
      <c r="B251"/>
      <c r="C251" s="265"/>
      <c r="E251" s="62"/>
      <c r="F251" s="2"/>
      <c r="G251"/>
      <c r="H251"/>
      <c r="I251"/>
      <c r="J251" s="217"/>
      <c r="K251" s="217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</row>
    <row r="252" spans="1:221" s="4" customFormat="1" ht="12.75" customHeight="1" x14ac:dyDescent="0.2">
      <c r="A252"/>
      <c r="B252"/>
      <c r="C252" s="265"/>
      <c r="E252" s="62"/>
      <c r="F252" s="2"/>
      <c r="G252"/>
      <c r="H252"/>
      <c r="I252"/>
      <c r="J252" s="217"/>
      <c r="K252" s="217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</row>
    <row r="253" spans="1:221" s="4" customFormat="1" x14ac:dyDescent="0.2">
      <c r="A253"/>
      <c r="B253"/>
      <c r="C253" s="265"/>
      <c r="E253" s="62"/>
      <c r="F253" s="2"/>
      <c r="G253"/>
      <c r="H253"/>
      <c r="I253"/>
      <c r="J253" s="217"/>
      <c r="K253" s="217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</row>
    <row r="254" spans="1:221" s="4" customFormat="1" x14ac:dyDescent="0.2">
      <c r="A254"/>
      <c r="B254"/>
      <c r="C254" s="265"/>
      <c r="E254" s="62"/>
      <c r="F254" s="2"/>
      <c r="G254"/>
      <c r="H254"/>
      <c r="I254"/>
      <c r="J254" s="217"/>
      <c r="K254" s="217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</row>
    <row r="255" spans="1:221" s="4" customFormat="1" x14ac:dyDescent="0.2">
      <c r="A255"/>
      <c r="B255"/>
      <c r="C255" s="265"/>
      <c r="E255" s="62"/>
      <c r="F255" s="2"/>
      <c r="G255"/>
      <c r="H255"/>
      <c r="I255"/>
      <c r="J255" s="217"/>
      <c r="K255" s="217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</row>
    <row r="256" spans="1:221" s="4" customFormat="1" ht="12.75" customHeight="1" x14ac:dyDescent="0.2">
      <c r="A256"/>
      <c r="B256"/>
      <c r="C256" s="265"/>
      <c r="E256" s="62"/>
      <c r="F256" s="2"/>
      <c r="G256"/>
      <c r="H256"/>
      <c r="I256"/>
      <c r="J256" s="217"/>
      <c r="K256" s="217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</row>
    <row r="257" spans="1:221" s="4" customFormat="1" x14ac:dyDescent="0.2">
      <c r="A257"/>
      <c r="B257"/>
      <c r="C257" s="265"/>
      <c r="E257" s="62"/>
      <c r="F257" s="2"/>
      <c r="G257"/>
      <c r="H257"/>
      <c r="I257"/>
      <c r="J257" s="217"/>
      <c r="K257" s="217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</row>
    <row r="258" spans="1:221" s="4" customFormat="1" x14ac:dyDescent="0.2">
      <c r="A258"/>
      <c r="B258"/>
      <c r="C258" s="265"/>
      <c r="E258" s="62"/>
      <c r="F258" s="2"/>
      <c r="G258"/>
      <c r="H258"/>
      <c r="I258"/>
      <c r="J258" s="217"/>
      <c r="K258" s="217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</row>
    <row r="259" spans="1:221" s="4" customFormat="1" x14ac:dyDescent="0.2">
      <c r="A259"/>
      <c r="B259"/>
      <c r="C259" s="265"/>
      <c r="E259" s="62"/>
      <c r="F259" s="2"/>
      <c r="G259"/>
      <c r="H259"/>
      <c r="I259"/>
      <c r="J259" s="217"/>
      <c r="K259" s="217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</row>
    <row r="260" spans="1:221" s="4" customFormat="1" ht="12.75" customHeight="1" x14ac:dyDescent="0.2">
      <c r="A260"/>
      <c r="B260"/>
      <c r="C260" s="265"/>
      <c r="E260" s="62"/>
      <c r="F260" s="2"/>
      <c r="G260"/>
      <c r="H260"/>
      <c r="I260"/>
      <c r="J260" s="217"/>
      <c r="K260" s="217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</row>
    <row r="261" spans="1:221" s="4" customFormat="1" x14ac:dyDescent="0.2">
      <c r="A261"/>
      <c r="B261"/>
      <c r="C261" s="265"/>
      <c r="E261" s="62"/>
      <c r="F261" s="2"/>
      <c r="G261"/>
      <c r="H261"/>
      <c r="I261"/>
      <c r="J261" s="217"/>
      <c r="K261" s="217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</row>
    <row r="262" spans="1:221" s="4" customFormat="1" x14ac:dyDescent="0.2">
      <c r="A262"/>
      <c r="B262"/>
      <c r="C262" s="265"/>
      <c r="E262" s="62"/>
      <c r="F262" s="2"/>
      <c r="G262"/>
      <c r="H262"/>
      <c r="I262"/>
      <c r="J262" s="217"/>
      <c r="K262" s="217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</row>
    <row r="263" spans="1:221" s="4" customFormat="1" x14ac:dyDescent="0.2">
      <c r="A263"/>
      <c r="B263"/>
      <c r="C263" s="265"/>
      <c r="E263" s="62"/>
      <c r="F263" s="2"/>
      <c r="G263"/>
      <c r="H263"/>
      <c r="I263"/>
      <c r="J263" s="217"/>
      <c r="K263" s="217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</row>
    <row r="264" spans="1:221" s="4" customFormat="1" ht="12.75" customHeight="1" x14ac:dyDescent="0.2">
      <c r="A264"/>
      <c r="B264"/>
      <c r="C264" s="265"/>
      <c r="E264" s="62"/>
      <c r="F264" s="2"/>
      <c r="G264"/>
      <c r="H264"/>
      <c r="I264"/>
      <c r="J264" s="217"/>
      <c r="K264" s="217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</row>
    <row r="265" spans="1:221" s="4" customFormat="1" x14ac:dyDescent="0.2">
      <c r="A265"/>
      <c r="B265"/>
      <c r="C265" s="265"/>
      <c r="E265" s="62"/>
      <c r="F265" s="2"/>
      <c r="G265"/>
      <c r="H265"/>
      <c r="I265"/>
      <c r="J265" s="217"/>
      <c r="K265" s="217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</row>
    <row r="266" spans="1:221" s="4" customFormat="1" x14ac:dyDescent="0.2">
      <c r="A266"/>
      <c r="B266"/>
      <c r="C266" s="265"/>
      <c r="E266" s="62"/>
      <c r="F266" s="2"/>
      <c r="G266"/>
      <c r="H266"/>
      <c r="I266"/>
      <c r="J266" s="217"/>
      <c r="K266" s="217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</row>
    <row r="267" spans="1:221" s="4" customFormat="1" x14ac:dyDescent="0.2">
      <c r="A267"/>
      <c r="B267"/>
      <c r="C267" s="265"/>
      <c r="E267" s="62"/>
      <c r="F267" s="2"/>
      <c r="G267"/>
      <c r="H267"/>
      <c r="I267"/>
      <c r="J267" s="217"/>
      <c r="K267" s="217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</row>
    <row r="268" spans="1:221" s="4" customFormat="1" ht="12.75" customHeight="1" x14ac:dyDescent="0.2">
      <c r="A268"/>
      <c r="B268"/>
      <c r="C268" s="265"/>
      <c r="E268" s="62"/>
      <c r="F268" s="2"/>
      <c r="G268"/>
      <c r="H268"/>
      <c r="I268"/>
      <c r="J268" s="217"/>
      <c r="K268" s="217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</row>
    <row r="269" spans="1:221" s="4" customFormat="1" x14ac:dyDescent="0.2">
      <c r="A269"/>
      <c r="B269"/>
      <c r="C269" s="265"/>
      <c r="E269" s="62"/>
      <c r="F269" s="2"/>
      <c r="G269"/>
      <c r="H269"/>
      <c r="I269"/>
      <c r="J269" s="217"/>
      <c r="K269" s="217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</row>
    <row r="270" spans="1:221" s="4" customFormat="1" x14ac:dyDescent="0.2">
      <c r="A270"/>
      <c r="B270"/>
      <c r="C270" s="265"/>
      <c r="E270" s="62"/>
      <c r="F270" s="2"/>
      <c r="G270"/>
      <c r="H270"/>
      <c r="I270"/>
      <c r="J270" s="217"/>
      <c r="K270" s="217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</row>
    <row r="271" spans="1:221" s="4" customFormat="1" x14ac:dyDescent="0.2">
      <c r="A271"/>
      <c r="B271"/>
      <c r="C271" s="265"/>
      <c r="E271" s="62"/>
      <c r="F271" s="2"/>
      <c r="G271"/>
      <c r="H271"/>
      <c r="I271"/>
      <c r="J271" s="217"/>
      <c r="K271" s="217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</row>
    <row r="272" spans="1:221" s="4" customFormat="1" ht="12.75" customHeight="1" x14ac:dyDescent="0.2">
      <c r="A272"/>
      <c r="B272"/>
      <c r="C272" s="265"/>
      <c r="E272" s="62"/>
      <c r="F272" s="2"/>
      <c r="G272"/>
      <c r="H272"/>
      <c r="I272"/>
      <c r="J272" s="217"/>
      <c r="K272" s="217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</row>
    <row r="273" spans="1:221" s="4" customFormat="1" x14ac:dyDescent="0.2">
      <c r="A273"/>
      <c r="B273"/>
      <c r="C273" s="265"/>
      <c r="E273" s="62"/>
      <c r="F273" s="2"/>
      <c r="G273"/>
      <c r="H273"/>
      <c r="I273"/>
      <c r="J273" s="217"/>
      <c r="K273" s="217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</row>
    <row r="274" spans="1:221" s="4" customFormat="1" x14ac:dyDescent="0.2">
      <c r="A274"/>
      <c r="B274"/>
      <c r="C274" s="265"/>
      <c r="E274" s="62"/>
      <c r="F274" s="2"/>
      <c r="G274"/>
      <c r="H274"/>
      <c r="I274"/>
      <c r="J274" s="217"/>
      <c r="K274" s="217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</row>
    <row r="275" spans="1:221" s="4" customFormat="1" x14ac:dyDescent="0.2">
      <c r="A275"/>
      <c r="B275"/>
      <c r="C275" s="265"/>
      <c r="E275" s="62"/>
      <c r="F275" s="2"/>
      <c r="G275"/>
      <c r="H275"/>
      <c r="I275"/>
      <c r="J275" s="217"/>
      <c r="K275" s="217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</row>
    <row r="276" spans="1:221" s="4" customFormat="1" ht="12.75" customHeight="1" x14ac:dyDescent="0.2">
      <c r="A276"/>
      <c r="B276"/>
      <c r="C276" s="265"/>
      <c r="E276" s="62"/>
      <c r="F276" s="2"/>
      <c r="G276"/>
      <c r="H276"/>
      <c r="I276"/>
      <c r="J276" s="217"/>
      <c r="K276" s="217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</row>
    <row r="277" spans="1:221" s="4" customFormat="1" x14ac:dyDescent="0.2">
      <c r="A277"/>
      <c r="B277"/>
      <c r="C277" s="265"/>
      <c r="E277" s="62"/>
      <c r="F277" s="2"/>
      <c r="G277"/>
      <c r="H277"/>
      <c r="I277"/>
      <c r="J277" s="217"/>
      <c r="K277" s="217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</row>
    <row r="278" spans="1:221" s="4" customFormat="1" x14ac:dyDescent="0.2">
      <c r="A278"/>
      <c r="B278"/>
      <c r="C278" s="265"/>
      <c r="E278" s="62"/>
      <c r="F278" s="2"/>
      <c r="G278"/>
      <c r="H278"/>
      <c r="I278"/>
      <c r="J278" s="217"/>
      <c r="K278" s="217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</row>
    <row r="279" spans="1:221" s="4" customFormat="1" x14ac:dyDescent="0.2">
      <c r="A279"/>
      <c r="B279"/>
      <c r="C279" s="265"/>
      <c r="E279" s="62"/>
      <c r="F279" s="2"/>
      <c r="G279"/>
      <c r="H279"/>
      <c r="I279"/>
      <c r="J279" s="217"/>
      <c r="K279" s="217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</row>
    <row r="280" spans="1:221" s="4" customFormat="1" ht="12.75" customHeight="1" x14ac:dyDescent="0.2">
      <c r="A280"/>
      <c r="B280"/>
      <c r="C280" s="265"/>
      <c r="E280" s="62"/>
      <c r="F280" s="2"/>
      <c r="G280"/>
      <c r="H280"/>
      <c r="I280"/>
      <c r="J280" s="217"/>
      <c r="K280" s="217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</row>
    <row r="281" spans="1:221" s="4" customFormat="1" x14ac:dyDescent="0.2">
      <c r="A281"/>
      <c r="B281"/>
      <c r="C281" s="265"/>
      <c r="E281" s="62"/>
      <c r="F281" s="2"/>
      <c r="G281"/>
      <c r="H281"/>
      <c r="I281"/>
      <c r="J281" s="217"/>
      <c r="K281" s="217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</row>
    <row r="282" spans="1:221" s="4" customFormat="1" x14ac:dyDescent="0.2">
      <c r="A282"/>
      <c r="B282"/>
      <c r="C282" s="265"/>
      <c r="E282" s="62"/>
      <c r="F282" s="2"/>
      <c r="G282"/>
      <c r="H282"/>
      <c r="I282"/>
      <c r="J282" s="217"/>
      <c r="K282" s="217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</row>
    <row r="283" spans="1:221" s="4" customFormat="1" x14ac:dyDescent="0.2">
      <c r="A283"/>
      <c r="B283"/>
      <c r="C283" s="265"/>
      <c r="E283" s="62"/>
      <c r="F283" s="2"/>
      <c r="G283"/>
      <c r="H283"/>
      <c r="I283"/>
      <c r="J283" s="217"/>
      <c r="K283" s="217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</row>
    <row r="284" spans="1:221" s="4" customFormat="1" ht="12.75" customHeight="1" x14ac:dyDescent="0.2">
      <c r="A284"/>
      <c r="B284"/>
      <c r="C284" s="265"/>
      <c r="E284" s="62"/>
      <c r="F284" s="2"/>
      <c r="G284"/>
      <c r="H284"/>
      <c r="I284"/>
      <c r="J284" s="217"/>
      <c r="K284" s="217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</row>
    <row r="285" spans="1:221" s="4" customFormat="1" x14ac:dyDescent="0.2">
      <c r="A285"/>
      <c r="B285"/>
      <c r="C285" s="265"/>
      <c r="E285" s="62"/>
      <c r="F285" s="2"/>
      <c r="G285"/>
      <c r="H285"/>
      <c r="I285"/>
      <c r="J285" s="217"/>
      <c r="K285" s="217"/>
      <c r="L285"/>
      <c r="M285"/>
      <c r="N285"/>
      <c r="O285"/>
      <c r="P285"/>
      <c r="Q285"/>
      <c r="R285" s="2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</row>
    <row r="286" spans="1:221" s="4" customFormat="1" x14ac:dyDescent="0.2">
      <c r="A286"/>
      <c r="B286"/>
      <c r="C286" s="265"/>
      <c r="E286" s="62"/>
      <c r="F286" s="2"/>
      <c r="G286"/>
      <c r="H286"/>
      <c r="I286"/>
      <c r="J286" s="217"/>
      <c r="K286" s="217"/>
      <c r="L286"/>
      <c r="M286"/>
      <c r="N286"/>
      <c r="O286"/>
      <c r="P286"/>
      <c r="Q286"/>
      <c r="R286" s="2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</row>
    <row r="287" spans="1:221" s="4" customFormat="1" x14ac:dyDescent="0.2">
      <c r="A287"/>
      <c r="B287"/>
      <c r="C287" s="265"/>
      <c r="E287" s="62"/>
      <c r="F287" s="2"/>
      <c r="G287"/>
      <c r="H287"/>
      <c r="I287"/>
      <c r="J287" s="217"/>
      <c r="K287" s="217"/>
      <c r="L287"/>
      <c r="M287"/>
      <c r="N287"/>
      <c r="O287"/>
      <c r="P287"/>
      <c r="Q287"/>
      <c r="R287" s="2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</row>
    <row r="288" spans="1:221" s="4" customFormat="1" ht="12.75" customHeight="1" x14ac:dyDescent="0.2">
      <c r="A288"/>
      <c r="B288"/>
      <c r="C288" s="265"/>
      <c r="E288" s="62"/>
      <c r="F288" s="2"/>
      <c r="G288"/>
      <c r="H288"/>
      <c r="I288"/>
      <c r="J288" s="217"/>
      <c r="K288" s="217"/>
      <c r="L288"/>
      <c r="M288"/>
      <c r="N288"/>
      <c r="O288"/>
      <c r="P288"/>
      <c r="Q288"/>
      <c r="R288" s="2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</row>
    <row r="289" spans="1:221" s="4" customFormat="1" x14ac:dyDescent="0.2">
      <c r="A289"/>
      <c r="B289"/>
      <c r="C289" s="265"/>
      <c r="E289" s="62"/>
      <c r="F289" s="2"/>
      <c r="G289"/>
      <c r="H289"/>
      <c r="I289"/>
      <c r="J289" s="217"/>
      <c r="K289" s="217"/>
      <c r="L289"/>
      <c r="M289"/>
      <c r="N289"/>
      <c r="O289"/>
      <c r="P289"/>
      <c r="Q289"/>
      <c r="R289" s="2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</row>
    <row r="290" spans="1:221" s="4" customFormat="1" x14ac:dyDescent="0.2">
      <c r="A290"/>
      <c r="B290"/>
      <c r="C290" s="265"/>
      <c r="E290" s="62"/>
      <c r="F290" s="2"/>
      <c r="G290"/>
      <c r="H290"/>
      <c r="I290"/>
      <c r="J290" s="217"/>
      <c r="K290" s="217"/>
      <c r="L290"/>
      <c r="M290"/>
      <c r="N290"/>
      <c r="O290"/>
      <c r="P290"/>
      <c r="Q290"/>
      <c r="R290" s="2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</row>
    <row r="291" spans="1:221" s="4" customFormat="1" x14ac:dyDescent="0.2">
      <c r="A291"/>
      <c r="B291"/>
      <c r="C291" s="265"/>
      <c r="E291" s="62"/>
      <c r="F291" s="2"/>
      <c r="G291"/>
      <c r="H291"/>
      <c r="I291"/>
      <c r="J291" s="217"/>
      <c r="K291" s="217"/>
      <c r="L291"/>
      <c r="M291"/>
      <c r="N291"/>
      <c r="O291"/>
      <c r="P291"/>
      <c r="Q291"/>
      <c r="R291" s="2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</row>
    <row r="292" spans="1:221" s="4" customFormat="1" ht="12.75" customHeight="1" x14ac:dyDescent="0.2">
      <c r="A292"/>
      <c r="B292"/>
      <c r="C292" s="265"/>
      <c r="E292" s="62"/>
      <c r="F292" s="2"/>
      <c r="G292"/>
      <c r="H292"/>
      <c r="I292"/>
      <c r="J292" s="217"/>
      <c r="K292" s="217"/>
      <c r="L292"/>
      <c r="M292"/>
      <c r="N292"/>
      <c r="O292"/>
      <c r="P292"/>
      <c r="Q292"/>
      <c r="R292" s="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</row>
    <row r="293" spans="1:221" s="4" customFormat="1" x14ac:dyDescent="0.2">
      <c r="A293"/>
      <c r="B293"/>
      <c r="C293" s="265"/>
      <c r="E293" s="62"/>
      <c r="F293" s="2"/>
      <c r="G293"/>
      <c r="H293"/>
      <c r="I293"/>
      <c r="J293" s="217"/>
      <c r="K293" s="217"/>
      <c r="L293"/>
      <c r="M293"/>
      <c r="N293"/>
      <c r="O293"/>
      <c r="P293"/>
      <c r="Q293"/>
      <c r="R293" s="2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</row>
  </sheetData>
  <mergeCells count="24"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B4:C4"/>
    <mergeCell ref="B5:C5"/>
    <mergeCell ref="N10:N11"/>
    <mergeCell ref="P10:P11"/>
    <mergeCell ref="E8:I8"/>
    <mergeCell ref="J8:Q8"/>
    <mergeCell ref="A8:A11"/>
    <mergeCell ref="B8:B11"/>
    <mergeCell ref="C8:C11"/>
    <mergeCell ref="H10:H11"/>
    <mergeCell ref="M10:M11"/>
    <mergeCell ref="D8:D11"/>
  </mergeCells>
  <pageMargins left="0.19685039370078741" right="0.19685039370078741" top="0.98425196850393704" bottom="0.59055118110236227" header="0" footer="0"/>
  <pageSetup paperSize="9" scale="55" fitToHeight="6" orientation="landscape" r:id="rId1"/>
  <headerFooter differentFirst="1" alignWithMargins="0">
    <oddHeader xml:space="preserve">&amp;C&amp;P&amp;RПродовження додатку 2 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D72"/>
  <sheetViews>
    <sheetView view="pageBreakPreview" topLeftCell="A44" zoomScale="79" zoomScaleNormal="100" zoomScaleSheetLayoutView="79" workbookViewId="0">
      <selection activeCell="A45" sqref="A45:C45"/>
    </sheetView>
  </sheetViews>
  <sheetFormatPr defaultRowHeight="12.75" x14ac:dyDescent="0.2"/>
  <cols>
    <col min="1" max="1" width="17.7109375" customWidth="1"/>
    <col min="2" max="2" width="15" customWidth="1"/>
    <col min="3" max="3" width="78.140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541" t="s">
        <v>460</v>
      </c>
      <c r="D2" s="541"/>
    </row>
    <row r="3" spans="1:30" ht="18.75" x14ac:dyDescent="0.3">
      <c r="C3" s="541" t="s">
        <v>462</v>
      </c>
      <c r="D3" s="541"/>
    </row>
    <row r="4" spans="1:30" ht="51.75" customHeight="1" x14ac:dyDescent="0.3">
      <c r="C4" s="542" t="s">
        <v>464</v>
      </c>
      <c r="D4" s="469"/>
    </row>
    <row r="5" spans="1:30" ht="8.4499999999999993" customHeight="1" x14ac:dyDescent="0.3">
      <c r="C5" s="186"/>
      <c r="D5" s="186"/>
    </row>
    <row r="6" spans="1:30" ht="8.4499999999999993" customHeight="1" x14ac:dyDescent="0.3">
      <c r="C6" s="186"/>
      <c r="D6" s="186"/>
    </row>
    <row r="7" spans="1:30" ht="9.6" customHeight="1" x14ac:dyDescent="0.2"/>
    <row r="8" spans="1:30" ht="25.9" customHeight="1" x14ac:dyDescent="0.35">
      <c r="B8" s="543" t="s">
        <v>436</v>
      </c>
      <c r="C8" s="543"/>
    </row>
    <row r="9" spans="1:30" ht="19.149999999999999" customHeight="1" x14ac:dyDescent="0.3">
      <c r="B9" s="544">
        <v>17532000000</v>
      </c>
      <c r="C9" s="545"/>
    </row>
    <row r="10" spans="1:30" ht="11.45" customHeight="1" x14ac:dyDescent="0.2">
      <c r="C10" s="308" t="s">
        <v>437</v>
      </c>
    </row>
    <row r="11" spans="1:30" ht="21" customHeight="1" x14ac:dyDescent="0.3">
      <c r="A11" s="540" t="s">
        <v>438</v>
      </c>
      <c r="B11" s="540"/>
      <c r="C11" s="540"/>
      <c r="D11" s="540"/>
    </row>
    <row r="12" spans="1:30" ht="3.6" customHeight="1" x14ac:dyDescent="0.2"/>
    <row r="13" spans="1:30" x14ac:dyDescent="0.2">
      <c r="D13" s="309" t="s">
        <v>439</v>
      </c>
    </row>
    <row r="14" spans="1:30" ht="13.15" customHeight="1" x14ac:dyDescent="0.2">
      <c r="A14" s="530" t="s">
        <v>440</v>
      </c>
      <c r="B14" s="532" t="s">
        <v>441</v>
      </c>
      <c r="C14" s="533"/>
      <c r="D14" s="534" t="s">
        <v>197</v>
      </c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</row>
    <row r="15" spans="1:30" ht="34.9" customHeight="1" x14ac:dyDescent="0.2">
      <c r="A15" s="531"/>
      <c r="B15" s="533"/>
      <c r="C15" s="533"/>
      <c r="D15" s="533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</row>
    <row r="16" spans="1:30" ht="13.9" customHeight="1" x14ac:dyDescent="0.2">
      <c r="A16" s="311">
        <v>1</v>
      </c>
      <c r="B16" s="513">
        <v>2</v>
      </c>
      <c r="C16" s="535"/>
      <c r="D16" s="311">
        <v>3</v>
      </c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</row>
    <row r="17" spans="1:30" ht="19.5" x14ac:dyDescent="0.3">
      <c r="A17" s="536" t="s">
        <v>442</v>
      </c>
      <c r="B17" s="537"/>
      <c r="C17" s="538"/>
      <c r="D17" s="539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</row>
    <row r="18" spans="1:30" ht="21.6" customHeight="1" x14ac:dyDescent="0.3">
      <c r="A18" s="312"/>
      <c r="B18" s="528"/>
      <c r="C18" s="529"/>
      <c r="D18" s="313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</row>
    <row r="19" spans="1:30" ht="21.6" customHeight="1" x14ac:dyDescent="0.3">
      <c r="A19" s="312"/>
      <c r="B19" s="506"/>
      <c r="C19" s="507"/>
      <c r="D19" s="313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</row>
    <row r="20" spans="1:30" ht="20.25" x14ac:dyDescent="0.3">
      <c r="A20" s="314" t="s">
        <v>445</v>
      </c>
      <c r="B20" s="504" t="s">
        <v>446</v>
      </c>
      <c r="C20" s="505"/>
      <c r="D20" s="315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</row>
    <row r="21" spans="1:30" ht="20.25" x14ac:dyDescent="0.3">
      <c r="A21" s="314" t="s">
        <v>445</v>
      </c>
      <c r="B21" s="506" t="s">
        <v>447</v>
      </c>
      <c r="C21" s="507"/>
      <c r="D21" s="313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</row>
    <row r="22" spans="1:30" ht="20.25" x14ac:dyDescent="0.3">
      <c r="A22" s="316" t="s">
        <v>445</v>
      </c>
      <c r="B22" s="508" t="s">
        <v>448</v>
      </c>
      <c r="C22" s="509"/>
      <c r="D22" s="317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</row>
    <row r="23" spans="1:30" ht="10.15" customHeight="1" x14ac:dyDescent="0.3">
      <c r="A23" s="318"/>
      <c r="B23" s="318"/>
      <c r="C23" s="319"/>
      <c r="D23" s="32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</row>
    <row r="24" spans="1:30" ht="10.5" customHeight="1" x14ac:dyDescent="0.3">
      <c r="A24" s="318"/>
      <c r="B24" s="318"/>
      <c r="C24" s="319"/>
      <c r="D24" s="32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</row>
    <row r="25" spans="1:30" ht="20.25" x14ac:dyDescent="0.3">
      <c r="A25" s="510" t="s">
        <v>449</v>
      </c>
      <c r="B25" s="511"/>
      <c r="C25" s="511"/>
      <c r="D25" s="511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</row>
    <row r="26" spans="1:30" ht="15" customHeight="1" x14ac:dyDescent="0.2">
      <c r="D26" t="s">
        <v>439</v>
      </c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</row>
    <row r="27" spans="1:30" ht="21" customHeight="1" x14ac:dyDescent="0.2">
      <c r="A27" s="512" t="s">
        <v>450</v>
      </c>
      <c r="B27" s="512" t="s">
        <v>451</v>
      </c>
      <c r="C27" s="514" t="s">
        <v>452</v>
      </c>
      <c r="D27" s="516" t="s">
        <v>197</v>
      </c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</row>
    <row r="28" spans="1:30" ht="97.15" customHeight="1" x14ac:dyDescent="0.2">
      <c r="A28" s="513"/>
      <c r="B28" s="513"/>
      <c r="C28" s="515"/>
      <c r="D28" s="517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</row>
    <row r="29" spans="1:30" ht="12" customHeight="1" x14ac:dyDescent="0.2">
      <c r="A29" s="311">
        <v>1</v>
      </c>
      <c r="B29" s="311">
        <v>2</v>
      </c>
      <c r="C29" s="311">
        <v>3</v>
      </c>
      <c r="D29" s="311">
        <v>4</v>
      </c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</row>
    <row r="30" spans="1:30" ht="19.5" x14ac:dyDescent="0.3">
      <c r="A30" s="518" t="s">
        <v>453</v>
      </c>
      <c r="B30" s="519"/>
      <c r="C30" s="520"/>
      <c r="D30" s="521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</row>
    <row r="31" spans="1:30" ht="18.75" hidden="1" x14ac:dyDescent="0.3">
      <c r="A31" s="321" t="s">
        <v>130</v>
      </c>
      <c r="B31" s="322">
        <v>9770</v>
      </c>
      <c r="C31" s="323" t="s">
        <v>444</v>
      </c>
      <c r="D31" s="324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</row>
    <row r="32" spans="1:30" ht="18.75" hidden="1" x14ac:dyDescent="0.3">
      <c r="A32" s="325">
        <v>17100000000</v>
      </c>
      <c r="B32" s="326"/>
      <c r="C32" s="327" t="s">
        <v>443</v>
      </c>
      <c r="D32" s="328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</row>
    <row r="33" spans="1:30" ht="16.899999999999999" hidden="1" customHeight="1" x14ac:dyDescent="0.3">
      <c r="A33" s="522"/>
      <c r="B33" s="523"/>
      <c r="C33" s="523"/>
      <c r="D33" s="329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</row>
    <row r="34" spans="1:30" ht="25.5" hidden="1" customHeight="1" x14ac:dyDescent="0.3">
      <c r="A34" s="330"/>
      <c r="B34" s="331"/>
      <c r="C34" s="327"/>
      <c r="D34" s="332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</row>
    <row r="35" spans="1:30" ht="48.75" hidden="1" customHeight="1" x14ac:dyDescent="0.3">
      <c r="A35" s="333"/>
      <c r="B35" s="334"/>
      <c r="C35" s="335"/>
      <c r="D35" s="329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</row>
    <row r="36" spans="1:30" ht="12.75" hidden="1" customHeight="1" x14ac:dyDescent="0.3">
      <c r="A36" s="336"/>
      <c r="B36" s="331"/>
      <c r="C36" s="337"/>
      <c r="D36" s="332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</row>
    <row r="37" spans="1:30" ht="6.75" hidden="1" customHeight="1" x14ac:dyDescent="0.3">
      <c r="A37" s="330"/>
      <c r="B37" s="331"/>
      <c r="C37" s="327"/>
      <c r="D37" s="332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</row>
    <row r="38" spans="1:30" s="43" customFormat="1" ht="21.75" hidden="1" customHeight="1" x14ac:dyDescent="0.3">
      <c r="A38" s="338" t="s">
        <v>130</v>
      </c>
      <c r="B38" s="339">
        <v>9770</v>
      </c>
      <c r="C38" s="340" t="s">
        <v>444</v>
      </c>
      <c r="D38" s="341">
        <f>SUM(D40)</f>
        <v>0</v>
      </c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</row>
    <row r="39" spans="1:30" s="43" customFormat="1" ht="24.75" hidden="1" customHeight="1" x14ac:dyDescent="0.3">
      <c r="A39" s="344" t="s">
        <v>454</v>
      </c>
      <c r="B39" s="343"/>
      <c r="C39" s="343" t="s">
        <v>455</v>
      </c>
      <c r="D39" s="341">
        <f>SUM(D40)</f>
        <v>0</v>
      </c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</row>
    <row r="40" spans="1:30" s="43" customFormat="1" ht="56.25" hidden="1" customHeight="1" x14ac:dyDescent="0.3">
      <c r="A40" s="497" t="s">
        <v>463</v>
      </c>
      <c r="B40" s="524"/>
      <c r="C40" s="525"/>
      <c r="D40" s="341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</row>
    <row r="41" spans="1:30" s="43" customFormat="1" ht="39.75" customHeight="1" x14ac:dyDescent="0.3">
      <c r="A41" s="344" t="s">
        <v>328</v>
      </c>
      <c r="B41" s="339">
        <v>9800</v>
      </c>
      <c r="C41" s="345" t="s">
        <v>330</v>
      </c>
      <c r="D41" s="341">
        <f>SUM(D43:D45)</f>
        <v>649400</v>
      </c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</row>
    <row r="42" spans="1:30" s="43" customFormat="1" ht="24" customHeight="1" x14ac:dyDescent="0.3">
      <c r="A42" s="346"/>
      <c r="B42" s="339"/>
      <c r="C42" s="347" t="s">
        <v>457</v>
      </c>
      <c r="D42" s="341">
        <f>SUM(D43:D45)</f>
        <v>649400</v>
      </c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0"/>
      <c r="AB42" s="310"/>
      <c r="AC42" s="310"/>
      <c r="AD42" s="310"/>
    </row>
    <row r="43" spans="1:30" s="43" customFormat="1" ht="40.5" customHeight="1" x14ac:dyDescent="0.3">
      <c r="A43" s="497" t="s">
        <v>522</v>
      </c>
      <c r="B43" s="498"/>
      <c r="C43" s="499"/>
      <c r="D43" s="341">
        <v>195000</v>
      </c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</row>
    <row r="44" spans="1:30" s="43" customFormat="1" ht="36" customHeight="1" x14ac:dyDescent="0.3">
      <c r="A44" s="497" t="s">
        <v>523</v>
      </c>
      <c r="B44" s="498"/>
      <c r="C44" s="499"/>
      <c r="D44" s="341">
        <v>230000</v>
      </c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</row>
    <row r="45" spans="1:30" s="43" customFormat="1" ht="40.5" customHeight="1" x14ac:dyDescent="0.3">
      <c r="A45" s="497" t="s">
        <v>524</v>
      </c>
      <c r="B45" s="498"/>
      <c r="C45" s="499"/>
      <c r="D45" s="341">
        <v>224400</v>
      </c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</row>
    <row r="46" spans="1:30" s="43" customFormat="1" ht="20.25" customHeight="1" x14ac:dyDescent="0.3">
      <c r="A46" s="348"/>
      <c r="B46" s="349"/>
      <c r="C46" s="350"/>
      <c r="D46" s="341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</row>
    <row r="47" spans="1:30" s="43" customFormat="1" ht="18.75" x14ac:dyDescent="0.3">
      <c r="A47" s="342"/>
      <c r="B47" s="343"/>
      <c r="C47" s="343"/>
      <c r="D47" s="351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</row>
    <row r="48" spans="1:30" s="43" customFormat="1" ht="23.25" customHeight="1" x14ac:dyDescent="0.3">
      <c r="A48" s="526" t="s">
        <v>458</v>
      </c>
      <c r="B48" s="504"/>
      <c r="C48" s="505"/>
      <c r="D48" s="527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</row>
    <row r="49" spans="1:30" s="43" customFormat="1" ht="16.5" hidden="1" customHeight="1" x14ac:dyDescent="0.3">
      <c r="A49" s="352" t="s">
        <v>130</v>
      </c>
      <c r="B49" s="339">
        <v>9770</v>
      </c>
      <c r="C49" s="353" t="s">
        <v>444</v>
      </c>
      <c r="D49" s="354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</row>
    <row r="50" spans="1:30" s="43" customFormat="1" ht="18" hidden="1" customHeight="1" x14ac:dyDescent="0.3">
      <c r="A50" s="312">
        <v>17100000000</v>
      </c>
      <c r="B50" s="355"/>
      <c r="C50" s="356" t="s">
        <v>443</v>
      </c>
      <c r="D50" s="354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</row>
    <row r="51" spans="1:30" s="43" customFormat="1" ht="21.75" hidden="1" customHeight="1" x14ac:dyDescent="0.3">
      <c r="A51" s="338" t="s">
        <v>130</v>
      </c>
      <c r="B51" s="339">
        <v>9770</v>
      </c>
      <c r="C51" s="340" t="s">
        <v>444</v>
      </c>
      <c r="D51" s="341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</row>
    <row r="52" spans="1:30" s="43" customFormat="1" ht="24.75" hidden="1" customHeight="1" x14ac:dyDescent="0.3">
      <c r="A52" s="342" t="s">
        <v>454</v>
      </c>
      <c r="B52" s="343"/>
      <c r="C52" s="343" t="s">
        <v>455</v>
      </c>
      <c r="D52" s="341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</row>
    <row r="53" spans="1:30" s="43" customFormat="1" ht="81.75" hidden="1" customHeight="1" x14ac:dyDescent="0.3">
      <c r="A53" s="497" t="s">
        <v>456</v>
      </c>
      <c r="B53" s="498"/>
      <c r="C53" s="499"/>
      <c r="D53" s="341"/>
      <c r="E53" s="310"/>
      <c r="F53" s="310"/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  <c r="AA53" s="310"/>
      <c r="AB53" s="310"/>
      <c r="AC53" s="310"/>
      <c r="AD53" s="310"/>
    </row>
    <row r="54" spans="1:30" s="43" customFormat="1" ht="26.25" hidden="1" customHeight="1" x14ac:dyDescent="0.3">
      <c r="A54" s="493"/>
      <c r="B54" s="494"/>
      <c r="C54" s="494"/>
      <c r="D54" s="357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  <c r="AA54" s="310"/>
      <c r="AB54" s="310"/>
      <c r="AC54" s="310"/>
      <c r="AD54" s="310"/>
    </row>
    <row r="55" spans="1:30" s="43" customFormat="1" ht="25.5" hidden="1" customHeight="1" x14ac:dyDescent="0.3">
      <c r="A55" s="352" t="s">
        <v>130</v>
      </c>
      <c r="B55" s="339">
        <v>9770</v>
      </c>
      <c r="C55" s="353" t="s">
        <v>444</v>
      </c>
      <c r="D55" s="358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0"/>
      <c r="AD55" s="310"/>
    </row>
    <row r="56" spans="1:30" s="43" customFormat="1" ht="26.25" hidden="1" customHeight="1" x14ac:dyDescent="0.3">
      <c r="A56" s="312">
        <v>17100000000</v>
      </c>
      <c r="B56" s="355"/>
      <c r="C56" s="356" t="s">
        <v>443</v>
      </c>
      <c r="D56" s="358"/>
      <c r="E56" s="310"/>
      <c r="F56" s="310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</row>
    <row r="57" spans="1:30" s="43" customFormat="1" ht="16.899999999999999" customHeight="1" x14ac:dyDescent="0.3">
      <c r="A57" s="495"/>
      <c r="B57" s="496"/>
      <c r="C57" s="496"/>
      <c r="D57" s="359"/>
      <c r="E57" s="310"/>
      <c r="F57" s="310"/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</row>
    <row r="58" spans="1:30" s="43" customFormat="1" ht="39.75" customHeight="1" x14ac:dyDescent="0.3">
      <c r="A58" s="344" t="s">
        <v>328</v>
      </c>
      <c r="B58" s="339">
        <v>9800</v>
      </c>
      <c r="C58" s="345" t="s">
        <v>330</v>
      </c>
      <c r="D58" s="341">
        <f>SUM(D60:D61)</f>
        <v>200600</v>
      </c>
      <c r="E58" s="310"/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</row>
    <row r="59" spans="1:30" s="43" customFormat="1" ht="24" customHeight="1" x14ac:dyDescent="0.3">
      <c r="A59" s="346"/>
      <c r="B59" s="339"/>
      <c r="C59" s="347" t="s">
        <v>457</v>
      </c>
      <c r="D59" s="341">
        <f>SUM(D60:D61)</f>
        <v>200600</v>
      </c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</row>
    <row r="60" spans="1:30" s="43" customFormat="1" ht="36.75" customHeight="1" x14ac:dyDescent="0.3">
      <c r="A60" s="497" t="s">
        <v>525</v>
      </c>
      <c r="B60" s="498"/>
      <c r="C60" s="499"/>
      <c r="D60" s="341">
        <v>75000</v>
      </c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</row>
    <row r="61" spans="1:30" s="43" customFormat="1" ht="36.75" customHeight="1" x14ac:dyDescent="0.3">
      <c r="A61" s="497" t="s">
        <v>526</v>
      </c>
      <c r="B61" s="498"/>
      <c r="C61" s="499"/>
      <c r="D61" s="341">
        <v>125600</v>
      </c>
      <c r="E61" s="310"/>
      <c r="F61" s="310"/>
      <c r="G61" s="310"/>
      <c r="H61" s="310"/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</row>
    <row r="62" spans="1:30" s="43" customFormat="1" ht="16.149999999999999" customHeight="1" x14ac:dyDescent="0.3">
      <c r="A62" s="500"/>
      <c r="B62" s="501"/>
      <c r="C62" s="501"/>
      <c r="D62" s="359"/>
      <c r="E62" s="310"/>
      <c r="F62" s="310"/>
      <c r="G62" s="310"/>
      <c r="H62" s="310"/>
      <c r="I62" s="310"/>
      <c r="J62" s="310"/>
      <c r="K62" s="310"/>
      <c r="L62" s="310"/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</row>
    <row r="63" spans="1:30" s="43" customFormat="1" ht="28.5" customHeight="1" x14ac:dyDescent="0.3">
      <c r="A63" s="314" t="s">
        <v>445</v>
      </c>
      <c r="B63" s="360" t="s">
        <v>445</v>
      </c>
      <c r="C63" s="339" t="s">
        <v>459</v>
      </c>
      <c r="D63" s="361">
        <f>SUM(D64:D65)</f>
        <v>850000</v>
      </c>
      <c r="F63" s="95">
        <f>SUM(D32,D33,D36,D49)</f>
        <v>0</v>
      </c>
    </row>
    <row r="64" spans="1:30" s="43" customFormat="1" ht="20.25" x14ac:dyDescent="0.3">
      <c r="A64" s="314" t="s">
        <v>445</v>
      </c>
      <c r="B64" s="360" t="s">
        <v>445</v>
      </c>
      <c r="C64" s="343" t="s">
        <v>447</v>
      </c>
      <c r="D64" s="361">
        <f>SUM(D38,D41)</f>
        <v>649400</v>
      </c>
    </row>
    <row r="65" spans="1:6" s="43" customFormat="1" ht="20.25" x14ac:dyDescent="0.3">
      <c r="A65" s="316" t="s">
        <v>445</v>
      </c>
      <c r="B65" s="362" t="s">
        <v>445</v>
      </c>
      <c r="C65" s="363" t="s">
        <v>448</v>
      </c>
      <c r="D65" s="364">
        <f>SUM(D51,D58)</f>
        <v>200600</v>
      </c>
    </row>
    <row r="66" spans="1:6" ht="14.25" customHeight="1" x14ac:dyDescent="0.3">
      <c r="A66" s="318"/>
      <c r="B66" s="318"/>
      <c r="C66" s="319"/>
      <c r="D66" s="320"/>
    </row>
    <row r="67" spans="1:6" ht="9" customHeight="1" x14ac:dyDescent="0.3">
      <c r="A67" s="318"/>
      <c r="B67" s="318"/>
      <c r="C67" s="319"/>
      <c r="D67" s="320"/>
    </row>
    <row r="68" spans="1:6" ht="36" customHeight="1" x14ac:dyDescent="0.35">
      <c r="A68" s="365" t="s">
        <v>461</v>
      </c>
      <c r="B68" s="365"/>
      <c r="C68" s="365"/>
      <c r="D68" s="320"/>
    </row>
    <row r="69" spans="1:6" s="366" customFormat="1" ht="26.25" hidden="1" customHeight="1" x14ac:dyDescent="0.35">
      <c r="A69" s="365"/>
      <c r="B69" s="365"/>
      <c r="C69" s="365"/>
      <c r="D69" s="365"/>
      <c r="E69" s="365"/>
      <c r="F69" s="365"/>
    </row>
    <row r="70" spans="1:6" ht="20.25" x14ac:dyDescent="0.3">
      <c r="A70" s="318"/>
      <c r="B70" s="318"/>
      <c r="C70" s="319"/>
      <c r="D70" s="320"/>
    </row>
    <row r="71" spans="1:6" ht="20.25" x14ac:dyDescent="0.3">
      <c r="A71" s="502"/>
      <c r="B71" s="503"/>
      <c r="C71" s="503"/>
      <c r="D71" s="503"/>
    </row>
    <row r="72" spans="1:6" ht="20.25" x14ac:dyDescent="0.3">
      <c r="A72" s="318"/>
      <c r="B72" s="318"/>
      <c r="C72" s="319"/>
      <c r="D72" s="320"/>
    </row>
  </sheetData>
  <mergeCells count="35">
    <mergeCell ref="A11:D11"/>
    <mergeCell ref="C2:D2"/>
    <mergeCell ref="C3:D3"/>
    <mergeCell ref="C4:D4"/>
    <mergeCell ref="B8:C8"/>
    <mergeCell ref="B9:C9"/>
    <mergeCell ref="B18:C18"/>
    <mergeCell ref="B19:C19"/>
    <mergeCell ref="A14:A15"/>
    <mergeCell ref="B14:C15"/>
    <mergeCell ref="D14:D15"/>
    <mergeCell ref="B16:C16"/>
    <mergeCell ref="A17:D17"/>
    <mergeCell ref="A53:C53"/>
    <mergeCell ref="B20:C20"/>
    <mergeCell ref="B21:C21"/>
    <mergeCell ref="B22:C22"/>
    <mergeCell ref="A25:D25"/>
    <mergeCell ref="A27:A28"/>
    <mergeCell ref="B27:B28"/>
    <mergeCell ref="C27:C28"/>
    <mergeCell ref="D27:D28"/>
    <mergeCell ref="A30:D30"/>
    <mergeCell ref="A33:C33"/>
    <mergeCell ref="A40:C40"/>
    <mergeCell ref="A43:C43"/>
    <mergeCell ref="A48:D48"/>
    <mergeCell ref="A44:C44"/>
    <mergeCell ref="A45:C45"/>
    <mergeCell ref="A54:C54"/>
    <mergeCell ref="A57:C57"/>
    <mergeCell ref="A60:C60"/>
    <mergeCell ref="A62:C62"/>
    <mergeCell ref="A71:D71"/>
    <mergeCell ref="A61:C61"/>
  </mergeCells>
  <pageMargins left="1.1811023622047245" right="0.39370078740157483" top="0.78740157480314965" bottom="0.78740157480314965" header="0.31496062992125984" footer="0.31496062992125984"/>
  <pageSetup paperSize="9" scale="64" orientation="portrait" verticalDpi="4294967295" r:id="rId1"/>
  <headerFooter differentFirst="1">
    <oddHeader>&amp;C&amp;P&amp;RПродовження додатку 4</oddHeader>
  </headerFooter>
  <rowBreaks count="1" manualBreakCount="1">
    <brk id="68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M105"/>
  <sheetViews>
    <sheetView showZeros="0" view="pageBreakPreview" topLeftCell="A38" zoomScaleNormal="112" zoomScaleSheetLayoutView="100" workbookViewId="0">
      <selection activeCell="D114" sqref="D114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43.140625" style="13" customWidth="1"/>
    <col min="5" max="5" width="45.7109375" style="13" customWidth="1"/>
    <col min="6" max="6" width="25.7109375" style="170" customWidth="1"/>
    <col min="7" max="7" width="17.5703125" style="86" customWidth="1"/>
    <col min="8" max="8" width="18.5703125" style="87" customWidth="1"/>
    <col min="9" max="10" width="18" style="13" customWidth="1"/>
    <col min="12" max="12" width="21.42578125" style="13" hidden="1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548"/>
      <c r="E5" s="548"/>
      <c r="F5" s="548"/>
      <c r="G5" s="548"/>
      <c r="H5" s="548"/>
      <c r="I5" s="548"/>
    </row>
    <row r="6" spans="1:13" ht="18.75" x14ac:dyDescent="0.3">
      <c r="D6" s="549"/>
      <c r="E6" s="549"/>
      <c r="F6" s="549"/>
      <c r="G6" s="549"/>
      <c r="H6" s="549"/>
      <c r="I6" s="549"/>
      <c r="J6" s="549"/>
    </row>
    <row r="7" spans="1:13" ht="16.899999999999999" customHeight="1" x14ac:dyDescent="0.3">
      <c r="D7" s="402"/>
      <c r="E7" s="402"/>
      <c r="F7" s="171"/>
      <c r="G7" s="401"/>
      <c r="H7" s="402"/>
      <c r="I7" s="402"/>
      <c r="J7" s="402"/>
    </row>
    <row r="8" spans="1:13" ht="27" customHeight="1" x14ac:dyDescent="0.3">
      <c r="A8" s="172" t="s">
        <v>252</v>
      </c>
      <c r="D8" s="402"/>
      <c r="E8" s="402"/>
      <c r="F8" s="171"/>
      <c r="G8" s="401"/>
      <c r="H8" s="402"/>
      <c r="I8" s="402"/>
      <c r="J8" s="402"/>
    </row>
    <row r="9" spans="1:13" ht="17.45" customHeight="1" x14ac:dyDescent="0.3">
      <c r="A9" s="84" t="s">
        <v>239</v>
      </c>
      <c r="D9" s="402"/>
      <c r="E9" s="402"/>
      <c r="F9" s="171"/>
      <c r="G9" s="401"/>
      <c r="H9" s="402"/>
      <c r="I9" s="402"/>
      <c r="J9" s="173" t="s">
        <v>292</v>
      </c>
    </row>
    <row r="10" spans="1:13" ht="9.6" customHeight="1" x14ac:dyDescent="0.3">
      <c r="E10" s="88"/>
      <c r="F10" s="171"/>
      <c r="G10" s="401"/>
      <c r="H10" s="89"/>
    </row>
    <row r="11" spans="1:13" s="90" customFormat="1" ht="27" customHeight="1" x14ac:dyDescent="0.2">
      <c r="A11" s="550" t="s">
        <v>249</v>
      </c>
      <c r="B11" s="550" t="s">
        <v>250</v>
      </c>
      <c r="C11" s="550" t="s">
        <v>196</v>
      </c>
      <c r="D11" s="551" t="s">
        <v>251</v>
      </c>
      <c r="E11" s="552" t="s">
        <v>259</v>
      </c>
      <c r="F11" s="552" t="s">
        <v>260</v>
      </c>
      <c r="G11" s="553" t="s">
        <v>197</v>
      </c>
      <c r="H11" s="554" t="s">
        <v>65</v>
      </c>
      <c r="I11" s="546" t="s">
        <v>66</v>
      </c>
      <c r="J11" s="547"/>
    </row>
    <row r="12" spans="1:13" s="90" customFormat="1" ht="104.25" customHeight="1" x14ac:dyDescent="0.2">
      <c r="A12" s="467"/>
      <c r="B12" s="467"/>
      <c r="C12" s="467"/>
      <c r="D12" s="467"/>
      <c r="E12" s="467"/>
      <c r="F12" s="490"/>
      <c r="G12" s="467"/>
      <c r="H12" s="467"/>
      <c r="I12" s="403" t="s">
        <v>192</v>
      </c>
      <c r="J12" s="91" t="s">
        <v>198</v>
      </c>
    </row>
    <row r="13" spans="1:13" s="176" customFormat="1" ht="15.75" customHeight="1" x14ac:dyDescent="0.2">
      <c r="A13" s="174">
        <v>1</v>
      </c>
      <c r="B13" s="174">
        <v>2</v>
      </c>
      <c r="C13" s="174">
        <v>3</v>
      </c>
      <c r="D13" s="174">
        <v>4</v>
      </c>
      <c r="E13" s="175">
        <v>5</v>
      </c>
      <c r="F13" s="175">
        <v>6</v>
      </c>
      <c r="G13" s="175">
        <v>7</v>
      </c>
      <c r="H13" s="175">
        <v>8</v>
      </c>
      <c r="I13" s="174">
        <v>9</v>
      </c>
      <c r="J13" s="175">
        <v>10</v>
      </c>
    </row>
    <row r="14" spans="1:13" ht="48" customHeight="1" x14ac:dyDescent="0.3">
      <c r="A14" s="92" t="s">
        <v>92</v>
      </c>
      <c r="B14" s="92"/>
      <c r="C14" s="92"/>
      <c r="D14" s="93" t="s">
        <v>85</v>
      </c>
      <c r="E14" s="205"/>
      <c r="F14" s="206"/>
      <c r="G14" s="94">
        <f>SUM(G15)</f>
        <v>9745292</v>
      </c>
      <c r="H14" s="94">
        <f t="shared" ref="H14:J14" si="0">SUM(H15)</f>
        <v>9506692</v>
      </c>
      <c r="I14" s="94">
        <f t="shared" si="0"/>
        <v>238600</v>
      </c>
      <c r="J14" s="94">
        <f t="shared" si="0"/>
        <v>238600</v>
      </c>
      <c r="K14" s="43"/>
      <c r="M14" s="95"/>
    </row>
    <row r="15" spans="1:13" ht="47.25" customHeight="1" x14ac:dyDescent="0.3">
      <c r="A15" s="92" t="s">
        <v>93</v>
      </c>
      <c r="B15" s="92"/>
      <c r="C15" s="92"/>
      <c r="D15" s="93" t="s">
        <v>85</v>
      </c>
      <c r="E15" s="205"/>
      <c r="F15" s="206"/>
      <c r="G15" s="94">
        <f>SUM(G16:G29)</f>
        <v>9745292</v>
      </c>
      <c r="H15" s="94">
        <f t="shared" ref="H15:J15" si="1">SUM(H16:H29)</f>
        <v>9506692</v>
      </c>
      <c r="I15" s="94">
        <f t="shared" si="1"/>
        <v>238600</v>
      </c>
      <c r="J15" s="94">
        <f t="shared" si="1"/>
        <v>238600</v>
      </c>
      <c r="K15" s="43"/>
      <c r="L15" s="177">
        <f>SUM(H14:I14)</f>
        <v>9745292</v>
      </c>
    </row>
    <row r="16" spans="1:13" s="101" customFormat="1" ht="115.5" hidden="1" customHeight="1" x14ac:dyDescent="0.3">
      <c r="A16" s="68" t="s">
        <v>215</v>
      </c>
      <c r="B16" s="68" t="s">
        <v>53</v>
      </c>
      <c r="C16" s="68" t="s">
        <v>54</v>
      </c>
      <c r="D16" s="70" t="s">
        <v>216</v>
      </c>
      <c r="E16" s="96" t="s">
        <v>293</v>
      </c>
      <c r="F16" s="134" t="s">
        <v>294</v>
      </c>
      <c r="G16" s="98">
        <f t="shared" ref="G16:G29" si="2">SUM(H16:I16)</f>
        <v>0</v>
      </c>
      <c r="H16" s="99"/>
      <c r="I16" s="99"/>
      <c r="J16" s="99"/>
      <c r="L16" s="100"/>
    </row>
    <row r="17" spans="1:12" s="101" customFormat="1" ht="71.25" hidden="1" customHeight="1" x14ac:dyDescent="0.3">
      <c r="A17" s="68" t="s">
        <v>215</v>
      </c>
      <c r="B17" s="68" t="s">
        <v>53</v>
      </c>
      <c r="C17" s="68" t="s">
        <v>54</v>
      </c>
      <c r="D17" s="70" t="s">
        <v>216</v>
      </c>
      <c r="E17" s="96" t="s">
        <v>427</v>
      </c>
      <c r="F17" s="134" t="s">
        <v>428</v>
      </c>
      <c r="G17" s="98">
        <f t="shared" si="2"/>
        <v>0</v>
      </c>
      <c r="H17" s="99"/>
      <c r="I17" s="99"/>
      <c r="J17" s="99"/>
      <c r="L17" s="100"/>
    </row>
    <row r="18" spans="1:12" s="101" customFormat="1" ht="39" hidden="1" customHeight="1" x14ac:dyDescent="0.3">
      <c r="A18" s="68" t="s">
        <v>215</v>
      </c>
      <c r="B18" s="68" t="s">
        <v>53</v>
      </c>
      <c r="C18" s="68" t="s">
        <v>54</v>
      </c>
      <c r="D18" s="70" t="s">
        <v>216</v>
      </c>
      <c r="E18" s="96" t="s">
        <v>469</v>
      </c>
      <c r="F18" s="134" t="s">
        <v>318</v>
      </c>
      <c r="G18" s="98">
        <f t="shared" si="2"/>
        <v>0</v>
      </c>
      <c r="H18" s="99"/>
      <c r="I18" s="99"/>
      <c r="J18" s="99"/>
      <c r="L18" s="100"/>
    </row>
    <row r="19" spans="1:12" s="101" customFormat="1" ht="54" hidden="1" customHeight="1" x14ac:dyDescent="0.3">
      <c r="A19" s="68" t="s">
        <v>215</v>
      </c>
      <c r="B19" s="68" t="s">
        <v>53</v>
      </c>
      <c r="C19" s="68" t="s">
        <v>54</v>
      </c>
      <c r="D19" s="70" t="s">
        <v>216</v>
      </c>
      <c r="E19" s="96" t="s">
        <v>470</v>
      </c>
      <c r="F19" s="134" t="s">
        <v>471</v>
      </c>
      <c r="G19" s="98">
        <f t="shared" si="2"/>
        <v>0</v>
      </c>
      <c r="H19" s="99"/>
      <c r="I19" s="99"/>
      <c r="J19" s="99"/>
      <c r="L19" s="100"/>
    </row>
    <row r="20" spans="1:12" s="101" customFormat="1" ht="57" hidden="1" customHeight="1" x14ac:dyDescent="0.3">
      <c r="A20" s="68" t="s">
        <v>215</v>
      </c>
      <c r="B20" s="68" t="s">
        <v>53</v>
      </c>
      <c r="C20" s="68" t="s">
        <v>54</v>
      </c>
      <c r="D20" s="70" t="s">
        <v>216</v>
      </c>
      <c r="E20" s="97" t="s">
        <v>472</v>
      </c>
      <c r="F20" s="133" t="s">
        <v>473</v>
      </c>
      <c r="G20" s="98">
        <f t="shared" si="2"/>
        <v>0</v>
      </c>
      <c r="H20" s="99"/>
      <c r="I20" s="99"/>
      <c r="J20" s="99"/>
      <c r="L20" s="100"/>
    </row>
    <row r="21" spans="1:12" s="101" customFormat="1" ht="75.75" hidden="1" customHeight="1" x14ac:dyDescent="0.3">
      <c r="A21" s="105" t="s">
        <v>103</v>
      </c>
      <c r="B21" s="105" t="s">
        <v>76</v>
      </c>
      <c r="C21" s="105" t="s">
        <v>50</v>
      </c>
      <c r="D21" s="427" t="s">
        <v>14</v>
      </c>
      <c r="E21" s="96" t="s">
        <v>298</v>
      </c>
      <c r="F21" s="134" t="s">
        <v>299</v>
      </c>
      <c r="G21" s="98">
        <f t="shared" si="2"/>
        <v>0</v>
      </c>
      <c r="H21" s="99"/>
      <c r="I21" s="99"/>
      <c r="J21" s="99"/>
      <c r="L21" s="100"/>
    </row>
    <row r="22" spans="1:12" s="47" customFormat="1" ht="42" hidden="1" customHeight="1" x14ac:dyDescent="0.3">
      <c r="A22" s="68" t="s">
        <v>310</v>
      </c>
      <c r="B22" s="68" t="s">
        <v>311</v>
      </c>
      <c r="C22" s="68" t="s">
        <v>312</v>
      </c>
      <c r="D22" s="70" t="s">
        <v>313</v>
      </c>
      <c r="E22" s="97" t="s">
        <v>314</v>
      </c>
      <c r="F22" s="134" t="s">
        <v>315</v>
      </c>
      <c r="G22" s="98">
        <f t="shared" si="2"/>
        <v>0</v>
      </c>
      <c r="H22" s="98"/>
      <c r="I22" s="108"/>
      <c r="J22" s="108"/>
    </row>
    <row r="23" spans="1:12" s="85" customFormat="1" ht="78.75" hidden="1" customHeight="1" x14ac:dyDescent="0.3">
      <c r="A23" s="105" t="s">
        <v>124</v>
      </c>
      <c r="B23" s="105" t="s">
        <v>125</v>
      </c>
      <c r="C23" s="105" t="s">
        <v>55</v>
      </c>
      <c r="D23" s="114" t="s">
        <v>123</v>
      </c>
      <c r="E23" s="97" t="s">
        <v>474</v>
      </c>
      <c r="F23" s="134" t="s">
        <v>475</v>
      </c>
      <c r="G23" s="98">
        <f t="shared" si="2"/>
        <v>0</v>
      </c>
      <c r="H23" s="404"/>
      <c r="I23" s="108"/>
      <c r="J23" s="405"/>
    </row>
    <row r="24" spans="1:12" ht="76.5" customHeight="1" x14ac:dyDescent="0.3">
      <c r="A24" s="160" t="s">
        <v>126</v>
      </c>
      <c r="B24" s="160" t="s">
        <v>127</v>
      </c>
      <c r="C24" s="406" t="s">
        <v>128</v>
      </c>
      <c r="D24" s="407" t="s">
        <v>129</v>
      </c>
      <c r="E24" s="103" t="s">
        <v>476</v>
      </c>
      <c r="F24" s="178" t="s">
        <v>477</v>
      </c>
      <c r="G24" s="104">
        <f t="shared" si="2"/>
        <v>544692</v>
      </c>
      <c r="H24" s="167">
        <v>506692</v>
      </c>
      <c r="I24" s="201">
        <v>38000</v>
      </c>
      <c r="J24" s="201">
        <v>38000</v>
      </c>
      <c r="K24" s="13"/>
    </row>
    <row r="25" spans="1:12" s="85" customFormat="1" ht="39.75" hidden="1" customHeight="1" x14ac:dyDescent="0.3">
      <c r="A25" s="125" t="s">
        <v>478</v>
      </c>
      <c r="B25" s="68" t="s">
        <v>479</v>
      </c>
      <c r="C25" s="148" t="s">
        <v>346</v>
      </c>
      <c r="D25" s="149" t="s">
        <v>480</v>
      </c>
      <c r="E25" s="96" t="s">
        <v>469</v>
      </c>
      <c r="F25" s="134" t="s">
        <v>318</v>
      </c>
      <c r="G25" s="104">
        <f t="shared" si="2"/>
        <v>0</v>
      </c>
      <c r="H25" s="106"/>
      <c r="I25" s="108"/>
      <c r="J25" s="108"/>
    </row>
    <row r="26" spans="1:12" s="85" customFormat="1" ht="78" hidden="1" customHeight="1" x14ac:dyDescent="0.3">
      <c r="A26" s="125" t="s">
        <v>433</v>
      </c>
      <c r="B26" s="68" t="s">
        <v>434</v>
      </c>
      <c r="C26" s="148" t="s">
        <v>346</v>
      </c>
      <c r="D26" s="149" t="s">
        <v>435</v>
      </c>
      <c r="E26" s="96" t="s">
        <v>427</v>
      </c>
      <c r="F26" s="134" t="s">
        <v>428</v>
      </c>
      <c r="G26" s="104">
        <f t="shared" si="2"/>
        <v>0</v>
      </c>
      <c r="H26" s="106"/>
      <c r="I26" s="108"/>
      <c r="J26" s="108"/>
    </row>
    <row r="27" spans="1:12" s="85" customFormat="1" ht="42.75" hidden="1" customHeight="1" x14ac:dyDescent="0.3">
      <c r="A27" s="125" t="s">
        <v>344</v>
      </c>
      <c r="B27" s="68" t="s">
        <v>345</v>
      </c>
      <c r="C27" s="148"/>
      <c r="D27" s="123" t="s">
        <v>347</v>
      </c>
      <c r="E27" s="96" t="s">
        <v>469</v>
      </c>
      <c r="F27" s="134" t="s">
        <v>318</v>
      </c>
      <c r="G27" s="104">
        <f t="shared" si="2"/>
        <v>0</v>
      </c>
      <c r="H27" s="106"/>
      <c r="I27" s="108"/>
      <c r="J27" s="405"/>
    </row>
    <row r="28" spans="1:12" s="444" customFormat="1" ht="79.5" customHeight="1" x14ac:dyDescent="0.35">
      <c r="A28" s="102" t="s">
        <v>429</v>
      </c>
      <c r="B28" s="102" t="s">
        <v>430</v>
      </c>
      <c r="C28" s="102" t="s">
        <v>346</v>
      </c>
      <c r="D28" s="442" t="s">
        <v>431</v>
      </c>
      <c r="E28" s="202" t="s">
        <v>427</v>
      </c>
      <c r="F28" s="443" t="s">
        <v>428</v>
      </c>
      <c r="G28" s="104">
        <f t="shared" si="2"/>
        <v>8350600</v>
      </c>
      <c r="H28" s="167">
        <v>8350600</v>
      </c>
      <c r="I28" s="201"/>
      <c r="J28" s="201"/>
    </row>
    <row r="29" spans="1:12" s="428" customFormat="1" ht="82.5" customHeight="1" x14ac:dyDescent="0.35">
      <c r="A29" s="102" t="s">
        <v>328</v>
      </c>
      <c r="B29" s="102" t="s">
        <v>329</v>
      </c>
      <c r="C29" s="102" t="s">
        <v>53</v>
      </c>
      <c r="D29" s="400" t="s">
        <v>330</v>
      </c>
      <c r="E29" s="103" t="s">
        <v>476</v>
      </c>
      <c r="F29" s="178" t="s">
        <v>477</v>
      </c>
      <c r="G29" s="104">
        <f t="shared" si="2"/>
        <v>850000</v>
      </c>
      <c r="H29" s="167">
        <v>649400</v>
      </c>
      <c r="I29" s="201">
        <v>200600</v>
      </c>
      <c r="J29" s="201">
        <v>200600</v>
      </c>
    </row>
    <row r="30" spans="1:12" s="47" customFormat="1" ht="47.25" hidden="1" customHeight="1" x14ac:dyDescent="0.3">
      <c r="A30" s="69" t="s">
        <v>145</v>
      </c>
      <c r="B30" s="127"/>
      <c r="C30" s="127"/>
      <c r="D30" s="72" t="s">
        <v>86</v>
      </c>
      <c r="E30" s="128"/>
      <c r="F30" s="179"/>
      <c r="G30" s="129">
        <f>SUM(G31)</f>
        <v>0</v>
      </c>
      <c r="H30" s="129">
        <f t="shared" ref="H30:J30" si="3">SUM(H31)</f>
        <v>0</v>
      </c>
      <c r="I30" s="129">
        <f t="shared" si="3"/>
        <v>0</v>
      </c>
      <c r="J30" s="129">
        <f t="shared" si="3"/>
        <v>0</v>
      </c>
    </row>
    <row r="31" spans="1:12" s="47" customFormat="1" ht="45.75" hidden="1" customHeight="1" x14ac:dyDescent="0.3">
      <c r="A31" s="69" t="s">
        <v>144</v>
      </c>
      <c r="B31" s="127"/>
      <c r="C31" s="127"/>
      <c r="D31" s="72" t="s">
        <v>86</v>
      </c>
      <c r="E31" s="128"/>
      <c r="F31" s="179"/>
      <c r="G31" s="129">
        <f>SUM(G32:G34)</f>
        <v>0</v>
      </c>
      <c r="H31" s="129">
        <f t="shared" ref="H31:J31" si="4">SUM(H32:H34)</f>
        <v>0</v>
      </c>
      <c r="I31" s="129">
        <f t="shared" si="4"/>
        <v>0</v>
      </c>
      <c r="J31" s="129">
        <f t="shared" si="4"/>
        <v>0</v>
      </c>
      <c r="L31" s="130">
        <f>SUM(H31:I31)</f>
        <v>0</v>
      </c>
    </row>
    <row r="32" spans="1:12" s="47" customFormat="1" ht="77.25" hidden="1" customHeight="1" x14ac:dyDescent="0.3">
      <c r="A32" s="112" t="s">
        <v>291</v>
      </c>
      <c r="B32" s="112" t="s">
        <v>320</v>
      </c>
      <c r="C32" s="131" t="s">
        <v>45</v>
      </c>
      <c r="D32" s="115" t="s">
        <v>321</v>
      </c>
      <c r="E32" s="96" t="s">
        <v>265</v>
      </c>
      <c r="F32" s="133" t="s">
        <v>266</v>
      </c>
      <c r="G32" s="106">
        <f t="shared" ref="G32" si="5">SUM(H32:I32)</f>
        <v>0</v>
      </c>
      <c r="H32" s="106"/>
      <c r="I32" s="99"/>
      <c r="J32" s="132"/>
      <c r="L32" s="53"/>
    </row>
    <row r="33" spans="1:12" s="47" customFormat="1" ht="75" hidden="1" customHeight="1" x14ac:dyDescent="0.3">
      <c r="A33" s="71" t="s">
        <v>289</v>
      </c>
      <c r="B33" s="71" t="s">
        <v>290</v>
      </c>
      <c r="C33" s="71" t="s">
        <v>47</v>
      </c>
      <c r="D33" s="115" t="s">
        <v>170</v>
      </c>
      <c r="E33" s="97" t="s">
        <v>302</v>
      </c>
      <c r="F33" s="134" t="s">
        <v>303</v>
      </c>
      <c r="G33" s="98">
        <f>SUM(H33:I33)</f>
        <v>0</v>
      </c>
      <c r="H33" s="106"/>
      <c r="I33" s="99"/>
      <c r="J33" s="132"/>
      <c r="L33" s="60"/>
    </row>
    <row r="34" spans="1:12" s="85" customFormat="1" ht="57" hidden="1" customHeight="1" x14ac:dyDescent="0.3">
      <c r="A34" s="71" t="s">
        <v>289</v>
      </c>
      <c r="B34" s="71" t="s">
        <v>290</v>
      </c>
      <c r="C34" s="71" t="s">
        <v>47</v>
      </c>
      <c r="D34" s="115" t="s">
        <v>170</v>
      </c>
      <c r="E34" s="97" t="s">
        <v>472</v>
      </c>
      <c r="F34" s="133" t="s">
        <v>473</v>
      </c>
      <c r="G34" s="98">
        <f>SUM(H34:I34)</f>
        <v>0</v>
      </c>
      <c r="H34" s="108"/>
      <c r="I34" s="108"/>
      <c r="J34" s="108"/>
    </row>
    <row r="35" spans="1:12" s="186" customFormat="1" ht="57.75" customHeight="1" x14ac:dyDescent="0.3">
      <c r="A35" s="61" t="s">
        <v>141</v>
      </c>
      <c r="B35" s="408"/>
      <c r="C35" s="408"/>
      <c r="D35" s="199" t="s">
        <v>416</v>
      </c>
      <c r="E35" s="203"/>
      <c r="F35" s="204"/>
      <c r="G35" s="154">
        <f>SUM(G36)</f>
        <v>-10395587</v>
      </c>
      <c r="H35" s="154">
        <f t="shared" ref="H35:J35" si="6">SUM(H36)</f>
        <v>3984283</v>
      </c>
      <c r="I35" s="154">
        <f t="shared" si="6"/>
        <v>-14379870</v>
      </c>
      <c r="J35" s="154">
        <f t="shared" si="6"/>
        <v>-14379870</v>
      </c>
    </row>
    <row r="36" spans="1:12" s="186" customFormat="1" ht="60.75" customHeight="1" x14ac:dyDescent="0.3">
      <c r="A36" s="61" t="s">
        <v>140</v>
      </c>
      <c r="B36" s="408"/>
      <c r="C36" s="408"/>
      <c r="D36" s="199" t="s">
        <v>416</v>
      </c>
      <c r="E36" s="203"/>
      <c r="F36" s="204"/>
      <c r="G36" s="154">
        <f>SUM(G37:G51)</f>
        <v>-10395587</v>
      </c>
      <c r="H36" s="154">
        <f t="shared" ref="H36:J36" si="7">SUM(H37:H51)</f>
        <v>3984283</v>
      </c>
      <c r="I36" s="154">
        <f t="shared" si="7"/>
        <v>-14379870</v>
      </c>
      <c r="J36" s="154">
        <f t="shared" si="7"/>
        <v>-14379870</v>
      </c>
      <c r="L36" s="409">
        <f>SUM(H35:I35)</f>
        <v>-10395587</v>
      </c>
    </row>
    <row r="37" spans="1:12" s="410" customFormat="1" ht="51.75" customHeight="1" x14ac:dyDescent="0.3">
      <c r="A37" s="102" t="s">
        <v>466</v>
      </c>
      <c r="B37" s="102" t="s">
        <v>295</v>
      </c>
      <c r="C37" s="102" t="s">
        <v>296</v>
      </c>
      <c r="D37" s="189" t="s">
        <v>297</v>
      </c>
      <c r="E37" s="202" t="s">
        <v>481</v>
      </c>
      <c r="F37" s="178" t="s">
        <v>482</v>
      </c>
      <c r="G37" s="104">
        <f t="shared" ref="G37:G84" si="8">SUM(H37:I37)</f>
        <v>-10946327</v>
      </c>
      <c r="H37" s="167">
        <v>3483543</v>
      </c>
      <c r="I37" s="167">
        <v>-14429870</v>
      </c>
      <c r="J37" s="167">
        <v>-14429870</v>
      </c>
      <c r="L37" s="411"/>
    </row>
    <row r="38" spans="1:12" s="410" customFormat="1" ht="75" customHeight="1" x14ac:dyDescent="0.3">
      <c r="A38" s="102" t="s">
        <v>465</v>
      </c>
      <c r="B38" s="102" t="s">
        <v>234</v>
      </c>
      <c r="C38" s="102" t="s">
        <v>233</v>
      </c>
      <c r="D38" s="194" t="s">
        <v>232</v>
      </c>
      <c r="E38" s="202" t="s">
        <v>481</v>
      </c>
      <c r="F38" s="178" t="s">
        <v>482</v>
      </c>
      <c r="G38" s="104">
        <f t="shared" si="8"/>
        <v>50000</v>
      </c>
      <c r="H38" s="167"/>
      <c r="I38" s="167">
        <v>50000</v>
      </c>
      <c r="J38" s="167">
        <v>50000</v>
      </c>
      <c r="L38" s="411"/>
    </row>
    <row r="39" spans="1:12" s="410" customFormat="1" ht="43.5" hidden="1" customHeight="1" x14ac:dyDescent="0.3">
      <c r="A39" s="102" t="s">
        <v>483</v>
      </c>
      <c r="B39" s="102" t="s">
        <v>95</v>
      </c>
      <c r="C39" s="102" t="s">
        <v>74</v>
      </c>
      <c r="D39" s="161" t="s">
        <v>96</v>
      </c>
      <c r="E39" s="202" t="s">
        <v>481</v>
      </c>
      <c r="F39" s="178" t="s">
        <v>482</v>
      </c>
      <c r="G39" s="104">
        <f t="shared" si="8"/>
        <v>0</v>
      </c>
      <c r="H39" s="167"/>
      <c r="I39" s="416"/>
      <c r="J39" s="416"/>
      <c r="L39" s="411"/>
    </row>
    <row r="40" spans="1:12" s="410" customFormat="1" ht="60.75" hidden="1" customHeight="1" x14ac:dyDescent="0.3">
      <c r="A40" s="102" t="s">
        <v>484</v>
      </c>
      <c r="B40" s="102" t="s">
        <v>97</v>
      </c>
      <c r="C40" s="102" t="s">
        <v>74</v>
      </c>
      <c r="D40" s="161" t="s">
        <v>98</v>
      </c>
      <c r="E40" s="202" t="s">
        <v>481</v>
      </c>
      <c r="F40" s="178" t="s">
        <v>482</v>
      </c>
      <c r="G40" s="104">
        <f t="shared" si="8"/>
        <v>0</v>
      </c>
      <c r="H40" s="167"/>
      <c r="I40" s="416"/>
      <c r="J40" s="416"/>
      <c r="L40" s="411"/>
    </row>
    <row r="41" spans="1:12" s="410" customFormat="1" ht="41.25" customHeight="1" x14ac:dyDescent="0.3">
      <c r="A41" s="102" t="s">
        <v>467</v>
      </c>
      <c r="B41" s="102" t="s">
        <v>99</v>
      </c>
      <c r="C41" s="102" t="s">
        <v>74</v>
      </c>
      <c r="D41" s="189" t="s">
        <v>13</v>
      </c>
      <c r="E41" s="202" t="s">
        <v>481</v>
      </c>
      <c r="F41" s="178" t="s">
        <v>482</v>
      </c>
      <c r="G41" s="104">
        <f t="shared" si="8"/>
        <v>500740</v>
      </c>
      <c r="H41" s="167">
        <v>500740</v>
      </c>
      <c r="I41" s="416"/>
      <c r="J41" s="416"/>
      <c r="L41" s="411"/>
    </row>
    <row r="42" spans="1:12" s="214" customFormat="1" ht="39" hidden="1" customHeight="1" x14ac:dyDescent="0.3">
      <c r="A42" s="68" t="s">
        <v>485</v>
      </c>
      <c r="B42" s="68" t="s">
        <v>101</v>
      </c>
      <c r="C42" s="68" t="s">
        <v>74</v>
      </c>
      <c r="D42" s="126" t="s">
        <v>100</v>
      </c>
      <c r="E42" s="96" t="s">
        <v>481</v>
      </c>
      <c r="F42" s="133" t="s">
        <v>482</v>
      </c>
      <c r="G42" s="98">
        <f t="shared" si="8"/>
        <v>0</v>
      </c>
      <c r="H42" s="106"/>
      <c r="I42" s="212"/>
      <c r="J42" s="212"/>
      <c r="L42" s="412"/>
    </row>
    <row r="43" spans="1:12" s="214" customFormat="1" ht="76.5" hidden="1" customHeight="1" x14ac:dyDescent="0.3">
      <c r="A43" s="382" t="s">
        <v>267</v>
      </c>
      <c r="B43" s="134">
        <v>3031</v>
      </c>
      <c r="C43" s="134">
        <v>1030</v>
      </c>
      <c r="D43" s="115" t="s">
        <v>268</v>
      </c>
      <c r="E43" s="97" t="s">
        <v>322</v>
      </c>
      <c r="F43" s="133" t="s">
        <v>323</v>
      </c>
      <c r="G43" s="98">
        <f t="shared" si="8"/>
        <v>0</v>
      </c>
      <c r="H43" s="106"/>
      <c r="I43" s="106"/>
      <c r="J43" s="106"/>
      <c r="L43" s="213"/>
    </row>
    <row r="44" spans="1:12" s="85" customFormat="1" ht="77.25" hidden="1" customHeight="1" x14ac:dyDescent="0.3">
      <c r="A44" s="382" t="s">
        <v>269</v>
      </c>
      <c r="B44" s="434" t="s">
        <v>270</v>
      </c>
      <c r="C44" s="435" t="s">
        <v>56</v>
      </c>
      <c r="D44" s="115" t="s">
        <v>271</v>
      </c>
      <c r="E44" s="97" t="s">
        <v>322</v>
      </c>
      <c r="F44" s="133" t="s">
        <v>323</v>
      </c>
      <c r="G44" s="98">
        <f t="shared" si="8"/>
        <v>0</v>
      </c>
      <c r="H44" s="106"/>
      <c r="I44" s="108"/>
      <c r="J44" s="108"/>
      <c r="L44" s="124"/>
    </row>
    <row r="45" spans="1:12" s="121" customFormat="1" ht="72" hidden="1" customHeight="1" x14ac:dyDescent="0.3">
      <c r="A45" s="382" t="s">
        <v>272</v>
      </c>
      <c r="B45" s="382" t="s">
        <v>273</v>
      </c>
      <c r="C45" s="387" t="s">
        <v>56</v>
      </c>
      <c r="D45" s="436" t="s">
        <v>274</v>
      </c>
      <c r="E45" s="97" t="s">
        <v>322</v>
      </c>
      <c r="F45" s="133" t="s">
        <v>323</v>
      </c>
      <c r="G45" s="98">
        <f t="shared" si="8"/>
        <v>0</v>
      </c>
      <c r="H45" s="106"/>
      <c r="I45" s="108"/>
      <c r="J45" s="108"/>
      <c r="L45" s="215"/>
    </row>
    <row r="46" spans="1:12" s="121" customFormat="1" ht="72" hidden="1" customHeight="1" x14ac:dyDescent="0.3">
      <c r="A46" s="382" t="s">
        <v>486</v>
      </c>
      <c r="B46" s="382" t="s">
        <v>487</v>
      </c>
      <c r="C46" s="387" t="s">
        <v>56</v>
      </c>
      <c r="D46" s="115" t="s">
        <v>488</v>
      </c>
      <c r="E46" s="97" t="s">
        <v>322</v>
      </c>
      <c r="F46" s="133" t="s">
        <v>323</v>
      </c>
      <c r="G46" s="98">
        <f t="shared" si="8"/>
        <v>0</v>
      </c>
      <c r="H46" s="106"/>
      <c r="I46" s="108"/>
      <c r="J46" s="108"/>
      <c r="L46" s="215"/>
    </row>
    <row r="47" spans="1:12" s="121" customFormat="1" ht="72" hidden="1" customHeight="1" x14ac:dyDescent="0.3">
      <c r="A47" s="68" t="s">
        <v>489</v>
      </c>
      <c r="B47" s="68" t="s">
        <v>105</v>
      </c>
      <c r="C47" s="68" t="s">
        <v>50</v>
      </c>
      <c r="D47" s="111" t="s">
        <v>104</v>
      </c>
      <c r="E47" s="96" t="s">
        <v>298</v>
      </c>
      <c r="F47" s="134" t="s">
        <v>299</v>
      </c>
      <c r="G47" s="98">
        <f t="shared" si="8"/>
        <v>0</v>
      </c>
      <c r="H47" s="106"/>
      <c r="I47" s="108"/>
      <c r="J47" s="108"/>
      <c r="L47" s="215"/>
    </row>
    <row r="48" spans="1:12" s="121" customFormat="1" ht="72" hidden="1" customHeight="1" x14ac:dyDescent="0.3">
      <c r="A48" s="68" t="s">
        <v>490</v>
      </c>
      <c r="B48" s="68" t="s">
        <v>107</v>
      </c>
      <c r="C48" s="68" t="s">
        <v>50</v>
      </c>
      <c r="D48" s="111" t="s">
        <v>108</v>
      </c>
      <c r="E48" s="96" t="s">
        <v>298</v>
      </c>
      <c r="F48" s="134" t="s">
        <v>299</v>
      </c>
      <c r="G48" s="98">
        <f t="shared" si="8"/>
        <v>0</v>
      </c>
      <c r="H48" s="106"/>
      <c r="I48" s="108"/>
      <c r="J48" s="108"/>
      <c r="L48" s="215"/>
    </row>
    <row r="49" spans="1:12" s="121" customFormat="1" ht="79.5" hidden="1" customHeight="1" x14ac:dyDescent="0.3">
      <c r="A49" s="382" t="s">
        <v>148</v>
      </c>
      <c r="B49" s="370" t="s">
        <v>149</v>
      </c>
      <c r="C49" s="71" t="s">
        <v>20</v>
      </c>
      <c r="D49" s="371" t="s">
        <v>189</v>
      </c>
      <c r="E49" s="97" t="s">
        <v>322</v>
      </c>
      <c r="F49" s="133" t="s">
        <v>323</v>
      </c>
      <c r="G49" s="98">
        <f t="shared" si="8"/>
        <v>0</v>
      </c>
      <c r="H49" s="106"/>
      <c r="I49" s="108"/>
      <c r="J49" s="108"/>
      <c r="L49" s="215"/>
    </row>
    <row r="50" spans="1:12" s="85" customFormat="1" ht="70.900000000000006" hidden="1" customHeight="1" x14ac:dyDescent="0.3">
      <c r="A50" s="71" t="s">
        <v>150</v>
      </c>
      <c r="B50" s="382" t="s">
        <v>111</v>
      </c>
      <c r="C50" s="71" t="s">
        <v>49</v>
      </c>
      <c r="D50" s="371" t="s">
        <v>112</v>
      </c>
      <c r="E50" s="97" t="s">
        <v>322</v>
      </c>
      <c r="F50" s="133" t="s">
        <v>323</v>
      </c>
      <c r="G50" s="98">
        <f t="shared" si="8"/>
        <v>0</v>
      </c>
      <c r="H50" s="108"/>
      <c r="I50" s="108"/>
      <c r="J50" s="108"/>
      <c r="L50" s="124"/>
    </row>
    <row r="51" spans="1:12" s="85" customFormat="1" ht="112.5" hidden="1" customHeight="1" x14ac:dyDescent="0.3">
      <c r="A51" s="437" t="s">
        <v>491</v>
      </c>
      <c r="B51" s="437" t="s">
        <v>227</v>
      </c>
      <c r="C51" s="438" t="s">
        <v>199</v>
      </c>
      <c r="D51" s="371" t="s">
        <v>228</v>
      </c>
      <c r="E51" s="96" t="s">
        <v>492</v>
      </c>
      <c r="F51" s="133" t="s">
        <v>493</v>
      </c>
      <c r="G51" s="98">
        <f t="shared" si="8"/>
        <v>0</v>
      </c>
      <c r="H51" s="108"/>
      <c r="I51" s="108"/>
      <c r="J51" s="108"/>
      <c r="L51" s="124"/>
    </row>
    <row r="52" spans="1:12" s="47" customFormat="1" ht="54" hidden="1" customHeight="1" x14ac:dyDescent="0.3">
      <c r="A52" s="69" t="s">
        <v>21</v>
      </c>
      <c r="B52" s="439"/>
      <c r="C52" s="439"/>
      <c r="D52" s="429" t="s">
        <v>378</v>
      </c>
      <c r="E52" s="430"/>
      <c r="F52" s="431"/>
      <c r="G52" s="432">
        <f t="shared" si="8"/>
        <v>0</v>
      </c>
      <c r="H52" s="129">
        <f>SUM(H53)</f>
        <v>0</v>
      </c>
      <c r="I52" s="129">
        <f t="shared" ref="I52:J52" si="9">SUM(I53)</f>
        <v>0</v>
      </c>
      <c r="J52" s="129">
        <f t="shared" si="9"/>
        <v>0</v>
      </c>
    </row>
    <row r="53" spans="1:12" s="47" customFormat="1" ht="57" hidden="1" customHeight="1" x14ac:dyDescent="0.3">
      <c r="A53" s="69" t="s">
        <v>22</v>
      </c>
      <c r="B53" s="439"/>
      <c r="C53" s="439"/>
      <c r="D53" s="429" t="s">
        <v>378</v>
      </c>
      <c r="E53" s="430"/>
      <c r="F53" s="431"/>
      <c r="G53" s="129">
        <f>SUM(G54:G65)</f>
        <v>0</v>
      </c>
      <c r="H53" s="129">
        <f t="shared" ref="H53:J53" si="10">SUM(H54:H65)</f>
        <v>0</v>
      </c>
      <c r="I53" s="129">
        <f t="shared" si="10"/>
        <v>0</v>
      </c>
      <c r="J53" s="129">
        <f t="shared" si="10"/>
        <v>0</v>
      </c>
      <c r="L53" s="413">
        <f>SUM(H53:I53)</f>
        <v>0</v>
      </c>
    </row>
    <row r="54" spans="1:12" s="47" customFormat="1" ht="64.5" hidden="1" customHeight="1" x14ac:dyDescent="0.3">
      <c r="A54" s="71" t="s">
        <v>494</v>
      </c>
      <c r="B54" s="71" t="s">
        <v>373</v>
      </c>
      <c r="C54" s="71" t="s">
        <v>46</v>
      </c>
      <c r="D54" s="73" t="s">
        <v>495</v>
      </c>
      <c r="E54" s="97" t="s">
        <v>472</v>
      </c>
      <c r="F54" s="133" t="s">
        <v>473</v>
      </c>
      <c r="G54" s="98">
        <f>SUM(H54:I54)</f>
        <v>0</v>
      </c>
      <c r="H54" s="99"/>
      <c r="I54" s="99"/>
      <c r="J54" s="99"/>
      <c r="L54" s="413"/>
    </row>
    <row r="55" spans="1:12" s="47" customFormat="1" ht="82.5" hidden="1" customHeight="1" x14ac:dyDescent="0.3">
      <c r="A55" s="71" t="s">
        <v>496</v>
      </c>
      <c r="B55" s="71" t="s">
        <v>107</v>
      </c>
      <c r="C55" s="71" t="s">
        <v>50</v>
      </c>
      <c r="D55" s="73" t="s">
        <v>108</v>
      </c>
      <c r="E55" s="96" t="s">
        <v>497</v>
      </c>
      <c r="F55" s="134" t="s">
        <v>299</v>
      </c>
      <c r="G55" s="98">
        <f t="shared" ref="G55:G56" si="11">SUM(H55:I55)</f>
        <v>0</v>
      </c>
      <c r="H55" s="99"/>
      <c r="I55" s="132"/>
      <c r="J55" s="132"/>
      <c r="L55" s="130"/>
    </row>
    <row r="56" spans="1:12" s="47" customFormat="1" ht="72.599999999999994" hidden="1" customHeight="1" x14ac:dyDescent="0.3">
      <c r="A56" s="71" t="s">
        <v>498</v>
      </c>
      <c r="B56" s="71" t="s">
        <v>111</v>
      </c>
      <c r="C56" s="71" t="s">
        <v>49</v>
      </c>
      <c r="D56" s="73" t="s">
        <v>112</v>
      </c>
      <c r="E56" s="96" t="s">
        <v>497</v>
      </c>
      <c r="F56" s="134" t="s">
        <v>299</v>
      </c>
      <c r="G56" s="98">
        <f t="shared" si="11"/>
        <v>0</v>
      </c>
      <c r="H56" s="99"/>
      <c r="I56" s="132"/>
      <c r="J56" s="132"/>
    </row>
    <row r="57" spans="1:12" s="85" customFormat="1" ht="117.75" hidden="1" customHeight="1" x14ac:dyDescent="0.3">
      <c r="A57" s="112" t="s">
        <v>499</v>
      </c>
      <c r="B57" s="105" t="s">
        <v>78</v>
      </c>
      <c r="C57" s="112" t="s">
        <v>50</v>
      </c>
      <c r="D57" s="109" t="s">
        <v>15</v>
      </c>
      <c r="E57" s="96" t="s">
        <v>300</v>
      </c>
      <c r="F57" s="134" t="s">
        <v>301</v>
      </c>
      <c r="G57" s="98">
        <f>SUM(H57:I57)</f>
        <v>0</v>
      </c>
      <c r="H57" s="98"/>
      <c r="I57" s="108"/>
      <c r="J57" s="405"/>
    </row>
    <row r="58" spans="1:12" s="85" customFormat="1" ht="59.25" hidden="1" customHeight="1" x14ac:dyDescent="0.3">
      <c r="A58" s="71" t="s">
        <v>500</v>
      </c>
      <c r="B58" s="71" t="s">
        <v>152</v>
      </c>
      <c r="C58" s="71" t="s">
        <v>58</v>
      </c>
      <c r="D58" s="73" t="s">
        <v>151</v>
      </c>
      <c r="E58" s="97" t="s">
        <v>472</v>
      </c>
      <c r="F58" s="133" t="s">
        <v>473</v>
      </c>
      <c r="G58" s="98">
        <f>SUM(H58:I58)</f>
        <v>0</v>
      </c>
      <c r="H58" s="98"/>
      <c r="I58" s="108"/>
      <c r="J58" s="108"/>
    </row>
    <row r="59" spans="1:12" s="47" customFormat="1" ht="57.75" hidden="1" customHeight="1" x14ac:dyDescent="0.3">
      <c r="A59" s="125" t="s">
        <v>501</v>
      </c>
      <c r="B59" s="125" t="s">
        <v>154</v>
      </c>
      <c r="C59" s="125" t="s">
        <v>60</v>
      </c>
      <c r="D59" s="440" t="s">
        <v>155</v>
      </c>
      <c r="E59" s="97" t="s">
        <v>324</v>
      </c>
      <c r="F59" s="133" t="s">
        <v>325</v>
      </c>
      <c r="G59" s="98">
        <f>SUM(H59:I59)</f>
        <v>0</v>
      </c>
      <c r="H59" s="108"/>
      <c r="I59" s="108"/>
      <c r="J59" s="108"/>
    </row>
    <row r="60" spans="1:12" s="47" customFormat="1" ht="47.25" hidden="1" customHeight="1" x14ac:dyDescent="0.3">
      <c r="A60" s="125" t="s">
        <v>157</v>
      </c>
      <c r="B60" s="125" t="s">
        <v>158</v>
      </c>
      <c r="C60" s="125" t="s">
        <v>60</v>
      </c>
      <c r="D60" s="136" t="s">
        <v>156</v>
      </c>
      <c r="E60" s="97" t="s">
        <v>324</v>
      </c>
      <c r="F60" s="133" t="s">
        <v>325</v>
      </c>
      <c r="G60" s="98">
        <f>SUM(H60:I60)</f>
        <v>0</v>
      </c>
      <c r="H60" s="108"/>
      <c r="I60" s="108"/>
      <c r="J60" s="108"/>
    </row>
    <row r="61" spans="1:12" s="47" customFormat="1" ht="57" hidden="1" customHeight="1" x14ac:dyDescent="0.3">
      <c r="A61" s="125" t="s">
        <v>502</v>
      </c>
      <c r="B61" s="68" t="s">
        <v>80</v>
      </c>
      <c r="C61" s="228" t="s">
        <v>48</v>
      </c>
      <c r="D61" s="115" t="s">
        <v>17</v>
      </c>
      <c r="E61" s="97" t="s">
        <v>472</v>
      </c>
      <c r="F61" s="133" t="s">
        <v>473</v>
      </c>
      <c r="G61" s="98">
        <f>SUM(H61:I61)</f>
        <v>0</v>
      </c>
      <c r="H61" s="108"/>
      <c r="I61" s="108"/>
      <c r="J61" s="108"/>
    </row>
    <row r="62" spans="1:12" s="47" customFormat="1" ht="71.25" hidden="1" customHeight="1" x14ac:dyDescent="0.3">
      <c r="A62" s="125" t="s">
        <v>502</v>
      </c>
      <c r="B62" s="68" t="s">
        <v>80</v>
      </c>
      <c r="C62" s="228" t="s">
        <v>48</v>
      </c>
      <c r="D62" s="115" t="s">
        <v>17</v>
      </c>
      <c r="E62" s="97" t="s">
        <v>302</v>
      </c>
      <c r="F62" s="133" t="s">
        <v>503</v>
      </c>
      <c r="G62" s="98">
        <f t="shared" ref="G62:G64" si="12">SUM(H62:I62)</f>
        <v>0</v>
      </c>
      <c r="H62" s="108"/>
      <c r="I62" s="108"/>
      <c r="J62" s="108"/>
    </row>
    <row r="63" spans="1:12" s="47" customFormat="1" ht="70.5" hidden="1" customHeight="1" x14ac:dyDescent="0.3">
      <c r="A63" s="68" t="s">
        <v>504</v>
      </c>
      <c r="B63" s="68" t="s">
        <v>81</v>
      </c>
      <c r="C63" s="116" t="s">
        <v>48</v>
      </c>
      <c r="D63" s="115" t="s">
        <v>16</v>
      </c>
      <c r="E63" s="97" t="s">
        <v>302</v>
      </c>
      <c r="F63" s="133" t="s">
        <v>503</v>
      </c>
      <c r="G63" s="98">
        <f t="shared" si="12"/>
        <v>0</v>
      </c>
      <c r="H63" s="108"/>
      <c r="I63" s="108"/>
      <c r="J63" s="108"/>
    </row>
    <row r="64" spans="1:12" s="85" customFormat="1" ht="75" hidden="1" customHeight="1" x14ac:dyDescent="0.3">
      <c r="A64" s="68" t="s">
        <v>505</v>
      </c>
      <c r="B64" s="68" t="s">
        <v>218</v>
      </c>
      <c r="C64" s="116" t="s">
        <v>48</v>
      </c>
      <c r="D64" s="115" t="s">
        <v>219</v>
      </c>
      <c r="E64" s="97" t="s">
        <v>302</v>
      </c>
      <c r="F64" s="133" t="s">
        <v>503</v>
      </c>
      <c r="G64" s="98">
        <f t="shared" si="12"/>
        <v>0</v>
      </c>
      <c r="H64" s="98"/>
      <c r="I64" s="108"/>
      <c r="J64" s="405"/>
    </row>
    <row r="65" spans="1:12" s="47" customFormat="1" ht="57.75" hidden="1" customHeight="1" x14ac:dyDescent="0.3">
      <c r="A65" s="125" t="s">
        <v>388</v>
      </c>
      <c r="B65" s="125" t="s">
        <v>375</v>
      </c>
      <c r="C65" s="125" t="s">
        <v>164</v>
      </c>
      <c r="D65" s="136" t="s">
        <v>376</v>
      </c>
      <c r="E65" s="97" t="s">
        <v>324</v>
      </c>
      <c r="F65" s="133" t="s">
        <v>325</v>
      </c>
      <c r="G65" s="414">
        <f t="shared" si="8"/>
        <v>0</v>
      </c>
      <c r="H65" s="415"/>
      <c r="I65" s="415"/>
      <c r="J65" s="415"/>
    </row>
    <row r="66" spans="1:12" s="43" customFormat="1" ht="93.75" hidden="1" customHeight="1" x14ac:dyDescent="0.3">
      <c r="A66" s="61" t="s">
        <v>389</v>
      </c>
      <c r="B66" s="153"/>
      <c r="C66" s="153"/>
      <c r="D66" s="199" t="s">
        <v>390</v>
      </c>
      <c r="E66" s="203"/>
      <c r="F66" s="204"/>
      <c r="G66" s="154">
        <f t="shared" si="8"/>
        <v>0</v>
      </c>
      <c r="H66" s="94">
        <f>SUM(H67)</f>
        <v>0</v>
      </c>
      <c r="I66" s="94">
        <f t="shared" ref="I66:J66" si="13">SUM(I67)</f>
        <v>0</v>
      </c>
      <c r="J66" s="94">
        <f t="shared" si="13"/>
        <v>0</v>
      </c>
    </row>
    <row r="67" spans="1:12" s="43" customFormat="1" ht="93" hidden="1" customHeight="1" x14ac:dyDescent="0.3">
      <c r="A67" s="61" t="s">
        <v>391</v>
      </c>
      <c r="B67" s="153"/>
      <c r="C67" s="153"/>
      <c r="D67" s="199" t="s">
        <v>390</v>
      </c>
      <c r="E67" s="203"/>
      <c r="F67" s="204"/>
      <c r="G67" s="154">
        <f t="shared" ref="G67:H67" si="14">SUM(G68:G87)</f>
        <v>0</v>
      </c>
      <c r="H67" s="154">
        <f t="shared" si="14"/>
        <v>0</v>
      </c>
      <c r="I67" s="154">
        <f>SUM(I68:I87)</f>
        <v>0</v>
      </c>
      <c r="J67" s="154">
        <f>SUM(J68:J87)</f>
        <v>0</v>
      </c>
      <c r="L67" s="135">
        <f>SUM(H67:I67)</f>
        <v>0</v>
      </c>
    </row>
    <row r="68" spans="1:12" s="417" customFormat="1" ht="127.5" hidden="1" customHeight="1" x14ac:dyDescent="0.3">
      <c r="A68" s="102" t="s">
        <v>468</v>
      </c>
      <c r="B68" s="102" t="s">
        <v>295</v>
      </c>
      <c r="C68" s="102" t="s">
        <v>296</v>
      </c>
      <c r="D68" s="189" t="s">
        <v>297</v>
      </c>
      <c r="E68" s="202" t="s">
        <v>263</v>
      </c>
      <c r="F68" s="178" t="s">
        <v>264</v>
      </c>
      <c r="G68" s="104">
        <f t="shared" ref="G68:G72" si="15">SUM(H68:I68)</f>
        <v>0</v>
      </c>
      <c r="H68" s="416"/>
      <c r="I68" s="167"/>
      <c r="J68" s="167"/>
      <c r="L68" s="418"/>
    </row>
    <row r="69" spans="1:12" s="47" customFormat="1" ht="138.75" hidden="1" customHeight="1" x14ac:dyDescent="0.3">
      <c r="A69" s="71" t="s">
        <v>393</v>
      </c>
      <c r="B69" s="71" t="s">
        <v>245</v>
      </c>
      <c r="C69" s="68" t="s">
        <v>48</v>
      </c>
      <c r="D69" s="97" t="s">
        <v>246</v>
      </c>
      <c r="E69" s="96" t="s">
        <v>263</v>
      </c>
      <c r="F69" s="133" t="s">
        <v>264</v>
      </c>
      <c r="G69" s="98">
        <f t="shared" si="8"/>
        <v>0</v>
      </c>
      <c r="H69" s="99"/>
      <c r="I69" s="99"/>
      <c r="J69" s="99"/>
    </row>
    <row r="70" spans="1:12" s="47" customFormat="1" ht="76.5" hidden="1" customHeight="1" x14ac:dyDescent="0.3">
      <c r="A70" s="71" t="s">
        <v>506</v>
      </c>
      <c r="B70" s="71" t="s">
        <v>160</v>
      </c>
      <c r="C70" s="68" t="s">
        <v>199</v>
      </c>
      <c r="D70" s="97" t="s">
        <v>161</v>
      </c>
      <c r="E70" s="97" t="s">
        <v>308</v>
      </c>
      <c r="F70" s="133" t="s">
        <v>309</v>
      </c>
      <c r="G70" s="98">
        <f t="shared" si="15"/>
        <v>0</v>
      </c>
      <c r="H70" s="99"/>
      <c r="I70" s="99"/>
      <c r="J70" s="99"/>
    </row>
    <row r="71" spans="1:12" s="47" customFormat="1" ht="131.25" hidden="1" customHeight="1" x14ac:dyDescent="0.3">
      <c r="A71" s="71" t="s">
        <v>507</v>
      </c>
      <c r="B71" s="71" t="s">
        <v>187</v>
      </c>
      <c r="C71" s="68" t="s">
        <v>51</v>
      </c>
      <c r="D71" s="97" t="s">
        <v>508</v>
      </c>
      <c r="E71" s="96" t="s">
        <v>263</v>
      </c>
      <c r="F71" s="133" t="s">
        <v>264</v>
      </c>
      <c r="G71" s="98">
        <f t="shared" si="15"/>
        <v>0</v>
      </c>
      <c r="H71" s="99"/>
      <c r="I71" s="99"/>
      <c r="J71" s="99"/>
    </row>
    <row r="72" spans="1:12" s="47" customFormat="1" ht="75.75" hidden="1" customHeight="1" x14ac:dyDescent="0.3">
      <c r="A72" s="71" t="s">
        <v>509</v>
      </c>
      <c r="B72" s="71" t="s">
        <v>235</v>
      </c>
      <c r="C72" s="68" t="s">
        <v>51</v>
      </c>
      <c r="D72" s="97" t="s">
        <v>236</v>
      </c>
      <c r="E72" s="96" t="s">
        <v>304</v>
      </c>
      <c r="F72" s="133" t="s">
        <v>510</v>
      </c>
      <c r="G72" s="98">
        <f t="shared" si="15"/>
        <v>0</v>
      </c>
      <c r="H72" s="99"/>
      <c r="I72" s="99"/>
      <c r="J72" s="99"/>
    </row>
    <row r="73" spans="1:12" s="47" customFormat="1" ht="96.75" hidden="1" customHeight="1" x14ac:dyDescent="0.3">
      <c r="A73" s="71" t="s">
        <v>394</v>
      </c>
      <c r="B73" s="71" t="s">
        <v>202</v>
      </c>
      <c r="C73" s="68" t="s">
        <v>51</v>
      </c>
      <c r="D73" s="207" t="s">
        <v>200</v>
      </c>
      <c r="E73" s="96" t="s">
        <v>304</v>
      </c>
      <c r="F73" s="133" t="s">
        <v>510</v>
      </c>
      <c r="G73" s="98">
        <f t="shared" si="8"/>
        <v>0</v>
      </c>
      <c r="H73" s="99"/>
      <c r="I73" s="132"/>
      <c r="J73" s="132"/>
    </row>
    <row r="74" spans="1:12" s="107" customFormat="1" ht="93.75" hidden="1" customHeight="1" x14ac:dyDescent="0.3">
      <c r="A74" s="68" t="s">
        <v>394</v>
      </c>
      <c r="B74" s="68" t="s">
        <v>202</v>
      </c>
      <c r="C74" s="116" t="s">
        <v>51</v>
      </c>
      <c r="D74" s="119" t="s">
        <v>200</v>
      </c>
      <c r="E74" s="97" t="s">
        <v>261</v>
      </c>
      <c r="F74" s="134" t="s">
        <v>262</v>
      </c>
      <c r="G74" s="98">
        <f>SUM(H74:I74)</f>
        <v>0</v>
      </c>
      <c r="H74" s="98"/>
      <c r="I74" s="98"/>
      <c r="J74" s="98"/>
    </row>
    <row r="75" spans="1:12" s="107" customFormat="1" ht="78" hidden="1" customHeight="1" x14ac:dyDescent="0.3">
      <c r="A75" s="105" t="s">
        <v>511</v>
      </c>
      <c r="B75" s="105" t="s">
        <v>116</v>
      </c>
      <c r="C75" s="105" t="s">
        <v>51</v>
      </c>
      <c r="D75" s="120" t="s">
        <v>117</v>
      </c>
      <c r="E75" s="97" t="s">
        <v>304</v>
      </c>
      <c r="F75" s="133" t="s">
        <v>305</v>
      </c>
      <c r="G75" s="98">
        <f>SUM(H75:I75)</f>
        <v>0</v>
      </c>
      <c r="H75" s="98"/>
      <c r="I75" s="108"/>
      <c r="J75" s="108"/>
    </row>
    <row r="76" spans="1:12" s="107" customFormat="1" ht="94.9" hidden="1" customHeight="1" x14ac:dyDescent="0.3">
      <c r="A76" s="105" t="s">
        <v>511</v>
      </c>
      <c r="B76" s="105" t="s">
        <v>116</v>
      </c>
      <c r="C76" s="105" t="s">
        <v>51</v>
      </c>
      <c r="D76" s="120" t="s">
        <v>117</v>
      </c>
      <c r="E76" s="97" t="s">
        <v>306</v>
      </c>
      <c r="F76" s="133" t="s">
        <v>307</v>
      </c>
      <c r="G76" s="98">
        <f>SUM(H76:I76)</f>
        <v>0</v>
      </c>
      <c r="H76" s="98"/>
      <c r="I76" s="108"/>
      <c r="J76" s="108"/>
    </row>
    <row r="77" spans="1:12" s="107" customFormat="1" ht="58.5" hidden="1" customHeight="1" x14ac:dyDescent="0.3">
      <c r="A77" s="105" t="s">
        <v>511</v>
      </c>
      <c r="B77" s="105" t="s">
        <v>116</v>
      </c>
      <c r="C77" s="105" t="s">
        <v>51</v>
      </c>
      <c r="D77" s="120" t="s">
        <v>117</v>
      </c>
      <c r="E77" s="97" t="s">
        <v>472</v>
      </c>
      <c r="F77" s="133" t="s">
        <v>473</v>
      </c>
      <c r="G77" s="98">
        <f>SUM(H77:I77)</f>
        <v>0</v>
      </c>
      <c r="H77" s="98"/>
      <c r="I77" s="108"/>
      <c r="J77" s="108"/>
    </row>
    <row r="78" spans="1:12" s="47" customFormat="1" ht="81" hidden="1" customHeight="1" x14ac:dyDescent="0.3">
      <c r="A78" s="71" t="s">
        <v>395</v>
      </c>
      <c r="B78" s="71" t="s">
        <v>396</v>
      </c>
      <c r="C78" s="68" t="s">
        <v>397</v>
      </c>
      <c r="D78" s="97" t="s">
        <v>398</v>
      </c>
      <c r="E78" s="97" t="s">
        <v>304</v>
      </c>
      <c r="F78" s="133" t="s">
        <v>305</v>
      </c>
      <c r="G78" s="98">
        <f t="shared" si="8"/>
        <v>0</v>
      </c>
      <c r="H78" s="99"/>
      <c r="I78" s="132"/>
      <c r="J78" s="132"/>
    </row>
    <row r="79" spans="1:12" s="47" customFormat="1" ht="130.5" hidden="1" customHeight="1" x14ac:dyDescent="0.3">
      <c r="A79" s="71" t="s">
        <v>399</v>
      </c>
      <c r="B79" s="71" t="s">
        <v>82</v>
      </c>
      <c r="C79" s="68" t="s">
        <v>164</v>
      </c>
      <c r="D79" s="97" t="s">
        <v>163</v>
      </c>
      <c r="E79" s="96" t="s">
        <v>263</v>
      </c>
      <c r="F79" s="133" t="s">
        <v>264</v>
      </c>
      <c r="G79" s="98">
        <f t="shared" si="8"/>
        <v>0</v>
      </c>
      <c r="H79" s="99"/>
      <c r="I79" s="99"/>
      <c r="J79" s="99"/>
    </row>
    <row r="80" spans="1:12" s="47" customFormat="1" ht="81" hidden="1" customHeight="1" x14ac:dyDescent="0.3">
      <c r="A80" s="71" t="s">
        <v>399</v>
      </c>
      <c r="B80" s="71" t="s">
        <v>82</v>
      </c>
      <c r="C80" s="68" t="s">
        <v>164</v>
      </c>
      <c r="D80" s="97" t="s">
        <v>163</v>
      </c>
      <c r="E80" s="97" t="s">
        <v>308</v>
      </c>
      <c r="F80" s="133" t="s">
        <v>309</v>
      </c>
      <c r="G80" s="98">
        <f t="shared" si="8"/>
        <v>0</v>
      </c>
      <c r="H80" s="99"/>
      <c r="I80" s="99"/>
      <c r="J80" s="99"/>
    </row>
    <row r="81" spans="1:12" s="47" customFormat="1" ht="132.75" hidden="1" customHeight="1" x14ac:dyDescent="0.3">
      <c r="A81" s="71" t="s">
        <v>399</v>
      </c>
      <c r="B81" s="71" t="s">
        <v>82</v>
      </c>
      <c r="C81" s="68" t="s">
        <v>164</v>
      </c>
      <c r="D81" s="97" t="s">
        <v>163</v>
      </c>
      <c r="E81" s="96" t="s">
        <v>263</v>
      </c>
      <c r="F81" s="133" t="s">
        <v>264</v>
      </c>
      <c r="G81" s="98">
        <f t="shared" si="8"/>
        <v>0</v>
      </c>
      <c r="H81" s="108"/>
      <c r="I81" s="108"/>
      <c r="J81" s="108"/>
    </row>
    <row r="82" spans="1:12" s="47" customFormat="1" ht="153" hidden="1" customHeight="1" x14ac:dyDescent="0.3">
      <c r="A82" s="71" t="s">
        <v>400</v>
      </c>
      <c r="B82" s="71" t="s">
        <v>212</v>
      </c>
      <c r="C82" s="68" t="s">
        <v>164</v>
      </c>
      <c r="D82" s="97" t="s">
        <v>401</v>
      </c>
      <c r="E82" s="96" t="s">
        <v>263</v>
      </c>
      <c r="F82" s="133" t="s">
        <v>264</v>
      </c>
      <c r="G82" s="98">
        <f t="shared" si="8"/>
        <v>0</v>
      </c>
      <c r="H82" s="108"/>
      <c r="I82" s="108"/>
      <c r="J82" s="108"/>
    </row>
    <row r="83" spans="1:12" s="47" customFormat="1" ht="132" hidden="1" customHeight="1" x14ac:dyDescent="0.3">
      <c r="A83" s="245" t="s">
        <v>403</v>
      </c>
      <c r="B83" s="245" t="s">
        <v>404</v>
      </c>
      <c r="C83" s="246" t="s">
        <v>164</v>
      </c>
      <c r="D83" s="234" t="s">
        <v>512</v>
      </c>
      <c r="E83" s="96" t="s">
        <v>263</v>
      </c>
      <c r="F83" s="133" t="s">
        <v>264</v>
      </c>
      <c r="G83" s="98">
        <f t="shared" si="8"/>
        <v>0</v>
      </c>
      <c r="H83" s="108"/>
      <c r="I83" s="108"/>
      <c r="J83" s="108"/>
    </row>
    <row r="84" spans="1:12" s="47" customFormat="1" ht="129" hidden="1" customHeight="1" x14ac:dyDescent="0.3">
      <c r="A84" s="71" t="s">
        <v>406</v>
      </c>
      <c r="B84" s="71" t="s">
        <v>166</v>
      </c>
      <c r="C84" s="68" t="s">
        <v>52</v>
      </c>
      <c r="D84" s="97" t="s">
        <v>165</v>
      </c>
      <c r="E84" s="96" t="s">
        <v>263</v>
      </c>
      <c r="F84" s="133" t="s">
        <v>264</v>
      </c>
      <c r="G84" s="98">
        <f t="shared" si="8"/>
        <v>0</v>
      </c>
      <c r="H84" s="108"/>
      <c r="I84" s="108"/>
      <c r="J84" s="108"/>
    </row>
    <row r="85" spans="1:12" s="47" customFormat="1" ht="75" hidden="1" customHeight="1" x14ac:dyDescent="0.3">
      <c r="A85" s="71" t="s">
        <v>406</v>
      </c>
      <c r="B85" s="71" t="s">
        <v>166</v>
      </c>
      <c r="C85" s="68" t="s">
        <v>52</v>
      </c>
      <c r="D85" s="97" t="s">
        <v>165</v>
      </c>
      <c r="E85" s="97" t="s">
        <v>304</v>
      </c>
      <c r="F85" s="133" t="s">
        <v>305</v>
      </c>
      <c r="G85" s="98">
        <f>SUM(H85:I85)</f>
        <v>0</v>
      </c>
      <c r="H85" s="108"/>
      <c r="I85" s="108"/>
      <c r="J85" s="108"/>
    </row>
    <row r="86" spans="1:12" s="47" customFormat="1" ht="78" hidden="1" customHeight="1" x14ac:dyDescent="0.3">
      <c r="A86" s="71" t="s">
        <v>406</v>
      </c>
      <c r="B86" s="71" t="s">
        <v>166</v>
      </c>
      <c r="C86" s="68" t="s">
        <v>52</v>
      </c>
      <c r="D86" s="97" t="s">
        <v>165</v>
      </c>
      <c r="E86" s="97" t="s">
        <v>472</v>
      </c>
      <c r="F86" s="133" t="s">
        <v>473</v>
      </c>
      <c r="G86" s="98">
        <f>SUM(H86:I86)</f>
        <v>0</v>
      </c>
      <c r="H86" s="108"/>
      <c r="I86" s="108"/>
      <c r="J86" s="108"/>
    </row>
    <row r="87" spans="1:12" s="85" customFormat="1" ht="77.25" hidden="1" customHeight="1" x14ac:dyDescent="0.3">
      <c r="A87" s="148" t="s">
        <v>513</v>
      </c>
      <c r="B87" s="68" t="s">
        <v>209</v>
      </c>
      <c r="C87" s="148" t="s">
        <v>62</v>
      </c>
      <c r="D87" s="149" t="s">
        <v>210</v>
      </c>
      <c r="E87" s="97" t="s">
        <v>316</v>
      </c>
      <c r="F87" s="134" t="s">
        <v>317</v>
      </c>
      <c r="G87" s="98">
        <f>SUM(H87:I87)</f>
        <v>0</v>
      </c>
      <c r="H87" s="441"/>
      <c r="I87" s="108"/>
      <c r="J87" s="108"/>
    </row>
    <row r="88" spans="1:12" s="47" customFormat="1" ht="63" hidden="1" customHeight="1" x14ac:dyDescent="0.3">
      <c r="A88" s="69" t="s">
        <v>407</v>
      </c>
      <c r="B88" s="439"/>
      <c r="C88" s="439"/>
      <c r="D88" s="429" t="s">
        <v>408</v>
      </c>
      <c r="E88" s="430"/>
      <c r="F88" s="431"/>
      <c r="G88" s="432">
        <f>SUM(G89)</f>
        <v>0</v>
      </c>
      <c r="H88" s="432">
        <f t="shared" ref="H88:J88" si="16">SUM(H89)</f>
        <v>0</v>
      </c>
      <c r="I88" s="432">
        <f t="shared" si="16"/>
        <v>0</v>
      </c>
      <c r="J88" s="432">
        <f t="shared" si="16"/>
        <v>0</v>
      </c>
    </row>
    <row r="89" spans="1:12" s="47" customFormat="1" ht="62.25" hidden="1" customHeight="1" x14ac:dyDescent="0.3">
      <c r="A89" s="69" t="s">
        <v>409</v>
      </c>
      <c r="B89" s="439"/>
      <c r="C89" s="439"/>
      <c r="D89" s="429" t="s">
        <v>408</v>
      </c>
      <c r="E89" s="430"/>
      <c r="F89" s="431"/>
      <c r="G89" s="129">
        <f t="shared" ref="G89:H89" si="17">SUM(G90:G92)</f>
        <v>0</v>
      </c>
      <c r="H89" s="129">
        <f t="shared" si="17"/>
        <v>0</v>
      </c>
      <c r="I89" s="129">
        <f>SUM(I90:I92)</f>
        <v>0</v>
      </c>
      <c r="J89" s="129">
        <f>SUM(J90:J92)</f>
        <v>0</v>
      </c>
      <c r="L89" s="433">
        <f>SUM(H88:I88)</f>
        <v>0</v>
      </c>
    </row>
    <row r="90" spans="1:12" s="47" customFormat="1" ht="81" hidden="1" customHeight="1" x14ac:dyDescent="0.3">
      <c r="A90" s="71" t="s">
        <v>411</v>
      </c>
      <c r="B90" s="71" t="s">
        <v>175</v>
      </c>
      <c r="C90" s="68" t="s">
        <v>164</v>
      </c>
      <c r="D90" s="207" t="s">
        <v>174</v>
      </c>
      <c r="E90" s="96" t="s">
        <v>514</v>
      </c>
      <c r="F90" s="133" t="s">
        <v>319</v>
      </c>
      <c r="G90" s="98">
        <f t="shared" ref="G90:G92" si="18">SUM(H90:I90)</f>
        <v>0</v>
      </c>
      <c r="H90" s="108"/>
      <c r="I90" s="108"/>
      <c r="J90" s="108"/>
    </row>
    <row r="91" spans="1:12" s="47" customFormat="1" ht="81" hidden="1" customHeight="1" x14ac:dyDescent="0.3">
      <c r="A91" s="71" t="s">
        <v>515</v>
      </c>
      <c r="B91" s="71" t="s">
        <v>516</v>
      </c>
      <c r="C91" s="68" t="s">
        <v>164</v>
      </c>
      <c r="D91" s="97" t="s">
        <v>517</v>
      </c>
      <c r="E91" s="96" t="s">
        <v>514</v>
      </c>
      <c r="F91" s="133" t="s">
        <v>319</v>
      </c>
      <c r="G91" s="98">
        <f t="shared" si="18"/>
        <v>0</v>
      </c>
      <c r="H91" s="108"/>
      <c r="I91" s="108"/>
      <c r="J91" s="108"/>
    </row>
    <row r="92" spans="1:12" s="47" customFormat="1" ht="96" hidden="1" customHeight="1" x14ac:dyDescent="0.3">
      <c r="A92" s="134">
        <v>1618821</v>
      </c>
      <c r="B92" s="134">
        <v>8821</v>
      </c>
      <c r="C92" s="112" t="s">
        <v>418</v>
      </c>
      <c r="D92" s="97" t="s">
        <v>518</v>
      </c>
      <c r="E92" s="96" t="s">
        <v>519</v>
      </c>
      <c r="F92" s="133" t="s">
        <v>520</v>
      </c>
      <c r="G92" s="98">
        <f t="shared" si="18"/>
        <v>0</v>
      </c>
      <c r="H92" s="108"/>
      <c r="I92" s="108"/>
      <c r="J92" s="108"/>
    </row>
    <row r="93" spans="1:12" s="183" customFormat="1" ht="32.450000000000003" customHeight="1" x14ac:dyDescent="0.3">
      <c r="A93" s="180" t="s">
        <v>326</v>
      </c>
      <c r="B93" s="180" t="s">
        <v>326</v>
      </c>
      <c r="C93" s="180" t="s">
        <v>326</v>
      </c>
      <c r="D93" s="181" t="s">
        <v>191</v>
      </c>
      <c r="E93" s="181" t="s">
        <v>326</v>
      </c>
      <c r="F93" s="181" t="s">
        <v>326</v>
      </c>
      <c r="G93" s="182">
        <f>SUM(G15,G31,G36,G53,G67,G89)</f>
        <v>-650295</v>
      </c>
      <c r="H93" s="182">
        <f t="shared" ref="H93:J93" si="19">SUM(H15,H31,H36,H53,H67,H89)</f>
        <v>13490975</v>
      </c>
      <c r="I93" s="182">
        <f t="shared" si="19"/>
        <v>-14141270</v>
      </c>
      <c r="J93" s="182">
        <f t="shared" si="19"/>
        <v>-14141270</v>
      </c>
      <c r="L93" s="419">
        <f>SUM(L15:L89)</f>
        <v>-650295</v>
      </c>
    </row>
    <row r="94" spans="1:12" s="85" customFormat="1" ht="28.9" customHeight="1" x14ac:dyDescent="0.3">
      <c r="A94" s="420"/>
      <c r="B94" s="420"/>
      <c r="C94" s="420"/>
      <c r="D94" s="420"/>
      <c r="E94" s="420"/>
      <c r="F94" s="184"/>
      <c r="G94" s="184"/>
      <c r="H94" s="420"/>
      <c r="I94" s="420"/>
      <c r="L94" s="421">
        <f>SUM(H93:I93)</f>
        <v>-650295</v>
      </c>
    </row>
    <row r="95" spans="1:12" ht="101.25" customHeight="1" x14ac:dyDescent="0.3">
      <c r="A95" s="137"/>
      <c r="B95" s="137"/>
      <c r="C95" s="137"/>
      <c r="D95" s="137"/>
      <c r="E95" s="137"/>
      <c r="F95" s="184"/>
      <c r="G95" s="138"/>
      <c r="H95" s="139"/>
      <c r="I95" s="139"/>
      <c r="K95" s="13"/>
    </row>
    <row r="96" spans="1:12" ht="18.75" x14ac:dyDescent="0.3">
      <c r="A96" s="137"/>
      <c r="B96" s="137"/>
      <c r="C96" s="137"/>
      <c r="D96" s="140"/>
      <c r="E96" s="140"/>
      <c r="F96" s="185"/>
      <c r="G96" s="141"/>
      <c r="I96" s="139"/>
      <c r="K96" s="13"/>
    </row>
    <row r="97" spans="1:11" ht="18.75" hidden="1" x14ac:dyDescent="0.3">
      <c r="A97" s="137"/>
      <c r="B97" s="137"/>
      <c r="C97" s="137"/>
      <c r="D97" s="137"/>
      <c r="E97" s="137"/>
      <c r="F97" s="184"/>
      <c r="G97" s="138"/>
      <c r="H97" s="139"/>
      <c r="I97" s="139"/>
      <c r="K97" s="13"/>
    </row>
    <row r="98" spans="1:11" ht="18.75" hidden="1" x14ac:dyDescent="0.3">
      <c r="A98" s="137"/>
      <c r="B98" s="137"/>
      <c r="C98" s="137"/>
      <c r="D98" s="137"/>
      <c r="E98" s="137"/>
      <c r="F98" s="184"/>
      <c r="G98" s="138"/>
      <c r="H98" s="139"/>
      <c r="I98" s="139"/>
      <c r="K98" s="13"/>
    </row>
    <row r="99" spans="1:11" hidden="1" x14ac:dyDescent="0.2">
      <c r="A99" s="140"/>
      <c r="B99" s="140"/>
      <c r="C99" s="140"/>
      <c r="D99" s="140"/>
      <c r="E99" s="140"/>
      <c r="F99" s="422" t="s">
        <v>521</v>
      </c>
      <c r="G99" s="423">
        <f>SUM(G20)</f>
        <v>0</v>
      </c>
      <c r="K99" s="13"/>
    </row>
    <row r="100" spans="1:11" ht="18" hidden="1" x14ac:dyDescent="0.25">
      <c r="A100" s="140"/>
      <c r="B100" s="140"/>
      <c r="C100" s="140"/>
      <c r="D100" s="140"/>
      <c r="E100" s="140"/>
      <c r="F100" s="185"/>
      <c r="G100" s="424">
        <f>SUM(G34)</f>
        <v>0</v>
      </c>
      <c r="H100" s="135"/>
      <c r="I100" s="135"/>
      <c r="K100" s="13"/>
    </row>
    <row r="101" spans="1:11" hidden="1" x14ac:dyDescent="0.2">
      <c r="A101" s="140"/>
      <c r="B101" s="140"/>
      <c r="C101" s="140"/>
      <c r="D101" s="140"/>
      <c r="E101" s="140"/>
      <c r="F101" s="185"/>
      <c r="G101" s="425">
        <f>SUM(G54,G58,G61)</f>
        <v>0</v>
      </c>
      <c r="K101" s="13"/>
    </row>
    <row r="102" spans="1:11" hidden="1" x14ac:dyDescent="0.2">
      <c r="G102" s="426">
        <f>SUM(G77,G86)</f>
        <v>0</v>
      </c>
    </row>
    <row r="103" spans="1:11" hidden="1" x14ac:dyDescent="0.2"/>
    <row r="104" spans="1:11" hidden="1" x14ac:dyDescent="0.2"/>
    <row r="105" spans="1:11" hidden="1" x14ac:dyDescent="0.2"/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 </vt:lpstr>
      <vt:lpstr>дод3</vt:lpstr>
      <vt:lpstr>дод4</vt:lpstr>
      <vt:lpstr>'дод2 '!Заголовки_для_печати</vt:lpstr>
      <vt:lpstr>дод4!Заголовки_для_печати</vt:lpstr>
      <vt:lpstr>дод1!Область_печати</vt:lpstr>
      <vt:lpstr>'дод2 '!Область_печати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Novak</cp:lastModifiedBy>
  <cp:lastPrinted>2022-04-08T06:51:04Z</cp:lastPrinted>
  <dcterms:created xsi:type="dcterms:W3CDTF">2004-12-22T07:46:33Z</dcterms:created>
  <dcterms:modified xsi:type="dcterms:W3CDTF">2022-04-08T09:45:00Z</dcterms:modified>
</cp:coreProperties>
</file>