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6675" yWindow="270" windowWidth="11895" windowHeight="9990" tabRatio="555"/>
  </bookViews>
  <sheets>
    <sheet name="дод1" sheetId="18" r:id="rId1"/>
  </sheets>
  <definedNames>
    <definedName name="_xlnm.Print_Titles" localSheetId="0">дод1!$9:$10</definedName>
    <definedName name="_xlnm.Print_Area" localSheetId="0">дод1!$A$1:$H$79</definedName>
  </definedNames>
  <calcPr calcId="162913"/>
</workbook>
</file>

<file path=xl/calcChain.xml><?xml version="1.0" encoding="utf-8"?>
<calcChain xmlns="http://schemas.openxmlformats.org/spreadsheetml/2006/main">
  <c r="G74" i="18" l="1"/>
  <c r="H73" i="18"/>
  <c r="G73" i="18"/>
  <c r="H72" i="18"/>
  <c r="G71" i="18"/>
  <c r="G70" i="18" s="1"/>
  <c r="F70" i="18"/>
  <c r="F75" i="18" s="1"/>
  <c r="E70" i="18"/>
  <c r="E75" i="18" s="1"/>
  <c r="D70" i="18"/>
  <c r="D75" i="18" s="1"/>
  <c r="C70" i="18"/>
  <c r="C75" i="18" s="1"/>
  <c r="H69" i="18"/>
  <c r="G69" i="18"/>
  <c r="H68" i="18"/>
  <c r="G68" i="18"/>
  <c r="G67" i="18"/>
  <c r="H66" i="18"/>
  <c r="G66" i="18"/>
  <c r="G75" i="18" s="1"/>
  <c r="H63" i="18"/>
  <c r="H62" i="18"/>
  <c r="H61" i="18"/>
  <c r="H60" i="18"/>
  <c r="G60" i="18"/>
  <c r="H59" i="18"/>
  <c r="G59" i="18"/>
  <c r="H58" i="18"/>
  <c r="H57" i="18"/>
  <c r="G57" i="18"/>
  <c r="H56" i="18"/>
  <c r="G56" i="18"/>
  <c r="H55" i="18"/>
  <c r="G55" i="18"/>
  <c r="H54" i="18"/>
  <c r="G54" i="18"/>
  <c r="H53" i="18"/>
  <c r="G53" i="18"/>
  <c r="H52" i="18"/>
  <c r="H51" i="18"/>
  <c r="F50" i="18"/>
  <c r="E50" i="18"/>
  <c r="D50" i="18"/>
  <c r="C50" i="18"/>
  <c r="H49" i="18"/>
  <c r="H48" i="18"/>
  <c r="F48" i="18"/>
  <c r="E48" i="18"/>
  <c r="D48" i="18"/>
  <c r="C48" i="18"/>
  <c r="H47" i="18"/>
  <c r="H46" i="18"/>
  <c r="H45" i="18"/>
  <c r="H44" i="18"/>
  <c r="F43" i="18"/>
  <c r="H43" i="18" s="1"/>
  <c r="E43" i="18"/>
  <c r="E42" i="18" s="1"/>
  <c r="D43" i="18"/>
  <c r="C43" i="18"/>
  <c r="F42" i="18"/>
  <c r="D42" i="18"/>
  <c r="H40" i="18"/>
  <c r="H39" i="18"/>
  <c r="D38" i="18"/>
  <c r="H38" i="18" s="1"/>
  <c r="H37" i="18"/>
  <c r="G37" i="18"/>
  <c r="H36" i="18"/>
  <c r="G36" i="18"/>
  <c r="H35" i="18"/>
  <c r="G35" i="18"/>
  <c r="H34" i="18"/>
  <c r="G34" i="18"/>
  <c r="H33" i="18"/>
  <c r="G33" i="18"/>
  <c r="H32" i="18"/>
  <c r="G32" i="18"/>
  <c r="H31" i="18"/>
  <c r="G31" i="18"/>
  <c r="H30" i="18"/>
  <c r="H29" i="18"/>
  <c r="G29" i="18"/>
  <c r="H28" i="18"/>
  <c r="G28" i="18"/>
  <c r="H27" i="18"/>
  <c r="H26" i="18"/>
  <c r="G26" i="18"/>
  <c r="H25" i="18"/>
  <c r="F24" i="18"/>
  <c r="H24" i="18" s="1"/>
  <c r="E24" i="18"/>
  <c r="D24" i="18"/>
  <c r="C24" i="18"/>
  <c r="H23" i="18"/>
  <c r="G23" i="18"/>
  <c r="H22" i="18"/>
  <c r="G22" i="18"/>
  <c r="G21" i="18"/>
  <c r="H20" i="18"/>
  <c r="G20" i="18"/>
  <c r="H19" i="18"/>
  <c r="G19" i="18"/>
  <c r="G18" i="18" s="1"/>
  <c r="F18" i="18"/>
  <c r="H18" i="18" s="1"/>
  <c r="E18" i="18"/>
  <c r="E17" i="18" s="1"/>
  <c r="E12" i="18" s="1"/>
  <c r="E41" i="18" s="1"/>
  <c r="E64" i="18" s="1"/>
  <c r="D18" i="18"/>
  <c r="D17" i="18" s="1"/>
  <c r="D12" i="18" s="1"/>
  <c r="D41" i="18" s="1"/>
  <c r="C18" i="18"/>
  <c r="C17" i="18"/>
  <c r="C12" i="18" s="1"/>
  <c r="C41" i="18" s="1"/>
  <c r="H16" i="18"/>
  <c r="G16" i="18"/>
  <c r="H15" i="18"/>
  <c r="G15" i="18"/>
  <c r="H14" i="18"/>
  <c r="G14" i="18"/>
  <c r="H13" i="18"/>
  <c r="G13" i="18"/>
  <c r="H42" i="18" l="1"/>
  <c r="C42" i="18"/>
  <c r="G17" i="18"/>
  <c r="G12" i="18" s="1"/>
  <c r="G41" i="18" s="1"/>
  <c r="G64" i="18" s="1"/>
  <c r="G76" i="18" s="1"/>
  <c r="H50" i="18"/>
  <c r="D64" i="18"/>
  <c r="D76" i="18" s="1"/>
  <c r="G50" i="18"/>
  <c r="G42" i="18" s="1"/>
  <c r="G24" i="18"/>
  <c r="H75" i="18"/>
  <c r="C64" i="18"/>
  <c r="C76" i="18" s="1"/>
  <c r="E76" i="18"/>
  <c r="F17" i="18"/>
  <c r="H70" i="18"/>
  <c r="H17" i="18" l="1"/>
  <c r="F12" i="18"/>
  <c r="F41" i="18" l="1"/>
  <c r="H12" i="18"/>
  <c r="F64" i="18" l="1"/>
  <c r="H41" i="18"/>
  <c r="H64" i="18" l="1"/>
  <c r="F76" i="18"/>
  <c r="H76" i="18" s="1"/>
</calcChain>
</file>

<file path=xl/sharedStrings.xml><?xml version="1.0" encoding="utf-8"?>
<sst xmlns="http://schemas.openxmlformats.org/spreadsheetml/2006/main" count="86" uniqueCount="85">
  <si>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</si>
  <si>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</si>
  <si>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</si>
  <si>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</si>
  <si>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</si>
  <si>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</si>
  <si>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Місцеві податки і збори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</si>
  <si>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</si>
  <si>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</si>
  <si>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</si>
  <si>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</si>
  <si>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</si>
  <si>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</si>
  <si>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</si>
  <si>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</si>
  <si>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Адміністративні штрафи та інші санкції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</si>
  <si>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</si>
  <si>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</si>
  <si>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</si>
  <si>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</si>
  <si>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</si>
  <si>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</si>
  <si>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</si>
  <si>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</si>
  <si>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</si>
  <si>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</si>
  <si>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</si>
  <si>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</si>
  <si>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</si>
  <si>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</si>
  <si>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</si>
  <si>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</si>
  <si>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</si>
  <si>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</si>
  <si>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</si>
  <si>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</si>
  <si>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</si>
  <si>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</si>
  <si>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Внутрішні податки на товари та послуги  (акцизний податок )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</si>
  <si>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</si>
  <si>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</si>
  <si>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</si>
  <si>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</si>
  <si>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</si>
  <si>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</si>
  <si>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</si>
  <si>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</si>
  <si>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</si>
  <si>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Субвенція з державного бюджету місцевим бюджетам на формування інфраструктури об'єднаних територіальних громад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</si>
  <si>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</si>
  <si>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</si>
  <si>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</si>
  <si>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</si>
  <si>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</si>
  <si>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субвенцiї з місцевого бюджету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</si>
  <si>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</si>
  <si>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</si>
  <si>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</si>
  <si>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</si>
  <si>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</si>
  <si>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 і організацій</t>
  </si>
  <si>
    <t>Надходження коштів пайової участі у розвитку інфраструктури населеного пункту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</si>
  <si>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</si>
  <si>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</si>
  <si>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</si>
  <si>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Виконання доходної частини бюджету Вараської міської</t>
  </si>
  <si>
    <t>Плата за розмiщення тимчасово вiльних коштiв мiсцевих бюджетiв</t>
  </si>
  <si>
    <t>Субвенція з місцевого бюджету за рахунок залишку коштів субвенції на початок бюджетного періоду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</si>
  <si>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</si>
  <si>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</si>
  <si>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Бюджет                на 2022рік</t>
  </si>
  <si>
    <t>Бюджет                               на 2022 рік              зі змінами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</si>
  <si>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</si>
  <si>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Надходження коштів від відшкодування втрат сільськогосподарського і лісогосподарського виробництва  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</si>
  <si>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</si>
  <si>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</si>
  <si>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Затверджено розписом станом на 01.10.2022р.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</si>
  <si>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</si>
  <si>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>Міський голова                                    Олександр МЕНЗУЛ</t>
  </si>
  <si>
    <t xml:space="preserve">                    Додаток 1</t>
  </si>
  <si>
    <t xml:space="preserve">         ____________2023 року №______</t>
  </si>
  <si>
    <t xml:space="preserve">  територіальної громади за  2022 рік</t>
  </si>
  <si>
    <t xml:space="preserve">                     № 7320-С3-01-23</t>
  </si>
  <si>
    <t xml:space="preserve"> Фактичні надходження до бюджету станом  на 01.01.2023р.</t>
  </si>
  <si>
    <t xml:space="preserve">         до рішення Вараської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</si>
</sst>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#,##0.0"/>
  </numFmts>
  <fonts count="43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theme="3" tint="-0.499984740745262"/>
      <name val="Times New Roman"/>
      <family val="1"/>
      <charset val="204"/>
    </font>
    <font>
      <sz val="17.5"/>
      <name val="Times New Roman"/>
      <family val="1"/>
      <charset val="204"/>
    </font>
    <font>
      <sz val="17.5"/>
      <color rgb="FF000000"/>
      <name val="Times New Roman"/>
      <family val="1"/>
      <charset val="204"/>
    </font>
    <font>
      <sz val="17.5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name val="Cambria"/>
      <family val="1"/>
      <charset val="204"/>
      <scheme val="major"/>
    </font>
    <font>
      <i/>
      <sz val="1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7.5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26"/>
      <name val="Arial Cyr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Cambria"/>
      <family val="1"/>
      <charset val="204"/>
      <scheme val="major"/>
    </font>
    <font>
      <b/>
      <i/>
      <sz val="13"/>
      <name val="Cambria"/>
      <family val="1"/>
      <charset val="204"/>
      <scheme val="major"/>
    </font>
    <font>
      <b/>
      <sz val="18"/>
      <name val="Arial Cyr"/>
      <charset val="204"/>
    </font>
    <font>
      <sz val="15.5"/>
      <name val="Cambria"/>
      <family val="1"/>
      <charset val="204"/>
      <scheme val="major"/>
    </font>
    <font>
      <sz val="15.5"/>
      <name val="Times New Roman"/>
      <family val="1"/>
      <charset val="204"/>
    </font>
    <font>
      <b/>
      <sz val="15.5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FEDE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44">
    <xf numFmtId="0" fontId="0" fillId="0" borderId="0" xfId="0"/>
    <xf numFmtId="0" fontId="0" fillId="0" borderId="0" xfId="0" applyBorder="1"/>
    <xf numFmtId="0" fontId="3" fillId="0" borderId="0" xfId="1" applyFont="1"/>
    <xf numFmtId="0" fontId="0" fillId="0" borderId="1" xfId="0" applyBorder="1"/>
    <xf numFmtId="0" fontId="9" fillId="0" borderId="2" xfId="1" applyFont="1" applyFill="1" applyBorder="1"/>
    <xf numFmtId="0" fontId="23" fillId="0" borderId="2" xfId="1" applyFont="1" applyFill="1" applyBorder="1"/>
    <xf numFmtId="4" fontId="24" fillId="0" borderId="2" xfId="1" applyNumberFormat="1" applyFont="1" applyFill="1" applyBorder="1"/>
    <xf numFmtId="4" fontId="23" fillId="0" borderId="2" xfId="1" applyNumberFormat="1" applyFont="1" applyFill="1" applyBorder="1"/>
    <xf numFmtId="0" fontId="5" fillId="0" borderId="0" xfId="1" applyFill="1"/>
    <xf numFmtId="0" fontId="5" fillId="0" borderId="0" xfId="1"/>
    <xf numFmtId="0" fontId="25" fillId="0" borderId="0" xfId="1" applyFont="1"/>
    <xf numFmtId="166" fontId="11" fillId="0" borderId="0" xfId="1" applyNumberFormat="1" applyFont="1" applyFill="1" applyBorder="1"/>
    <xf numFmtId="165" fontId="26" fillId="0" borderId="0" xfId="1" applyNumberFormat="1" applyFont="1" applyFill="1" applyBorder="1"/>
    <xf numFmtId="0" fontId="7" fillId="0" borderId="3" xfId="1" applyFont="1" applyFill="1" applyBorder="1" applyAlignment="1">
      <alignment horizontal="left" wrapText="1"/>
    </xf>
    <xf numFmtId="166" fontId="7" fillId="0" borderId="3" xfId="1" applyNumberFormat="1" applyFont="1" applyFill="1" applyBorder="1" applyAlignment="1">
      <alignment wrapText="1"/>
    </xf>
    <xf numFmtId="166" fontId="7" fillId="0" borderId="3" xfId="1" applyNumberFormat="1" applyFont="1" applyFill="1" applyBorder="1" applyAlignment="1">
      <alignment horizontal="right" wrapText="1"/>
    </xf>
    <xf numFmtId="0" fontId="8" fillId="0" borderId="7" xfId="1" applyFont="1" applyBorder="1" applyAlignment="1">
      <alignment horizontal="left"/>
    </xf>
    <xf numFmtId="0" fontId="9" fillId="0" borderId="3" xfId="1" applyFont="1" applyBorder="1" applyAlignment="1" applyProtection="1">
      <alignment horizontal="left"/>
      <protection locked="0"/>
    </xf>
    <xf numFmtId="166" fontId="9" fillId="0" borderId="3" xfId="1" applyNumberFormat="1" applyFont="1" applyBorder="1" applyAlignment="1" applyProtection="1">
      <protection locked="0"/>
    </xf>
    <xf numFmtId="166" fontId="9" fillId="0" borderId="3" xfId="1" applyNumberFormat="1" applyFont="1" applyFill="1" applyBorder="1" applyAlignment="1" applyProtection="1">
      <alignment horizontal="right"/>
      <protection locked="0"/>
    </xf>
    <xf numFmtId="166" fontId="9" fillId="2" borderId="3" xfId="1" applyNumberFormat="1" applyFont="1" applyFill="1" applyBorder="1" applyAlignment="1">
      <alignment horizontal="right"/>
    </xf>
    <xf numFmtId="165" fontId="9" fillId="2" borderId="8" xfId="1" applyNumberFormat="1" applyFont="1" applyFill="1" applyBorder="1"/>
    <xf numFmtId="0" fontId="9" fillId="0" borderId="3" xfId="1" applyFont="1" applyFill="1" applyBorder="1" applyAlignment="1" applyProtection="1">
      <alignment horizontal="left" wrapText="1"/>
      <protection locked="0"/>
    </xf>
    <xf numFmtId="164" fontId="9" fillId="0" borderId="3" xfId="1" applyNumberFormat="1" applyFont="1" applyFill="1" applyBorder="1" applyAlignment="1" applyProtection="1">
      <alignment wrapText="1"/>
      <protection locked="0"/>
    </xf>
    <xf numFmtId="166" fontId="9" fillId="0" borderId="3" xfId="1" applyNumberFormat="1" applyFont="1" applyFill="1" applyBorder="1" applyProtection="1">
      <protection locked="0"/>
    </xf>
    <xf numFmtId="0" fontId="9" fillId="0" borderId="3" xfId="1" applyFont="1" applyBorder="1" applyAlignment="1">
      <alignment horizontal="left" wrapText="1"/>
    </xf>
    <xf numFmtId="166" fontId="9" fillId="0" borderId="3" xfId="1" applyNumberFormat="1" applyFont="1" applyBorder="1" applyAlignment="1">
      <alignment wrapText="1"/>
    </xf>
    <xf numFmtId="0" fontId="6" fillId="0" borderId="3" xfId="1" applyFont="1" applyBorder="1" applyAlignment="1">
      <alignment horizontal="left" wrapText="1"/>
    </xf>
    <xf numFmtId="166" fontId="6" fillId="0" borderId="3" xfId="1" applyNumberFormat="1" applyFont="1" applyFill="1" applyBorder="1" applyAlignment="1" applyProtection="1">
      <protection locked="0"/>
    </xf>
    <xf numFmtId="166" fontId="6" fillId="0" borderId="3" xfId="1" applyNumberFormat="1" applyFont="1" applyFill="1" applyBorder="1" applyProtection="1">
      <protection locked="0"/>
    </xf>
    <xf numFmtId="166" fontId="6" fillId="2" borderId="3" xfId="1" applyNumberFormat="1" applyFont="1" applyFill="1" applyBorder="1" applyAlignment="1">
      <alignment horizontal="right"/>
    </xf>
    <xf numFmtId="49" fontId="9" fillId="0" borderId="3" xfId="1" applyNumberFormat="1" applyFont="1" applyBorder="1" applyAlignment="1">
      <alignment horizontal="left" wrapText="1"/>
    </xf>
    <xf numFmtId="166" fontId="7" fillId="0" borderId="3" xfId="1" applyNumberFormat="1" applyFont="1" applyFill="1" applyBorder="1" applyAlignment="1"/>
    <xf numFmtId="166" fontId="7" fillId="0" borderId="3" xfId="1" applyNumberFormat="1" applyFont="1" applyFill="1" applyBorder="1" applyAlignment="1">
      <alignment horizontal="right"/>
    </xf>
    <xf numFmtId="164" fontId="9" fillId="0" borderId="3" xfId="1" applyNumberFormat="1" applyFont="1" applyFill="1" applyBorder="1" applyAlignment="1" applyProtection="1">
      <alignment horizontal="right" wrapText="1"/>
      <protection locked="0"/>
    </xf>
    <xf numFmtId="0" fontId="9" fillId="0" borderId="3" xfId="1" applyFont="1" applyBorder="1" applyAlignment="1" applyProtection="1">
      <alignment horizontal="left" wrapText="1"/>
      <protection locked="0"/>
    </xf>
    <xf numFmtId="164" fontId="9" fillId="0" borderId="3" xfId="1" applyNumberFormat="1" applyFont="1" applyBorder="1" applyAlignment="1" applyProtection="1">
      <alignment horizontal="right" wrapText="1"/>
      <protection locked="0"/>
    </xf>
    <xf numFmtId="0" fontId="9" fillId="2" borderId="3" xfId="0" applyFont="1" applyFill="1" applyBorder="1" applyAlignment="1" applyProtection="1">
      <alignment horizontal="left" wrapText="1"/>
    </xf>
    <xf numFmtId="164" fontId="9" fillId="2" borderId="3" xfId="0" applyNumberFormat="1" applyFont="1" applyFill="1" applyBorder="1" applyAlignment="1" applyProtection="1">
      <alignment horizontal="right" wrapText="1"/>
    </xf>
    <xf numFmtId="49" fontId="10" fillId="0" borderId="3" xfId="1" applyNumberFormat="1" applyFont="1" applyBorder="1" applyAlignment="1" applyProtection="1">
      <alignment horizontal="left" wrapText="1"/>
      <protection locked="0"/>
    </xf>
    <xf numFmtId="164" fontId="10" fillId="0" borderId="3" xfId="1" applyNumberFormat="1" applyFont="1" applyBorder="1" applyAlignment="1" applyProtection="1">
      <alignment horizontal="right" wrapText="1"/>
      <protection locked="0"/>
    </xf>
    <xf numFmtId="49" fontId="9" fillId="0" borderId="3" xfId="0" applyNumberFormat="1" applyFont="1" applyBorder="1" applyAlignment="1" applyProtection="1">
      <alignment horizontal="left" wrapText="1"/>
      <protection locked="0"/>
    </xf>
    <xf numFmtId="164" fontId="17" fillId="0" borderId="3" xfId="0" applyNumberFormat="1" applyFont="1" applyBorder="1" applyAlignment="1" applyProtection="1">
      <alignment horizontal="right" wrapText="1"/>
      <protection locked="0"/>
    </xf>
    <xf numFmtId="0" fontId="13" fillId="0" borderId="3" xfId="0" applyFont="1" applyBorder="1" applyAlignment="1">
      <alignment horizontal="left" wrapText="1"/>
    </xf>
    <xf numFmtId="164" fontId="9" fillId="0" borderId="3" xfId="1" applyNumberFormat="1" applyFont="1" applyBorder="1" applyAlignment="1" applyProtection="1">
      <alignment horizontal="right"/>
      <protection locked="0"/>
    </xf>
    <xf numFmtId="0" fontId="9" fillId="0" borderId="3" xfId="1" applyFont="1" applyBorder="1" applyAlignment="1">
      <alignment horizontal="left"/>
    </xf>
    <xf numFmtId="164" fontId="9" fillId="0" borderId="3" xfId="1" applyNumberFormat="1" applyFont="1" applyBorder="1" applyAlignment="1">
      <alignment horizontal="right"/>
    </xf>
    <xf numFmtId="164" fontId="9" fillId="0" borderId="3" xfId="1" applyNumberFormat="1" applyFont="1" applyBorder="1" applyAlignment="1">
      <alignment horizontal="right" wrapText="1"/>
    </xf>
    <xf numFmtId="0" fontId="9" fillId="0" borderId="3" xfId="1" applyFont="1" applyBorder="1" applyAlignment="1">
      <alignment wrapText="1"/>
    </xf>
    <xf numFmtId="166" fontId="9" fillId="0" borderId="3" xfId="1" applyNumberFormat="1" applyFont="1" applyBorder="1" applyAlignment="1" applyProtection="1">
      <alignment horizontal="right"/>
      <protection locked="0"/>
    </xf>
    <xf numFmtId="166" fontId="6" fillId="0" borderId="3" xfId="1" applyNumberFormat="1" applyFont="1" applyBorder="1" applyAlignment="1" applyProtection="1">
      <alignment horizontal="right"/>
      <protection locked="0"/>
    </xf>
    <xf numFmtId="165" fontId="6" fillId="2" borderId="8" xfId="1" applyNumberFormat="1" applyFont="1" applyFill="1" applyBorder="1"/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vertical="center" wrapText="1"/>
    </xf>
    <xf numFmtId="0" fontId="18" fillId="0" borderId="3" xfId="1" applyFont="1" applyBorder="1" applyAlignment="1">
      <alignment horizontal="left" wrapText="1"/>
    </xf>
    <xf numFmtId="166" fontId="9" fillId="0" borderId="3" xfId="1" applyNumberFormat="1" applyFont="1" applyBorder="1" applyAlignment="1">
      <alignment horizontal="right" wrapText="1"/>
    </xf>
    <xf numFmtId="166" fontId="9" fillId="0" borderId="3" xfId="1" applyNumberFormat="1" applyFont="1" applyFill="1" applyBorder="1" applyAlignment="1" applyProtection="1">
      <protection locked="0"/>
    </xf>
    <xf numFmtId="0" fontId="18" fillId="0" borderId="3" xfId="1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11" fontId="18" fillId="0" borderId="3" xfId="1" applyNumberFormat="1" applyFont="1" applyBorder="1" applyAlignment="1" applyProtection="1">
      <alignment horizontal="left" vertical="center" wrapText="1"/>
      <protection locked="0"/>
    </xf>
    <xf numFmtId="164" fontId="9" fillId="0" borderId="3" xfId="0" applyNumberFormat="1" applyFont="1" applyBorder="1" applyAlignment="1">
      <alignment horizontal="right" wrapText="1"/>
    </xf>
    <xf numFmtId="0" fontId="6" fillId="0" borderId="7" xfId="1" applyFont="1" applyFill="1" applyBorder="1" applyAlignment="1">
      <alignment horizontal="center"/>
    </xf>
    <xf numFmtId="49" fontId="9" fillId="0" borderId="3" xfId="1" applyNumberFormat="1" applyFont="1" applyBorder="1" applyAlignment="1">
      <alignment horizontal="left" vertical="justify" wrapText="1"/>
    </xf>
    <xf numFmtId="166" fontId="21" fillId="0" borderId="3" xfId="0" applyNumberFormat="1" applyFont="1" applyBorder="1" applyAlignment="1">
      <alignment horizontal="right" wrapText="1"/>
    </xf>
    <xf numFmtId="166" fontId="21" fillId="0" borderId="3" xfId="0" applyNumberFormat="1" applyFont="1" applyFill="1" applyBorder="1" applyAlignment="1">
      <alignment horizontal="right"/>
    </xf>
    <xf numFmtId="0" fontId="19" fillId="0" borderId="3" xfId="0" applyFont="1" applyFill="1" applyBorder="1" applyAlignment="1">
      <alignment vertical="center" wrapText="1"/>
    </xf>
    <xf numFmtId="0" fontId="10" fillId="3" borderId="3" xfId="1" applyFont="1" applyFill="1" applyBorder="1" applyAlignment="1">
      <alignment horizontal="left" vertical="center" wrapText="1"/>
    </xf>
    <xf numFmtId="164" fontId="10" fillId="3" borderId="3" xfId="1" applyNumberFormat="1" applyFont="1" applyFill="1" applyBorder="1" applyAlignment="1">
      <alignment horizontal="right" wrapText="1"/>
    </xf>
    <xf numFmtId="166" fontId="9" fillId="3" borderId="3" xfId="1" applyNumberFormat="1" applyFont="1" applyFill="1" applyBorder="1" applyProtection="1">
      <protection locked="0"/>
    </xf>
    <xf numFmtId="164" fontId="9" fillId="0" borderId="3" xfId="1" applyNumberFormat="1" applyFont="1" applyFill="1" applyBorder="1" applyAlignment="1"/>
    <xf numFmtId="0" fontId="9" fillId="0" borderId="3" xfId="0" applyFont="1" applyBorder="1" applyAlignment="1">
      <alignment wrapText="1"/>
    </xf>
    <xf numFmtId="166" fontId="22" fillId="0" borderId="3" xfId="1" applyNumberFormat="1" applyFont="1" applyFill="1" applyBorder="1" applyAlignment="1" applyProtection="1">
      <alignment horizontal="right"/>
      <protection locked="0"/>
    </xf>
    <xf numFmtId="0" fontId="6" fillId="0" borderId="10" xfId="1" applyFont="1" applyFill="1" applyBorder="1" applyAlignment="1">
      <alignment horizontal="left"/>
    </xf>
    <xf numFmtId="166" fontId="22" fillId="0" borderId="10" xfId="1" applyNumberFormat="1" applyFont="1" applyFill="1" applyBorder="1" applyAlignment="1">
      <alignment horizontal="right"/>
    </xf>
    <xf numFmtId="0" fontId="27" fillId="0" borderId="3" xfId="0" applyFont="1" applyBorder="1" applyAlignment="1">
      <alignment wrapText="1"/>
    </xf>
    <xf numFmtId="0" fontId="28" fillId="0" borderId="0" xfId="0" applyFont="1" applyFill="1" applyBorder="1" applyAlignment="1"/>
    <xf numFmtId="0" fontId="29" fillId="0" borderId="0" xfId="0" applyFont="1"/>
    <xf numFmtId="0" fontId="30" fillId="0" borderId="0" xfId="0" applyFont="1"/>
    <xf numFmtId="166" fontId="22" fillId="0" borderId="3" xfId="1" applyNumberFormat="1" applyFont="1" applyFill="1" applyBorder="1" applyProtection="1">
      <protection locked="0"/>
    </xf>
    <xf numFmtId="0" fontId="9" fillId="0" borderId="3" xfId="1" applyFont="1" applyBorder="1" applyAlignment="1"/>
    <xf numFmtId="0" fontId="18" fillId="0" borderId="3" xfId="0" applyFont="1" applyBorder="1" applyAlignment="1">
      <alignment horizontal="left" wrapText="1"/>
    </xf>
    <xf numFmtId="166" fontId="6" fillId="0" borderId="3" xfId="1" applyNumberFormat="1" applyFont="1" applyBorder="1" applyAlignment="1">
      <alignment horizontal="right" wrapText="1"/>
    </xf>
    <xf numFmtId="166" fontId="9" fillId="0" borderId="3" xfId="1" applyNumberFormat="1" applyFont="1" applyBorder="1" applyAlignment="1" applyProtection="1">
      <alignment horizontal="right" wrapText="1"/>
      <protection locked="0"/>
    </xf>
    <xf numFmtId="0" fontId="33" fillId="4" borderId="7" xfId="1" applyFont="1" applyFill="1" applyBorder="1" applyAlignment="1">
      <alignment horizontal="center" vertical="center"/>
    </xf>
    <xf numFmtId="0" fontId="33" fillId="4" borderId="3" xfId="1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3" fillId="4" borderId="8" xfId="1" applyFont="1" applyFill="1" applyBorder="1" applyAlignment="1">
      <alignment horizontal="center" vertical="center"/>
    </xf>
    <xf numFmtId="11" fontId="9" fillId="0" borderId="3" xfId="1" applyNumberFormat="1" applyFont="1" applyBorder="1" applyAlignment="1">
      <alignment horizontal="left" wrapText="1"/>
    </xf>
    <xf numFmtId="4" fontId="21" fillId="0" borderId="3" xfId="0" applyNumberFormat="1" applyFont="1" applyBorder="1" applyAlignment="1">
      <alignment horizontal="right" wrapText="1"/>
    </xf>
    <xf numFmtId="4" fontId="21" fillId="0" borderId="3" xfId="0" applyNumberFormat="1" applyFont="1" applyBorder="1" applyAlignment="1">
      <alignment horizontal="right"/>
    </xf>
    <xf numFmtId="49" fontId="9" fillId="0" borderId="3" xfId="1" applyNumberFormat="1" applyFont="1" applyFill="1" applyBorder="1" applyAlignment="1">
      <alignment wrapText="1"/>
    </xf>
    <xf numFmtId="164" fontId="9" fillId="0" borderId="3" xfId="1" applyNumberFormat="1" applyFont="1" applyFill="1" applyBorder="1" applyAlignment="1">
      <alignment wrapText="1"/>
    </xf>
    <xf numFmtId="1" fontId="35" fillId="0" borderId="7" xfId="1" applyNumberFormat="1" applyFont="1" applyFill="1" applyBorder="1" applyAlignment="1">
      <alignment horizontal="left"/>
    </xf>
    <xf numFmtId="0" fontId="35" fillId="0" borderId="7" xfId="1" applyFont="1" applyBorder="1" applyAlignment="1">
      <alignment horizontal="left"/>
    </xf>
    <xf numFmtId="0" fontId="35" fillId="0" borderId="7" xfId="1" applyFont="1" applyFill="1" applyBorder="1" applyAlignment="1">
      <alignment horizontal="left"/>
    </xf>
    <xf numFmtId="0" fontId="36" fillId="0" borderId="7" xfId="1" applyFont="1" applyFill="1" applyBorder="1" applyAlignment="1">
      <alignment horizontal="left"/>
    </xf>
    <xf numFmtId="0" fontId="35" fillId="0" borderId="7" xfId="1" applyFont="1" applyFill="1" applyBorder="1" applyAlignment="1">
      <alignment horizontal="left" wrapText="1"/>
    </xf>
    <xf numFmtId="0" fontId="35" fillId="0" borderId="7" xfId="1" applyFont="1" applyFill="1" applyBorder="1" applyAlignment="1">
      <alignment horizontal="center"/>
    </xf>
    <xf numFmtId="0" fontId="36" fillId="0" borderId="7" xfId="1" applyFont="1" applyBorder="1" applyAlignment="1">
      <alignment horizontal="left"/>
    </xf>
    <xf numFmtId="0" fontId="35" fillId="0" borderId="7" xfId="1" applyFont="1" applyBorder="1" applyAlignment="1">
      <alignment horizontal="center"/>
    </xf>
    <xf numFmtId="0" fontId="35" fillId="3" borderId="7" xfId="1" applyFont="1" applyFill="1" applyBorder="1" applyAlignment="1">
      <alignment horizontal="left"/>
    </xf>
    <xf numFmtId="0" fontId="37" fillId="0" borderId="7" xfId="1" applyFont="1" applyFill="1" applyBorder="1" applyAlignment="1">
      <alignment horizontal="center"/>
    </xf>
    <xf numFmtId="0" fontId="38" fillId="0" borderId="9" xfId="1" applyFont="1" applyFill="1" applyBorder="1"/>
    <xf numFmtId="49" fontId="13" fillId="0" borderId="3" xfId="0" applyNumberFormat="1" applyFont="1" applyBorder="1" applyAlignment="1">
      <alignment wrapText="1"/>
    </xf>
    <xf numFmtId="0" fontId="10" fillId="0" borderId="3" xfId="1" applyFont="1" applyFill="1" applyBorder="1" applyAlignment="1">
      <alignment horizontal="left" wrapText="1"/>
    </xf>
    <xf numFmtId="166" fontId="10" fillId="0" borderId="3" xfId="1" applyNumberFormat="1" applyFont="1" applyFill="1" applyBorder="1" applyAlignment="1">
      <alignment horizontal="right"/>
    </xf>
    <xf numFmtId="166" fontId="40" fillId="0" borderId="3" xfId="1" applyNumberFormat="1" applyFont="1" applyBorder="1" applyProtection="1">
      <protection locked="0"/>
    </xf>
    <xf numFmtId="166" fontId="40" fillId="0" borderId="3" xfId="1" applyNumberFormat="1" applyFont="1" applyBorder="1" applyAlignment="1" applyProtection="1">
      <alignment horizontal="right"/>
      <protection locked="0"/>
    </xf>
    <xf numFmtId="166" fontId="40" fillId="0" borderId="3" xfId="1" applyNumberFormat="1" applyFont="1" applyFill="1" applyBorder="1" applyProtection="1">
      <protection locked="0"/>
    </xf>
    <xf numFmtId="166" fontId="40" fillId="0" borderId="3" xfId="1" applyNumberFormat="1" applyFont="1" applyFill="1" applyBorder="1" applyAlignment="1" applyProtection="1">
      <alignment horizontal="right"/>
      <protection locked="0"/>
    </xf>
    <xf numFmtId="166" fontId="41" fillId="0" borderId="3" xfId="1" applyNumberFormat="1" applyFont="1" applyFill="1" applyBorder="1" applyProtection="1">
      <protection locked="0"/>
    </xf>
    <xf numFmtId="166" fontId="40" fillId="5" borderId="3" xfId="1" applyNumberFormat="1" applyFont="1" applyFill="1" applyBorder="1" applyAlignment="1" applyProtection="1">
      <protection locked="0"/>
    </xf>
    <xf numFmtId="166" fontId="40" fillId="0" borderId="3" xfId="1" applyNumberFormat="1" applyFont="1" applyFill="1" applyBorder="1" applyAlignment="1" applyProtection="1">
      <protection locked="0"/>
    </xf>
    <xf numFmtId="0" fontId="6" fillId="0" borderId="0" xfId="1" applyFont="1" applyAlignment="1">
      <alignment horizontal="center"/>
    </xf>
    <xf numFmtId="49" fontId="3" fillId="0" borderId="3" xfId="1" applyNumberFormat="1" applyFont="1" applyBorder="1" applyAlignment="1">
      <alignment horizontal="centerContinuous" vertical="center"/>
    </xf>
    <xf numFmtId="0" fontId="3" fillId="0" borderId="8" xfId="1" applyFont="1" applyBorder="1" applyAlignment="1">
      <alignment horizontal="centerContinuous" vertical="center"/>
    </xf>
    <xf numFmtId="164" fontId="6" fillId="0" borderId="3" xfId="1" applyNumberFormat="1" applyFont="1" applyBorder="1" applyAlignment="1">
      <alignment horizontal="right"/>
    </xf>
    <xf numFmtId="166" fontId="42" fillId="0" borderId="3" xfId="1" applyNumberFormat="1" applyFont="1" applyFill="1" applyBorder="1" applyProtection="1">
      <protection locked="0"/>
    </xf>
    <xf numFmtId="164" fontId="21" fillId="0" borderId="3" xfId="0" applyNumberFormat="1" applyFont="1" applyFill="1" applyBorder="1" applyAlignment="1">
      <alignment horizontal="right"/>
    </xf>
    <xf numFmtId="0" fontId="21" fillId="0" borderId="3" xfId="0" applyFont="1" applyBorder="1" applyAlignment="1">
      <alignment horizontal="left" wrapText="1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>
      <alignment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1" fillId="0" borderId="7" xfId="1" applyFont="1" applyFill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2" fillId="0" borderId="0" xfId="1" applyFont="1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15" fillId="0" borderId="0" xfId="1" applyFont="1" applyAlignment="1">
      <alignment horizontal="center"/>
    </xf>
    <xf numFmtId="0" fontId="0" fillId="0" borderId="0" xfId="0" applyAlignment="1"/>
    <xf numFmtId="0" fontId="6" fillId="0" borderId="11" xfId="1" applyFont="1" applyBorder="1" applyAlignment="1" applyProtection="1">
      <alignment horizontal="center"/>
      <protection locked="0"/>
    </xf>
    <xf numFmtId="0" fontId="39" fillId="0" borderId="11" xfId="0" applyFont="1" applyBorder="1" applyAlignment="1">
      <alignment horizontal="center"/>
    </xf>
    <xf numFmtId="0" fontId="1" fillId="0" borderId="4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AS83"/>
  <sheetViews>
    <sheetView tabSelected="1" view="pageBreakPreview" zoomScale="94" zoomScaleNormal="90" zoomScaleSheetLayoutView="94" zoomScalePageLayoutView="93" workbookViewId="0">
      <selection activeCell="K16" sqref="K16"/>
    </sheetView>
  </sheetViews>
  <sheetFormatPr defaultRowHeight="12.75" x14ac:dyDescent="0.2"/>
  <cols>
    <col min="1" max="1" width="11.7109375" customWidth="1"/>
    <col min="2" max="2" width="78.85546875" customWidth="1"/>
    <col min="3" max="3" width="17" customWidth="1"/>
    <col min="4" max="4" width="18.5703125" customWidth="1"/>
    <col min="5" max="5" width="18.28515625" hidden="1" customWidth="1"/>
    <col min="6" max="6" width="18.42578125" customWidth="1"/>
    <col min="7" max="7" width="16.42578125" customWidth="1"/>
    <col min="8" max="8" width="13.140625" customWidth="1"/>
  </cols>
  <sheetData>
    <row r="2" spans="1:8" ht="26.25" x14ac:dyDescent="0.4">
      <c r="D2" s="140" t="s">
        <v>79</v>
      </c>
      <c r="E2" s="132"/>
      <c r="F2" s="132"/>
      <c r="G2" s="132"/>
      <c r="H2" s="132"/>
    </row>
    <row r="3" spans="1:8" ht="26.25" x14ac:dyDescent="0.4">
      <c r="D3" s="140" t="s">
        <v>84</v>
      </c>
      <c r="E3" s="132"/>
      <c r="F3" s="132"/>
      <c r="G3" s="132"/>
      <c r="H3" s="132"/>
    </row>
    <row r="4" spans="1:8" ht="26.25" x14ac:dyDescent="0.4">
      <c r="A4" s="2"/>
      <c r="B4" s="115"/>
      <c r="C4" s="115"/>
      <c r="D4" s="141" t="s">
        <v>80</v>
      </c>
      <c r="E4" s="132"/>
      <c r="F4" s="132"/>
      <c r="G4" s="132"/>
      <c r="H4" s="132"/>
    </row>
    <row r="5" spans="1:8" ht="15" customHeight="1" x14ac:dyDescent="0.3">
      <c r="A5" s="2"/>
      <c r="B5" s="115"/>
      <c r="C5" s="115"/>
      <c r="D5" s="115"/>
      <c r="E5" s="115"/>
      <c r="F5" s="142"/>
      <c r="G5" s="143"/>
      <c r="H5" s="143"/>
    </row>
    <row r="6" spans="1:8" ht="23.45" customHeight="1" x14ac:dyDescent="0.4">
      <c r="A6" s="131" t="s">
        <v>65</v>
      </c>
      <c r="B6" s="132"/>
      <c r="C6" s="132"/>
      <c r="D6" s="132"/>
      <c r="E6" s="132"/>
      <c r="F6" s="132"/>
      <c r="G6" s="132"/>
      <c r="H6" s="132"/>
    </row>
    <row r="7" spans="1:8" ht="23.45" customHeight="1" x14ac:dyDescent="0.4">
      <c r="A7" s="131" t="s">
        <v>81</v>
      </c>
      <c r="B7" s="132"/>
      <c r="C7" s="132"/>
      <c r="D7" s="132"/>
      <c r="E7" s="132"/>
      <c r="F7" s="132"/>
      <c r="G7" s="132"/>
      <c r="H7" s="132"/>
    </row>
    <row r="8" spans="1:8" ht="21.6" customHeight="1" thickBot="1" x14ac:dyDescent="0.4">
      <c r="A8" s="2"/>
      <c r="B8" s="133" t="s">
        <v>82</v>
      </c>
      <c r="C8" s="134"/>
      <c r="D8" s="134"/>
      <c r="E8" s="134"/>
      <c r="F8" s="134"/>
      <c r="G8" s="129" t="s">
        <v>34</v>
      </c>
      <c r="H8" s="130"/>
    </row>
    <row r="9" spans="1:8" ht="72.599999999999994" customHeight="1" x14ac:dyDescent="0.2">
      <c r="A9" s="135" t="s">
        <v>35</v>
      </c>
      <c r="B9" s="137" t="s">
        <v>0</v>
      </c>
      <c r="C9" s="124" t="s">
        <v>70</v>
      </c>
      <c r="D9" s="124" t="s">
        <v>71</v>
      </c>
      <c r="E9" s="124" t="s">
        <v>76</v>
      </c>
      <c r="F9" s="122" t="s">
        <v>83</v>
      </c>
      <c r="G9" s="124" t="s">
        <v>36</v>
      </c>
      <c r="H9" s="125"/>
    </row>
    <row r="10" spans="1:8" ht="12" customHeight="1" x14ac:dyDescent="0.2">
      <c r="A10" s="136"/>
      <c r="B10" s="138"/>
      <c r="C10" s="139"/>
      <c r="D10" s="139"/>
      <c r="E10" s="139"/>
      <c r="F10" s="123"/>
      <c r="G10" s="116" t="s">
        <v>1</v>
      </c>
      <c r="H10" s="117" t="s">
        <v>2</v>
      </c>
    </row>
    <row r="11" spans="1:8" ht="12" customHeight="1" x14ac:dyDescent="0.2">
      <c r="A11" s="85">
        <v>1</v>
      </c>
      <c r="B11" s="86">
        <v>2</v>
      </c>
      <c r="C11" s="87">
        <v>3</v>
      </c>
      <c r="D11" s="87">
        <v>4</v>
      </c>
      <c r="E11" s="86">
        <v>5</v>
      </c>
      <c r="F11" s="86">
        <v>5</v>
      </c>
      <c r="G11" s="86">
        <v>6</v>
      </c>
      <c r="H11" s="88">
        <v>7</v>
      </c>
    </row>
    <row r="12" spans="1:8" ht="27.6" customHeight="1" x14ac:dyDescent="0.3">
      <c r="A12" s="94">
        <v>10000000</v>
      </c>
      <c r="B12" s="13" t="s">
        <v>3</v>
      </c>
      <c r="C12" s="14">
        <f>SUM(C13:C16,C17)</f>
        <v>708489.4</v>
      </c>
      <c r="D12" s="14">
        <f>SUM(D13:D16,D17)</f>
        <v>710913.9</v>
      </c>
      <c r="E12" s="15">
        <f>SUM(E13:E16,E17)</f>
        <v>0</v>
      </c>
      <c r="F12" s="15">
        <f>SUM(F13:F16,F17)</f>
        <v>720664.79999999993</v>
      </c>
      <c r="G12" s="15">
        <f>SUM(G13:G16,G17)</f>
        <v>9750.8999999999578</v>
      </c>
      <c r="H12" s="51">
        <f>SUM(F12/D12)</f>
        <v>1.0137160069594924</v>
      </c>
    </row>
    <row r="13" spans="1:8" ht="22.9" customHeight="1" x14ac:dyDescent="0.35">
      <c r="A13" s="95">
        <v>11010000</v>
      </c>
      <c r="B13" s="35" t="s">
        <v>4</v>
      </c>
      <c r="C13" s="18">
        <v>619775.4</v>
      </c>
      <c r="D13" s="18">
        <v>623075.9</v>
      </c>
      <c r="E13" s="108"/>
      <c r="F13" s="111">
        <v>634127.1</v>
      </c>
      <c r="G13" s="20">
        <f>SUM(F13-D13)</f>
        <v>11051.199999999953</v>
      </c>
      <c r="H13" s="21">
        <f>SUM(F13/D13)</f>
        <v>1.0177365229500932</v>
      </c>
    </row>
    <row r="14" spans="1:8" ht="25.15" customHeight="1" x14ac:dyDescent="0.35">
      <c r="A14" s="96">
        <v>11020000</v>
      </c>
      <c r="B14" s="22" t="s">
        <v>5</v>
      </c>
      <c r="C14" s="23">
        <v>312.5</v>
      </c>
      <c r="D14" s="23">
        <v>312.5</v>
      </c>
      <c r="E14" s="109"/>
      <c r="F14" s="110">
        <v>280.2</v>
      </c>
      <c r="G14" s="20">
        <f t="shared" ref="G14:G16" si="0">SUM(F14-D14)</f>
        <v>-32.300000000000011</v>
      </c>
      <c r="H14" s="21">
        <f t="shared" ref="H14:H76" si="1">SUM(F14/D14)</f>
        <v>0.89663999999999999</v>
      </c>
    </row>
    <row r="15" spans="1:8" ht="43.15" customHeight="1" x14ac:dyDescent="0.35">
      <c r="A15" s="96">
        <v>13000000</v>
      </c>
      <c r="B15" s="22" t="s">
        <v>37</v>
      </c>
      <c r="C15" s="23">
        <v>2313</v>
      </c>
      <c r="D15" s="23">
        <v>2805</v>
      </c>
      <c r="E15" s="109"/>
      <c r="F15" s="110">
        <v>3994.6</v>
      </c>
      <c r="G15" s="20">
        <f t="shared" si="0"/>
        <v>1189.5999999999999</v>
      </c>
      <c r="H15" s="21">
        <f t="shared" si="1"/>
        <v>1.4240998217468805</v>
      </c>
    </row>
    <row r="16" spans="1:8" ht="44.45" customHeight="1" x14ac:dyDescent="0.35">
      <c r="A16" s="96">
        <v>14000000</v>
      </c>
      <c r="B16" s="25" t="s">
        <v>38</v>
      </c>
      <c r="C16" s="26">
        <v>16200</v>
      </c>
      <c r="D16" s="26">
        <v>15507</v>
      </c>
      <c r="E16" s="110"/>
      <c r="F16" s="110">
        <v>14409.5</v>
      </c>
      <c r="G16" s="20">
        <f t="shared" si="0"/>
        <v>-1097.5</v>
      </c>
      <c r="H16" s="21">
        <f t="shared" si="1"/>
        <v>0.92922551105952156</v>
      </c>
    </row>
    <row r="17" spans="1:8" ht="24.6" customHeight="1" x14ac:dyDescent="0.35">
      <c r="A17" s="97">
        <v>18000000</v>
      </c>
      <c r="B17" s="27" t="s">
        <v>6</v>
      </c>
      <c r="C17" s="28">
        <f>SUM(C22:C23,C18)</f>
        <v>69888.5</v>
      </c>
      <c r="D17" s="28">
        <f>SUM(D22:D23,D18)</f>
        <v>69213.5</v>
      </c>
      <c r="E17" s="29">
        <f>SUM(E22:E23,E18)</f>
        <v>0</v>
      </c>
      <c r="F17" s="80">
        <f t="shared" ref="F17" si="2">SUM(F22:F23,F18)</f>
        <v>67853.400000000009</v>
      </c>
      <c r="G17" s="30">
        <f>SUM(G22:G23,G18)</f>
        <v>-1360.0999999999974</v>
      </c>
      <c r="H17" s="21">
        <f t="shared" si="1"/>
        <v>0.98034920933054981</v>
      </c>
    </row>
    <row r="18" spans="1:8" ht="25.15" customHeight="1" x14ac:dyDescent="0.35">
      <c r="A18" s="97">
        <v>18010000</v>
      </c>
      <c r="B18" s="27" t="s">
        <v>7</v>
      </c>
      <c r="C18" s="28">
        <f t="shared" ref="C18:D18" si="3">SUM(C19:C21)</f>
        <v>45440</v>
      </c>
      <c r="D18" s="28">
        <f t="shared" si="3"/>
        <v>42465</v>
      </c>
      <c r="E18" s="29">
        <f>SUM(E19:E21)</f>
        <v>0</v>
      </c>
      <c r="F18" s="80">
        <f t="shared" ref="F18" si="4">SUM(F19:F21)</f>
        <v>40700.700000000004</v>
      </c>
      <c r="G18" s="30">
        <f>SUM(G19:G21)</f>
        <v>-1764.2999999999975</v>
      </c>
      <c r="H18" s="21">
        <f t="shared" si="1"/>
        <v>0.9584528435181916</v>
      </c>
    </row>
    <row r="19" spans="1:8" ht="51" x14ac:dyDescent="0.35">
      <c r="A19" s="98" t="s">
        <v>8</v>
      </c>
      <c r="B19" s="31" t="s">
        <v>39</v>
      </c>
      <c r="C19" s="26">
        <v>4355</v>
      </c>
      <c r="D19" s="26">
        <v>4355</v>
      </c>
      <c r="E19" s="110"/>
      <c r="F19" s="110">
        <v>4804.3999999999996</v>
      </c>
      <c r="G19" s="20">
        <f t="shared" ref="G19:G23" si="5">SUM(F19-D19)</f>
        <v>449.39999999999964</v>
      </c>
      <c r="H19" s="21">
        <f t="shared" si="1"/>
        <v>1.1031917336394947</v>
      </c>
    </row>
    <row r="20" spans="1:8" ht="51" x14ac:dyDescent="0.35">
      <c r="A20" s="98" t="s">
        <v>9</v>
      </c>
      <c r="B20" s="31" t="s">
        <v>40</v>
      </c>
      <c r="C20" s="26">
        <v>41060</v>
      </c>
      <c r="D20" s="26">
        <v>38085</v>
      </c>
      <c r="E20" s="110"/>
      <c r="F20" s="110">
        <v>35896.300000000003</v>
      </c>
      <c r="G20" s="20">
        <f t="shared" si="5"/>
        <v>-2188.6999999999971</v>
      </c>
      <c r="H20" s="21">
        <f t="shared" si="1"/>
        <v>0.94253118025469351</v>
      </c>
    </row>
    <row r="21" spans="1:8" ht="34.5" x14ac:dyDescent="0.35">
      <c r="A21" s="98" t="s">
        <v>10</v>
      </c>
      <c r="B21" s="31" t="s">
        <v>41</v>
      </c>
      <c r="C21" s="26">
        <v>25</v>
      </c>
      <c r="D21" s="26">
        <v>25</v>
      </c>
      <c r="E21" s="110"/>
      <c r="F21" s="110"/>
      <c r="G21" s="20">
        <f t="shared" si="5"/>
        <v>-25</v>
      </c>
      <c r="H21" s="21"/>
    </row>
    <row r="22" spans="1:8" ht="23.25" x14ac:dyDescent="0.35">
      <c r="A22" s="96">
        <v>18030000</v>
      </c>
      <c r="B22" s="31" t="s">
        <v>11</v>
      </c>
      <c r="C22" s="26">
        <v>182</v>
      </c>
      <c r="D22" s="26">
        <v>182</v>
      </c>
      <c r="E22" s="110"/>
      <c r="F22" s="110">
        <v>53.7</v>
      </c>
      <c r="G22" s="20">
        <f t="shared" si="5"/>
        <v>-128.30000000000001</v>
      </c>
      <c r="H22" s="21">
        <f t="shared" si="1"/>
        <v>0.29505494505494506</v>
      </c>
    </row>
    <row r="23" spans="1:8" ht="23.25" x14ac:dyDescent="0.35">
      <c r="A23" s="96">
        <v>18050000</v>
      </c>
      <c r="B23" s="31" t="s">
        <v>12</v>
      </c>
      <c r="C23" s="26">
        <v>24266.5</v>
      </c>
      <c r="D23" s="26">
        <v>26566.5</v>
      </c>
      <c r="E23" s="110"/>
      <c r="F23" s="110">
        <v>27099</v>
      </c>
      <c r="G23" s="20">
        <f t="shared" si="5"/>
        <v>532.5</v>
      </c>
      <c r="H23" s="21">
        <f t="shared" si="1"/>
        <v>1.0200440404268534</v>
      </c>
    </row>
    <row r="24" spans="1:8" ht="24" customHeight="1" x14ac:dyDescent="0.3">
      <c r="A24" s="96">
        <v>20000000</v>
      </c>
      <c r="B24" s="13" t="s">
        <v>13</v>
      </c>
      <c r="C24" s="32">
        <f>SUM(C25:C37)</f>
        <v>2120</v>
      </c>
      <c r="D24" s="32">
        <f>SUM(D25:D37)</f>
        <v>4721.5</v>
      </c>
      <c r="E24" s="33">
        <f>SUM(E25:E36)</f>
        <v>0</v>
      </c>
      <c r="F24" s="33">
        <f>SUM(F25:F37)</f>
        <v>5336.4000000000005</v>
      </c>
      <c r="G24" s="33">
        <f>SUM(G25:G37)</f>
        <v>614.89999999999975</v>
      </c>
      <c r="H24" s="51">
        <f t="shared" si="1"/>
        <v>1.1302340357937097</v>
      </c>
    </row>
    <row r="25" spans="1:8" ht="67.150000000000006" customHeight="1" x14ac:dyDescent="0.35">
      <c r="A25" s="96">
        <v>21010300</v>
      </c>
      <c r="B25" s="22" t="s">
        <v>14</v>
      </c>
      <c r="C25" s="34">
        <v>63</v>
      </c>
      <c r="D25" s="34">
        <v>136.80000000000001</v>
      </c>
      <c r="E25" s="110"/>
      <c r="F25" s="110">
        <v>136.80000000000001</v>
      </c>
      <c r="G25" s="20"/>
      <c r="H25" s="21">
        <f t="shared" si="1"/>
        <v>1</v>
      </c>
    </row>
    <row r="26" spans="1:8" ht="44.45" hidden="1" customHeight="1" x14ac:dyDescent="0.35">
      <c r="A26" s="96">
        <v>21050000</v>
      </c>
      <c r="B26" s="22" t="s">
        <v>66</v>
      </c>
      <c r="C26" s="34"/>
      <c r="D26" s="34"/>
      <c r="E26" s="110"/>
      <c r="F26" s="110"/>
      <c r="G26" s="20">
        <f t="shared" ref="G26" si="6">SUM(F26-E26)</f>
        <v>0</v>
      </c>
      <c r="H26" s="21" t="e">
        <f t="shared" si="1"/>
        <v>#DIV/0!</v>
      </c>
    </row>
    <row r="27" spans="1:8" ht="27" hidden="1" customHeight="1" x14ac:dyDescent="0.35">
      <c r="A27" s="96">
        <v>21080500</v>
      </c>
      <c r="B27" s="81" t="s">
        <v>18</v>
      </c>
      <c r="C27" s="34"/>
      <c r="D27" s="34"/>
      <c r="E27" s="110"/>
      <c r="F27" s="110"/>
      <c r="G27" s="20"/>
      <c r="H27" s="21" t="e">
        <f t="shared" si="1"/>
        <v>#DIV/0!</v>
      </c>
    </row>
    <row r="28" spans="1:8" ht="24.6" customHeight="1" x14ac:dyDescent="0.35">
      <c r="A28" s="95">
        <v>21081100</v>
      </c>
      <c r="B28" s="35" t="s">
        <v>15</v>
      </c>
      <c r="C28" s="36">
        <v>220</v>
      </c>
      <c r="D28" s="36">
        <v>1064.2</v>
      </c>
      <c r="E28" s="110"/>
      <c r="F28" s="110">
        <v>1150.7</v>
      </c>
      <c r="G28" s="20">
        <f t="shared" ref="G28:G37" si="7">SUM(F28-D28)</f>
        <v>86.5</v>
      </c>
      <c r="H28" s="21">
        <f t="shared" si="1"/>
        <v>1.0812817139635407</v>
      </c>
    </row>
    <row r="29" spans="1:8" ht="69" customHeight="1" x14ac:dyDescent="0.35">
      <c r="A29" s="95">
        <v>21081500</v>
      </c>
      <c r="B29" s="37" t="s">
        <v>16</v>
      </c>
      <c r="C29" s="38"/>
      <c r="D29" s="38">
        <v>121.8</v>
      </c>
      <c r="E29" s="110"/>
      <c r="F29" s="110">
        <v>128.6</v>
      </c>
      <c r="G29" s="20">
        <f t="shared" si="7"/>
        <v>6.7999999999999972</v>
      </c>
      <c r="H29" s="21">
        <f t="shared" si="1"/>
        <v>1.0558292282430213</v>
      </c>
    </row>
    <row r="30" spans="1:8" ht="112.15" customHeight="1" x14ac:dyDescent="0.35">
      <c r="A30" s="95">
        <v>21082400</v>
      </c>
      <c r="B30" s="37" t="s">
        <v>72</v>
      </c>
      <c r="C30" s="38"/>
      <c r="D30" s="38">
        <v>11</v>
      </c>
      <c r="E30" s="110"/>
      <c r="F30" s="110">
        <v>11</v>
      </c>
      <c r="G30" s="20"/>
      <c r="H30" s="21">
        <f t="shared" si="1"/>
        <v>1</v>
      </c>
    </row>
    <row r="31" spans="1:8" ht="69.599999999999994" customHeight="1" x14ac:dyDescent="0.35">
      <c r="A31" s="95">
        <v>22010300</v>
      </c>
      <c r="B31" s="37" t="s">
        <v>42</v>
      </c>
      <c r="C31" s="38">
        <v>20</v>
      </c>
      <c r="D31" s="38">
        <v>29.4</v>
      </c>
      <c r="E31" s="110"/>
      <c r="F31" s="110">
        <v>35.9</v>
      </c>
      <c r="G31" s="20">
        <f t="shared" si="7"/>
        <v>6.5</v>
      </c>
      <c r="H31" s="21">
        <f t="shared" si="1"/>
        <v>1.2210884353741496</v>
      </c>
    </row>
    <row r="32" spans="1:8" ht="20.45" customHeight="1" x14ac:dyDescent="0.35">
      <c r="A32" s="95">
        <v>22012500</v>
      </c>
      <c r="B32" s="39" t="s">
        <v>43</v>
      </c>
      <c r="C32" s="40">
        <v>1030</v>
      </c>
      <c r="D32" s="40">
        <v>2003.4</v>
      </c>
      <c r="E32" s="110"/>
      <c r="F32" s="110">
        <v>2408.6</v>
      </c>
      <c r="G32" s="20">
        <f t="shared" si="7"/>
        <v>405.19999999999982</v>
      </c>
      <c r="H32" s="21">
        <f t="shared" si="1"/>
        <v>1.2022561645203154</v>
      </c>
    </row>
    <row r="33" spans="1:8" ht="46.15" customHeight="1" x14ac:dyDescent="0.35">
      <c r="A33" s="95">
        <v>22012600</v>
      </c>
      <c r="B33" s="41" t="s">
        <v>44</v>
      </c>
      <c r="C33" s="42">
        <v>200</v>
      </c>
      <c r="D33" s="42">
        <v>184</v>
      </c>
      <c r="E33" s="110"/>
      <c r="F33" s="110">
        <v>155.1</v>
      </c>
      <c r="G33" s="20">
        <f t="shared" si="7"/>
        <v>-28.900000000000006</v>
      </c>
      <c r="H33" s="21">
        <f t="shared" si="1"/>
        <v>0.84293478260869559</v>
      </c>
    </row>
    <row r="34" spans="1:8" ht="70.150000000000006" customHeight="1" x14ac:dyDescent="0.35">
      <c r="A34" s="95">
        <v>22080400</v>
      </c>
      <c r="B34" s="43" t="s">
        <v>27</v>
      </c>
      <c r="C34" s="42">
        <v>410</v>
      </c>
      <c r="D34" s="42">
        <v>549.4</v>
      </c>
      <c r="E34" s="110"/>
      <c r="F34" s="110">
        <v>601.79999999999995</v>
      </c>
      <c r="G34" s="20">
        <f t="shared" si="7"/>
        <v>52.399999999999977</v>
      </c>
      <c r="H34" s="21">
        <f t="shared" si="1"/>
        <v>1.095376774663269</v>
      </c>
    </row>
    <row r="35" spans="1:8" ht="26.45" customHeight="1" x14ac:dyDescent="0.35">
      <c r="A35" s="95">
        <v>22090000</v>
      </c>
      <c r="B35" s="17" t="s">
        <v>17</v>
      </c>
      <c r="C35" s="44">
        <v>27</v>
      </c>
      <c r="D35" s="44">
        <v>27</v>
      </c>
      <c r="E35" s="110"/>
      <c r="F35" s="110">
        <v>27.8</v>
      </c>
      <c r="G35" s="20">
        <f t="shared" si="7"/>
        <v>0.80000000000000071</v>
      </c>
      <c r="H35" s="21">
        <f t="shared" si="1"/>
        <v>1.0296296296296297</v>
      </c>
    </row>
    <row r="36" spans="1:8" ht="25.15" customHeight="1" x14ac:dyDescent="0.35">
      <c r="A36" s="95">
        <v>24060300</v>
      </c>
      <c r="B36" s="45" t="s">
        <v>18</v>
      </c>
      <c r="C36" s="46">
        <v>150</v>
      </c>
      <c r="D36" s="46">
        <v>361</v>
      </c>
      <c r="E36" s="110"/>
      <c r="F36" s="112">
        <v>411.6</v>
      </c>
      <c r="G36" s="20">
        <f t="shared" si="7"/>
        <v>50.600000000000023</v>
      </c>
      <c r="H36" s="21">
        <f t="shared" si="1"/>
        <v>1.1401662049861496</v>
      </c>
    </row>
    <row r="37" spans="1:8" ht="203.45" customHeight="1" x14ac:dyDescent="0.35">
      <c r="A37" s="95">
        <v>24062200</v>
      </c>
      <c r="B37" s="89" t="s">
        <v>26</v>
      </c>
      <c r="C37" s="47"/>
      <c r="D37" s="47">
        <v>233.5</v>
      </c>
      <c r="E37" s="110"/>
      <c r="F37" s="110">
        <v>268.5</v>
      </c>
      <c r="G37" s="20">
        <f t="shared" si="7"/>
        <v>35</v>
      </c>
      <c r="H37" s="21">
        <f t="shared" si="1"/>
        <v>1.1498929336188437</v>
      </c>
    </row>
    <row r="38" spans="1:8" ht="24.6" customHeight="1" x14ac:dyDescent="0.3">
      <c r="A38" s="96">
        <v>30000000</v>
      </c>
      <c r="B38" s="13" t="s">
        <v>25</v>
      </c>
      <c r="C38" s="13"/>
      <c r="D38" s="118">
        <f>SUM(D39:D40)</f>
        <v>1.7</v>
      </c>
      <c r="E38" s="119"/>
      <c r="F38" s="119">
        <v>1.7</v>
      </c>
      <c r="G38" s="33"/>
      <c r="H38" s="51">
        <f t="shared" si="1"/>
        <v>1</v>
      </c>
    </row>
    <row r="39" spans="1:8" ht="121.9" customHeight="1" x14ac:dyDescent="0.35">
      <c r="A39" s="96">
        <v>31010200</v>
      </c>
      <c r="B39" s="106" t="s">
        <v>77</v>
      </c>
      <c r="C39" s="13"/>
      <c r="D39" s="46">
        <v>1.4</v>
      </c>
      <c r="E39" s="33"/>
      <c r="F39" s="107">
        <v>1.4</v>
      </c>
      <c r="G39" s="107"/>
      <c r="H39" s="21">
        <f t="shared" si="1"/>
        <v>1</v>
      </c>
    </row>
    <row r="40" spans="1:8" ht="47.45" customHeight="1" x14ac:dyDescent="0.35">
      <c r="A40" s="95">
        <v>31020000</v>
      </c>
      <c r="B40" s="105" t="s">
        <v>45</v>
      </c>
      <c r="C40" s="48"/>
      <c r="D40" s="48">
        <v>0.3</v>
      </c>
      <c r="E40" s="49"/>
      <c r="F40" s="24">
        <v>0.3</v>
      </c>
      <c r="G40" s="20"/>
      <c r="H40" s="21">
        <f t="shared" si="1"/>
        <v>1</v>
      </c>
    </row>
    <row r="41" spans="1:8" ht="26.45" customHeight="1" x14ac:dyDescent="0.3">
      <c r="A41" s="99"/>
      <c r="B41" s="13" t="s">
        <v>20</v>
      </c>
      <c r="C41" s="29">
        <f>SUM(C12,C24,C38)</f>
        <v>710609.4</v>
      </c>
      <c r="D41" s="29">
        <f>SUM(D12,D24,D38)</f>
        <v>715637.1</v>
      </c>
      <c r="E41" s="29">
        <f>SUM(E12,E24,E38)</f>
        <v>0</v>
      </c>
      <c r="F41" s="29">
        <f>SUM(F12,F24,F38)</f>
        <v>726002.89999999991</v>
      </c>
      <c r="G41" s="29">
        <f>SUM(G12,G24,G38)</f>
        <v>10365.799999999957</v>
      </c>
      <c r="H41" s="51">
        <f t="shared" si="1"/>
        <v>1.0144847157868142</v>
      </c>
    </row>
    <row r="42" spans="1:8" ht="28.15" customHeight="1" x14ac:dyDescent="0.35">
      <c r="A42" s="100">
        <v>40000000</v>
      </c>
      <c r="B42" s="13" t="s">
        <v>19</v>
      </c>
      <c r="C42" s="50">
        <f>SUM(C43,C50,C48)</f>
        <v>178860.79999999999</v>
      </c>
      <c r="D42" s="50">
        <f t="shared" ref="D42:G42" si="8">SUM(D43,D50,D48)</f>
        <v>161967.29999999999</v>
      </c>
      <c r="E42" s="50">
        <f t="shared" si="8"/>
        <v>0</v>
      </c>
      <c r="F42" s="50">
        <f t="shared" si="8"/>
        <v>161579.09999999998</v>
      </c>
      <c r="G42" s="50">
        <f t="shared" si="8"/>
        <v>-388.20000000000005</v>
      </c>
      <c r="H42" s="21">
        <f t="shared" si="1"/>
        <v>0.99760321990920386</v>
      </c>
    </row>
    <row r="43" spans="1:8" ht="45.75" x14ac:dyDescent="0.35">
      <c r="A43" s="100">
        <v>41030000</v>
      </c>
      <c r="B43" s="13" t="s">
        <v>46</v>
      </c>
      <c r="C43" s="50">
        <f>SUM(C46:C47)</f>
        <v>177029.8</v>
      </c>
      <c r="D43" s="50">
        <f>SUM(D46:D47)</f>
        <v>159326.79999999999</v>
      </c>
      <c r="E43" s="50">
        <f t="shared" ref="E43:F43" si="9">SUM(E46:E47)</f>
        <v>0</v>
      </c>
      <c r="F43" s="50">
        <f t="shared" si="9"/>
        <v>159326.79999999999</v>
      </c>
      <c r="G43" s="20"/>
      <c r="H43" s="21">
        <f t="shared" si="1"/>
        <v>1</v>
      </c>
    </row>
    <row r="44" spans="1:8" ht="90" hidden="1" x14ac:dyDescent="0.35">
      <c r="A44" s="95">
        <v>41030400</v>
      </c>
      <c r="B44" s="52" t="s">
        <v>47</v>
      </c>
      <c r="C44" s="50"/>
      <c r="D44" s="50"/>
      <c r="E44" s="49"/>
      <c r="F44" s="19"/>
      <c r="G44" s="20"/>
      <c r="H44" s="21" t="e">
        <f t="shared" si="1"/>
        <v>#DIV/0!</v>
      </c>
    </row>
    <row r="45" spans="1:8" ht="67.5" hidden="1" x14ac:dyDescent="0.35">
      <c r="A45" s="95">
        <v>41033200</v>
      </c>
      <c r="B45" s="53" t="s">
        <v>48</v>
      </c>
      <c r="C45" s="50"/>
      <c r="D45" s="50"/>
      <c r="E45" s="49"/>
      <c r="F45" s="19"/>
      <c r="G45" s="20"/>
      <c r="H45" s="21" t="e">
        <f t="shared" si="1"/>
        <v>#DIV/0!</v>
      </c>
    </row>
    <row r="46" spans="1:8" ht="42" customHeight="1" x14ac:dyDescent="0.35">
      <c r="A46" s="95">
        <v>41033900</v>
      </c>
      <c r="B46" s="54" t="s">
        <v>49</v>
      </c>
      <c r="C46" s="55">
        <v>177029.8</v>
      </c>
      <c r="D46" s="55">
        <v>159326.79999999999</v>
      </c>
      <c r="E46" s="109"/>
      <c r="F46" s="114">
        <v>159326.79999999999</v>
      </c>
      <c r="G46" s="20"/>
      <c r="H46" s="21">
        <f t="shared" si="1"/>
        <v>1</v>
      </c>
    </row>
    <row r="47" spans="1:8" ht="99.6" hidden="1" customHeight="1" x14ac:dyDescent="0.35">
      <c r="A47" s="95">
        <v>41034500</v>
      </c>
      <c r="B47" s="54" t="s">
        <v>69</v>
      </c>
      <c r="C47" s="55"/>
      <c r="D47" s="55"/>
      <c r="E47" s="55"/>
      <c r="F47" s="56"/>
      <c r="G47" s="20"/>
      <c r="H47" s="21" t="e">
        <f t="shared" si="1"/>
        <v>#DIV/0!</v>
      </c>
    </row>
    <row r="48" spans="1:8" ht="31.9" hidden="1" customHeight="1" x14ac:dyDescent="0.35">
      <c r="A48" s="100">
        <v>41050000</v>
      </c>
      <c r="B48" s="76" t="s">
        <v>63</v>
      </c>
      <c r="C48" s="83">
        <f>SUM(C49)</f>
        <v>0</v>
      </c>
      <c r="D48" s="83">
        <f>SUM(D49)</f>
        <v>0</v>
      </c>
      <c r="E48" s="83">
        <f t="shared" ref="E48:F48" si="10">SUM(E49)</f>
        <v>0</v>
      </c>
      <c r="F48" s="83">
        <f t="shared" si="10"/>
        <v>0</v>
      </c>
      <c r="G48" s="30"/>
      <c r="H48" s="21" t="e">
        <f t="shared" si="1"/>
        <v>#DIV/0!</v>
      </c>
    </row>
    <row r="49" spans="1:45" ht="137.44999999999999" hidden="1" customHeight="1" x14ac:dyDescent="0.35">
      <c r="A49" s="95">
        <v>41040200</v>
      </c>
      <c r="B49" s="57" t="s">
        <v>64</v>
      </c>
      <c r="C49" s="55"/>
      <c r="D49" s="55"/>
      <c r="E49" s="55"/>
      <c r="F49" s="56"/>
      <c r="G49" s="20"/>
      <c r="H49" s="21" t="e">
        <f t="shared" si="1"/>
        <v>#DIV/0!</v>
      </c>
    </row>
    <row r="50" spans="1:45" ht="47.45" customHeight="1" x14ac:dyDescent="0.35">
      <c r="A50" s="100">
        <v>41050000</v>
      </c>
      <c r="B50" s="13" t="s">
        <v>50</v>
      </c>
      <c r="C50" s="50">
        <f>SUM(C51:C63)</f>
        <v>1831</v>
      </c>
      <c r="D50" s="50">
        <f>SUM(D51:D63)</f>
        <v>2640.5000000000005</v>
      </c>
      <c r="E50" s="50">
        <f>SUM(E51:E63)</f>
        <v>0</v>
      </c>
      <c r="F50" s="50">
        <f>SUM(F51:F63)</f>
        <v>2252.3000000000002</v>
      </c>
      <c r="G50" s="50">
        <f>SUM(G51:G63)</f>
        <v>-388.20000000000005</v>
      </c>
      <c r="H50" s="21">
        <f t="shared" si="1"/>
        <v>0.8529823896989206</v>
      </c>
    </row>
    <row r="51" spans="1:45" ht="151.5" hidden="1" customHeight="1" x14ac:dyDescent="0.35">
      <c r="A51" s="101">
        <v>41050800</v>
      </c>
      <c r="B51" s="58" t="s">
        <v>28</v>
      </c>
      <c r="C51" s="36"/>
      <c r="D51" s="36"/>
      <c r="E51" s="36"/>
      <c r="F51" s="56"/>
      <c r="G51" s="20"/>
      <c r="H51" s="21" t="e">
        <f t="shared" si="1"/>
        <v>#DIV/0!</v>
      </c>
    </row>
    <row r="52" spans="1:45" ht="198.75" hidden="1" customHeight="1" x14ac:dyDescent="0.35">
      <c r="A52" s="101">
        <v>41050900</v>
      </c>
      <c r="B52" s="58" t="s">
        <v>51</v>
      </c>
      <c r="C52" s="36"/>
      <c r="D52" s="36"/>
      <c r="E52" s="36"/>
      <c r="F52" s="56"/>
      <c r="G52" s="20"/>
      <c r="H52" s="21" t="e">
        <f t="shared" si="1"/>
        <v>#DIV/0!</v>
      </c>
    </row>
    <row r="53" spans="1:45" ht="66.599999999999994" customHeight="1" x14ac:dyDescent="0.35">
      <c r="A53" s="101">
        <v>41051000</v>
      </c>
      <c r="B53" s="59" t="s">
        <v>52</v>
      </c>
      <c r="C53" s="84">
        <v>1831</v>
      </c>
      <c r="D53" s="84">
        <v>1644.2</v>
      </c>
      <c r="E53" s="109"/>
      <c r="F53" s="114">
        <v>1639.7</v>
      </c>
      <c r="G53" s="20">
        <f t="shared" ref="G53:G60" si="11">SUM(F53-D53)</f>
        <v>-4.5</v>
      </c>
      <c r="H53" s="21">
        <f t="shared" si="1"/>
        <v>0.99726310667801965</v>
      </c>
    </row>
    <row r="54" spans="1:45" ht="92.25" hidden="1" customHeight="1" x14ac:dyDescent="0.35">
      <c r="A54" s="101">
        <v>41051100</v>
      </c>
      <c r="B54" s="58" t="s">
        <v>29</v>
      </c>
      <c r="C54" s="36"/>
      <c r="D54" s="36"/>
      <c r="E54" s="109"/>
      <c r="F54" s="114"/>
      <c r="G54" s="20">
        <f t="shared" si="11"/>
        <v>0</v>
      </c>
      <c r="H54" s="21" t="e">
        <f t="shared" si="1"/>
        <v>#DIV/0!</v>
      </c>
    </row>
    <row r="55" spans="1:45" ht="66" customHeight="1" x14ac:dyDescent="0.35">
      <c r="A55" s="95">
        <v>41051200</v>
      </c>
      <c r="B55" s="60" t="s">
        <v>30</v>
      </c>
      <c r="C55" s="36"/>
      <c r="D55" s="36">
        <v>822.6</v>
      </c>
      <c r="E55" s="109"/>
      <c r="F55" s="114">
        <v>441.9</v>
      </c>
      <c r="G55" s="20">
        <f t="shared" si="11"/>
        <v>-380.70000000000005</v>
      </c>
      <c r="H55" s="21">
        <f t="shared" si="1"/>
        <v>0.53719912472647702</v>
      </c>
    </row>
    <row r="56" spans="1:45" ht="135" hidden="1" customHeight="1" x14ac:dyDescent="0.35">
      <c r="A56" s="95">
        <v>41051400</v>
      </c>
      <c r="B56" s="60" t="s">
        <v>31</v>
      </c>
      <c r="C56" s="36"/>
      <c r="D56" s="36"/>
      <c r="E56" s="109"/>
      <c r="F56" s="114"/>
      <c r="G56" s="20">
        <f t="shared" si="11"/>
        <v>0</v>
      </c>
      <c r="H56" s="21" t="e">
        <f t="shared" si="1"/>
        <v>#DIV/0!</v>
      </c>
    </row>
    <row r="57" spans="1:45" ht="90.75" hidden="1" customHeight="1" x14ac:dyDescent="0.35">
      <c r="A57" s="95">
        <v>41051500</v>
      </c>
      <c r="B57" s="61" t="s">
        <v>32</v>
      </c>
      <c r="C57" s="36"/>
      <c r="D57" s="36"/>
      <c r="E57" s="109"/>
      <c r="F57" s="114"/>
      <c r="G57" s="20">
        <f t="shared" si="11"/>
        <v>0</v>
      </c>
      <c r="H57" s="21" t="e">
        <f t="shared" si="1"/>
        <v>#DIV/0!</v>
      </c>
    </row>
    <row r="58" spans="1:45" ht="44.45" customHeight="1" x14ac:dyDescent="0.35">
      <c r="A58" s="95">
        <v>41051700</v>
      </c>
      <c r="B58" s="58" t="s">
        <v>67</v>
      </c>
      <c r="C58" s="62"/>
      <c r="D58" s="62">
        <v>25.8</v>
      </c>
      <c r="E58" s="109"/>
      <c r="F58" s="114">
        <v>25.8</v>
      </c>
      <c r="G58" s="20"/>
      <c r="H58" s="21">
        <f t="shared" si="1"/>
        <v>1</v>
      </c>
    </row>
    <row r="59" spans="1:45" ht="109.5" hidden="1" customHeight="1" x14ac:dyDescent="0.35">
      <c r="A59" s="95">
        <v>41052300</v>
      </c>
      <c r="B59" s="58" t="s">
        <v>53</v>
      </c>
      <c r="C59" s="62"/>
      <c r="D59" s="62"/>
      <c r="E59" s="109"/>
      <c r="F59" s="114"/>
      <c r="G59" s="20">
        <f t="shared" si="11"/>
        <v>0</v>
      </c>
      <c r="H59" s="21" t="e">
        <f t="shared" si="1"/>
        <v>#DIV/0!</v>
      </c>
    </row>
    <row r="60" spans="1:45" ht="26.25" customHeight="1" x14ac:dyDescent="0.35">
      <c r="A60" s="95">
        <v>41053900</v>
      </c>
      <c r="B60" s="58" t="s">
        <v>54</v>
      </c>
      <c r="C60" s="62"/>
      <c r="D60" s="62">
        <v>147.9</v>
      </c>
      <c r="E60" s="109"/>
      <c r="F60" s="114">
        <v>144.9</v>
      </c>
      <c r="G60" s="20">
        <f t="shared" si="11"/>
        <v>-3</v>
      </c>
      <c r="H60" s="21">
        <f t="shared" si="1"/>
        <v>0.97971602434077076</v>
      </c>
    </row>
    <row r="61" spans="1:45" ht="146.25" hidden="1" customHeight="1" x14ac:dyDescent="0.35">
      <c r="A61" s="16">
        <v>41054100</v>
      </c>
      <c r="B61" s="58" t="s">
        <v>55</v>
      </c>
      <c r="C61" s="62"/>
      <c r="D61" s="62"/>
      <c r="E61" s="109"/>
      <c r="F61" s="113"/>
      <c r="G61" s="20"/>
      <c r="H61" s="21" t="e">
        <f t="shared" si="1"/>
        <v>#DIV/0!</v>
      </c>
    </row>
    <row r="62" spans="1:45" ht="111.75" hidden="1" customHeight="1" x14ac:dyDescent="0.35">
      <c r="A62" s="16">
        <v>41054300</v>
      </c>
      <c r="B62" s="58" t="s">
        <v>56</v>
      </c>
      <c r="C62" s="62"/>
      <c r="D62" s="62"/>
      <c r="E62" s="109"/>
      <c r="F62" s="113"/>
      <c r="G62" s="20"/>
      <c r="H62" s="21" t="e">
        <f t="shared" si="1"/>
        <v>#DIV/0!</v>
      </c>
    </row>
    <row r="63" spans="1:45" ht="116.45" hidden="1" customHeight="1" x14ac:dyDescent="0.35">
      <c r="A63" s="16">
        <v>41055000</v>
      </c>
      <c r="B63" s="82" t="s">
        <v>68</v>
      </c>
      <c r="C63" s="62"/>
      <c r="D63" s="62"/>
      <c r="E63" s="109"/>
      <c r="F63" s="113"/>
      <c r="G63" s="20"/>
      <c r="H63" s="21" t="e">
        <f t="shared" si="1"/>
        <v>#DIV/0!</v>
      </c>
    </row>
    <row r="64" spans="1:45" s="3" customFormat="1" ht="22.9" customHeight="1" x14ac:dyDescent="0.3">
      <c r="A64" s="63"/>
      <c r="B64" s="13" t="s">
        <v>57</v>
      </c>
      <c r="C64" s="29">
        <f>SUM(C41:C42)</f>
        <v>889470.2</v>
      </c>
      <c r="D64" s="29">
        <f>SUM(D41:D42)</f>
        <v>877604.39999999991</v>
      </c>
      <c r="E64" s="29">
        <f>SUM(E41:E42)</f>
        <v>0</v>
      </c>
      <c r="F64" s="29">
        <f>SUM(F41:F42)</f>
        <v>887581.99999999988</v>
      </c>
      <c r="G64" s="29">
        <f>SUM(G41:G42)</f>
        <v>9977.5999999999567</v>
      </c>
      <c r="H64" s="51">
        <f t="shared" si="1"/>
        <v>1.0113691316953288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8" ht="20.25" x14ac:dyDescent="0.3">
      <c r="A65" s="126" t="s">
        <v>58</v>
      </c>
      <c r="B65" s="127"/>
      <c r="C65" s="127"/>
      <c r="D65" s="127"/>
      <c r="E65" s="127"/>
      <c r="F65" s="127"/>
      <c r="G65" s="127"/>
      <c r="H65" s="128"/>
    </row>
    <row r="66" spans="1:8" ht="27.6" customHeight="1" x14ac:dyDescent="0.35">
      <c r="A66" s="96">
        <v>19010000</v>
      </c>
      <c r="B66" s="64" t="s">
        <v>21</v>
      </c>
      <c r="C66" s="47">
        <v>373</v>
      </c>
      <c r="D66" s="47">
        <v>373</v>
      </c>
      <c r="E66" s="47"/>
      <c r="F66" s="24">
        <v>507</v>
      </c>
      <c r="G66" s="20">
        <f t="shared" ref="G66:G74" si="12">SUM(F66-D66)</f>
        <v>134</v>
      </c>
      <c r="H66" s="21">
        <f t="shared" si="1"/>
        <v>1.3592493297587132</v>
      </c>
    </row>
    <row r="67" spans="1:8" ht="69.599999999999994" customHeight="1" x14ac:dyDescent="0.35">
      <c r="A67" s="96">
        <v>21110000</v>
      </c>
      <c r="B67" s="31" t="s">
        <v>73</v>
      </c>
      <c r="C67" s="47"/>
      <c r="D67" s="47"/>
      <c r="E67" s="47"/>
      <c r="F67" s="24">
        <v>0.8</v>
      </c>
      <c r="G67" s="20">
        <f t="shared" si="12"/>
        <v>0.8</v>
      </c>
      <c r="H67" s="21"/>
    </row>
    <row r="68" spans="1:8" ht="67.900000000000006" customHeight="1" x14ac:dyDescent="0.35">
      <c r="A68" s="96">
        <v>24062100</v>
      </c>
      <c r="B68" s="60" t="s">
        <v>59</v>
      </c>
      <c r="C68" s="90">
        <v>70</v>
      </c>
      <c r="D68" s="90">
        <v>70</v>
      </c>
      <c r="E68" s="91"/>
      <c r="F68" s="120">
        <v>136</v>
      </c>
      <c r="G68" s="20">
        <f t="shared" si="12"/>
        <v>66</v>
      </c>
      <c r="H68" s="21">
        <f t="shared" si="1"/>
        <v>1.9428571428571428</v>
      </c>
    </row>
    <row r="69" spans="1:8" ht="29.45" customHeight="1" x14ac:dyDescent="0.35">
      <c r="A69" s="96">
        <v>25000000</v>
      </c>
      <c r="B69" s="121" t="s">
        <v>60</v>
      </c>
      <c r="C69" s="65">
        <v>9268.5</v>
      </c>
      <c r="D69" s="65">
        <v>9268.5</v>
      </c>
      <c r="E69" s="65"/>
      <c r="F69" s="66">
        <v>13021.3</v>
      </c>
      <c r="G69" s="20">
        <f t="shared" si="12"/>
        <v>3752.7999999999993</v>
      </c>
      <c r="H69" s="21">
        <f t="shared" si="1"/>
        <v>1.4048983114851377</v>
      </c>
    </row>
    <row r="70" spans="1:8" ht="25.9" customHeight="1" x14ac:dyDescent="0.35">
      <c r="A70" s="96"/>
      <c r="B70" s="13" t="s">
        <v>22</v>
      </c>
      <c r="C70" s="29">
        <f>SUM(C72:C74)</f>
        <v>600</v>
      </c>
      <c r="D70" s="29">
        <f>SUM(D72:D74)</f>
        <v>600</v>
      </c>
      <c r="E70" s="29">
        <f>SUM(E72:E74)</f>
        <v>0</v>
      </c>
      <c r="F70" s="29">
        <f>SUM(F71:F74)</f>
        <v>82.300000000000011</v>
      </c>
      <c r="G70" s="29">
        <f>SUM(G71:G74)</f>
        <v>-517.70000000000005</v>
      </c>
      <c r="H70" s="21">
        <f t="shared" si="1"/>
        <v>0.13716666666666669</v>
      </c>
    </row>
    <row r="71" spans="1:8" ht="90.6" customHeight="1" x14ac:dyDescent="0.35">
      <c r="A71" s="96">
        <v>24110900</v>
      </c>
      <c r="B71" s="67" t="s">
        <v>33</v>
      </c>
      <c r="C71" s="29"/>
      <c r="D71" s="29"/>
      <c r="E71" s="29"/>
      <c r="F71" s="24">
        <v>2.4</v>
      </c>
      <c r="G71" s="20">
        <f t="shared" si="12"/>
        <v>2.4</v>
      </c>
      <c r="H71" s="21"/>
    </row>
    <row r="72" spans="1:8" ht="70.900000000000006" hidden="1" customHeight="1" x14ac:dyDescent="0.35">
      <c r="A72" s="102">
        <v>24170000</v>
      </c>
      <c r="B72" s="68" t="s">
        <v>61</v>
      </c>
      <c r="C72" s="69"/>
      <c r="D72" s="69"/>
      <c r="E72" s="70"/>
      <c r="F72" s="24"/>
      <c r="G72" s="20"/>
      <c r="H72" s="21" t="e">
        <f t="shared" si="1"/>
        <v>#DIV/0!</v>
      </c>
    </row>
    <row r="73" spans="1:8" ht="114" customHeight="1" x14ac:dyDescent="0.35">
      <c r="A73" s="96">
        <v>33010100</v>
      </c>
      <c r="B73" s="92" t="s">
        <v>74</v>
      </c>
      <c r="C73" s="71">
        <v>500</v>
      </c>
      <c r="D73" s="71">
        <v>500</v>
      </c>
      <c r="E73" s="71"/>
      <c r="F73" s="24">
        <v>79.900000000000006</v>
      </c>
      <c r="G73" s="20">
        <f t="shared" si="12"/>
        <v>-420.1</v>
      </c>
      <c r="H73" s="21">
        <f t="shared" si="1"/>
        <v>0.1598</v>
      </c>
    </row>
    <row r="74" spans="1:8" ht="112.9" customHeight="1" x14ac:dyDescent="0.35">
      <c r="A74" s="96">
        <v>33010200</v>
      </c>
      <c r="B74" s="72" t="s">
        <v>75</v>
      </c>
      <c r="C74" s="93">
        <v>100</v>
      </c>
      <c r="D74" s="93">
        <v>100</v>
      </c>
      <c r="E74" s="19"/>
      <c r="F74" s="24"/>
      <c r="G74" s="20">
        <f t="shared" si="12"/>
        <v>-100</v>
      </c>
      <c r="H74" s="21"/>
    </row>
    <row r="75" spans="1:8" ht="30.6" customHeight="1" x14ac:dyDescent="0.3">
      <c r="A75" s="103"/>
      <c r="B75" s="13" t="s">
        <v>23</v>
      </c>
      <c r="C75" s="73">
        <f>SUM(C66:C70)</f>
        <v>10311.5</v>
      </c>
      <c r="D75" s="73">
        <f>SUM(D66:D70)</f>
        <v>10311.5</v>
      </c>
      <c r="E75" s="73">
        <f>SUM(E66:E70)</f>
        <v>0</v>
      </c>
      <c r="F75" s="73">
        <f>SUM(F66:F70)</f>
        <v>13747.399999999998</v>
      </c>
      <c r="G75" s="73">
        <f>SUM(G66:G70)</f>
        <v>3435.8999999999996</v>
      </c>
      <c r="H75" s="51">
        <f t="shared" si="1"/>
        <v>1.3332104931387283</v>
      </c>
    </row>
    <row r="76" spans="1:8" ht="27.6" customHeight="1" thickBot="1" x14ac:dyDescent="0.35">
      <c r="A76" s="104"/>
      <c r="B76" s="74" t="s">
        <v>24</v>
      </c>
      <c r="C76" s="75">
        <f>SUM(C64,C75)</f>
        <v>899781.7</v>
      </c>
      <c r="D76" s="75">
        <f>SUM(D64,D75)</f>
        <v>887915.89999999991</v>
      </c>
      <c r="E76" s="75">
        <f>SUM(E64,E75)</f>
        <v>0</v>
      </c>
      <c r="F76" s="75">
        <f>SUM(F64,F75)</f>
        <v>901329.39999999991</v>
      </c>
      <c r="G76" s="75">
        <f>SUM(G64,G75)</f>
        <v>13413.499999999956</v>
      </c>
      <c r="H76" s="51">
        <f t="shared" si="1"/>
        <v>1.0151067235083864</v>
      </c>
    </row>
    <row r="77" spans="1:8" ht="27" customHeight="1" x14ac:dyDescent="0.35">
      <c r="A77" s="4"/>
      <c r="B77" s="4"/>
      <c r="C77" s="4"/>
      <c r="D77" s="4"/>
      <c r="E77" s="5"/>
      <c r="F77" s="6"/>
      <c r="G77" s="7"/>
      <c r="H77" s="4"/>
    </row>
    <row r="78" spans="1:8" ht="37.9" customHeight="1" x14ac:dyDescent="0.3">
      <c r="A78" s="9"/>
      <c r="C78" s="9"/>
      <c r="D78" s="9"/>
      <c r="E78" s="10"/>
      <c r="F78" s="11"/>
      <c r="G78" s="12"/>
      <c r="H78" s="8"/>
    </row>
    <row r="79" spans="1:8" ht="33" x14ac:dyDescent="0.45">
      <c r="A79" s="77" t="s">
        <v>78</v>
      </c>
      <c r="B79" s="78"/>
      <c r="C79" s="78"/>
      <c r="D79" s="78"/>
      <c r="E79" s="78"/>
      <c r="F79" s="78"/>
      <c r="G79" s="79"/>
    </row>
    <row r="83" spans="2:2" x14ac:dyDescent="0.2">
      <c r="B83" t="s">
        <v>62</v>
      </c>
    </row>
  </sheetData>
  <mergeCells count="16">
    <mergeCell ref="A6:H6"/>
    <mergeCell ref="D2:H2"/>
    <mergeCell ref="D3:H3"/>
    <mergeCell ref="D4:H4"/>
    <mergeCell ref="F5:H5"/>
    <mergeCell ref="F9:F10"/>
    <mergeCell ref="G9:H9"/>
    <mergeCell ref="A65:H65"/>
    <mergeCell ref="G8:H8"/>
    <mergeCell ref="A7:H7"/>
    <mergeCell ref="B8:F8"/>
    <mergeCell ref="A9:A10"/>
    <mergeCell ref="B9:B10"/>
    <mergeCell ref="C9:C10"/>
    <mergeCell ref="D9:D10"/>
    <mergeCell ref="E9:E10"/>
  </mergeCells>
  <conditionalFormatting sqref="E13:E16">
    <cfRule type="containsErrors" dxfId="17" priority="17">
      <formula>ISERROR(E13)</formula>
    </cfRule>
    <cfRule type="cellIs" dxfId="16" priority="18" operator="equal">
      <formula>0</formula>
    </cfRule>
  </conditionalFormatting>
  <conditionalFormatting sqref="F13:F16">
    <cfRule type="containsErrors" dxfId="15" priority="13">
      <formula>ISERROR(F13)</formula>
    </cfRule>
    <cfRule type="cellIs" dxfId="14" priority="14" operator="equal">
      <formula>0</formula>
    </cfRule>
  </conditionalFormatting>
  <conditionalFormatting sqref="F19:F23">
    <cfRule type="containsErrors" dxfId="13" priority="11">
      <formula>ISERROR(F19)</formula>
    </cfRule>
    <cfRule type="cellIs" dxfId="12" priority="12" operator="equal">
      <formula>0</formula>
    </cfRule>
  </conditionalFormatting>
  <conditionalFormatting sqref="E25:E38">
    <cfRule type="containsErrors" dxfId="11" priority="9">
      <formula>ISERROR(E25)</formula>
    </cfRule>
    <cfRule type="cellIs" dxfId="10" priority="10" operator="equal">
      <formula>0</formula>
    </cfRule>
  </conditionalFormatting>
  <conditionalFormatting sqref="F25:F38">
    <cfRule type="containsErrors" dxfId="9" priority="7">
      <formula>ISERROR(F25)</formula>
    </cfRule>
    <cfRule type="cellIs" dxfId="8" priority="8" operator="equal">
      <formula>0</formula>
    </cfRule>
  </conditionalFormatting>
  <conditionalFormatting sqref="E46:F46">
    <cfRule type="containsErrors" dxfId="7" priority="5">
      <formula>ISERROR(E46)</formula>
    </cfRule>
    <cfRule type="cellIs" dxfId="6" priority="6" operator="equal">
      <formula>0</formula>
    </cfRule>
  </conditionalFormatting>
  <conditionalFormatting sqref="E53:F59 E61:F63">
    <cfRule type="containsErrors" dxfId="5" priority="3">
      <formula>ISERROR(E53)</formula>
    </cfRule>
    <cfRule type="cellIs" dxfId="4" priority="4" operator="equal">
      <formula>0</formula>
    </cfRule>
  </conditionalFormatting>
  <conditionalFormatting sqref="E60:F60">
    <cfRule type="containsErrors" dxfId="3" priority="1">
      <formula>ISERROR(E60)</formula>
    </cfRule>
    <cfRule type="cellIs" dxfId="2" priority="2" operator="equal">
      <formula>0</formula>
    </cfRule>
  </conditionalFormatting>
  <conditionalFormatting sqref="E19:E23">
    <cfRule type="containsErrors" dxfId="1" priority="15">
      <formula>ISERROR(E19)</formula>
    </cfRule>
    <cfRule type="cellIs" dxfId="0" priority="16" operator="equal">
      <formula>0</formula>
    </cfRule>
  </conditionalFormatting>
  <pageMargins left="1.1811023622047245" right="0.39370078740157483" top="0.78740157480314965" bottom="0.78740157480314965" header="0" footer="0"/>
  <pageSetup paperSize="9" scale="50" fitToHeight="4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  <rowBreaks count="1" manualBreakCount="1">
    <brk id="3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дод1</vt:lpstr>
      <vt:lpstr>дод1!Заголовки_для_печати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Lytay</cp:lastModifiedBy>
  <cp:lastPrinted>2023-02-02T12:52:47Z</cp:lastPrinted>
  <dcterms:created xsi:type="dcterms:W3CDTF">2004-10-20T06:45:28Z</dcterms:created>
  <dcterms:modified xsi:type="dcterms:W3CDTF">2023-02-06T13:12:18Z</dcterms:modified>
</cp:coreProperties>
</file>