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2" i="18" l="1"/>
  <c r="G68" i="18"/>
  <c r="G60" i="18" l="1"/>
  <c r="G59" i="18"/>
  <c r="G58" i="18"/>
  <c r="H58" i="18"/>
  <c r="E24" i="18"/>
  <c r="H37" i="18"/>
  <c r="H30" i="18"/>
  <c r="H29" i="18"/>
  <c r="G21" i="18"/>
  <c r="G74" i="18" l="1"/>
  <c r="E71" i="18"/>
  <c r="F50" i="18"/>
  <c r="H60" i="18" l="1"/>
  <c r="G55" i="18"/>
  <c r="G53" i="18"/>
  <c r="G73" i="18" l="1"/>
  <c r="G71" i="18" s="1"/>
  <c r="F71" i="18"/>
  <c r="F75" i="18" s="1"/>
  <c r="E75" i="18"/>
  <c r="D71" i="18"/>
  <c r="D75" i="18" s="1"/>
  <c r="C71" i="18"/>
  <c r="C75" i="18" s="1"/>
  <c r="H70" i="18"/>
  <c r="G70" i="18"/>
  <c r="G69" i="18"/>
  <c r="H66" i="18"/>
  <c r="G66" i="18"/>
  <c r="H63" i="18"/>
  <c r="H62" i="18"/>
  <c r="H61" i="18"/>
  <c r="H59" i="18"/>
  <c r="H57" i="18"/>
  <c r="G57" i="18"/>
  <c r="H56" i="18"/>
  <c r="H55" i="18"/>
  <c r="H54" i="18"/>
  <c r="H53" i="18"/>
  <c r="H52" i="18"/>
  <c r="H51" i="18"/>
  <c r="E50" i="18"/>
  <c r="D50" i="18"/>
  <c r="C50" i="18"/>
  <c r="H49" i="18"/>
  <c r="F48" i="18"/>
  <c r="H48" i="18" s="1"/>
  <c r="E48" i="18"/>
  <c r="D48" i="18"/>
  <c r="C48" i="18"/>
  <c r="H47" i="18"/>
  <c r="H46" i="18"/>
  <c r="H45" i="18"/>
  <c r="H44" i="18"/>
  <c r="F43" i="18"/>
  <c r="E43" i="18"/>
  <c r="D43" i="18"/>
  <c r="C43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D24" i="18"/>
  <c r="C24" i="18"/>
  <c r="H23" i="18"/>
  <c r="G23" i="18"/>
  <c r="H22" i="18"/>
  <c r="G22" i="18"/>
  <c r="H20" i="18"/>
  <c r="G20" i="18"/>
  <c r="H19" i="18"/>
  <c r="G19" i="18"/>
  <c r="F18" i="18"/>
  <c r="F17" i="18" s="1"/>
  <c r="E18" i="18"/>
  <c r="E17" i="18" s="1"/>
  <c r="E12" i="18" s="1"/>
  <c r="D18" i="18"/>
  <c r="D17" i="18" s="1"/>
  <c r="D12" i="18" s="1"/>
  <c r="C18" i="18"/>
  <c r="C17" i="18" s="1"/>
  <c r="C12" i="18" s="1"/>
  <c r="H16" i="18"/>
  <c r="G16" i="18"/>
  <c r="H15" i="18"/>
  <c r="G15" i="18"/>
  <c r="H14" i="18"/>
  <c r="G14" i="18"/>
  <c r="H13" i="18"/>
  <c r="G13" i="18"/>
  <c r="D42" i="18" l="1"/>
  <c r="C42" i="18"/>
  <c r="E42" i="18"/>
  <c r="C41" i="18"/>
  <c r="D41" i="18"/>
  <c r="G75" i="18"/>
  <c r="G50" i="18"/>
  <c r="G42" i="18" s="1"/>
  <c r="H43" i="18"/>
  <c r="E41" i="18"/>
  <c r="G24" i="18"/>
  <c r="H24" i="18"/>
  <c r="G18" i="18"/>
  <c r="G17" i="18" s="1"/>
  <c r="G12" i="18" s="1"/>
  <c r="H17" i="18"/>
  <c r="H18" i="18"/>
  <c r="H75" i="18"/>
  <c r="F12" i="18"/>
  <c r="D64" i="18" l="1"/>
  <c r="D76" i="18" s="1"/>
  <c r="C64" i="18"/>
  <c r="C76" i="18" s="1"/>
  <c r="E64" i="18"/>
  <c r="E76" i="18" s="1"/>
  <c r="G41" i="18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<sst xmlns="http://schemas.openxmlformats.org/spreadsheetml/2006/main" count="86" uniqueCount="85">
  <si>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</si>
  <si>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</si>
  <si>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</si>
  <si>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</si>
  <si>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</si>
  <si>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</si>
  <si>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</si>
  <si>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</si>
  <si>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</si>
  <si>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</si>
  <si>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</si>
  <si>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</si>
  <si>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</si>
  <si>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</si>
  <si>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</si>
  <si>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</si>
  <si>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</si>
  <si>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</si>
  <si>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</si>
  <si>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</si>
  <si>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</si>
  <si>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</si>
  <si>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</si>
  <si>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</si>
  <si>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</si>
  <si>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</si>
  <si>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</si>
  <si>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</si>
  <si>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</si>
  <si>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</si>
  <si>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</si>
  <si>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</si>
  <si>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</si>
  <si>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</si>
  <si>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</si>
  <si>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</si>
  <si>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</si>
  <si>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</si>
  <si>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</si>
  <si>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</si>
  <si>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</si>
  <si>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</si>
  <si>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</si>
  <si>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</si>
  <si>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</si>
  <si>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</si>
  <si>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</si>
  <si>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</si>
  <si>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</si>
  <si>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</si>
  <si>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</si>
  <si>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</si>
  <si>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</si>
  <si>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</si>
  <si>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</si>
  <si>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</si>
  <si>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</si>
  <si>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</si>
  <si>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</si>
  <si>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</si>
  <si>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</si>
  <si>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</si>
  <si>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</si>
  <si>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</si>
  <si>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</si>
  <si>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</si>
  <si>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</si>
  <si>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</si>
  <si>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</si>
  <si>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</si>
  <si>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</si>
  <si>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</si>
  <si>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</si>
  <si>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</si>
  <si>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</si>
  <si>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</si>
  <si>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 xml:space="preserve">                     № 7320-С3-03-23</t>
  </si>
  <si>
    <t>Затверджено розписом станом на 01.07.2023 р.</t>
  </si>
  <si>
    <t xml:space="preserve"> Фактичні надходження до бюджету станом  на 01.07.2023 р.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</si>
  <si>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</si>
  <si>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</si>
  <si>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</si>
  <si>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до рішення Вараської міської ради</t>
  </si>
  <si>
    <t xml:space="preserve">  територіальної громади за перше півріччя 2023 року</t>
  </si>
  <si>
    <t>____________2023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</si>
</sst>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2" fillId="0" borderId="2" xfId="1" applyFont="1" applyFill="1" applyBorder="1"/>
    <xf numFmtId="4" fontId="23" fillId="0" borderId="2" xfId="1" applyNumberFormat="1" applyFont="1" applyFill="1" applyBorder="1"/>
    <xf numFmtId="4" fontId="2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4" fillId="0" borderId="0" xfId="1" applyFont="1"/>
    <xf numFmtId="166" fontId="11" fillId="0" borderId="0" xfId="1" applyNumberFormat="1" applyFont="1" applyFill="1" applyBorder="1"/>
    <xf numFmtId="165" fontId="25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1" fillId="0" borderId="3" xfId="0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6" fillId="0" borderId="10" xfId="1" applyFont="1" applyFill="1" applyBorder="1" applyAlignment="1">
      <alignment horizontal="left"/>
    </xf>
    <xf numFmtId="0" fontId="26" fillId="0" borderId="3" xfId="0" applyFont="1" applyBorder="1" applyAlignment="1">
      <alignment wrapText="1"/>
    </xf>
    <xf numFmtId="0" fontId="27" fillId="0" borderId="0" xfId="0" applyFont="1" applyFill="1" applyBorder="1" applyAlignment="1"/>
    <xf numFmtId="0" fontId="28" fillId="0" borderId="0" xfId="0" applyFont="1"/>
    <xf numFmtId="0" fontId="29" fillId="0" borderId="0" xfId="0" applyFont="1"/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2" fillId="3" borderId="7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4" fillId="0" borderId="7" xfId="1" applyNumberFormat="1" applyFont="1" applyFill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4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left" wrapText="1"/>
    </xf>
    <xf numFmtId="0" fontId="34" fillId="0" borderId="7" xfId="1" applyFont="1" applyFill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7" fillId="0" borderId="3" xfId="1" applyNumberFormat="1" applyFont="1" applyBorder="1" applyAlignment="1" applyProtection="1">
      <alignment horizontal="right"/>
      <protection locked="0"/>
    </xf>
    <xf numFmtId="166" fontId="38" fillId="2" borderId="3" xfId="1" applyNumberFormat="1" applyFont="1" applyFill="1" applyBorder="1" applyAlignment="1">
      <alignment horizontal="right"/>
    </xf>
    <xf numFmtId="164" fontId="21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9" fillId="0" borderId="3" xfId="1" applyNumberFormat="1" applyFont="1" applyBorder="1" applyAlignment="1" applyProtection="1">
      <alignment horizontal="right"/>
      <protection locked="0"/>
    </xf>
    <xf numFmtId="166" fontId="39" fillId="0" borderId="3" xfId="1" applyNumberFormat="1" applyFont="1" applyFill="1" applyBorder="1" applyAlignment="1" applyProtection="1">
      <protection locked="0"/>
    </xf>
    <xf numFmtId="166" fontId="39" fillId="4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40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  <xf numFmtId="0" fontId="30" fillId="0" borderId="7" xfId="1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AS83"/>
  <sheetViews>
    <sheetView tabSelected="1" view="pageBreakPreview" zoomScale="60" zoomScaleNormal="90" zoomScalePageLayoutView="93" workbookViewId="0">
      <selection activeCell="D70" sqref="D70"/>
    </sheetView>
  </sheetViews>
  <sheetFormatPr defaultRowHeight="12.75" x14ac:dyDescent="0.2"/>
  <cols>
    <col min="1" max="1" width="13.5703125" customWidth="1"/>
    <col min="2" max="2" width="73.42578125" customWidth="1"/>
    <col min="3" max="3" width="17.8554687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6.5703125" customWidth="1"/>
  </cols>
  <sheetData>
    <row r="2" spans="1:8" ht="26.25" x14ac:dyDescent="0.4">
      <c r="E2" s="132" t="s">
        <v>64</v>
      </c>
      <c r="F2" s="133"/>
      <c r="G2" s="133"/>
      <c r="H2" s="133"/>
    </row>
    <row r="3" spans="1:8" ht="26.25" x14ac:dyDescent="0.4">
      <c r="E3" s="132" t="s">
        <v>82</v>
      </c>
      <c r="F3" s="133"/>
      <c r="G3" s="133"/>
      <c r="H3" s="133"/>
    </row>
    <row r="4" spans="1:8" ht="26.25" x14ac:dyDescent="0.4">
      <c r="A4" s="2"/>
      <c r="B4" s="74"/>
      <c r="C4" s="74"/>
      <c r="D4" s="74"/>
      <c r="E4" s="134" t="s">
        <v>84</v>
      </c>
      <c r="F4" s="133"/>
      <c r="G4" s="133"/>
      <c r="H4" s="133"/>
    </row>
    <row r="5" spans="1:8" ht="22.5" x14ac:dyDescent="0.3">
      <c r="A5" s="2"/>
      <c r="B5" s="74"/>
      <c r="C5" s="74"/>
      <c r="D5" s="74"/>
      <c r="E5" s="74"/>
      <c r="F5" s="135"/>
      <c r="G5" s="136"/>
      <c r="H5" s="136"/>
    </row>
    <row r="6" spans="1:8" ht="23.45" customHeight="1" x14ac:dyDescent="0.4">
      <c r="A6" s="139" t="s">
        <v>57</v>
      </c>
      <c r="B6" s="140"/>
      <c r="C6" s="140"/>
      <c r="D6" s="140"/>
      <c r="E6" s="140"/>
      <c r="F6" s="140"/>
      <c r="G6" s="140"/>
      <c r="H6" s="140"/>
    </row>
    <row r="7" spans="1:8" ht="30.6" customHeight="1" x14ac:dyDescent="0.4">
      <c r="A7" s="139" t="s">
        <v>83</v>
      </c>
      <c r="B7" s="140"/>
      <c r="C7" s="140"/>
      <c r="D7" s="140"/>
      <c r="E7" s="140"/>
      <c r="F7" s="140"/>
      <c r="G7" s="140"/>
      <c r="H7" s="140"/>
    </row>
    <row r="8" spans="1:8" ht="21.6" customHeight="1" thickBot="1" x14ac:dyDescent="0.4">
      <c r="A8" s="2"/>
      <c r="B8" s="120" t="s">
        <v>76</v>
      </c>
      <c r="C8" s="121"/>
      <c r="D8" s="121"/>
      <c r="E8" s="121"/>
      <c r="F8" s="121"/>
      <c r="G8" s="137" t="s">
        <v>29</v>
      </c>
      <c r="H8" s="138"/>
    </row>
    <row r="9" spans="1:8" ht="77.45" customHeight="1" x14ac:dyDescent="0.2">
      <c r="A9" s="125" t="s">
        <v>30</v>
      </c>
      <c r="B9" s="127" t="s">
        <v>0</v>
      </c>
      <c r="C9" s="118" t="s">
        <v>67</v>
      </c>
      <c r="D9" s="118" t="s">
        <v>68</v>
      </c>
      <c r="E9" s="118" t="s">
        <v>77</v>
      </c>
      <c r="F9" s="129" t="s">
        <v>78</v>
      </c>
      <c r="G9" s="118" t="s">
        <v>31</v>
      </c>
      <c r="H9" s="131"/>
    </row>
    <row r="10" spans="1:8" ht="21" customHeight="1" x14ac:dyDescent="0.2">
      <c r="A10" s="126"/>
      <c r="B10" s="128"/>
      <c r="C10" s="119"/>
      <c r="D10" s="119"/>
      <c r="E10" s="119"/>
      <c r="F10" s="130"/>
      <c r="G10" s="84" t="s">
        <v>1</v>
      </c>
      <c r="H10" s="85" t="s">
        <v>2</v>
      </c>
    </row>
    <row r="11" spans="1:8" ht="14.45" customHeight="1" x14ac:dyDescent="0.2">
      <c r="A11" s="75">
        <v>1</v>
      </c>
      <c r="B11" s="76">
        <v>2</v>
      </c>
      <c r="C11" s="77">
        <v>3</v>
      </c>
      <c r="D11" s="77">
        <v>4</v>
      </c>
      <c r="E11" s="76">
        <v>5</v>
      </c>
      <c r="F11" s="76">
        <v>6</v>
      </c>
      <c r="G11" s="76">
        <v>7</v>
      </c>
      <c r="H11" s="78">
        <v>8</v>
      </c>
    </row>
    <row r="12" spans="1:8" ht="27.6" customHeight="1" x14ac:dyDescent="0.3">
      <c r="A12" s="86">
        <v>10000000</v>
      </c>
      <c r="B12" s="13" t="s">
        <v>3</v>
      </c>
      <c r="C12" s="14">
        <f>SUM(C13:C16,C17)</f>
        <v>701917.29999999993</v>
      </c>
      <c r="D12" s="14">
        <f>SUM(D13:D16,D17)</f>
        <v>738849.1</v>
      </c>
      <c r="E12" s="15">
        <f>SUM(E13:E16,E17)</f>
        <v>387954.5</v>
      </c>
      <c r="F12" s="15">
        <f>SUM(F13:F16,F17)</f>
        <v>418229.7</v>
      </c>
      <c r="G12" s="15">
        <f>SUM(G13:G16,G17)</f>
        <v>30275.199999999986</v>
      </c>
      <c r="H12" s="16">
        <f>SUM(F12/E12)</f>
        <v>1.0780380173448176</v>
      </c>
    </row>
    <row r="13" spans="1:8" ht="22.9" customHeight="1" x14ac:dyDescent="0.35">
      <c r="A13" s="87">
        <v>11010000</v>
      </c>
      <c r="B13" s="34" t="s">
        <v>4</v>
      </c>
      <c r="C13" s="97">
        <v>620000</v>
      </c>
      <c r="D13" s="97">
        <v>652108.4</v>
      </c>
      <c r="E13" s="110">
        <v>340802.4</v>
      </c>
      <c r="F13" s="19">
        <v>368934.2</v>
      </c>
      <c r="G13" s="20">
        <f>SUM(F13-E13)</f>
        <v>28131.799999999988</v>
      </c>
      <c r="H13" s="21">
        <f>SUM(F13/E13)</f>
        <v>1.0825457801940361</v>
      </c>
    </row>
    <row r="14" spans="1:8" ht="25.15" customHeight="1" x14ac:dyDescent="0.35">
      <c r="A14" s="88">
        <v>11020000</v>
      </c>
      <c r="B14" s="22" t="s">
        <v>71</v>
      </c>
      <c r="C14" s="98">
        <v>237.1</v>
      </c>
      <c r="D14" s="98">
        <v>237.1</v>
      </c>
      <c r="E14" s="47">
        <v>100</v>
      </c>
      <c r="F14" s="23">
        <v>143.80000000000001</v>
      </c>
      <c r="G14" s="20">
        <f>SUM(F14-E14)</f>
        <v>43.800000000000011</v>
      </c>
      <c r="H14" s="21">
        <f>SUM(F14/E14)</f>
        <v>1.4380000000000002</v>
      </c>
    </row>
    <row r="15" spans="1:8" ht="46.9" customHeight="1" x14ac:dyDescent="0.35">
      <c r="A15" s="88">
        <v>13000000</v>
      </c>
      <c r="B15" s="22" t="s">
        <v>32</v>
      </c>
      <c r="C15" s="99">
        <v>2500</v>
      </c>
      <c r="D15" s="99">
        <v>960</v>
      </c>
      <c r="E15" s="47">
        <v>790</v>
      </c>
      <c r="F15" s="23">
        <v>262.5</v>
      </c>
      <c r="G15" s="20">
        <f>SUM(F15-E15)</f>
        <v>-527.5</v>
      </c>
      <c r="H15" s="21">
        <f>SUM(F15/E15)</f>
        <v>0.33227848101265822</v>
      </c>
    </row>
    <row r="16" spans="1:8" ht="44.45" customHeight="1" x14ac:dyDescent="0.35">
      <c r="A16" s="88">
        <v>14000000</v>
      </c>
      <c r="B16" s="24" t="s">
        <v>33</v>
      </c>
      <c r="C16" s="25">
        <v>14100</v>
      </c>
      <c r="D16" s="25">
        <v>15748</v>
      </c>
      <c r="E16" s="23">
        <v>9215</v>
      </c>
      <c r="F16" s="23">
        <v>10441.5</v>
      </c>
      <c r="G16" s="20">
        <f>SUM(F16-E16)</f>
        <v>1226.5</v>
      </c>
      <c r="H16" s="21">
        <f t="shared" ref="H16:H45" si="0">SUM(F16/E16)</f>
        <v>1.1330982094411286</v>
      </c>
    </row>
    <row r="17" spans="1:8" ht="69" customHeight="1" x14ac:dyDescent="0.35">
      <c r="A17" s="89">
        <v>18000000</v>
      </c>
      <c r="B17" s="26" t="s">
        <v>69</v>
      </c>
      <c r="C17" s="27">
        <f>SUM(C22:C23,C18)</f>
        <v>65080.2</v>
      </c>
      <c r="D17" s="27">
        <f>SUM(D22:D23,D18)</f>
        <v>69795.600000000006</v>
      </c>
      <c r="E17" s="28">
        <f>SUM(E22:E23,E18)</f>
        <v>37047.1</v>
      </c>
      <c r="F17" s="28">
        <f t="shared" ref="F17" si="1">SUM(F22:F23,F18)</f>
        <v>38447.700000000004</v>
      </c>
      <c r="G17" s="29">
        <f>SUM(G22:G23,G18)</f>
        <v>1400.6000000000001</v>
      </c>
      <c r="H17" s="21">
        <f t="shared" si="0"/>
        <v>1.0378059281293275</v>
      </c>
    </row>
    <row r="18" spans="1:8" ht="25.15" customHeight="1" x14ac:dyDescent="0.35">
      <c r="A18" s="89">
        <v>18010000</v>
      </c>
      <c r="B18" s="26" t="s">
        <v>5</v>
      </c>
      <c r="C18" s="27">
        <f t="shared" ref="C18:D18" si="2">SUM(C19:C21)</f>
        <v>39050</v>
      </c>
      <c r="D18" s="27">
        <f t="shared" si="2"/>
        <v>41050</v>
      </c>
      <c r="E18" s="28">
        <f>SUM(E19:E21)</f>
        <v>21364.3</v>
      </c>
      <c r="F18" s="28">
        <f t="shared" ref="F18" si="3">SUM(F19:F21)</f>
        <v>22755.9</v>
      </c>
      <c r="G18" s="29">
        <f>SUM(G19:G21)</f>
        <v>1391.5999999999995</v>
      </c>
      <c r="H18" s="21">
        <f t="shared" si="0"/>
        <v>1.0651367000088934</v>
      </c>
    </row>
    <row r="19" spans="1:8" ht="37.5" customHeight="1" x14ac:dyDescent="0.35">
      <c r="A19" s="90" t="s">
        <v>6</v>
      </c>
      <c r="B19" s="30" t="s">
        <v>34</v>
      </c>
      <c r="C19" s="25">
        <v>3800</v>
      </c>
      <c r="D19" s="25">
        <v>3800</v>
      </c>
      <c r="E19" s="23">
        <v>1749.3</v>
      </c>
      <c r="F19" s="23">
        <v>1953.2</v>
      </c>
      <c r="G19" s="20">
        <f>SUM(F19-E19)</f>
        <v>203.90000000000009</v>
      </c>
      <c r="H19" s="21">
        <f t="shared" si="0"/>
        <v>1.1165609100783171</v>
      </c>
    </row>
    <row r="20" spans="1:8" ht="32.25" customHeight="1" x14ac:dyDescent="0.35">
      <c r="A20" s="90" t="s">
        <v>7</v>
      </c>
      <c r="B20" s="30" t="s">
        <v>35</v>
      </c>
      <c r="C20" s="25">
        <v>35250</v>
      </c>
      <c r="D20" s="25">
        <v>37250</v>
      </c>
      <c r="E20" s="23">
        <v>19615</v>
      </c>
      <c r="F20" s="23">
        <v>20779.8</v>
      </c>
      <c r="G20" s="20">
        <f>SUM(F20-E20)</f>
        <v>1164.7999999999993</v>
      </c>
      <c r="H20" s="21">
        <f t="shared" si="0"/>
        <v>1.0593831251593169</v>
      </c>
    </row>
    <row r="21" spans="1:8" ht="30" customHeight="1" x14ac:dyDescent="0.35">
      <c r="A21" s="90" t="s">
        <v>8</v>
      </c>
      <c r="B21" s="30" t="s">
        <v>36</v>
      </c>
      <c r="C21" s="25"/>
      <c r="D21" s="25"/>
      <c r="E21" s="23"/>
      <c r="F21" s="23">
        <v>22.9</v>
      </c>
      <c r="G21" s="20">
        <f>SUM(F21-E21)</f>
        <v>22.9</v>
      </c>
      <c r="H21" s="21"/>
    </row>
    <row r="22" spans="1:8" ht="23.25" x14ac:dyDescent="0.35">
      <c r="A22" s="88">
        <v>18030000</v>
      </c>
      <c r="B22" s="30" t="s">
        <v>9</v>
      </c>
      <c r="C22" s="25">
        <v>30.2</v>
      </c>
      <c r="D22" s="25">
        <v>40.200000000000003</v>
      </c>
      <c r="E22" s="23">
        <v>14.4</v>
      </c>
      <c r="F22" s="23">
        <v>34.700000000000003</v>
      </c>
      <c r="G22" s="20">
        <f>SUM(F22-E22)</f>
        <v>20.300000000000004</v>
      </c>
      <c r="H22" s="21">
        <f t="shared" si="0"/>
        <v>2.4097222222222223</v>
      </c>
    </row>
    <row r="23" spans="1:8" ht="23.25" x14ac:dyDescent="0.35">
      <c r="A23" s="88">
        <v>18050000</v>
      </c>
      <c r="B23" s="30" t="s">
        <v>10</v>
      </c>
      <c r="C23" s="25">
        <v>26000</v>
      </c>
      <c r="D23" s="25">
        <v>28705.4</v>
      </c>
      <c r="E23" s="23">
        <v>15668.4</v>
      </c>
      <c r="F23" s="23">
        <v>15657.1</v>
      </c>
      <c r="G23" s="20">
        <f>SUM(F23-E23)</f>
        <v>-11.299999999999272</v>
      </c>
      <c r="H23" s="21">
        <f t="shared" si="0"/>
        <v>0.99927880319624218</v>
      </c>
    </row>
    <row r="24" spans="1:8" ht="24" customHeight="1" x14ac:dyDescent="0.3">
      <c r="A24" s="88">
        <v>20000000</v>
      </c>
      <c r="B24" s="13" t="s">
        <v>11</v>
      </c>
      <c r="C24" s="31">
        <f>SUM(C25:C37)</f>
        <v>2277.3000000000002</v>
      </c>
      <c r="D24" s="31">
        <f>SUM(D25:D37)</f>
        <v>4398.4000000000005</v>
      </c>
      <c r="E24" s="32">
        <f>SUM(E25:E37)</f>
        <v>3239.1</v>
      </c>
      <c r="F24" s="32">
        <f>SUM(F25:F37)</f>
        <v>4057.5</v>
      </c>
      <c r="G24" s="32">
        <f>SUM(G25:G37)</f>
        <v>818.40000000000009</v>
      </c>
      <c r="H24" s="16">
        <f t="shared" si="0"/>
        <v>1.2526627766972307</v>
      </c>
    </row>
    <row r="25" spans="1:8" ht="67.150000000000006" customHeight="1" x14ac:dyDescent="0.35">
      <c r="A25" s="88">
        <v>21010300</v>
      </c>
      <c r="B25" s="22" t="s">
        <v>72</v>
      </c>
      <c r="C25" s="33">
        <v>20</v>
      </c>
      <c r="D25" s="33">
        <v>20</v>
      </c>
      <c r="E25" s="23">
        <v>10</v>
      </c>
      <c r="F25" s="23">
        <v>7.9</v>
      </c>
      <c r="G25" s="20">
        <f>SUM(F25-E25)</f>
        <v>-2.0999999999999996</v>
      </c>
      <c r="H25" s="21">
        <f t="shared" si="0"/>
        <v>0.79</v>
      </c>
    </row>
    <row r="26" spans="1:8" ht="44.45" hidden="1" customHeight="1" x14ac:dyDescent="0.35">
      <c r="A26" s="88">
        <v>21050000</v>
      </c>
      <c r="B26" s="22" t="s">
        <v>58</v>
      </c>
      <c r="C26" s="33"/>
      <c r="D26" s="33"/>
      <c r="E26" s="23"/>
      <c r="F26" s="23"/>
      <c r="G26" s="20">
        <f t="shared" ref="G26:G37" si="4">SUM(F26-E26)</f>
        <v>0</v>
      </c>
      <c r="H26" s="21"/>
    </row>
    <row r="27" spans="1:8" ht="27" hidden="1" customHeight="1" x14ac:dyDescent="0.35">
      <c r="A27" s="88">
        <v>21080500</v>
      </c>
      <c r="B27" s="71" t="s">
        <v>14</v>
      </c>
      <c r="C27" s="33"/>
      <c r="D27" s="33"/>
      <c r="E27" s="23"/>
      <c r="F27" s="23"/>
      <c r="G27" s="20"/>
      <c r="H27" s="21"/>
    </row>
    <row r="28" spans="1:8" ht="24.6" customHeight="1" x14ac:dyDescent="0.35">
      <c r="A28" s="87">
        <v>21081100</v>
      </c>
      <c r="B28" s="34" t="s">
        <v>12</v>
      </c>
      <c r="C28" s="35">
        <v>348.3</v>
      </c>
      <c r="D28" s="35">
        <v>748.3</v>
      </c>
      <c r="E28" s="23">
        <v>574</v>
      </c>
      <c r="F28" s="23">
        <v>903.5</v>
      </c>
      <c r="G28" s="20">
        <f t="shared" si="4"/>
        <v>329.5</v>
      </c>
      <c r="H28" s="21">
        <f t="shared" si="0"/>
        <v>1.5740418118466899</v>
      </c>
    </row>
    <row r="29" spans="1:8" ht="142.15" customHeight="1" x14ac:dyDescent="0.35">
      <c r="A29" s="87">
        <v>21081500</v>
      </c>
      <c r="B29" s="36" t="s">
        <v>73</v>
      </c>
      <c r="C29" s="37">
        <v>40</v>
      </c>
      <c r="D29" s="37">
        <v>40</v>
      </c>
      <c r="E29" s="23">
        <v>5</v>
      </c>
      <c r="F29" s="23">
        <v>10</v>
      </c>
      <c r="G29" s="20">
        <f t="shared" si="4"/>
        <v>5</v>
      </c>
      <c r="H29" s="21">
        <f t="shared" si="0"/>
        <v>2</v>
      </c>
    </row>
    <row r="30" spans="1:8" ht="135" customHeight="1" x14ac:dyDescent="0.35">
      <c r="A30" s="87">
        <v>21082400</v>
      </c>
      <c r="B30" s="36" t="s">
        <v>60</v>
      </c>
      <c r="C30" s="37"/>
      <c r="D30" s="37">
        <v>10</v>
      </c>
      <c r="E30" s="23">
        <v>10</v>
      </c>
      <c r="F30" s="23">
        <v>12.1</v>
      </c>
      <c r="G30" s="20">
        <f t="shared" si="4"/>
        <v>2.0999999999999996</v>
      </c>
      <c r="H30" s="21">
        <f t="shared" si="0"/>
        <v>1.21</v>
      </c>
    </row>
    <row r="31" spans="1:8" ht="72" customHeight="1" x14ac:dyDescent="0.35">
      <c r="A31" s="87">
        <v>22010300</v>
      </c>
      <c r="B31" s="36" t="s">
        <v>37</v>
      </c>
      <c r="C31" s="37">
        <v>10</v>
      </c>
      <c r="D31" s="37">
        <v>21.5</v>
      </c>
      <c r="E31" s="23">
        <v>16.3</v>
      </c>
      <c r="F31" s="23">
        <v>29.8</v>
      </c>
      <c r="G31" s="20">
        <f t="shared" si="4"/>
        <v>13.5</v>
      </c>
      <c r="H31" s="21">
        <f t="shared" si="0"/>
        <v>1.8282208588957054</v>
      </c>
    </row>
    <row r="32" spans="1:8" ht="24" customHeight="1" x14ac:dyDescent="0.35">
      <c r="A32" s="87">
        <v>22012500</v>
      </c>
      <c r="B32" s="38" t="s">
        <v>38</v>
      </c>
      <c r="C32" s="109">
        <v>1180</v>
      </c>
      <c r="D32" s="109">
        <v>1980</v>
      </c>
      <c r="E32" s="23">
        <v>1388</v>
      </c>
      <c r="F32" s="23">
        <v>1678.5</v>
      </c>
      <c r="G32" s="20">
        <f t="shared" si="4"/>
        <v>290.5</v>
      </c>
      <c r="H32" s="21">
        <f t="shared" si="0"/>
        <v>1.2092939481268012</v>
      </c>
    </row>
    <row r="33" spans="1:8" ht="44.45" customHeight="1" x14ac:dyDescent="0.35">
      <c r="A33" s="87">
        <v>22012600</v>
      </c>
      <c r="B33" s="39" t="s">
        <v>39</v>
      </c>
      <c r="C33" s="40">
        <v>120</v>
      </c>
      <c r="D33" s="40">
        <v>160</v>
      </c>
      <c r="E33" s="23">
        <v>100</v>
      </c>
      <c r="F33" s="23">
        <v>143.6</v>
      </c>
      <c r="G33" s="20">
        <f t="shared" si="4"/>
        <v>43.599999999999994</v>
      </c>
      <c r="H33" s="21">
        <f t="shared" si="0"/>
        <v>1.4359999999999999</v>
      </c>
    </row>
    <row r="34" spans="1:8" ht="67.150000000000006" customHeight="1" x14ac:dyDescent="0.35">
      <c r="A34" s="87">
        <v>22080400</v>
      </c>
      <c r="B34" s="41" t="s">
        <v>74</v>
      </c>
      <c r="C34" s="40">
        <v>515</v>
      </c>
      <c r="D34" s="40">
        <v>615</v>
      </c>
      <c r="E34" s="23">
        <v>355</v>
      </c>
      <c r="F34" s="23">
        <v>447.8</v>
      </c>
      <c r="G34" s="20">
        <f t="shared" si="4"/>
        <v>92.800000000000011</v>
      </c>
      <c r="H34" s="21">
        <f t="shared" si="0"/>
        <v>1.2614084507042254</v>
      </c>
    </row>
    <row r="35" spans="1:8" ht="26.45" customHeight="1" x14ac:dyDescent="0.35">
      <c r="A35" s="87">
        <v>22090000</v>
      </c>
      <c r="B35" s="18" t="s">
        <v>13</v>
      </c>
      <c r="C35" s="42">
        <v>24</v>
      </c>
      <c r="D35" s="42">
        <v>24</v>
      </c>
      <c r="E35" s="23">
        <v>11.5</v>
      </c>
      <c r="F35" s="23">
        <v>14.7</v>
      </c>
      <c r="G35" s="20">
        <f t="shared" si="4"/>
        <v>3.1999999999999993</v>
      </c>
      <c r="H35" s="21">
        <f t="shared" si="0"/>
        <v>1.2782608695652173</v>
      </c>
    </row>
    <row r="36" spans="1:8" ht="25.15" customHeight="1" x14ac:dyDescent="0.35">
      <c r="A36" s="87">
        <v>24060300</v>
      </c>
      <c r="B36" s="43" t="s">
        <v>14</v>
      </c>
      <c r="C36" s="44">
        <v>20</v>
      </c>
      <c r="D36" s="44">
        <v>700</v>
      </c>
      <c r="E36" s="23">
        <v>689.7</v>
      </c>
      <c r="F36" s="23">
        <v>700</v>
      </c>
      <c r="G36" s="20">
        <f t="shared" si="4"/>
        <v>10.299999999999955</v>
      </c>
      <c r="H36" s="21">
        <f t="shared" si="0"/>
        <v>1.0149340292880962</v>
      </c>
    </row>
    <row r="37" spans="1:8" ht="232.15" customHeight="1" x14ac:dyDescent="0.35">
      <c r="A37" s="87">
        <v>24062200</v>
      </c>
      <c r="B37" s="79" t="s">
        <v>22</v>
      </c>
      <c r="C37" s="45"/>
      <c r="D37" s="45">
        <v>79.599999999999994</v>
      </c>
      <c r="E37" s="23">
        <v>79.599999999999994</v>
      </c>
      <c r="F37" s="23">
        <v>109.6</v>
      </c>
      <c r="G37" s="20">
        <f t="shared" si="4"/>
        <v>30</v>
      </c>
      <c r="H37" s="21">
        <f t="shared" si="0"/>
        <v>1.3768844221105527</v>
      </c>
    </row>
    <row r="38" spans="1:8" ht="24.6" hidden="1" customHeight="1" x14ac:dyDescent="0.35">
      <c r="A38" s="88">
        <v>30000000</v>
      </c>
      <c r="B38" s="13" t="s">
        <v>21</v>
      </c>
      <c r="C38" s="13"/>
      <c r="D38" s="44"/>
      <c r="E38" s="23"/>
      <c r="F38" s="23"/>
      <c r="G38" s="96"/>
      <c r="H38" s="16"/>
    </row>
    <row r="39" spans="1:8" ht="134.44999999999999" hidden="1" customHeight="1" x14ac:dyDescent="0.35">
      <c r="A39" s="88">
        <v>31010200</v>
      </c>
      <c r="B39" s="95" t="s">
        <v>65</v>
      </c>
      <c r="C39" s="13"/>
      <c r="D39" s="44"/>
      <c r="E39" s="32"/>
      <c r="F39" s="96"/>
      <c r="G39" s="96"/>
      <c r="H39" s="16"/>
    </row>
    <row r="40" spans="1:8" ht="25.5" hidden="1" customHeight="1" x14ac:dyDescent="0.35">
      <c r="A40" s="87">
        <v>31020000</v>
      </c>
      <c r="B40" s="94" t="s">
        <v>40</v>
      </c>
      <c r="C40" s="46"/>
      <c r="D40" s="46"/>
      <c r="E40" s="47"/>
      <c r="F40" s="23"/>
      <c r="G40" s="20"/>
      <c r="H40" s="21"/>
    </row>
    <row r="41" spans="1:8" ht="26.45" customHeight="1" x14ac:dyDescent="0.3">
      <c r="A41" s="91"/>
      <c r="B41" s="13" t="s">
        <v>16</v>
      </c>
      <c r="C41" s="28">
        <f>SUM(C12,C24,C38)</f>
        <v>704194.6</v>
      </c>
      <c r="D41" s="28">
        <f>SUM(D12,D24,D38)</f>
        <v>743247.5</v>
      </c>
      <c r="E41" s="28">
        <f>SUM(E12,E24,E38)</f>
        <v>391193.59999999998</v>
      </c>
      <c r="F41" s="28">
        <f>SUM(F12,F24,F38)</f>
        <v>422287.2</v>
      </c>
      <c r="G41" s="28">
        <f>SUM(G12,G24,G38)</f>
        <v>31093.599999999988</v>
      </c>
      <c r="H41" s="16">
        <f t="shared" si="0"/>
        <v>1.0794839179373079</v>
      </c>
    </row>
    <row r="42" spans="1:8" ht="28.15" customHeight="1" x14ac:dyDescent="0.3">
      <c r="A42" s="92">
        <v>40000000</v>
      </c>
      <c r="B42" s="13" t="s">
        <v>15</v>
      </c>
      <c r="C42" s="48">
        <f>SUM(C43,C50,C48)</f>
        <v>159326.79999999999</v>
      </c>
      <c r="D42" s="48">
        <f t="shared" ref="D42:G42" si="5">SUM(D43,D50,D48)</f>
        <v>156937.1</v>
      </c>
      <c r="E42" s="48">
        <f t="shared" si="5"/>
        <v>96977.8</v>
      </c>
      <c r="F42" s="48">
        <f t="shared" si="5"/>
        <v>96977.8</v>
      </c>
      <c r="G42" s="48">
        <f t="shared" si="5"/>
        <v>0</v>
      </c>
      <c r="H42" s="49">
        <f t="shared" si="0"/>
        <v>1</v>
      </c>
    </row>
    <row r="43" spans="1:8" ht="45" x14ac:dyDescent="0.3">
      <c r="A43" s="92">
        <v>41030000</v>
      </c>
      <c r="B43" s="13" t="s">
        <v>41</v>
      </c>
      <c r="C43" s="48">
        <f>SUM(C46:C47)</f>
        <v>159326.79999999999</v>
      </c>
      <c r="D43" s="48">
        <f>SUM(D46:D47)</f>
        <v>152205.9</v>
      </c>
      <c r="E43" s="48">
        <f t="shared" ref="E43:F43" si="6">SUM(E46:E47)</f>
        <v>93344.6</v>
      </c>
      <c r="F43" s="48">
        <f t="shared" si="6"/>
        <v>93344.6</v>
      </c>
      <c r="G43" s="29"/>
      <c r="H43" s="49">
        <f t="shared" si="0"/>
        <v>1</v>
      </c>
    </row>
    <row r="44" spans="1:8" ht="90" hidden="1" x14ac:dyDescent="0.35">
      <c r="A44" s="87">
        <v>41030400</v>
      </c>
      <c r="B44" s="50" t="s">
        <v>42</v>
      </c>
      <c r="C44" s="48"/>
      <c r="D44" s="48"/>
      <c r="E44" s="47"/>
      <c r="F44" s="19"/>
      <c r="G44" s="20"/>
      <c r="H44" s="21" t="e">
        <f t="shared" si="0"/>
        <v>#DIV/0!</v>
      </c>
    </row>
    <row r="45" spans="1:8" ht="67.5" hidden="1" x14ac:dyDescent="0.35">
      <c r="A45" s="87">
        <v>41033200</v>
      </c>
      <c r="B45" s="51" t="s">
        <v>43</v>
      </c>
      <c r="C45" s="48"/>
      <c r="D45" s="48"/>
      <c r="E45" s="47"/>
      <c r="F45" s="19"/>
      <c r="G45" s="20"/>
      <c r="H45" s="21" t="e">
        <f t="shared" si="0"/>
        <v>#DIV/0!</v>
      </c>
    </row>
    <row r="46" spans="1:8" ht="49.9" customHeight="1" x14ac:dyDescent="0.35">
      <c r="A46" s="87">
        <v>41033900</v>
      </c>
      <c r="B46" s="24" t="s">
        <v>44</v>
      </c>
      <c r="C46" s="53">
        <v>159326.79999999999</v>
      </c>
      <c r="D46" s="53">
        <v>152205.9</v>
      </c>
      <c r="E46" s="47">
        <v>93344.6</v>
      </c>
      <c r="F46" s="54">
        <v>93344.6</v>
      </c>
      <c r="G46" s="20"/>
      <c r="H46" s="21">
        <f t="shared" ref="H46:H64" si="7">SUM(F46/E46)</f>
        <v>1</v>
      </c>
    </row>
    <row r="47" spans="1:8" ht="99.6" hidden="1" customHeight="1" x14ac:dyDescent="0.35">
      <c r="A47" s="87">
        <v>41034500</v>
      </c>
      <c r="B47" s="52" t="s">
        <v>59</v>
      </c>
      <c r="C47" s="53"/>
      <c r="D47" s="53"/>
      <c r="E47" s="53"/>
      <c r="F47" s="54"/>
      <c r="G47" s="20"/>
      <c r="H47" s="21" t="e">
        <f t="shared" si="7"/>
        <v>#DIV/0!</v>
      </c>
    </row>
    <row r="48" spans="1:8" ht="31.9" hidden="1" customHeight="1" x14ac:dyDescent="0.3">
      <c r="A48" s="92">
        <v>41050000</v>
      </c>
      <c r="B48" s="67" t="s">
        <v>55</v>
      </c>
      <c r="C48" s="72">
        <f>SUM(C49)</f>
        <v>0</v>
      </c>
      <c r="D48" s="72">
        <f>SUM(D49)</f>
        <v>0</v>
      </c>
      <c r="E48" s="72">
        <f t="shared" ref="E48:F48" si="8">SUM(E49)</f>
        <v>0</v>
      </c>
      <c r="F48" s="72">
        <f t="shared" si="8"/>
        <v>0</v>
      </c>
      <c r="G48" s="29"/>
      <c r="H48" s="49" t="e">
        <f t="shared" si="7"/>
        <v>#DIV/0!</v>
      </c>
    </row>
    <row r="49" spans="1:45" ht="137.44999999999999" hidden="1" customHeight="1" x14ac:dyDescent="0.35">
      <c r="A49" s="87">
        <v>41040200</v>
      </c>
      <c r="B49" s="55" t="s">
        <v>56</v>
      </c>
      <c r="C49" s="53"/>
      <c r="D49" s="53"/>
      <c r="E49" s="53"/>
      <c r="F49" s="54"/>
      <c r="G49" s="20"/>
      <c r="H49" s="21" t="e">
        <f t="shared" si="7"/>
        <v>#DIV/0!</v>
      </c>
    </row>
    <row r="50" spans="1:45" ht="47.45" customHeight="1" x14ac:dyDescent="0.35">
      <c r="A50" s="92">
        <v>41050000</v>
      </c>
      <c r="B50" s="13" t="s">
        <v>45</v>
      </c>
      <c r="C50" s="100">
        <f>SUM(C51:C63)</f>
        <v>0</v>
      </c>
      <c r="D50" s="48">
        <f>SUM(D51:D63)</f>
        <v>4731.2</v>
      </c>
      <c r="E50" s="48">
        <f>SUM(E51:E63)</f>
        <v>3633.2000000000003</v>
      </c>
      <c r="F50" s="48">
        <f>SUM(F51:F63)</f>
        <v>3633.2000000000003</v>
      </c>
      <c r="G50" s="48">
        <f>SUM(G51:G63)</f>
        <v>0</v>
      </c>
      <c r="H50" s="21">
        <f t="shared" si="7"/>
        <v>1</v>
      </c>
    </row>
    <row r="51" spans="1:45" ht="151.5" hidden="1" customHeight="1" x14ac:dyDescent="0.35">
      <c r="A51" s="93">
        <v>41050800</v>
      </c>
      <c r="B51" s="56" t="s">
        <v>23</v>
      </c>
      <c r="C51" s="35"/>
      <c r="D51" s="35"/>
      <c r="E51" s="35"/>
      <c r="F51" s="54"/>
      <c r="G51" s="20"/>
      <c r="H51" s="21" t="e">
        <f t="shared" si="7"/>
        <v>#DIV/0!</v>
      </c>
    </row>
    <row r="52" spans="1:45" ht="198.75" hidden="1" customHeight="1" x14ac:dyDescent="0.35">
      <c r="A52" s="93">
        <v>41050900</v>
      </c>
      <c r="B52" s="56" t="s">
        <v>46</v>
      </c>
      <c r="C52" s="35"/>
      <c r="D52" s="35"/>
      <c r="E52" s="35"/>
      <c r="F52" s="54"/>
      <c r="G52" s="20"/>
      <c r="H52" s="21" t="e">
        <f t="shared" si="7"/>
        <v>#DIV/0!</v>
      </c>
    </row>
    <row r="53" spans="1:45" ht="69.599999999999994" customHeight="1" x14ac:dyDescent="0.35">
      <c r="A53" s="93">
        <v>41051000</v>
      </c>
      <c r="B53" s="103" t="s">
        <v>47</v>
      </c>
      <c r="C53" s="73"/>
      <c r="D53" s="73">
        <v>1743.6</v>
      </c>
      <c r="E53" s="47">
        <v>1070.4000000000001</v>
      </c>
      <c r="F53" s="54">
        <v>1070.4000000000001</v>
      </c>
      <c r="G53" s="101">
        <f t="shared" ref="G53:G55" si="9">SUM(F53-E53)</f>
        <v>0</v>
      </c>
      <c r="H53" s="21">
        <f t="shared" si="7"/>
        <v>1</v>
      </c>
    </row>
    <row r="54" spans="1:45" ht="92.25" hidden="1" customHeight="1" x14ac:dyDescent="0.35">
      <c r="A54" s="93">
        <v>41051100</v>
      </c>
      <c r="B54" s="104" t="s">
        <v>24</v>
      </c>
      <c r="C54" s="35"/>
      <c r="D54" s="35"/>
      <c r="E54" s="47"/>
      <c r="F54" s="54"/>
      <c r="G54" s="101"/>
      <c r="H54" s="21" t="e">
        <f t="shared" si="7"/>
        <v>#DIV/0!</v>
      </c>
    </row>
    <row r="55" spans="1:45" ht="94.5" customHeight="1" x14ac:dyDescent="0.35">
      <c r="A55" s="87">
        <v>41051200</v>
      </c>
      <c r="B55" s="105" t="s">
        <v>25</v>
      </c>
      <c r="C55" s="35"/>
      <c r="D55" s="35">
        <v>592.4</v>
      </c>
      <c r="E55" s="47">
        <v>296.2</v>
      </c>
      <c r="F55" s="54">
        <v>296.2</v>
      </c>
      <c r="G55" s="101">
        <f t="shared" si="9"/>
        <v>0</v>
      </c>
      <c r="H55" s="21">
        <f t="shared" si="7"/>
        <v>1</v>
      </c>
    </row>
    <row r="56" spans="1:45" ht="135" hidden="1" customHeight="1" x14ac:dyDescent="0.35">
      <c r="A56" s="87">
        <v>41051400</v>
      </c>
      <c r="B56" s="105" t="s">
        <v>26</v>
      </c>
      <c r="C56" s="35"/>
      <c r="D56" s="35"/>
      <c r="E56" s="111"/>
      <c r="F56" s="112"/>
      <c r="G56" s="20"/>
      <c r="H56" s="21" t="e">
        <f t="shared" si="7"/>
        <v>#DIV/0!</v>
      </c>
    </row>
    <row r="57" spans="1:45" ht="90.75" hidden="1" customHeight="1" x14ac:dyDescent="0.35">
      <c r="A57" s="87">
        <v>41051500</v>
      </c>
      <c r="B57" s="106" t="s">
        <v>27</v>
      </c>
      <c r="C57" s="35"/>
      <c r="D57" s="35"/>
      <c r="E57" s="111"/>
      <c r="F57" s="112"/>
      <c r="G57" s="20">
        <f t="shared" ref="G57:G60" si="10">SUM(F57-E57)</f>
        <v>0</v>
      </c>
      <c r="H57" s="21" t="e">
        <f t="shared" si="7"/>
        <v>#DIV/0!</v>
      </c>
    </row>
    <row r="58" spans="1:45" ht="119.25" customHeight="1" x14ac:dyDescent="0.35">
      <c r="A58" s="87">
        <v>41051700</v>
      </c>
      <c r="B58" s="104" t="s">
        <v>70</v>
      </c>
      <c r="C58" s="58"/>
      <c r="D58" s="58">
        <v>309.10000000000002</v>
      </c>
      <c r="E58" s="47">
        <v>239.4</v>
      </c>
      <c r="F58" s="54">
        <v>239.4</v>
      </c>
      <c r="G58" s="101">
        <f t="shared" si="10"/>
        <v>0</v>
      </c>
      <c r="H58" s="21">
        <f t="shared" si="7"/>
        <v>1</v>
      </c>
    </row>
    <row r="59" spans="1:45" ht="109.5" hidden="1" customHeight="1" x14ac:dyDescent="0.35">
      <c r="A59" s="87">
        <v>41052300</v>
      </c>
      <c r="B59" s="104" t="s">
        <v>48</v>
      </c>
      <c r="C59" s="58"/>
      <c r="D59" s="58"/>
      <c r="E59" s="111"/>
      <c r="F59" s="112"/>
      <c r="G59" s="101">
        <f t="shared" si="10"/>
        <v>0</v>
      </c>
      <c r="H59" s="21" t="e">
        <f t="shared" si="7"/>
        <v>#DIV/0!</v>
      </c>
    </row>
    <row r="60" spans="1:45" ht="33.75" customHeight="1" x14ac:dyDescent="0.35">
      <c r="A60" s="87">
        <v>41053900</v>
      </c>
      <c r="B60" s="104" t="s">
        <v>49</v>
      </c>
      <c r="C60" s="58"/>
      <c r="D60" s="58">
        <v>52</v>
      </c>
      <c r="E60" s="47">
        <v>52</v>
      </c>
      <c r="F60" s="54">
        <v>52</v>
      </c>
      <c r="G60" s="101">
        <f t="shared" si="10"/>
        <v>0</v>
      </c>
      <c r="H60" s="21">
        <f t="shared" si="7"/>
        <v>1</v>
      </c>
    </row>
    <row r="61" spans="1:45" ht="146.25" hidden="1" customHeight="1" x14ac:dyDescent="0.35">
      <c r="A61" s="17">
        <v>41054100</v>
      </c>
      <c r="B61" s="104" t="s">
        <v>50</v>
      </c>
      <c r="C61" s="58"/>
      <c r="D61" s="58"/>
      <c r="E61" s="111"/>
      <c r="F61" s="113"/>
      <c r="G61" s="20"/>
      <c r="H61" s="21" t="e">
        <f t="shared" si="7"/>
        <v>#DIV/0!</v>
      </c>
    </row>
    <row r="62" spans="1:45" ht="117.75" customHeight="1" x14ac:dyDescent="0.35">
      <c r="A62" s="87">
        <v>41057700</v>
      </c>
      <c r="B62" s="104" t="s">
        <v>79</v>
      </c>
      <c r="C62" s="58"/>
      <c r="D62" s="58">
        <v>98.1</v>
      </c>
      <c r="E62" s="47">
        <v>39.200000000000003</v>
      </c>
      <c r="F62" s="54">
        <v>39.200000000000003</v>
      </c>
      <c r="G62" s="20"/>
      <c r="H62" s="21">
        <f t="shared" si="7"/>
        <v>1</v>
      </c>
    </row>
    <row r="63" spans="1:45" ht="142.5" customHeight="1" x14ac:dyDescent="0.35">
      <c r="A63" s="87">
        <v>41058100</v>
      </c>
      <c r="B63" s="107" t="s">
        <v>80</v>
      </c>
      <c r="C63" s="58"/>
      <c r="D63" s="58">
        <v>1936</v>
      </c>
      <c r="E63" s="47">
        <v>1936</v>
      </c>
      <c r="F63" s="54">
        <v>1936</v>
      </c>
      <c r="G63" s="20"/>
      <c r="H63" s="21">
        <f t="shared" si="7"/>
        <v>1</v>
      </c>
    </row>
    <row r="64" spans="1:45" s="3" customFormat="1" ht="22.9" customHeight="1" x14ac:dyDescent="0.3">
      <c r="A64" s="59"/>
      <c r="B64" s="13" t="s">
        <v>51</v>
      </c>
      <c r="C64" s="28">
        <f>SUM(C41:C42)</f>
        <v>863521.39999999991</v>
      </c>
      <c r="D64" s="28">
        <f>SUM(D41:D42)</f>
        <v>900184.6</v>
      </c>
      <c r="E64" s="28">
        <f>SUM(E41:E42)</f>
        <v>488171.39999999997</v>
      </c>
      <c r="F64" s="28">
        <f>SUM(F41:F42)</f>
        <v>519265</v>
      </c>
      <c r="G64" s="28">
        <f>SUM(G41:G42)</f>
        <v>31093.599999999988</v>
      </c>
      <c r="H64" s="16">
        <f t="shared" si="7"/>
        <v>1.0636940222225226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22" t="s">
        <v>52</v>
      </c>
      <c r="B65" s="123"/>
      <c r="C65" s="123"/>
      <c r="D65" s="123"/>
      <c r="E65" s="123"/>
      <c r="F65" s="123"/>
      <c r="G65" s="123"/>
      <c r="H65" s="124"/>
    </row>
    <row r="66" spans="1:8" ht="27.6" customHeight="1" x14ac:dyDescent="0.35">
      <c r="A66" s="88">
        <v>19010000</v>
      </c>
      <c r="B66" s="60" t="s">
        <v>17</v>
      </c>
      <c r="C66" s="45">
        <v>375</v>
      </c>
      <c r="D66" s="45">
        <v>375</v>
      </c>
      <c r="E66" s="45">
        <v>187.6</v>
      </c>
      <c r="F66" s="23">
        <v>485.3</v>
      </c>
      <c r="G66" s="20">
        <f>SUM(F66-E66)</f>
        <v>297.70000000000005</v>
      </c>
      <c r="H66" s="21">
        <f>SUM(F66/E66)</f>
        <v>2.5868869936034118</v>
      </c>
    </row>
    <row r="67" spans="1:8" ht="66" hidden="1" customHeight="1" x14ac:dyDescent="0.35">
      <c r="A67" s="88">
        <v>21110000</v>
      </c>
      <c r="B67" s="30" t="s">
        <v>61</v>
      </c>
      <c r="C67" s="45"/>
      <c r="D67" s="45"/>
      <c r="E67" s="45"/>
      <c r="F67" s="23"/>
      <c r="G67" s="20"/>
      <c r="H67" s="21"/>
    </row>
    <row r="68" spans="1:8" ht="51.75" customHeight="1" x14ac:dyDescent="0.35">
      <c r="A68" s="88">
        <v>24061600</v>
      </c>
      <c r="B68" s="57" t="s">
        <v>81</v>
      </c>
      <c r="C68" s="80"/>
      <c r="D68" s="80"/>
      <c r="E68" s="81"/>
      <c r="F68" s="102">
        <v>18.899999999999999</v>
      </c>
      <c r="G68" s="20">
        <f>SUM(F68-E68)</f>
        <v>18.899999999999999</v>
      </c>
      <c r="H68" s="21"/>
    </row>
    <row r="69" spans="1:8" ht="92.25" customHeight="1" x14ac:dyDescent="0.35">
      <c r="A69" s="88">
        <v>24062100</v>
      </c>
      <c r="B69" s="105" t="s">
        <v>53</v>
      </c>
      <c r="C69" s="80"/>
      <c r="D69" s="80"/>
      <c r="E69" s="81"/>
      <c r="F69" s="102">
        <v>44</v>
      </c>
      <c r="G69" s="20">
        <f>SUM(F69-E69)</f>
        <v>44</v>
      </c>
      <c r="H69" s="21"/>
    </row>
    <row r="70" spans="1:8" ht="23.25" x14ac:dyDescent="0.35">
      <c r="A70" s="88">
        <v>25000000</v>
      </c>
      <c r="B70" s="61" t="s">
        <v>75</v>
      </c>
      <c r="C70" s="62">
        <v>4685.6000000000004</v>
      </c>
      <c r="D70" s="62">
        <v>4685.6000000000004</v>
      </c>
      <c r="E70" s="62">
        <v>3067.3</v>
      </c>
      <c r="F70" s="63">
        <v>62378.9</v>
      </c>
      <c r="G70" s="20">
        <f>SUM(F70-E70)</f>
        <v>59311.6</v>
      </c>
      <c r="H70" s="21">
        <f>SUM(F70/E70)</f>
        <v>20.33674567208946</v>
      </c>
    </row>
    <row r="71" spans="1:8" ht="27.6" customHeight="1" x14ac:dyDescent="0.3">
      <c r="A71" s="88"/>
      <c r="B71" s="13" t="s">
        <v>18</v>
      </c>
      <c r="C71" s="28">
        <f>SUM(C73:C74)</f>
        <v>0</v>
      </c>
      <c r="D71" s="28">
        <f>SUM(D73:D74)</f>
        <v>0</v>
      </c>
      <c r="E71" s="28">
        <f>SUM(E73:E74)</f>
        <v>0</v>
      </c>
      <c r="F71" s="28">
        <f>SUM(F72:F74)</f>
        <v>858.2</v>
      </c>
      <c r="G71" s="28">
        <f>SUM(G72:G74)</f>
        <v>858.2</v>
      </c>
      <c r="H71" s="49"/>
    </row>
    <row r="72" spans="1:8" ht="113.45" customHeight="1" x14ac:dyDescent="0.35">
      <c r="A72" s="88">
        <v>24110900</v>
      </c>
      <c r="B72" s="108" t="s">
        <v>28</v>
      </c>
      <c r="C72" s="28"/>
      <c r="D72" s="28"/>
      <c r="E72" s="28"/>
      <c r="F72" s="23">
        <v>0.5</v>
      </c>
      <c r="G72" s="20">
        <f>SUM(F72-E72)</f>
        <v>0.5</v>
      </c>
      <c r="H72" s="16"/>
    </row>
    <row r="73" spans="1:8" ht="115.9" customHeight="1" x14ac:dyDescent="0.35">
      <c r="A73" s="88">
        <v>33010100</v>
      </c>
      <c r="B73" s="82" t="s">
        <v>62</v>
      </c>
      <c r="C73" s="64"/>
      <c r="D73" s="64"/>
      <c r="E73" s="64"/>
      <c r="F73" s="23">
        <v>857.7</v>
      </c>
      <c r="G73" s="20">
        <f>SUM(F73-E73)</f>
        <v>857.7</v>
      </c>
      <c r="H73" s="21"/>
    </row>
    <row r="74" spans="1:8" ht="137.44999999999999" hidden="1" customHeight="1" x14ac:dyDescent="0.35">
      <c r="A74" s="88">
        <v>33010200</v>
      </c>
      <c r="B74" s="65" t="s">
        <v>63</v>
      </c>
      <c r="C74" s="83"/>
      <c r="D74" s="83"/>
      <c r="E74" s="19"/>
      <c r="F74" s="23"/>
      <c r="G74" s="20">
        <f>SUM(F74-E74)</f>
        <v>0</v>
      </c>
      <c r="H74" s="21"/>
    </row>
    <row r="75" spans="1:8" ht="30.6" customHeight="1" x14ac:dyDescent="0.3">
      <c r="A75" s="91"/>
      <c r="B75" s="13" t="s">
        <v>19</v>
      </c>
      <c r="C75" s="114">
        <f>SUM(C66:C71)</f>
        <v>5060.6000000000004</v>
      </c>
      <c r="D75" s="114">
        <f>SUM(D66:D71)</f>
        <v>5060.6000000000004</v>
      </c>
      <c r="E75" s="114">
        <f>SUM(E66:E71)</f>
        <v>3254.9</v>
      </c>
      <c r="F75" s="114">
        <f>SUM(F66:F71)</f>
        <v>63785.299999999996</v>
      </c>
      <c r="G75" s="114">
        <f>SUM(G66:G71)</f>
        <v>60530.399999999994</v>
      </c>
      <c r="H75" s="16">
        <f>SUM(F75/E75)</f>
        <v>19.596700359458048</v>
      </c>
    </row>
    <row r="76" spans="1:8" ht="27.6" customHeight="1" thickBot="1" x14ac:dyDescent="0.35">
      <c r="A76" s="115"/>
      <c r="B76" s="66" t="s">
        <v>20</v>
      </c>
      <c r="C76" s="116">
        <f>SUM(C64,C75)</f>
        <v>868581.99999999988</v>
      </c>
      <c r="D76" s="116">
        <f>SUM(D64,D75)</f>
        <v>905245.2</v>
      </c>
      <c r="E76" s="116">
        <f>SUM(E64,E75)</f>
        <v>491426.3</v>
      </c>
      <c r="F76" s="116">
        <f>SUM(F64,F75)</f>
        <v>583050.30000000005</v>
      </c>
      <c r="G76" s="116">
        <f>SUM(G64,G75)</f>
        <v>91623.999999999985</v>
      </c>
      <c r="H76" s="117">
        <f>SUM(F76/E76)</f>
        <v>1.1864450478128665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66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68" t="s">
        <v>66</v>
      </c>
      <c r="B79" s="69"/>
      <c r="C79" s="69"/>
      <c r="D79" s="69"/>
      <c r="E79" s="69"/>
      <c r="F79" s="69"/>
      <c r="G79" s="70"/>
    </row>
    <row r="83" spans="2:2" x14ac:dyDescent="0.2">
      <c r="B83" t="s">
        <v>54</v>
      </c>
    </row>
  </sheetData>
  <mergeCells count="16">
    <mergeCell ref="E2:H2"/>
    <mergeCell ref="E4:H4"/>
    <mergeCell ref="F5:H5"/>
    <mergeCell ref="E3:H3"/>
    <mergeCell ref="G8:H8"/>
    <mergeCell ref="A6:H6"/>
    <mergeCell ref="A7:H7"/>
    <mergeCell ref="D9:D10"/>
    <mergeCell ref="B8:F8"/>
    <mergeCell ref="A65:H65"/>
    <mergeCell ref="A9:A10"/>
    <mergeCell ref="B9:B10"/>
    <mergeCell ref="C9:C10"/>
    <mergeCell ref="E9:E10"/>
    <mergeCell ref="F9:F10"/>
    <mergeCell ref="G9:H9"/>
  </mergeCells>
  <conditionalFormatting sqref="E13:E16">
    <cfRule type="containsErrors" dxfId="20" priority="23">
      <formula>ISERROR(E13)</formula>
    </cfRule>
    <cfRule type="cellIs" dxfId="19" priority="24" operator="equal">
      <formula>0</formula>
    </cfRule>
  </conditionalFormatting>
  <conditionalFormatting sqref="E19:E23">
    <cfRule type="containsErrors" dxfId="18" priority="21">
      <formula>ISERROR(E19)</formula>
    </cfRule>
    <cfRule type="cellIs" dxfId="17" priority="22" operator="equal">
      <formula>0</formula>
    </cfRule>
  </conditionalFormatting>
  <conditionalFormatting sqref="F13:F16">
    <cfRule type="containsErrors" dxfId="16" priority="17">
      <formula>ISERROR(F13)</formula>
    </cfRule>
    <cfRule type="cellIs" dxfId="15" priority="18" operator="equal">
      <formula>0</formula>
    </cfRule>
  </conditionalFormatting>
  <conditionalFormatting sqref="F19:F23">
    <cfRule type="containsErrors" dxfId="14" priority="15">
      <formula>ISERROR(F19)</formula>
    </cfRule>
    <cfRule type="cellIs" dxfId="13" priority="16" operator="equal">
      <formula>0</formula>
    </cfRule>
  </conditionalFormatting>
  <conditionalFormatting sqref="E25:E38">
    <cfRule type="containsErrors" dxfId="12" priority="13">
      <formula>ISERROR(E25)</formula>
    </cfRule>
    <cfRule type="cellIs" dxfId="11" priority="14" operator="equal">
      <formula>0</formula>
    </cfRule>
  </conditionalFormatting>
  <conditionalFormatting sqref="F25:F38">
    <cfRule type="containsErrors" dxfId="10" priority="11">
      <formula>ISERROR(F25)</formula>
    </cfRule>
    <cfRule type="cellIs" dxfId="9" priority="12" operator="equal">
      <formula>0</formula>
    </cfRule>
  </conditionalFormatting>
  <conditionalFormatting sqref="E46:F46">
    <cfRule type="containsErrors" dxfId="8" priority="9">
      <formula>ISERROR(E46)</formula>
    </cfRule>
    <cfRule type="cellIs" dxfId="7" priority="10" operator="equal">
      <formula>0</formula>
    </cfRule>
  </conditionalFormatting>
  <conditionalFormatting sqref="E53:F59 E61:F63">
    <cfRule type="containsErrors" dxfId="6" priority="7">
      <formula>ISERROR(E53)</formula>
    </cfRule>
    <cfRule type="cellIs" dxfId="5" priority="8" operator="equal">
      <formula>0</formula>
    </cfRule>
  </conditionalFormatting>
  <conditionalFormatting sqref="E60:F60">
    <cfRule type="containsErrors" dxfId="4" priority="5">
      <formula>ISERROR(E60)</formula>
    </cfRule>
    <cfRule type="cellIs" dxfId="3" priority="6" operator="equal">
      <formula>0</formula>
    </cfRule>
  </conditionalFormatting>
  <conditionalFormatting sqref="C71:E71">
    <cfRule type="cellIs" dxfId="2" priority="3" operator="equal">
      <formula>0</formula>
    </cfRule>
  </conditionalFormatting>
  <conditionalFormatting sqref="G50">
    <cfRule type="cellIs" dxfId="1" priority="2" operator="equal">
      <formula>0</formula>
    </cfRule>
  </conditionalFormatting>
  <conditionalFormatting sqref="G42:G50">
    <cfRule type="cellIs" dxfId="0" priority="1" operator="equal">
      <formula>0</formula>
    </cfRule>
  </conditionalFormatting>
  <pageMargins left="1.1811023622047245" right="0.39370078740157483" top="0.78740157480314965" bottom="0.78740157480314965" header="0" footer="0"/>
  <pageSetup paperSize="9" scale="45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2023-07-24T09:09:53Z</cp:lastPrinted>
  <dcterms:created xsi:type="dcterms:W3CDTF">2004-10-20T06:45:28Z</dcterms:created>
  <dcterms:modified xsi:type="dcterms:W3CDTF">2023-08-01T11:49:02Z</dcterms:modified>
</cp:coreProperties>
</file>