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Z:\Проекти РАДА\"/>
    </mc:Choice>
  </mc:AlternateContent>
  <bookViews>
    <workbookView xWindow="0" yWindow="525" windowWidth="20715" windowHeight="10725"/>
  </bookViews>
  <sheets>
    <sheet name="дод1" sheetId="47" r:id="rId1"/>
    <sheet name="дод2 " sheetId="44" r:id="rId2"/>
    <sheet name="дод3 " sheetId="45" r:id="rId3"/>
    <sheet name="дод4" sheetId="48" r:id="rId4"/>
    <sheet name="дод5" sheetId="49" r:id="rId5"/>
    <sheet name="дод6" sheetId="46" r:id="rId6"/>
  </sheets>
  <definedNames>
    <definedName name="_xlnm._FilterDatabase" localSheetId="2" hidden="1">'дод3 '!$A$12:$HN$12</definedName>
    <definedName name="_xlnm.Print_Titles" localSheetId="0">дод1!$9:$11</definedName>
    <definedName name="_xlnm.Print_Titles" localSheetId="2">'дод3 '!$8:$12</definedName>
    <definedName name="_xlnm.Print_Titles" localSheetId="4">дод5!$11:$12</definedName>
    <definedName name="_xlnm.Print_Titles" localSheetId="5">дод6!$11:$13</definedName>
    <definedName name="_xlnm.Print_Area" localSheetId="0">дод1!$A$1:$F$112</definedName>
    <definedName name="_xlnm.Print_Area" localSheetId="1">'дод2 '!$A$1:$F$40</definedName>
    <definedName name="_xlnm.Print_Area" localSheetId="2">'дод3 '!$A$1:$R$144</definedName>
    <definedName name="_xlnm.Print_Area" localSheetId="3">дод4!$A$1:$D$68</definedName>
    <definedName name="_xlnm.Print_Area" localSheetId="4">дод5!$A$1:$J$52</definedName>
    <definedName name="_xlnm.Print_Area" localSheetId="5">дод6!$A$1:$J$109</definedName>
  </definedNames>
  <calcPr calcId="162913"/>
</workbook>
</file>

<file path=xl/calcChain.xml><?xml version="1.0" encoding="utf-8"?>
<calcChain xmlns="http://schemas.openxmlformats.org/spreadsheetml/2006/main">
  <c r="D57" i="48" l="1"/>
  <c r="D58" i="48"/>
  <c r="D40" i="48"/>
  <c r="G22" i="46" l="1"/>
  <c r="E26" i="45" l="1"/>
  <c r="E25" i="45"/>
  <c r="E24" i="45"/>
  <c r="E23" i="45"/>
  <c r="E22" i="45"/>
  <c r="E21" i="45"/>
  <c r="E20" i="45"/>
  <c r="E19" i="45"/>
  <c r="E18" i="45"/>
  <c r="J18" i="45"/>
  <c r="R18" i="45" s="1"/>
  <c r="E101" i="45" l="1"/>
  <c r="E102" i="45"/>
  <c r="E103" i="45"/>
  <c r="E104" i="45"/>
  <c r="E105" i="45"/>
  <c r="E106" i="45"/>
  <c r="E107" i="45"/>
  <c r="E108" i="45"/>
  <c r="R108" i="45" s="1"/>
  <c r="E109" i="45"/>
  <c r="G98" i="46"/>
  <c r="G99" i="46"/>
  <c r="J108" i="45"/>
  <c r="J101" i="45"/>
  <c r="J102" i="45"/>
  <c r="J103" i="45"/>
  <c r="J104" i="45"/>
  <c r="J105" i="45"/>
  <c r="R104" i="45" l="1"/>
  <c r="D39" i="48"/>
  <c r="I48" i="49" l="1"/>
  <c r="I47" i="49" s="1"/>
  <c r="I44" i="49" s="1"/>
  <c r="I43" i="49" s="1"/>
  <c r="I38" i="49"/>
  <c r="I37" i="49" s="1"/>
  <c r="I33" i="49"/>
  <c r="I32" i="49" s="1"/>
  <c r="I21" i="49"/>
  <c r="I20" i="49" s="1"/>
  <c r="I14" i="49"/>
  <c r="D65" i="48"/>
  <c r="D64" i="48"/>
  <c r="F63" i="48"/>
  <c r="D37" i="48"/>
  <c r="D36" i="48"/>
  <c r="I50" i="49" l="1"/>
  <c r="D63" i="48"/>
  <c r="I13" i="49"/>
  <c r="C107" i="47"/>
  <c r="D28" i="47"/>
  <c r="J27" i="45" l="1"/>
  <c r="J28" i="45"/>
  <c r="J26" i="45"/>
  <c r="E27" i="45"/>
  <c r="R27" i="45" s="1"/>
  <c r="E28" i="45"/>
  <c r="R28" i="45" l="1"/>
  <c r="G54" i="46"/>
  <c r="C109" i="47" l="1"/>
  <c r="C108" i="47"/>
  <c r="C106" i="47"/>
  <c r="C105" i="47"/>
  <c r="C104" i="47"/>
  <c r="C103" i="47"/>
  <c r="D102" i="47"/>
  <c r="C102" i="47" s="1"/>
  <c r="C101" i="47"/>
  <c r="D100" i="47"/>
  <c r="C100" i="47" s="1"/>
  <c r="C99" i="47"/>
  <c r="C98" i="47"/>
  <c r="C97" i="47"/>
  <c r="D96" i="47"/>
  <c r="C96" i="47" s="1"/>
  <c r="C92" i="47"/>
  <c r="C91" i="47"/>
  <c r="C90" i="47"/>
  <c r="F89" i="47"/>
  <c r="E89" i="47" s="1"/>
  <c r="C89" i="47" s="1"/>
  <c r="C87" i="47"/>
  <c r="C86" i="47"/>
  <c r="C85" i="47"/>
  <c r="C84" i="47"/>
  <c r="E83" i="47"/>
  <c r="C83" i="47" s="1"/>
  <c r="E81" i="47"/>
  <c r="C81" i="47" s="1"/>
  <c r="C80" i="47"/>
  <c r="C79" i="47"/>
  <c r="C78" i="47"/>
  <c r="E77" i="47"/>
  <c r="E76" i="47" s="1"/>
  <c r="D77" i="47"/>
  <c r="C77" i="47" s="1"/>
  <c r="C75" i="47"/>
  <c r="C74" i="47"/>
  <c r="D73" i="47"/>
  <c r="C73" i="47" s="1"/>
  <c r="C72" i="47"/>
  <c r="D71" i="47"/>
  <c r="C71" i="47" s="1"/>
  <c r="C70" i="47"/>
  <c r="C69" i="47"/>
  <c r="C68" i="47"/>
  <c r="D67" i="47"/>
  <c r="C67" i="47" s="1"/>
  <c r="C65" i="47"/>
  <c r="C64" i="47"/>
  <c r="C63" i="47"/>
  <c r="D62" i="47"/>
  <c r="C62" i="47" s="1"/>
  <c r="C61" i="47"/>
  <c r="D60" i="47"/>
  <c r="C60" i="47" s="1"/>
  <c r="C57" i="47"/>
  <c r="C56" i="47"/>
  <c r="C55" i="47"/>
  <c r="E54" i="47"/>
  <c r="C54" i="47" s="1"/>
  <c r="C52" i="47"/>
  <c r="C51" i="47"/>
  <c r="C50" i="47"/>
  <c r="D49" i="47"/>
  <c r="C49" i="47" s="1"/>
  <c r="C48" i="47"/>
  <c r="C47" i="47"/>
  <c r="D46" i="47"/>
  <c r="C46" i="47" s="1"/>
  <c r="C45" i="47"/>
  <c r="C44" i="47"/>
  <c r="C43" i="47"/>
  <c r="C42" i="47"/>
  <c r="C41" i="47"/>
  <c r="C40" i="47"/>
  <c r="C39" i="47"/>
  <c r="C38" i="47"/>
  <c r="C37" i="47"/>
  <c r="D36" i="47"/>
  <c r="C36" i="47" s="1"/>
  <c r="C34" i="47"/>
  <c r="C33" i="47"/>
  <c r="D32" i="47"/>
  <c r="C32" i="47" s="1"/>
  <c r="C31" i="47"/>
  <c r="C30" i="47" s="1"/>
  <c r="D30" i="47"/>
  <c r="C29" i="47"/>
  <c r="C28" i="47" s="1"/>
  <c r="C26" i="47"/>
  <c r="D25" i="47"/>
  <c r="C25" i="47" s="1"/>
  <c r="C24" i="47"/>
  <c r="C23" i="47"/>
  <c r="D22" i="47"/>
  <c r="C22" i="47" s="1"/>
  <c r="C20" i="47"/>
  <c r="D19" i="47"/>
  <c r="C19" i="47" s="1"/>
  <c r="C18" i="47"/>
  <c r="C17" i="47"/>
  <c r="C16" i="47"/>
  <c r="C15" i="47"/>
  <c r="D14" i="47"/>
  <c r="C14" i="47" s="1"/>
  <c r="E53" i="47" l="1"/>
  <c r="C53" i="47" s="1"/>
  <c r="D59" i="47"/>
  <c r="C59" i="47" s="1"/>
  <c r="E82" i="47"/>
  <c r="C82" i="47" s="1"/>
  <c r="D95" i="47"/>
  <c r="C95" i="47" s="1"/>
  <c r="D27" i="47"/>
  <c r="C27" i="47" s="1"/>
  <c r="D13" i="47"/>
  <c r="C13" i="47" s="1"/>
  <c r="D21" i="47"/>
  <c r="C21" i="47" s="1"/>
  <c r="D35" i="47"/>
  <c r="C35" i="47" s="1"/>
  <c r="D66" i="47"/>
  <c r="C66" i="47" s="1"/>
  <c r="D76" i="47"/>
  <c r="F88" i="47"/>
  <c r="E12" i="47" l="1"/>
  <c r="E58" i="47"/>
  <c r="D94" i="47"/>
  <c r="C94" i="47" s="1"/>
  <c r="D12" i="47"/>
  <c r="C12" i="47" s="1"/>
  <c r="F110" i="47"/>
  <c r="E88" i="47"/>
  <c r="F93" i="47"/>
  <c r="C76" i="47"/>
  <c r="D58" i="47"/>
  <c r="C88" i="47" l="1"/>
  <c r="E93" i="47"/>
  <c r="E110" i="47" s="1"/>
  <c r="C58" i="47"/>
  <c r="D93" i="47"/>
  <c r="D110" i="47" s="1"/>
  <c r="G77" i="46"/>
  <c r="J92" i="45"/>
  <c r="J93" i="45"/>
  <c r="E92" i="45"/>
  <c r="R92" i="45" s="1"/>
  <c r="E93" i="45"/>
  <c r="C110" i="47" l="1"/>
  <c r="C93" i="47"/>
  <c r="R93" i="45"/>
  <c r="J100" i="45"/>
  <c r="J99" i="45"/>
  <c r="J98" i="45"/>
  <c r="J97" i="45"/>
  <c r="J96" i="45"/>
  <c r="J95" i="45"/>
  <c r="J94" i="45"/>
  <c r="J91" i="45"/>
  <c r="J106" i="45"/>
  <c r="J107" i="45"/>
  <c r="J80" i="45" l="1"/>
  <c r="J81" i="45"/>
  <c r="J82" i="45"/>
  <c r="J83" i="45"/>
  <c r="J84" i="45"/>
  <c r="J85" i="45"/>
  <c r="J86" i="45"/>
  <c r="J87" i="45"/>
  <c r="J88" i="45"/>
  <c r="G72" i="46" l="1"/>
  <c r="G14" i="45"/>
  <c r="H14" i="45"/>
  <c r="I14" i="45"/>
  <c r="K14" i="45"/>
  <c r="L14" i="45"/>
  <c r="M14" i="45"/>
  <c r="N14" i="45"/>
  <c r="O14" i="45"/>
  <c r="G53" i="46" l="1"/>
  <c r="H59" i="46" l="1"/>
  <c r="I59" i="46"/>
  <c r="J59" i="46"/>
  <c r="E81" i="45"/>
  <c r="E82" i="45"/>
  <c r="E83" i="45"/>
  <c r="E84" i="45"/>
  <c r="E85" i="45"/>
  <c r="R85" i="45" s="1"/>
  <c r="E86" i="45"/>
  <c r="E87" i="45"/>
  <c r="E88" i="45"/>
  <c r="R88" i="45" s="1"/>
  <c r="F74" i="45"/>
  <c r="G74" i="45"/>
  <c r="H74" i="45"/>
  <c r="I74" i="45"/>
  <c r="K74" i="45"/>
  <c r="L74" i="45"/>
  <c r="M74" i="45"/>
  <c r="N74" i="45"/>
  <c r="O74" i="45"/>
  <c r="P74" i="45"/>
  <c r="Q74" i="45"/>
  <c r="F30" i="45" l="1"/>
  <c r="G30" i="45"/>
  <c r="H30" i="45"/>
  <c r="K30" i="45"/>
  <c r="L30" i="45"/>
  <c r="M30" i="45"/>
  <c r="N30" i="45"/>
  <c r="O30" i="45"/>
  <c r="P30" i="45"/>
  <c r="Q30" i="45"/>
  <c r="J45" i="45"/>
  <c r="R45" i="45" s="1"/>
  <c r="G81" i="46" l="1"/>
  <c r="F90" i="45" l="1"/>
  <c r="G90" i="45"/>
  <c r="H90" i="45"/>
  <c r="I90" i="45"/>
  <c r="K90" i="45"/>
  <c r="L90" i="45"/>
  <c r="M90" i="45"/>
  <c r="N90" i="45"/>
  <c r="O90" i="45"/>
  <c r="P90" i="45"/>
  <c r="Q90" i="45"/>
  <c r="S90" i="45"/>
  <c r="T90" i="45"/>
  <c r="U90" i="45"/>
  <c r="V90" i="45"/>
  <c r="R101" i="45"/>
  <c r="E94" i="45"/>
  <c r="E95" i="45"/>
  <c r="R95" i="45" s="1"/>
  <c r="J23" i="45" l="1"/>
  <c r="R23" i="45" s="1"/>
  <c r="J24" i="45"/>
  <c r="R24" i="45" s="1"/>
  <c r="J25" i="45"/>
  <c r="H74" i="46" l="1"/>
  <c r="I74" i="46"/>
  <c r="J74" i="46"/>
  <c r="G79" i="46"/>
  <c r="G80" i="46"/>
  <c r="G78" i="46" l="1"/>
  <c r="G76" i="46"/>
  <c r="G75" i="46"/>
  <c r="G106" i="46" l="1"/>
  <c r="G105" i="46"/>
  <c r="G104" i="46"/>
  <c r="J103" i="46"/>
  <c r="J102" i="46" s="1"/>
  <c r="I103" i="46"/>
  <c r="I102" i="46" s="1"/>
  <c r="H103" i="46"/>
  <c r="H102" i="46" s="1"/>
  <c r="G101" i="46"/>
  <c r="G100" i="46"/>
  <c r="G97" i="46"/>
  <c r="G96" i="46"/>
  <c r="G95" i="46"/>
  <c r="G94" i="46"/>
  <c r="G93" i="46"/>
  <c r="G92" i="46"/>
  <c r="G91" i="46"/>
  <c r="G90" i="46"/>
  <c r="G89" i="46"/>
  <c r="G88" i="46"/>
  <c r="G87" i="46"/>
  <c r="G86" i="46"/>
  <c r="G85" i="46"/>
  <c r="G84" i="46"/>
  <c r="G83" i="46"/>
  <c r="G82" i="46"/>
  <c r="J73" i="46"/>
  <c r="I73" i="46"/>
  <c r="G71" i="46"/>
  <c r="G70" i="46"/>
  <c r="G69" i="46"/>
  <c r="G68" i="46"/>
  <c r="G67" i="46"/>
  <c r="G66" i="46"/>
  <c r="G65" i="46"/>
  <c r="G64" i="46"/>
  <c r="G63" i="46"/>
  <c r="G62" i="46"/>
  <c r="G61" i="46"/>
  <c r="G60" i="46"/>
  <c r="J58" i="46"/>
  <c r="I58" i="46"/>
  <c r="H58" i="46"/>
  <c r="G57" i="46"/>
  <c r="G56" i="46"/>
  <c r="G55" i="46"/>
  <c r="G52" i="46"/>
  <c r="G51" i="46"/>
  <c r="G50" i="46"/>
  <c r="G49" i="46"/>
  <c r="G48" i="46"/>
  <c r="G47" i="46"/>
  <c r="G46" i="46"/>
  <c r="G45" i="46"/>
  <c r="G44" i="46"/>
  <c r="G43" i="46"/>
  <c r="G42" i="46"/>
  <c r="G41" i="46"/>
  <c r="G40" i="46"/>
  <c r="G39" i="46"/>
  <c r="J38" i="46"/>
  <c r="J37" i="46" s="1"/>
  <c r="I38" i="46"/>
  <c r="I37" i="46" s="1"/>
  <c r="H38" i="46"/>
  <c r="H37" i="46" s="1"/>
  <c r="G36" i="46"/>
  <c r="G35" i="46"/>
  <c r="G34" i="46"/>
  <c r="J33" i="46"/>
  <c r="J32" i="46" s="1"/>
  <c r="I33" i="46"/>
  <c r="I32" i="46" s="1"/>
  <c r="H33" i="46"/>
  <c r="G31" i="46"/>
  <c r="G30" i="46"/>
  <c r="G29" i="46"/>
  <c r="G28" i="46"/>
  <c r="G27" i="46"/>
  <c r="G26" i="46"/>
  <c r="G25" i="46"/>
  <c r="G24" i="46"/>
  <c r="G23" i="46"/>
  <c r="G21" i="46"/>
  <c r="G20" i="46"/>
  <c r="G19" i="46"/>
  <c r="G18" i="46"/>
  <c r="G17" i="46"/>
  <c r="G16" i="46"/>
  <c r="J15" i="46"/>
  <c r="J14" i="46" s="1"/>
  <c r="I15" i="46"/>
  <c r="I14" i="46" s="1"/>
  <c r="H15" i="46"/>
  <c r="H14" i="46" s="1"/>
  <c r="E134" i="45"/>
  <c r="R133" i="45"/>
  <c r="R142" i="45" s="1"/>
  <c r="Q133" i="45"/>
  <c r="Q142" i="45" s="1"/>
  <c r="P133" i="45"/>
  <c r="P142" i="45" s="1"/>
  <c r="O133" i="45"/>
  <c r="O142" i="45" s="1"/>
  <c r="N133" i="45"/>
  <c r="N142" i="45" s="1"/>
  <c r="M133" i="45"/>
  <c r="M142" i="45" s="1"/>
  <c r="L133" i="45"/>
  <c r="L142" i="45" s="1"/>
  <c r="K133" i="45"/>
  <c r="J133" i="45"/>
  <c r="J142" i="45" s="1"/>
  <c r="I133" i="45"/>
  <c r="I142" i="45" s="1"/>
  <c r="H133" i="45"/>
  <c r="H142" i="45" s="1"/>
  <c r="G133" i="45"/>
  <c r="G142" i="45" s="1"/>
  <c r="F133" i="45"/>
  <c r="F142" i="45" s="1"/>
  <c r="E133" i="45"/>
  <c r="J125" i="45"/>
  <c r="E125" i="45"/>
  <c r="J124" i="45"/>
  <c r="R124" i="45" s="1"/>
  <c r="J123" i="45"/>
  <c r="E123" i="45"/>
  <c r="J122" i="45"/>
  <c r="R122" i="45" s="1"/>
  <c r="J121" i="45"/>
  <c r="E121" i="45"/>
  <c r="Q120" i="45"/>
  <c r="Q119" i="45" s="1"/>
  <c r="P120" i="45"/>
  <c r="P119" i="45" s="1"/>
  <c r="O120" i="45"/>
  <c r="O119" i="45" s="1"/>
  <c r="N120" i="45"/>
  <c r="N119" i="45" s="1"/>
  <c r="M120" i="45"/>
  <c r="M119" i="45" s="1"/>
  <c r="L120" i="45"/>
  <c r="L119" i="45" s="1"/>
  <c r="K120" i="45"/>
  <c r="K119" i="45" s="1"/>
  <c r="I120" i="45"/>
  <c r="H120" i="45"/>
  <c r="H119" i="45" s="1"/>
  <c r="G120" i="45"/>
  <c r="G119" i="45" s="1"/>
  <c r="F120" i="45"/>
  <c r="F119" i="45" s="1"/>
  <c r="I119" i="45"/>
  <c r="J118" i="45"/>
  <c r="J117" i="45" s="1"/>
  <c r="J116" i="45" s="1"/>
  <c r="E118" i="45"/>
  <c r="Q117" i="45"/>
  <c r="Q116" i="45" s="1"/>
  <c r="P117" i="45"/>
  <c r="P116" i="45" s="1"/>
  <c r="O117" i="45"/>
  <c r="O116" i="45" s="1"/>
  <c r="N117" i="45"/>
  <c r="N116" i="45" s="1"/>
  <c r="M117" i="45"/>
  <c r="M116" i="45" s="1"/>
  <c r="L117" i="45"/>
  <c r="L116" i="45" s="1"/>
  <c r="K117" i="45"/>
  <c r="K116" i="45" s="1"/>
  <c r="I117" i="45"/>
  <c r="I116" i="45" s="1"/>
  <c r="H117" i="45"/>
  <c r="H116" i="45" s="1"/>
  <c r="G117" i="45"/>
  <c r="G116" i="45" s="1"/>
  <c r="F117" i="45"/>
  <c r="F116" i="45" s="1"/>
  <c r="J115" i="45"/>
  <c r="E115" i="45"/>
  <c r="J114" i="45"/>
  <c r="E114" i="45"/>
  <c r="J113" i="45"/>
  <c r="E113" i="45"/>
  <c r="Q112" i="45"/>
  <c r="Q111" i="45" s="1"/>
  <c r="P112" i="45"/>
  <c r="P111" i="45" s="1"/>
  <c r="O112" i="45"/>
  <c r="O111" i="45" s="1"/>
  <c r="N112" i="45"/>
  <c r="N111" i="45" s="1"/>
  <c r="M112" i="45"/>
  <c r="M111" i="45" s="1"/>
  <c r="L112" i="45"/>
  <c r="L111" i="45" s="1"/>
  <c r="K112" i="45"/>
  <c r="K111" i="45" s="1"/>
  <c r="I112" i="45"/>
  <c r="I111" i="45" s="1"/>
  <c r="H112" i="45"/>
  <c r="H111" i="45" s="1"/>
  <c r="G112" i="45"/>
  <c r="G111" i="45" s="1"/>
  <c r="F112" i="45"/>
  <c r="F111" i="45" s="1"/>
  <c r="J110" i="45"/>
  <c r="E110" i="45"/>
  <c r="J109" i="45"/>
  <c r="R103" i="45"/>
  <c r="R102" i="45"/>
  <c r="E100" i="45"/>
  <c r="E99" i="45"/>
  <c r="E98" i="45"/>
  <c r="E97" i="45"/>
  <c r="E96" i="45"/>
  <c r="E91" i="45"/>
  <c r="Q89" i="45"/>
  <c r="P89" i="45"/>
  <c r="O89" i="45"/>
  <c r="N89" i="45"/>
  <c r="M89" i="45"/>
  <c r="L89" i="45"/>
  <c r="K89" i="45"/>
  <c r="I89" i="45"/>
  <c r="H89" i="45"/>
  <c r="G89" i="45"/>
  <c r="F89" i="45"/>
  <c r="R87" i="45"/>
  <c r="R86" i="45"/>
  <c r="R84" i="45"/>
  <c r="R83" i="45"/>
  <c r="R82" i="45"/>
  <c r="R81" i="45"/>
  <c r="E80" i="45"/>
  <c r="J79" i="45"/>
  <c r="E79" i="45"/>
  <c r="J78" i="45"/>
  <c r="E78" i="45"/>
  <c r="J77" i="45"/>
  <c r="E77" i="45"/>
  <c r="J76" i="45"/>
  <c r="E76" i="45"/>
  <c r="J75" i="45"/>
  <c r="E75" i="45"/>
  <c r="Q73" i="45"/>
  <c r="P73" i="45"/>
  <c r="O73" i="45"/>
  <c r="N73" i="45"/>
  <c r="M73" i="45"/>
  <c r="L73" i="45"/>
  <c r="K73" i="45"/>
  <c r="I73" i="45"/>
  <c r="H73" i="45"/>
  <c r="G73" i="45"/>
  <c r="F73" i="45"/>
  <c r="E72" i="45"/>
  <c r="R72" i="45" s="1"/>
  <c r="J71" i="45"/>
  <c r="E71" i="45"/>
  <c r="J70" i="45"/>
  <c r="E70" i="45"/>
  <c r="J69" i="45"/>
  <c r="E69" i="45"/>
  <c r="J68" i="45"/>
  <c r="E68" i="45"/>
  <c r="J67" i="45"/>
  <c r="E67" i="45"/>
  <c r="J66" i="45"/>
  <c r="E66" i="45"/>
  <c r="J65" i="45"/>
  <c r="E65" i="45"/>
  <c r="J64" i="45"/>
  <c r="E64" i="45"/>
  <c r="J63" i="45"/>
  <c r="E63" i="45"/>
  <c r="Q62" i="45"/>
  <c r="Q47" i="45" s="1"/>
  <c r="Q46" i="45" s="1"/>
  <c r="J62" i="45"/>
  <c r="E62" i="45"/>
  <c r="J61" i="45"/>
  <c r="E61" i="45"/>
  <c r="J60" i="45"/>
  <c r="E60" i="45"/>
  <c r="J59" i="45"/>
  <c r="E59" i="45"/>
  <c r="J58" i="45"/>
  <c r="E58" i="45"/>
  <c r="J57" i="45"/>
  <c r="E57" i="45"/>
  <c r="J56" i="45"/>
  <c r="E56" i="45"/>
  <c r="J55" i="45"/>
  <c r="E55" i="45"/>
  <c r="J54" i="45"/>
  <c r="E54" i="45"/>
  <c r="J53" i="45"/>
  <c r="E53" i="45"/>
  <c r="J52" i="45"/>
  <c r="E52" i="45"/>
  <c r="J51" i="45"/>
  <c r="E51" i="45"/>
  <c r="J50" i="45"/>
  <c r="E50" i="45"/>
  <c r="J49" i="45"/>
  <c r="E49" i="45"/>
  <c r="J48" i="45"/>
  <c r="E48" i="45"/>
  <c r="P47" i="45"/>
  <c r="P46" i="45" s="1"/>
  <c r="O47" i="45"/>
  <c r="O46" i="45" s="1"/>
  <c r="N47" i="45"/>
  <c r="N46" i="45" s="1"/>
  <c r="M47" i="45"/>
  <c r="M46" i="45" s="1"/>
  <c r="L47" i="45"/>
  <c r="L46" i="45" s="1"/>
  <c r="K47" i="45"/>
  <c r="K46" i="45" s="1"/>
  <c r="I47" i="45"/>
  <c r="I46" i="45" s="1"/>
  <c r="H47" i="45"/>
  <c r="H46" i="45" s="1"/>
  <c r="G47" i="45"/>
  <c r="G46" i="45" s="1"/>
  <c r="F47" i="45"/>
  <c r="F46" i="45" s="1"/>
  <c r="J44" i="45"/>
  <c r="E44" i="45"/>
  <c r="E43" i="45"/>
  <c r="R43" i="45" s="1"/>
  <c r="J42" i="45"/>
  <c r="E42" i="45"/>
  <c r="J41" i="45"/>
  <c r="E41" i="45"/>
  <c r="E40" i="45"/>
  <c r="R40" i="45" s="1"/>
  <c r="J39" i="45"/>
  <c r="E39" i="45"/>
  <c r="J38" i="45"/>
  <c r="E38" i="45"/>
  <c r="J37" i="45"/>
  <c r="E37" i="45"/>
  <c r="J36" i="45"/>
  <c r="E36" i="45"/>
  <c r="J35" i="45"/>
  <c r="E35" i="45"/>
  <c r="J34" i="45"/>
  <c r="E34" i="45"/>
  <c r="J33" i="45"/>
  <c r="E33" i="45"/>
  <c r="J32" i="45"/>
  <c r="E32" i="45"/>
  <c r="J31" i="45"/>
  <c r="E31" i="45"/>
  <c r="Q29" i="45"/>
  <c r="P29" i="45"/>
  <c r="O29" i="45"/>
  <c r="N29" i="45"/>
  <c r="M29" i="45"/>
  <c r="L29" i="45"/>
  <c r="K29" i="45"/>
  <c r="H29" i="45"/>
  <c r="G29" i="45"/>
  <c r="F29" i="45"/>
  <c r="R26" i="45"/>
  <c r="R25" i="45"/>
  <c r="J22" i="45"/>
  <c r="R22" i="45" s="1"/>
  <c r="J21" i="45"/>
  <c r="R21" i="45" s="1"/>
  <c r="J20" i="45"/>
  <c r="R20" i="45" s="1"/>
  <c r="J19" i="45"/>
  <c r="R19" i="45" s="1"/>
  <c r="J17" i="45"/>
  <c r="J16" i="45"/>
  <c r="J15" i="45"/>
  <c r="Q14" i="45"/>
  <c r="P14" i="45"/>
  <c r="O13" i="45"/>
  <c r="L13" i="45"/>
  <c r="K13" i="45"/>
  <c r="F14" i="45"/>
  <c r="F13" i="45" s="1"/>
  <c r="F35" i="44"/>
  <c r="E35" i="44"/>
  <c r="D35" i="44"/>
  <c r="F34" i="44"/>
  <c r="E34" i="44"/>
  <c r="C34" i="44" s="1"/>
  <c r="D34" i="44"/>
  <c r="C31" i="44"/>
  <c r="D30" i="44"/>
  <c r="C30" i="44"/>
  <c r="F29" i="44"/>
  <c r="E29" i="44"/>
  <c r="D29" i="44"/>
  <c r="C29" i="44"/>
  <c r="C28" i="44"/>
  <c r="D27" i="44"/>
  <c r="C27" i="44" s="1"/>
  <c r="F26" i="44"/>
  <c r="E26" i="44"/>
  <c r="D26" i="44"/>
  <c r="D25" i="44" s="1"/>
  <c r="C26" i="44"/>
  <c r="F25" i="44"/>
  <c r="E25" i="44"/>
  <c r="C22" i="44"/>
  <c r="C21" i="44"/>
  <c r="F20" i="44"/>
  <c r="E20" i="44"/>
  <c r="D20" i="44"/>
  <c r="C20" i="44" s="1"/>
  <c r="F19" i="44"/>
  <c r="E19" i="44"/>
  <c r="D19" i="44"/>
  <c r="C19" i="44"/>
  <c r="C18" i="44"/>
  <c r="C17" i="44"/>
  <c r="F16" i="44"/>
  <c r="F15" i="44" s="1"/>
  <c r="F23" i="44" s="1"/>
  <c r="E16" i="44"/>
  <c r="E15" i="44" s="1"/>
  <c r="E23" i="44" s="1"/>
  <c r="D16" i="44"/>
  <c r="D15" i="44" s="1"/>
  <c r="R35" i="45" l="1"/>
  <c r="R114" i="45"/>
  <c r="R44" i="45"/>
  <c r="J14" i="45"/>
  <c r="J13" i="45" s="1"/>
  <c r="L33" i="46"/>
  <c r="R113" i="45"/>
  <c r="R77" i="45"/>
  <c r="R15" i="45"/>
  <c r="J74" i="45"/>
  <c r="J73" i="45" s="1"/>
  <c r="E74" i="45"/>
  <c r="J30" i="45"/>
  <c r="J29" i="45" s="1"/>
  <c r="R64" i="45"/>
  <c r="G59" i="46"/>
  <c r="E30" i="45"/>
  <c r="E29" i="45" s="1"/>
  <c r="J90" i="45"/>
  <c r="J89" i="45" s="1"/>
  <c r="R58" i="45"/>
  <c r="R49" i="45"/>
  <c r="R61" i="45"/>
  <c r="R98" i="45"/>
  <c r="G74" i="46"/>
  <c r="L38" i="46"/>
  <c r="R34" i="45"/>
  <c r="R38" i="45"/>
  <c r="R99" i="45"/>
  <c r="R67" i="45"/>
  <c r="R105" i="45"/>
  <c r="R76" i="45"/>
  <c r="R33" i="45"/>
  <c r="R78" i="45"/>
  <c r="R17" i="45"/>
  <c r="R56" i="45"/>
  <c r="R110" i="45"/>
  <c r="R50" i="45"/>
  <c r="R69" i="45"/>
  <c r="R79" i="45"/>
  <c r="R51" i="45"/>
  <c r="R55" i="45"/>
  <c r="R66" i="45"/>
  <c r="R70" i="45"/>
  <c r="R118" i="45"/>
  <c r="R16" i="45"/>
  <c r="R63" i="45"/>
  <c r="R52" i="45"/>
  <c r="R60" i="45"/>
  <c r="Q126" i="45"/>
  <c r="R71" i="45"/>
  <c r="R68" i="45"/>
  <c r="R80" i="45"/>
  <c r="R96" i="45"/>
  <c r="G103" i="46"/>
  <c r="G102" i="46" s="1"/>
  <c r="H126" i="45"/>
  <c r="G58" i="46"/>
  <c r="L59" i="46"/>
  <c r="L15" i="46"/>
  <c r="G33" i="46"/>
  <c r="G32" i="46" s="1"/>
  <c r="H32" i="46"/>
  <c r="F33" i="44"/>
  <c r="F32" i="44" s="1"/>
  <c r="F36" i="44" s="1"/>
  <c r="E33" i="44"/>
  <c r="E32" i="44" s="1"/>
  <c r="E36" i="44" s="1"/>
  <c r="C35" i="44"/>
  <c r="D33" i="44"/>
  <c r="D32" i="44" s="1"/>
  <c r="C16" i="44"/>
  <c r="E112" i="45"/>
  <c r="E111" i="45" s="1"/>
  <c r="J112" i="45"/>
  <c r="J111" i="45" s="1"/>
  <c r="L74" i="46"/>
  <c r="G15" i="46"/>
  <c r="G14" i="46" s="1"/>
  <c r="G38" i="46"/>
  <c r="G37" i="46" s="1"/>
  <c r="R91" i="45"/>
  <c r="H107" i="46"/>
  <c r="I107" i="46"/>
  <c r="R107" i="45"/>
  <c r="R48" i="45"/>
  <c r="R59" i="45"/>
  <c r="R65" i="45"/>
  <c r="R53" i="45"/>
  <c r="R57" i="45"/>
  <c r="J47" i="45"/>
  <c r="J46" i="45" s="1"/>
  <c r="R54" i="45"/>
  <c r="R75" i="45"/>
  <c r="R42" i="45"/>
  <c r="R62" i="45"/>
  <c r="E135" i="45"/>
  <c r="G126" i="45"/>
  <c r="P126" i="45"/>
  <c r="R39" i="45"/>
  <c r="N126" i="45"/>
  <c r="R41" i="45"/>
  <c r="R97" i="45"/>
  <c r="R106" i="45"/>
  <c r="R94" i="45"/>
  <c r="E90" i="45"/>
  <c r="E89" i="45" s="1"/>
  <c r="R109" i="45"/>
  <c r="M126" i="45"/>
  <c r="R36" i="45"/>
  <c r="R37" i="45"/>
  <c r="R32" i="45"/>
  <c r="P13" i="45"/>
  <c r="G13" i="45"/>
  <c r="H13" i="45"/>
  <c r="M13" i="45"/>
  <c r="E14" i="45"/>
  <c r="E13" i="45" s="1"/>
  <c r="N13" i="45"/>
  <c r="L126" i="45"/>
  <c r="K126" i="45"/>
  <c r="R121" i="45"/>
  <c r="J120" i="45"/>
  <c r="J119" i="45" s="1"/>
  <c r="R123" i="45"/>
  <c r="E120" i="45"/>
  <c r="E119" i="45" s="1"/>
  <c r="O126" i="45"/>
  <c r="R125" i="45"/>
  <c r="L103" i="46"/>
  <c r="H73" i="46"/>
  <c r="G73" i="46" s="1"/>
  <c r="J107" i="46"/>
  <c r="I13" i="45"/>
  <c r="Q13" i="45"/>
  <c r="R31" i="45"/>
  <c r="E47" i="45"/>
  <c r="R115" i="45"/>
  <c r="E117" i="45"/>
  <c r="R117" i="45" s="1"/>
  <c r="R100" i="45"/>
  <c r="F126" i="45"/>
  <c r="C15" i="44"/>
  <c r="C23" i="44" s="1"/>
  <c r="D23" i="44"/>
  <c r="C25" i="44"/>
  <c r="R112" i="45" l="1"/>
  <c r="I36" i="44"/>
  <c r="R74" i="45"/>
  <c r="R73" i="45" s="1"/>
  <c r="R30" i="45"/>
  <c r="R29" i="45" s="1"/>
  <c r="R90" i="45"/>
  <c r="R120" i="45"/>
  <c r="R119" i="45" s="1"/>
  <c r="C32" i="44"/>
  <c r="C36" i="44" s="1"/>
  <c r="D36" i="44"/>
  <c r="C33" i="44"/>
  <c r="R14" i="45"/>
  <c r="R13" i="45" s="1"/>
  <c r="R47" i="45"/>
  <c r="R46" i="45" s="1"/>
  <c r="T74" i="45"/>
  <c r="T112" i="45"/>
  <c r="T111" i="45"/>
  <c r="R111" i="45"/>
  <c r="G107" i="46"/>
  <c r="L107" i="46"/>
  <c r="L108" i="46"/>
  <c r="R89" i="45"/>
  <c r="E73" i="45"/>
  <c r="T73" i="45" s="1"/>
  <c r="T30" i="45"/>
  <c r="T29" i="45"/>
  <c r="T14" i="45"/>
  <c r="J126" i="45"/>
  <c r="T129" i="45" s="1"/>
  <c r="T13" i="45"/>
  <c r="T89" i="45"/>
  <c r="T117" i="45"/>
  <c r="E116" i="45"/>
  <c r="T47" i="45"/>
  <c r="E46" i="45"/>
  <c r="T46" i="45" s="1"/>
  <c r="E126" i="45"/>
  <c r="R126" i="45" l="1"/>
  <c r="U126" i="45"/>
  <c r="T126" i="45"/>
  <c r="T116" i="45"/>
  <c r="R116" i="45"/>
  <c r="I30" i="45" l="1"/>
  <c r="I29" i="45" s="1"/>
  <c r="I126" i="45" l="1"/>
</calcChain>
</file>

<file path=xl/sharedStrings.xml><?xml version="1.0" encoding="utf-8"?>
<sst xmlns="http://schemas.openxmlformats.org/spreadsheetml/2006/main" count="1304" uniqueCount="617">
  <si>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</si>
  <si>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</si>
  <si>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</si>
  <si>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</si>
  <si>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</si>
  <si>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</si>
  <si>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</si>
  <si>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</si>
  <si>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</si>
  <si>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</si>
  <si>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</si>
  <si>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</si>
  <si>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</si>
  <si>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</si>
  <si>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</si>
  <si>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</si>
  <si>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</si>
  <si>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</si>
  <si>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</si>
  <si>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</si>
  <si>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</si>
  <si>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</si>
  <si>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</si>
  <si>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</si>
  <si>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</si>
  <si>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</si>
  <si>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</si>
  <si>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</si>
  <si>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</si>
  <si>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</si>
  <si>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</si>
  <si>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</si>
  <si>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</si>
  <si>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</si>
  <si>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</si>
  <si>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</si>
  <si>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</si>
  <si>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</si>
  <si>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</si>
  <si>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</si>
  <si>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</si>
  <si>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</si>
  <si>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</si>
  <si>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</si>
  <si>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</si>
  <si>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</si>
  <si>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</si>
  <si>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</si>
  <si>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</si>
  <si>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</si>
  <si>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</si>
  <si>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</si>
  <si>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</si>
  <si>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</si>
  <si>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</si>
  <si>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</si>
  <si>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</si>
  <si>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</si>
  <si>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</si>
  <si>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</si>
  <si>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</si>
  <si>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</si>
  <si>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</si>
  <si>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</si>
  <si>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</si>
  <si>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</si>
  <si>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</si>
  <si>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</si>
  <si>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</si>
  <si>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</si>
  <si>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</si>
  <si>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</si>
  <si>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</si>
  <si>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</si>
  <si>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</si>
  <si>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</si>
  <si>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</si>
  <si>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</si>
  <si>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</si>
  <si>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</si>
  <si>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</si>
  <si>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</si>
  <si>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</si>
  <si>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</si>
  <si>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</si>
  <si>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</si>
  <si>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</si>
  <si>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</si>
  <si>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</si>
  <si>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</si>
  <si>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</si>
  <si>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</si>
  <si>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</si>
  <si>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</si>
  <si>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</si>
  <si>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</si>
  <si>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</si>
  <si>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</si>
  <si>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</si>
  <si>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</si>
  <si>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</si>
  <si>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</si>
  <si>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</si>
  <si>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</si>
  <si>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</si>
  <si>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</si>
  <si>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</si>
  <si>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</si>
  <si>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</si>
  <si>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</si>
  <si>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</si>
  <si>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</si>
  <si>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</si>
  <si>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</si>
  <si>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</si>
  <si>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</si>
  <si>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</si>
  <si>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</si>
  <si>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</si>
  <si>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</si>
  <si>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</si>
  <si>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</si>
  <si>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</si>
  <si>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</si>
  <si>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</si>
  <si>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</si>
  <si>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</si>
  <si>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</si>
  <si>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</si>
  <si>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</si>
  <si>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</si>
  <si>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</si>
  <si>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</si>
  <si>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</si>
  <si>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</si>
  <si>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</si>
  <si>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</si>
  <si>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</si>
  <si>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</si>
  <si>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</si>
  <si>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</si>
  <si>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</si>
  <si>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</si>
  <si>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</si>
  <si>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</si>
  <si>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</si>
  <si>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</si>
  <si>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</si>
  <si>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</si>
  <si>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</si>
  <si>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</si>
  <si>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</si>
  <si>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</si>
  <si>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</si>
  <si>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</si>
  <si>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</si>
  <si>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</si>
  <si>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</si>
  <si>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</si>
  <si>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</si>
  <si>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</si>
  <si>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</si>
  <si>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</si>
  <si>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</si>
  <si>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</si>
  <si>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</si>
  <si>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</si>
  <si>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</si>
  <si>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</si>
  <si>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</si>
  <si>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</si>
  <si>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</si>
  <si>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</si>
  <si>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</si>
  <si>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</si>
  <si>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</si>
  <si>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</si>
  <si>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</si>
  <si>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</si>
  <si>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</si>
  <si>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</si>
  <si>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</si>
  <si>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</si>
  <si>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</si>
  <si>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</si>
  <si>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</si>
  <si>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</si>
  <si>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</si>
  <si>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</si>
  <si>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</si>
  <si>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</si>
  <si>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</si>
  <si>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</si>
  <si>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</si>
  <si>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</si>
  <si>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</si>
  <si>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</si>
  <si>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</si>
  <si>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</si>
  <si>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</si>
  <si>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</si>
  <si>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</si>
  <si>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</si>
  <si>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</si>
  <si>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</si>
  <si>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</si>
  <si>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</si>
  <si>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</si>
  <si>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</si>
  <si>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</si>
  <si>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</si>
  <si>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</si>
  <si>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</si>
  <si>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</si>
  <si>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</si>
  <si>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</si>
  <si>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</si>
  <si>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</si>
  <si>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</si>
  <si>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</si>
  <si>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</si>
  <si>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</si>
  <si>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</si>
  <si>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</si>
  <si>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</si>
  <si>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</si>
  <si>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</si>
  <si>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</si>
  <si>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</si>
  <si>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</si>
  <si>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</si>
  <si>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</si>
  <si>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</si>
  <si>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</si>
  <si>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</si>
  <si>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</si>
  <si>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</si>
  <si>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</si>
  <si>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</si>
  <si>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</si>
  <si>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</si>
  <si>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</si>
  <si>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</si>
  <si>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</si>
  <si>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</si>
  <si>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</si>
  <si>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</si>
  <si>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</si>
  <si>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</si>
  <si>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</si>
  <si>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Інші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</si>
  <si>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</si>
  <si>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</si>
  <si>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</si>
  <si>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</si>
  <si>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</si>
  <si>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</si>
  <si>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</si>
  <si>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</si>
  <si>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</si>
  <si>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</si>
  <si>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</si>
  <si>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</si>
  <si>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</si>
  <si>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</si>
  <si>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</si>
  <si>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</si>
  <si>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</si>
  <si>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</si>
  <si>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</si>
  <si>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</si>
  <si>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</si>
  <si>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</si>
  <si>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</si>
  <si>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</si>
  <si>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</si>
  <si>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</si>
  <si>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</si>
  <si>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</si>
  <si>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</si>
  <si>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</si>
  <si>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</si>
  <si>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</si>
  <si>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</si>
  <si>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</si>
  <si>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</si>
  <si>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</si>
  <si>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</si>
  <si>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</si>
  <si>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</si>
  <si>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</si>
  <si>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</si>
  <si>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</si>
  <si>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</si>
  <si>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</si>
  <si>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</si>
  <si>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</si>
  <si>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</si>
  <si>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</si>
  <si>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</si>
  <si>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</si>
  <si>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</si>
  <si>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</si>
  <si>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</si>
  <si>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</si>
  <si>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</si>
  <si>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</si>
  <si>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</si>
  <si>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</si>
  <si>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</si>
  <si>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</si>
  <si>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</si>
  <si>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</si>
  <si>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</si>
  <si>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</si>
  <si>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</si>
  <si>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</si>
  <si>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</si>
  <si>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</si>
  <si>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</si>
  <si>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</si>
  <si>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</si>
  <si>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</si>
  <si>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</si>
  <si>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</si>
  <si>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</si>
  <si>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</si>
  <si>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</si>
  <si>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</si>
  <si>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</si>
  <si>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</si>
  <si>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</si>
  <si>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</si>
  <si>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</si>
  <si>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</si>
  <si>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</si>
  <si>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</si>
  <si>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</si>
  <si>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</si>
  <si>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</si>
  <si>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</si>
  <si>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</si>
  <si>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</si>
  <si>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</si>
  <si>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</si>
  <si>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</si>
  <si>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</si>
  <si>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</si>
  <si>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</si>
  <si>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</si>
  <si>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</si>
  <si>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</si>
  <si>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</si>
  <si>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</si>
  <si>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</si>
  <si>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</si>
  <si>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</si>
  <si>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</si>
  <si>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</si>
  <si>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</si>
  <si>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</si>
  <si>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>Керівництво і управління у відповідній сфері у містах (місті Києві), селищах, селах, територіальних громадах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</si>
  <si>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</si>
  <si>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</si>
  <si>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</si>
  <si>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</si>
  <si>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</si>
  <si>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</si>
  <si>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</si>
  <si>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</si>
  <si>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</si>
  <si>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</si>
  <si>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у тому числі  бюджет розвитку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</si>
  <si>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</si>
  <si>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</si>
  <si>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</si>
  <si>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</si>
  <si>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</si>
  <si>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</si>
  <si>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</si>
  <si>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</si>
  <si>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</si>
  <si>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</si>
  <si>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</si>
  <si>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</si>
  <si>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</si>
  <si>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</si>
  <si>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</si>
  <si>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</si>
  <si>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</si>
  <si>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</si>
  <si>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</si>
  <si>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</si>
  <si>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</si>
  <si>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</si>
  <si>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</si>
  <si>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</si>
  <si>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</si>
  <si>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</si>
  <si>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</si>
  <si>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</si>
  <si>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</si>
  <si>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</si>
  <si>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</si>
  <si>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</si>
  <si>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</si>
  <si>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</si>
  <si>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Рішення міської ради від 15.12.2020 №41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</si>
  <si>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</si>
  <si>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</si>
  <si>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</si>
  <si>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</si>
  <si>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</si>
  <si>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</si>
  <si>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</si>
  <si>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</si>
  <si>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</si>
  <si>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</si>
  <si>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</si>
  <si>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</si>
  <si>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</si>
  <si>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</si>
  <si>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</si>
  <si>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</si>
  <si>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</si>
  <si>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</si>
  <si>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</si>
  <si>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</si>
  <si>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</si>
  <si>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</si>
  <si>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</si>
  <si>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</si>
  <si>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</si>
  <si>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</si>
  <si>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</si>
  <si>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</si>
  <si>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</si>
  <si>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</si>
  <si>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</si>
  <si>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</si>
  <si>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</si>
  <si>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</si>
  <si>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</si>
  <si>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</si>
  <si>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</si>
  <si>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</si>
  <si>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</si>
  <si>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</si>
  <si>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</si>
  <si>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</si>
  <si>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</si>
  <si>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</si>
  <si>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</si>
  <si>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</si>
  <si>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</si>
  <si>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</si>
  <si>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</si>
  <si>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</si>
  <si>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</si>
  <si>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</si>
  <si>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</si>
  <si>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</si>
  <si>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</si>
  <si>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</si>
  <si>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</si>
  <si>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</si>
  <si>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</si>
  <si>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</si>
  <si>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</si>
  <si>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</si>
  <si>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</si>
  <si>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</si>
  <si>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</si>
  <si>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</si>
  <si>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</si>
  <si>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</si>
  <si>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</si>
  <si>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t>Зміни до фінансування                                                                                                                                     бюджету Вараської міської територіальної громади на 2023 рік</t>
  </si>
  <si>
    <t xml:space="preserve">Утримання та забезпечення діяльності центрів соціальних служб </t>
  </si>
  <si>
    <t>1753200000</t>
  </si>
  <si>
    <t>Зміни до доходів бюджету Вараської міської територіальної громади на 2023 рік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</si>
  <si>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</si>
  <si>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</si>
  <si>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0818240</t>
  </si>
  <si>
    <t>1218240</t>
  </si>
  <si>
    <t>0219770</t>
  </si>
  <si>
    <t>0219800</t>
  </si>
  <si>
    <t>9800</t>
  </si>
  <si>
    <t>9770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</si>
  <si>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</si>
  <si>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Інші субвенції з місцевого бюджету 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</si>
  <si>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Міський голова                                               Олександр МЕНЗУЛ</t>
    </r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</si>
  <si>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</si>
  <si>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1200</t>
  </si>
  <si>
    <t>0611200</t>
  </si>
  <si>
    <t>Субвенція з місцевого бюджету за рахунок залишку коштів субвенції на надання державної підтримки особам з особливими освітніми потребами, що утворився на початок бюджетного періоду</t>
  </si>
  <si>
    <t>Кошти гарантійного та реєстраційного внесків, що визначені Законом України "Про оренду державного та комунального майна", які підлягають перерахуванню оператором електронного майданчика до відповідного бюджету</t>
  </si>
  <si>
    <t>Кошти за шкоду, що заподіяна на земельних ділянках державної та комунальної власності, які не надані у користування та не передані у власність, внаслідок їх самовільного зайняття, використання не за цільовим призначенням, зняття ґрунтового покриву (родючого шару ґрунту) без спеціального дозволу; відшкодування збитків за погіршення якості ґрунтового покриву тощо та за неодержання доходів у зв'язку з тимчасовим невикористанням земельних ділянок</t>
  </si>
  <si>
    <t xml:space="preserve">Місцеві податки та збори, що сплачуються (перераховуються) згідно з Податковим кодексом України 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</si>
  <si>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 рідин, що використовуються в електронних сигаретах, що оподатковується згідно з підпунктом 213.1.14 пункту 213.1 статті 213 Податкового кодексу України</t>
  </si>
  <si>
    <t>0611210</t>
  </si>
  <si>
    <t>1210</t>
  </si>
  <si>
    <t>Надання освіти за рахунок залишку коштів за субвенцією з державного бюджету місцевим бюджетам на надання державної підтримки особам з особливими освітніми потребами на кінець бюджетного періоду</t>
  </si>
  <si>
    <t>0819770</t>
  </si>
  <si>
    <t>1017640</t>
  </si>
  <si>
    <t>7640</t>
  </si>
  <si>
    <t>0470</t>
  </si>
  <si>
    <t>Заходи з енергозбереження</t>
  </si>
  <si>
    <t>1217390</t>
  </si>
  <si>
    <t>7390</t>
  </si>
  <si>
    <t>Розвиток мережі центрів надання адміністративних послуг</t>
  </si>
  <si>
    <t>Комплексна програма енергоефективності Вараської міської територіальної громади на 2021-2025 роки</t>
  </si>
  <si>
    <t>Рішення міської ради від 24.02.2021 №167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</si>
  <si>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2023 рік</t>
  </si>
  <si>
    <t>Рішення міської ради від 09.02.2023 №1797-РР-VIII</t>
  </si>
  <si>
    <t>1015049</t>
  </si>
  <si>
    <t>5049</t>
  </si>
  <si>
    <t>Виконання окремих заходів з реалізації соціального проекту "Активні парки - локації здорової України"</t>
  </si>
  <si>
    <t>Субвенція з місцевого бюджету на виконання окремих заходів з реалізації соціального проекту "Активні парки - локації здорової України" за рахунок відповідної субвенції з державного бюджету</t>
  </si>
  <si>
    <t xml:space="preserve">       до рішення Вараської міської ради</t>
  </si>
  <si>
    <t xml:space="preserve">Рентна плата за спеціальне використання лісових ресурсів </t>
  </si>
  <si>
    <t>Найменування згідно з класифікацією доходів бюджету</t>
  </si>
  <si>
    <t>Програма економічного і соціального розвитку Вараської міської  територіальної громади на 2023 рік</t>
  </si>
  <si>
    <t>Рішення міської ради від 21.12.2022 №1780-PP-VIII</t>
  </si>
  <si>
    <t>1216013</t>
  </si>
  <si>
    <t>6013</t>
  </si>
  <si>
    <t>Комплексна програма благоустрою та розвитку комунального господарства Вараської міської територіальної громади на 2021-2025 роки</t>
  </si>
  <si>
    <t>Забезпечення діяльності водопровідно-каналізаційного господарства</t>
  </si>
  <si>
    <t>Акцизний податок з реалізації суб'єктами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</si>
  <si>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41058100</t>
  </si>
  <si>
    <t>Субвенція з місцевого бюджету на розроблення комплексних планів просторового розвитку територій територіальних громад за рахунок залишку коштів відповідної субвенції з державного бюджету, що утворився на початок бюджетного періоду</t>
  </si>
  <si>
    <t>0619770</t>
  </si>
  <si>
    <t>1018340</t>
  </si>
  <si>
    <t>Комплексна програма соціальної підтримки Захисників і Захисниць України та членів їх сімей на 2023 -2025 роки</t>
  </si>
  <si>
    <t>Рішення міської ради від 07.06.2023 №1937-РР-VIII</t>
  </si>
  <si>
    <t>1212010</t>
  </si>
  <si>
    <t>________2023 року №________________</t>
  </si>
  <si>
    <t>Програма харчування учнів закладів загальної середньої освіти Вараської міської територіальної громади на 2023-2025 роки №5200-ПР-01</t>
  </si>
  <si>
    <t>Рішення міської ради від 02.12.2022 №1714-РР-VIII</t>
  </si>
  <si>
    <t>Субвенція з місцевого бюджету на створення мережі спеціалізованих служб підтримки осіб, які постраждали від домашнього насильства та/або насильства за ознакою статі за рахунок відповідної субвенції з державного бюджету</t>
  </si>
  <si>
    <t>1213124</t>
  </si>
  <si>
    <t>Міський голова                                               Олександр МЕНЗУЛ</t>
  </si>
  <si>
    <r>
      <t>Туристичний збір</t>
    </r>
    <r>
      <rPr>
        <sz val="14.5"/>
        <rFont val="Times New Roman"/>
        <family val="1"/>
        <charset val="204"/>
      </rPr>
      <t> </t>
    </r>
  </si>
  <si>
    <t>Податкові надходження</t>
  </si>
  <si>
    <t>0217130</t>
  </si>
  <si>
    <t>7130</t>
  </si>
  <si>
    <t>Здійснення заходів із землеустрою</t>
  </si>
  <si>
    <t>0421</t>
  </si>
  <si>
    <t>1217322</t>
  </si>
  <si>
    <t>Будівництво  медичних установ та закладів</t>
  </si>
  <si>
    <t>732</t>
  </si>
  <si>
    <t>1217330</t>
  </si>
  <si>
    <t>7330</t>
  </si>
  <si>
    <t>Будівництво інших об'єктів комунальної власності</t>
  </si>
  <si>
    <t xml:space="preserve">                                                        до рішення Вараської міської ради</t>
  </si>
  <si>
    <t>Зміни до міжбюджетних трансфертів на  2023 рік</t>
  </si>
  <si>
    <t xml:space="preserve">                                                         (код бюджету)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</si>
  <si>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</si>
  <si>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</si>
  <si>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</si>
  <si>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              Найменування бюджету - надавача міжбюджетного трансферту</t>
  </si>
  <si>
    <t xml:space="preserve">                          I. Трансферти до загального фонду бюджету</t>
  </si>
  <si>
    <t>х</t>
  </si>
  <si>
    <r>
      <rPr>
        <b/>
        <sz val="15"/>
        <rFont val="Times New Roman"/>
        <family val="1"/>
        <charset val="204"/>
      </rPr>
      <t>УСЬОГО</t>
    </r>
    <r>
      <rPr>
        <sz val="15"/>
        <rFont val="Times New Roman"/>
        <family val="1"/>
        <charset val="204"/>
      </rPr>
      <t xml:space="preserve"> за розділами I, II, у тому числі:</t>
    </r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</si>
  <si>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</si>
  <si>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</si>
  <si>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</si>
  <si>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</si>
  <si>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</si>
  <si>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</si>
  <si>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</si>
  <si>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>Обласний бюджет Рівненської області</t>
  </si>
  <si>
    <t>17317200000</t>
  </si>
  <si>
    <t>Районний бюджет Вараського району</t>
  </si>
  <si>
    <t>Для виконання "Програми виконання повноважень місцевими органами виконавчої влади щодо реалізації державної регіональної політики та впровадження реформ у Вараському районі на 2022 рік"</t>
  </si>
  <si>
    <t>9900000000</t>
  </si>
  <si>
    <t>Державний бюджет України</t>
  </si>
  <si>
    <t>Cубвенція для пожежно-рятувального підрозділу ДСНС у м.Вараш на виконання заходів комплексної програми розвитку цивільного захисту Вараської міської територіальній громаді на 2021 – 2025 роки</t>
  </si>
  <si>
    <t>Cубвенція для військової частини А7032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</si>
  <si>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Cубвенція для військової частини А7032  (для потреб військової частини А7073) на виконання заходів Програми мобілізаційної підготовки, мобілізації та оборонної роботи у Вараській міській територіальній громаді на 2022 – 2025 роки</t>
  </si>
  <si>
    <t>Cубвенція Головному управлінню Національної поліції в Рівненській області для забезпення участі у підготовці та виконанні завдань національного спротиву, забезпечення життєдіяльності населення і функціонування об'єктів інфраструктури (для забезпечення групи розмінування)</t>
  </si>
  <si>
    <t xml:space="preserve">                              II. Трансферти із спеціального фонду бюджету</t>
  </si>
  <si>
    <t>Для забезпення участі у підготовці та виконанні завдань національного спротиву, забезпечення життєдіяльності населення і функціонування об'єктів інфраструктури (виконання Програми підготовки територіальної оборони та місцевого населення до участі в русі національного спротиву в Вараському районі)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</si>
  <si>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</si>
  <si>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 xml:space="preserve">          Міський голова                                          Олександр МЕНЗУЛ</t>
  </si>
  <si>
    <t>Найменування інвестиційного проекту</t>
  </si>
  <si>
    <t xml:space="preserve">Загальний період реалізації проекту, (рік початку і завершення) </t>
  </si>
  <si>
    <t>Загальна вартість проекту, гривень</t>
  </si>
  <si>
    <t>Обсяг капітальних вкладень місцевого бюджету всього, гривень</t>
  </si>
  <si>
    <t>Очікуваний рівень готовності проекту на кінець 2023 року</t>
  </si>
  <si>
    <t>Будівництво самопливної каналізаційної мережі від колодязя №68 за адресою: м.Вараш проспект Шевченка Рівненської області (в тому числі коригування проектної документації)</t>
  </si>
  <si>
    <t>Будівництво водопровідної мережі Більськовільського ліцею, за адресою: вул. Шкільна, 14, с. Більська Воля, Вараського району, Рівненської області (в тому числі виготовлення проектної документації)</t>
  </si>
  <si>
    <t>Реконструкція системи водовідведення (з влаштуванням локальних очисних споруд) Більськовільського ліцею, за адресою: вул. Шкільна, 14, с. Більська Воля, Вараського району, Рівненської області (в тому числі виготовлення проектної документації)</t>
  </si>
  <si>
    <t>Будівництво водопровідної мережі Собіщицького ліцею, за адресою: вул.Леоніда Коляди 2, село Собіщиці, Вараського району, Рівненської області (виготовлення проектної документації)</t>
  </si>
  <si>
    <t>Будівництво укриття дошкільного навчального закладу (ясла-садок) №6 за адресою: мікрорайон Перемоги, 20, місто Вараш, Вараського району, Рівненської області (виготовлення проектної документації)</t>
  </si>
  <si>
    <t>7322</t>
  </si>
  <si>
    <t>Реконструкція приймального відділення Комунального некомерційного підприємства Вараської міської ради "Вараська багатопрофільна лікарня" за адресою: вул.Енергетиків, 23, м.Вараш, Рівненської області (виготовлення проектної документації)</t>
  </si>
  <si>
    <t>0617321</t>
  </si>
  <si>
    <t>Будівництво освітніх установ та закладів</t>
  </si>
  <si>
    <t>Капітальний ремонт (влаштування пандуса та ремонт приміщень басейну) будівлі Дошкільного навчального закладу (ясла-садок) №4 комбінованого типу Вараської міської ради Рівненської області за адресою: Рівненська область, м.Вараш, м-р. Будівельників, 54</t>
  </si>
  <si>
    <t>0611020</t>
  </si>
  <si>
    <t>Надання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</si>
  <si>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</t>
  </si>
  <si>
    <t>0816083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</si>
  <si>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</si>
  <si>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</si>
  <si>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Керівництво і управління у відповідній сфері у містах (місті Києві), селищах, селах, об’єднаних територіальних громадах</t>
  </si>
  <si>
    <t xml:space="preserve">в т.ч. за рахунок субвенції з  місцевого бюджету  на 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 за рахунок відповідної субвенції з державного бюджету </t>
  </si>
  <si>
    <t xml:space="preserve">                                                    _________2023 року  № ________
</t>
  </si>
  <si>
    <t>Будівництво системи відеоспостереження комунального некомерційного підприємства Вараської міської ради «Вараська багатопрофільна лікарня» за адресою: вулиця Енергетиків, 23, місто Вараш, Вараського району, Рівненської області </t>
  </si>
  <si>
    <t>Обсяг капітальних вкладень місцевого бюджету у 2023 році, гривень</t>
  </si>
  <si>
    <t>Будівництво Мульчицької амбулаторії загальної практики сімейної медицини за адресою: вулиця Босихи, 18А, Вараського району, Рівненської області (виготовлення проектної документації)</t>
  </si>
  <si>
    <t>Реконструкція майдану Незалежності між будівлями №3а та №10 в місті Вараш, Вараського району, Рівненської області (виготовлення проектної документації)</t>
  </si>
  <si>
    <t>1217640</t>
  </si>
  <si>
    <t xml:space="preserve">Програма розвитку земельних відносин Вараської міської  територіальної громади на 2022-2026 роки </t>
  </si>
  <si>
    <t>Рішення міської ради від 22.12.2021 №1179</t>
  </si>
  <si>
    <t xml:space="preserve">                                                                   Додаток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</si>
</sst>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16"/>
      <color indexed="8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b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b/>
      <sz val="10"/>
      <color rgb="FFC00000"/>
      <name val="Helv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sz val="12"/>
      <color rgb="FFFF0000"/>
      <name val="Arial Cyr"/>
      <charset val="204"/>
    </font>
    <font>
      <b/>
      <sz val="14"/>
      <color rgb="FFFF0000"/>
      <name val="Arial Cyr"/>
      <charset val="204"/>
    </font>
    <font>
      <b/>
      <sz val="12"/>
      <color rgb="FFFF0000"/>
      <name val="Arial Cyr"/>
      <charset val="204"/>
    </font>
    <font>
      <sz val="11"/>
      <name val="Arial Cyr"/>
      <charset val="204"/>
    </font>
    <font>
      <sz val="14"/>
      <name val="Helv"/>
      <charset val="204"/>
    </font>
    <font>
      <b/>
      <sz val="22"/>
      <color theme="0"/>
      <name val="Times New Roman"/>
      <family val="1"/>
      <charset val="204"/>
    </font>
    <font>
      <u/>
      <sz val="16"/>
      <name val="Times New Roman"/>
      <family val="1"/>
      <charset val="204"/>
    </font>
    <font>
      <i/>
      <sz val="14"/>
      <name val="Times New Roman Cyr"/>
      <family val="1"/>
      <charset val="204"/>
    </font>
    <font>
      <i/>
      <sz val="14"/>
      <name val="Times New Roman"/>
      <family val="1"/>
    </font>
    <font>
      <b/>
      <i/>
      <sz val="14"/>
      <name val="Times New Roman"/>
      <family val="1"/>
    </font>
    <font>
      <i/>
      <sz val="14"/>
      <name val="Times New Roman CYR"/>
      <charset val="204"/>
    </font>
    <font>
      <u/>
      <sz val="16"/>
      <color indexed="8"/>
      <name val="Times New Roman"/>
      <family val="1"/>
      <charset val="204"/>
    </font>
    <font>
      <sz val="12"/>
      <color rgb="FFFF0000"/>
      <name val="Helv"/>
      <charset val="204"/>
    </font>
    <font>
      <b/>
      <sz val="14"/>
      <color indexed="8"/>
      <name val="Times New Roman"/>
      <family val="1"/>
      <charset val="204"/>
    </font>
    <font>
      <b/>
      <sz val="18"/>
      <color theme="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3"/>
      <name val="Times New Roman Cyr"/>
      <charset val="204"/>
    </font>
    <font>
      <sz val="14"/>
      <color rgb="FFFF0000"/>
      <name val="Arial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5"/>
      <color indexed="8"/>
      <name val="Times New Roman"/>
      <family val="1"/>
      <charset val="204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5"/>
      <color rgb="FF000000"/>
      <name val="Times New Roman"/>
      <family val="1"/>
      <charset val="204"/>
    </font>
    <font>
      <sz val="15"/>
      <color rgb="FF000000"/>
      <name val="Times New Roman"/>
      <family val="1"/>
      <charset val="204"/>
    </font>
    <font>
      <sz val="15"/>
      <color indexed="8"/>
      <name val="Times New Roman"/>
      <family val="1"/>
      <charset val="204"/>
    </font>
    <font>
      <sz val="19"/>
      <color indexed="8"/>
      <name val="Times New Roman"/>
      <family val="1"/>
      <charset val="204"/>
    </font>
    <font>
      <b/>
      <sz val="14.5"/>
      <color indexed="8"/>
      <name val="Times New Roman"/>
      <family val="1"/>
      <charset val="204"/>
    </font>
    <font>
      <sz val="14.5"/>
      <name val="Times New Roman"/>
      <family val="1"/>
      <charset val="204"/>
    </font>
    <font>
      <b/>
      <sz val="14.5"/>
      <name val="Times New Roman"/>
      <family val="1"/>
      <charset val="204"/>
    </font>
    <font>
      <b/>
      <sz val="14.5"/>
      <color rgb="FF000000"/>
      <name val="Times New Roman"/>
      <family val="1"/>
      <charset val="204"/>
    </font>
    <font>
      <sz val="14.5"/>
      <color rgb="FF000000"/>
      <name val="Times New Roman"/>
      <family val="1"/>
      <charset val="204"/>
    </font>
    <font>
      <sz val="14.5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sz val="13"/>
      <name val="Arial Cyr"/>
      <charset val="204"/>
    </font>
    <font>
      <sz val="13"/>
      <color rgb="FFFF0000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i/>
      <sz val="13"/>
      <color rgb="FFFF0000"/>
      <name val="Times New Roman"/>
      <family val="1"/>
      <charset val="204"/>
    </font>
    <font>
      <i/>
      <sz val="14"/>
      <name val="Arial Cyr"/>
      <charset val="204"/>
    </font>
    <font>
      <sz val="12"/>
      <name val="Arial Cyr"/>
      <family val="2"/>
      <charset val="204"/>
    </font>
    <font>
      <i/>
      <sz val="10"/>
      <name val="Times New Roman"/>
      <family val="1"/>
      <charset val="204"/>
    </font>
    <font>
      <i/>
      <sz val="12"/>
      <name val="Arial Cyr"/>
      <family val="2"/>
      <charset val="204"/>
    </font>
    <font>
      <sz val="14"/>
      <name val="Arial Cyr"/>
      <family val="2"/>
      <charset val="204"/>
    </font>
    <font>
      <sz val="13"/>
      <name val="Times New Roman"/>
      <family val="1"/>
    </font>
    <font>
      <sz val="14"/>
      <color rgb="FFFF0000"/>
      <name val="Arial Cyr"/>
      <family val="2"/>
      <charset val="204"/>
    </font>
    <font>
      <i/>
      <sz val="10"/>
      <color rgb="FFFF0000"/>
      <name val="Times New Roman"/>
      <family val="1"/>
      <charset val="204"/>
    </font>
    <font>
      <i/>
      <sz val="12"/>
      <color rgb="FFFF0000"/>
      <name val="Arial Cyr"/>
      <family val="2"/>
      <charset val="204"/>
    </font>
    <font>
      <b/>
      <sz val="14"/>
      <color rgb="FFFF0000"/>
      <name val="Times New Roman Cyr"/>
      <family val="1"/>
      <charset val="204"/>
    </font>
    <font>
      <sz val="14"/>
      <color rgb="FFFF0000"/>
      <name val="Times New Roman CYR"/>
      <charset val="204"/>
    </font>
    <font>
      <i/>
      <sz val="14"/>
      <color rgb="FFFF0000"/>
      <name val="Arial Cyr"/>
      <charset val="204"/>
    </font>
    <font>
      <b/>
      <sz val="14"/>
      <color rgb="FFFF0000"/>
      <name val="Times New Roman Cyr"/>
      <charset val="204"/>
    </font>
    <font>
      <i/>
      <sz val="14"/>
      <color rgb="FFFF0000"/>
      <name val="Times New Roman"/>
      <family val="1"/>
    </font>
    <font>
      <b/>
      <sz val="16"/>
      <name val="Times New Roman CYR"/>
      <family val="1"/>
      <charset val="204"/>
    </font>
    <font>
      <sz val="16"/>
      <name val="Arial Cyr"/>
      <family val="2"/>
      <charset val="204"/>
    </font>
    <font>
      <b/>
      <sz val="10"/>
      <name val="Times New Roman Cyr"/>
      <family val="1"/>
      <charset val="204"/>
    </font>
    <font>
      <i/>
      <sz val="12"/>
      <color rgb="FFFF0000"/>
      <name val="Helv"/>
      <charset val="204"/>
    </font>
    <font>
      <i/>
      <sz val="12"/>
      <color rgb="FFFF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name val="Helv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hair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auto="1"/>
      </top>
      <bottom style="dashed">
        <color indexed="64"/>
      </bottom>
      <diagonal/>
    </border>
    <border>
      <left style="hair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</borders>
  <cellStyleXfs count="28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" fillId="0" borderId="0"/>
    <xf numFmtId="0" fontId="6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4" fillId="0" borderId="0"/>
    <xf numFmtId="0" fontId="2" fillId="0" borderId="0"/>
    <xf numFmtId="0" fontId="2" fillId="0" borderId="0"/>
  </cellStyleXfs>
  <cellXfs count="807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5" fillId="0" borderId="0" xfId="0" applyFont="1"/>
    <xf numFmtId="0" fontId="11" fillId="0" borderId="0" xfId="0" applyFont="1"/>
    <xf numFmtId="0" fontId="11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7" fillId="0" borderId="0" xfId="0" applyFont="1" applyBorder="1" applyAlignment="1">
      <alignment horizontal="center"/>
    </xf>
    <xf numFmtId="0" fontId="14" fillId="0" borderId="0" xfId="0" applyFont="1"/>
    <xf numFmtId="0" fontId="19" fillId="0" borderId="0" xfId="0" applyFont="1"/>
    <xf numFmtId="3" fontId="14" fillId="0" borderId="0" xfId="0" applyNumberFormat="1" applyFont="1"/>
    <xf numFmtId="3" fontId="24" fillId="0" borderId="0" xfId="0" applyNumberFormat="1" applyFont="1" applyBorder="1" applyAlignment="1">
      <alignment horizontal="right" wrapText="1"/>
    </xf>
    <xf numFmtId="0" fontId="19" fillId="0" borderId="0" xfId="0" applyFont="1" applyBorder="1" applyAlignment="1">
      <alignment horizontal="center"/>
    </xf>
    <xf numFmtId="0" fontId="19" fillId="0" borderId="0" xfId="0" applyNumberFormat="1" applyFont="1" applyBorder="1" applyAlignment="1" applyProtection="1">
      <alignment horizontal="left" vertical="center" wrapText="1"/>
    </xf>
    <xf numFmtId="164" fontId="20" fillId="0" borderId="0" xfId="0" applyNumberFormat="1" applyFont="1" applyBorder="1" applyAlignment="1">
      <alignment horizontal="right" wrapText="1"/>
    </xf>
    <xf numFmtId="0" fontId="20" fillId="0" borderId="0" xfId="0" applyFont="1" applyFill="1" applyBorder="1" applyAlignment="1">
      <alignment horizontal="center" vertical="top" wrapText="1"/>
    </xf>
    <xf numFmtId="49" fontId="24" fillId="0" borderId="0" xfId="0" applyNumberFormat="1" applyFont="1" applyFill="1" applyBorder="1" applyAlignment="1" applyProtection="1">
      <alignment wrapText="1"/>
      <protection locked="0"/>
    </xf>
    <xf numFmtId="164" fontId="24" fillId="0" borderId="0" xfId="0" applyNumberFormat="1" applyFont="1" applyFill="1" applyBorder="1" applyAlignment="1">
      <alignment horizontal="right" wrapText="1"/>
    </xf>
    <xf numFmtId="0" fontId="26" fillId="0" borderId="0" xfId="0" applyFont="1"/>
    <xf numFmtId="0" fontId="20" fillId="0" borderId="0" xfId="0" applyFont="1" applyBorder="1" applyAlignment="1" applyProtection="1">
      <alignment horizontal="center" vertical="top" wrapText="1"/>
    </xf>
    <xf numFmtId="0" fontId="20" fillId="0" borderId="0" xfId="0" applyFont="1" applyBorder="1" applyAlignment="1" applyProtection="1">
      <alignment vertical="top" wrapText="1"/>
    </xf>
    <xf numFmtId="49" fontId="18" fillId="0" borderId="1" xfId="0" applyNumberFormat="1" applyFont="1" applyFill="1" applyBorder="1" applyAlignment="1">
      <alignment horizontal="center" wrapText="1"/>
    </xf>
    <xf numFmtId="0" fontId="35" fillId="0" borderId="0" xfId="3" applyFont="1" applyFill="1" applyBorder="1" applyAlignment="1" applyProtection="1">
      <alignment vertical="center" wrapText="1"/>
    </xf>
    <xf numFmtId="0" fontId="42" fillId="0" borderId="0" xfId="0" applyFont="1"/>
    <xf numFmtId="0" fontId="43" fillId="0" borderId="0" xfId="0" applyFont="1"/>
    <xf numFmtId="0" fontId="44" fillId="0" borderId="0" xfId="0" applyFont="1"/>
    <xf numFmtId="0" fontId="13" fillId="0" borderId="0" xfId="0" applyFont="1"/>
    <xf numFmtId="0" fontId="45" fillId="0" borderId="0" xfId="0" applyFont="1"/>
    <xf numFmtId="3" fontId="16" fillId="0" borderId="1" xfId="0" applyNumberFormat="1" applyFont="1" applyBorder="1" applyAlignment="1">
      <alignment horizontal="center"/>
    </xf>
    <xf numFmtId="0" fontId="21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14" fillId="0" borderId="0" xfId="0" applyFont="1" applyAlignment="1">
      <alignment wrapText="1"/>
    </xf>
    <xf numFmtId="3" fontId="50" fillId="0" borderId="0" xfId="0" applyNumberFormat="1" applyFont="1" applyBorder="1" applyAlignment="1">
      <alignment horizontal="justify" wrapText="1"/>
    </xf>
    <xf numFmtId="0" fontId="46" fillId="0" borderId="0" xfId="0" applyFont="1" applyBorder="1" applyAlignment="1">
      <alignment horizontal="left"/>
    </xf>
    <xf numFmtId="0" fontId="25" fillId="0" borderId="0" xfId="0" applyFont="1" applyBorder="1" applyAlignment="1">
      <alignment horizontal="left" wrapText="1"/>
    </xf>
    <xf numFmtId="0" fontId="49" fillId="0" borderId="0" xfId="0" applyFont="1" applyBorder="1" applyAlignment="1">
      <alignment horizontal="justify" wrapText="1"/>
    </xf>
    <xf numFmtId="3" fontId="49" fillId="0" borderId="0" xfId="0" applyNumberFormat="1" applyFont="1" applyBorder="1" applyAlignment="1">
      <alignment horizontal="right" wrapText="1"/>
    </xf>
    <xf numFmtId="0" fontId="0" fillId="0" borderId="0" xfId="0" applyFont="1"/>
    <xf numFmtId="3" fontId="5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9" fillId="0" borderId="0" xfId="0" applyNumberFormat="1" applyFont="1"/>
    <xf numFmtId="3" fontId="16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Border="1" applyAlignment="1">
      <alignment horizontal="center" wrapText="1"/>
    </xf>
    <xf numFmtId="0" fontId="16" fillId="0" borderId="0" xfId="0" applyFont="1"/>
    <xf numFmtId="0" fontId="56" fillId="0" borderId="0" xfId="0" applyFont="1"/>
    <xf numFmtId="49" fontId="18" fillId="0" borderId="1" xfId="0" applyNumberFormat="1" applyFont="1" applyBorder="1" applyAlignment="1">
      <alignment horizontal="center" wrapText="1"/>
    </xf>
    <xf numFmtId="0" fontId="57" fillId="0" borderId="0" xfId="0" applyFont="1"/>
    <xf numFmtId="3" fontId="47" fillId="0" borderId="0" xfId="0" applyNumberFormat="1" applyFont="1"/>
    <xf numFmtId="3" fontId="11" fillId="0" borderId="0" xfId="0" applyNumberFormat="1" applyFont="1" applyFill="1"/>
    <xf numFmtId="49" fontId="0" fillId="0" borderId="0" xfId="0" applyNumberFormat="1" applyAlignment="1" applyProtection="1">
      <alignment vertical="top" wrapText="1"/>
      <protection locked="0"/>
    </xf>
    <xf numFmtId="49" fontId="16" fillId="0" borderId="1" xfId="0" applyNumberFormat="1" applyFont="1" applyBorder="1" applyAlignment="1">
      <alignment horizontal="left" wrapText="1"/>
    </xf>
    <xf numFmtId="49" fontId="18" fillId="0" borderId="11" xfId="0" applyNumberFormat="1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applyNumberFormat="1" applyFont="1" applyFill="1" applyBorder="1" applyAlignment="1">
      <alignment horizontal="left" wrapText="1"/>
    </xf>
    <xf numFmtId="0" fontId="12" fillId="0" borderId="0" xfId="0" applyFont="1"/>
    <xf numFmtId="0" fontId="59" fillId="0" borderId="1" xfId="0" applyFont="1" applyBorder="1" applyAlignment="1">
      <alignment wrapText="1"/>
    </xf>
    <xf numFmtId="49" fontId="16" fillId="0" borderId="1" xfId="0" applyNumberFormat="1" applyFont="1" applyFill="1" applyBorder="1" applyAlignment="1">
      <alignment horizontal="center" wrapText="1"/>
    </xf>
    <xf numFmtId="3" fontId="59" fillId="0" borderId="1" xfId="0" applyNumberFormat="1" applyFont="1" applyBorder="1" applyAlignment="1">
      <alignment horizontal="center"/>
    </xf>
    <xf numFmtId="49" fontId="59" fillId="0" borderId="1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/>
    </xf>
    <xf numFmtId="0" fontId="60" fillId="0" borderId="0" xfId="0" applyFont="1"/>
    <xf numFmtId="0" fontId="16" fillId="0" borderId="1" xfId="0" applyFont="1" applyBorder="1" applyAlignment="1">
      <alignment horizontal="left" wrapText="1"/>
    </xf>
    <xf numFmtId="0" fontId="64" fillId="0" borderId="0" xfId="0" applyFont="1"/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0" fontId="65" fillId="0" borderId="0" xfId="0" applyFont="1"/>
    <xf numFmtId="0" fontId="65" fillId="0" borderId="0" xfId="0" applyFont="1" applyFill="1"/>
    <xf numFmtId="0" fontId="12" fillId="0" borderId="0" xfId="0" applyFont="1" applyBorder="1"/>
    <xf numFmtId="49" fontId="16" fillId="0" borderId="1" xfId="0" applyNumberFormat="1" applyFont="1" applyFill="1" applyBorder="1" applyAlignment="1">
      <alignment horizontal="left" wrapText="1"/>
    </xf>
    <xf numFmtId="0" fontId="58" fillId="0" borderId="0" xfId="0" applyFont="1"/>
    <xf numFmtId="3" fontId="59" fillId="0" borderId="1" xfId="0" applyNumberFormat="1" applyFont="1" applyBorder="1" applyAlignment="1">
      <alignment horizontal="center" wrapText="1"/>
    </xf>
    <xf numFmtId="0" fontId="59" fillId="0" borderId="1" xfId="0" applyFont="1" applyFill="1" applyBorder="1" applyAlignment="1">
      <alignment wrapText="1"/>
    </xf>
    <xf numFmtId="49" fontId="17" fillId="5" borderId="1" xfId="0" applyNumberFormat="1" applyFont="1" applyFill="1" applyBorder="1" applyAlignment="1">
      <alignment horizontal="center" wrapText="1"/>
    </xf>
    <xf numFmtId="3" fontId="27" fillId="5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wrapText="1"/>
    </xf>
    <xf numFmtId="0" fontId="59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49" fontId="37" fillId="0" borderId="0" xfId="0" applyNumberFormat="1" applyFont="1" applyAlignment="1">
      <alignment horizontal="center" vertical="center"/>
    </xf>
    <xf numFmtId="49" fontId="58" fillId="0" borderId="0" xfId="0" applyNumberFormat="1" applyFont="1" applyAlignment="1" applyProtection="1">
      <alignment vertical="top" wrapText="1"/>
      <protection locked="0"/>
    </xf>
    <xf numFmtId="3" fontId="10" fillId="0" borderId="0" xfId="0" applyNumberFormat="1" applyFont="1" applyAlignment="1" applyProtection="1">
      <alignment horizontal="center" vertical="top"/>
      <protection locked="0"/>
    </xf>
    <xf numFmtId="49" fontId="55" fillId="0" borderId="1" xfId="0" applyNumberFormat="1" applyFont="1" applyFill="1" applyBorder="1" applyAlignment="1">
      <alignment horizontal="left" wrapText="1"/>
    </xf>
    <xf numFmtId="49" fontId="55" fillId="0" borderId="1" xfId="0" applyNumberFormat="1" applyFont="1" applyBorder="1" applyAlignment="1">
      <alignment horizontal="left" wrapText="1"/>
    </xf>
    <xf numFmtId="3" fontId="27" fillId="5" borderId="1" xfId="0" applyNumberFormat="1" applyFont="1" applyFill="1" applyBorder="1" applyAlignment="1">
      <alignment horizontal="center" wrapText="1"/>
    </xf>
    <xf numFmtId="49" fontId="66" fillId="5" borderId="1" xfId="0" applyNumberFormat="1" applyFont="1" applyFill="1" applyBorder="1" applyAlignment="1" applyProtection="1">
      <alignment horizontal="left" wrapText="1"/>
      <protection locked="0"/>
    </xf>
    <xf numFmtId="0" fontId="11" fillId="0" borderId="0" xfId="0" applyFont="1" applyFill="1"/>
    <xf numFmtId="0" fontId="12" fillId="0" borderId="0" xfId="0" applyFont="1" applyFill="1"/>
    <xf numFmtId="0" fontId="12" fillId="0" borderId="0" xfId="0" applyFont="1" applyAlignment="1">
      <alignment horizontal="left"/>
    </xf>
    <xf numFmtId="0" fontId="12" fillId="0" borderId="0" xfId="0" applyFont="1" applyFill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/>
    <xf numFmtId="0" fontId="58" fillId="0" borderId="1" xfId="0" applyFont="1" applyBorder="1"/>
    <xf numFmtId="49" fontId="18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1" xfId="0" applyNumberFormat="1" applyFont="1" applyFill="1" applyBorder="1" applyAlignment="1">
      <alignment horizontal="center" wrapText="1"/>
    </xf>
    <xf numFmtId="49" fontId="16" fillId="0" borderId="4" xfId="0" applyNumberFormat="1" applyFont="1" applyBorder="1" applyAlignment="1">
      <alignment horizontal="left" wrapText="1"/>
    </xf>
    <xf numFmtId="0" fontId="68" fillId="0" borderId="0" xfId="0" applyFont="1"/>
    <xf numFmtId="49" fontId="13" fillId="3" borderId="1" xfId="0" applyNumberFormat="1" applyFont="1" applyFill="1" applyBorder="1" applyAlignment="1">
      <alignment horizontal="center" wrapText="1"/>
    </xf>
    <xf numFmtId="49" fontId="13" fillId="3" borderId="1" xfId="0" applyNumberFormat="1" applyFont="1" applyFill="1" applyBorder="1" applyAlignment="1">
      <alignment horizontal="left" wrapText="1"/>
    </xf>
    <xf numFmtId="0" fontId="14" fillId="0" borderId="0" xfId="0" applyFont="1" applyAlignment="1">
      <alignment horizontal="center"/>
    </xf>
    <xf numFmtId="0" fontId="59" fillId="0" borderId="1" xfId="0" applyFont="1" applyBorder="1" applyAlignment="1">
      <alignment horizontal="center" wrapText="1"/>
    </xf>
    <xf numFmtId="0" fontId="44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69" fillId="0" borderId="0" xfId="0" applyFont="1"/>
    <xf numFmtId="0" fontId="69" fillId="0" borderId="0" xfId="0" applyFont="1" applyFill="1"/>
    <xf numFmtId="3" fontId="70" fillId="0" borderId="0" xfId="0" applyNumberFormat="1" applyFont="1"/>
    <xf numFmtId="0" fontId="70" fillId="0" borderId="0" xfId="0" applyFont="1"/>
    <xf numFmtId="0" fontId="69" fillId="0" borderId="0" xfId="0" applyFont="1" applyFill="1" applyAlignment="1">
      <alignment horizontal="center"/>
    </xf>
    <xf numFmtId="0" fontId="71" fillId="0" borderId="0" xfId="0" applyFont="1"/>
    <xf numFmtId="0" fontId="21" fillId="0" borderId="0" xfId="0" applyFont="1" applyAlignment="1"/>
    <xf numFmtId="3" fontId="23" fillId="0" borderId="8" xfId="0" applyNumberFormat="1" applyFont="1" applyBorder="1" applyAlignment="1">
      <alignment horizontal="right" wrapText="1"/>
    </xf>
    <xf numFmtId="0" fontId="77" fillId="0" borderId="0" xfId="0" applyFont="1"/>
    <xf numFmtId="0" fontId="77" fillId="0" borderId="0" xfId="0" applyFont="1" applyFill="1"/>
    <xf numFmtId="0" fontId="78" fillId="0" borderId="0" xfId="0" applyFont="1"/>
    <xf numFmtId="0" fontId="16" fillId="0" borderId="0" xfId="0" applyFont="1" applyFill="1"/>
    <xf numFmtId="0" fontId="7" fillId="0" borderId="0" xfId="0" applyFont="1" applyBorder="1" applyAlignment="1">
      <alignment horizontal="right"/>
    </xf>
    <xf numFmtId="49" fontId="80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81" fillId="0" borderId="0" xfId="0" applyFont="1"/>
    <xf numFmtId="0" fontId="62" fillId="0" borderId="0" xfId="0" applyFont="1" applyAlignment="1">
      <alignment horizontal="center" vertical="center"/>
    </xf>
    <xf numFmtId="0" fontId="16" fillId="0" borderId="1" xfId="0" applyFont="1" applyBorder="1" applyAlignment="1">
      <alignment wrapText="1"/>
    </xf>
    <xf numFmtId="0" fontId="16" fillId="0" borderId="1" xfId="0" applyFont="1" applyFill="1" applyBorder="1" applyAlignment="1">
      <alignment wrapText="1"/>
    </xf>
    <xf numFmtId="0" fontId="57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4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16" fillId="0" borderId="1" xfId="0" applyFont="1" applyBorder="1" applyAlignment="1">
      <alignment horizontal="center" wrapText="1"/>
    </xf>
    <xf numFmtId="0" fontId="0" fillId="0" borderId="0" xfId="0" applyFont="1" applyAlignment="1">
      <alignment horizontal="left"/>
    </xf>
    <xf numFmtId="0" fontId="82" fillId="0" borderId="0" xfId="0" applyFont="1"/>
    <xf numFmtId="0" fontId="58" fillId="0" borderId="0" xfId="0" applyFont="1" applyBorder="1"/>
    <xf numFmtId="0" fontId="1" fillId="0" borderId="0" xfId="0" applyFont="1"/>
    <xf numFmtId="49" fontId="37" fillId="0" borderId="14" xfId="26" applyNumberFormat="1" applyFont="1" applyFill="1" applyBorder="1" applyAlignment="1">
      <alignment horizontal="center" wrapText="1"/>
    </xf>
    <xf numFmtId="1" fontId="2" fillId="0" borderId="0" xfId="26" applyNumberFormat="1" applyFont="1" applyFill="1" applyBorder="1" applyAlignment="1">
      <alignment horizontal="center" vertical="top" wrapText="1"/>
    </xf>
    <xf numFmtId="49" fontId="67" fillId="0" borderId="1" xfId="0" applyNumberFormat="1" applyFont="1" applyFill="1" applyBorder="1" applyAlignment="1">
      <alignment horizontal="center" wrapText="1"/>
    </xf>
    <xf numFmtId="4" fontId="59" fillId="0" borderId="1" xfId="0" applyNumberFormat="1" applyFont="1" applyBorder="1" applyAlignment="1">
      <alignment horizontal="center"/>
    </xf>
    <xf numFmtId="49" fontId="59" fillId="0" borderId="1" xfId="0" applyNumberFormat="1" applyFont="1" applyBorder="1" applyAlignment="1">
      <alignment horizontal="center" wrapText="1"/>
    </xf>
    <xf numFmtId="49" fontId="67" fillId="0" borderId="1" xfId="0" applyNumberFormat="1" applyFont="1" applyBorder="1" applyAlignment="1">
      <alignment horizontal="center" wrapText="1"/>
    </xf>
    <xf numFmtId="0" fontId="59" fillId="0" borderId="0" xfId="0" applyFont="1" applyFill="1"/>
    <xf numFmtId="4" fontId="83" fillId="0" borderId="0" xfId="0" applyNumberFormat="1" applyFont="1"/>
    <xf numFmtId="49" fontId="74" fillId="0" borderId="1" xfId="0" applyNumberFormat="1" applyFont="1" applyBorder="1" applyAlignment="1" applyProtection="1">
      <alignment horizontal="left" wrapText="1"/>
      <protection locked="0"/>
    </xf>
    <xf numFmtId="3" fontId="59" fillId="0" borderId="1" xfId="0" applyNumberFormat="1" applyFont="1" applyFill="1" applyBorder="1" applyAlignment="1">
      <alignment horizontal="center"/>
    </xf>
    <xf numFmtId="0" fontId="59" fillId="0" borderId="0" xfId="0" applyFont="1" applyAlignment="1">
      <alignment wrapText="1"/>
    </xf>
    <xf numFmtId="0" fontId="74" fillId="0" borderId="0" xfId="0" applyFont="1"/>
    <xf numFmtId="0" fontId="11" fillId="0" borderId="3" xfId="0" applyFont="1" applyBorder="1"/>
    <xf numFmtId="0" fontId="11" fillId="0" borderId="1" xfId="0" applyFont="1" applyBorder="1"/>
    <xf numFmtId="0" fontId="85" fillId="0" borderId="0" xfId="0" applyFont="1" applyFill="1"/>
    <xf numFmtId="0" fontId="85" fillId="6" borderId="0" xfId="0" applyFont="1" applyFill="1"/>
    <xf numFmtId="3" fontId="62" fillId="0" borderId="0" xfId="0" applyNumberFormat="1" applyFont="1" applyFill="1" applyAlignment="1">
      <alignment horizontal="center"/>
    </xf>
    <xf numFmtId="3" fontId="62" fillId="0" borderId="0" xfId="0" applyNumberFormat="1" applyFont="1" applyAlignment="1">
      <alignment horizontal="center"/>
    </xf>
    <xf numFmtId="3" fontId="73" fillId="0" borderId="1" xfId="0" applyNumberFormat="1" applyFont="1" applyFill="1" applyBorder="1" applyAlignment="1">
      <alignment horizontal="center"/>
    </xf>
    <xf numFmtId="49" fontId="17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wrapText="1"/>
    </xf>
    <xf numFmtId="0" fontId="16" fillId="5" borderId="1" xfId="0" applyFont="1" applyFill="1" applyBorder="1" applyAlignment="1">
      <alignment horizontal="center" wrapText="1"/>
    </xf>
    <xf numFmtId="4" fontId="47" fillId="0" borderId="0" xfId="0" applyNumberFormat="1" applyFont="1"/>
    <xf numFmtId="0" fontId="16" fillId="0" borderId="0" xfId="0" applyFont="1" applyAlignment="1">
      <alignment wrapText="1"/>
    </xf>
    <xf numFmtId="3" fontId="73" fillId="0" borderId="1" xfId="0" applyNumberFormat="1" applyFont="1" applyFill="1" applyBorder="1" applyAlignment="1">
      <alignment horizontal="center" wrapText="1"/>
    </xf>
    <xf numFmtId="4" fontId="84" fillId="0" borderId="0" xfId="0" applyNumberFormat="1" applyFont="1" applyFill="1"/>
    <xf numFmtId="4" fontId="47" fillId="0" borderId="0" xfId="0" applyNumberFormat="1" applyFont="1" applyFill="1"/>
    <xf numFmtId="0" fontId="53" fillId="0" borderId="0" xfId="0" applyFont="1"/>
    <xf numFmtId="49" fontId="18" fillId="5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 applyProtection="1">
      <alignment horizontal="left" wrapText="1"/>
      <protection locked="0"/>
    </xf>
    <xf numFmtId="49" fontId="13" fillId="0" borderId="11" xfId="0" applyNumberFormat="1" applyFont="1" applyFill="1" applyBorder="1" applyAlignment="1">
      <alignment horizontal="center" wrapText="1"/>
    </xf>
    <xf numFmtId="4" fontId="52" fillId="0" borderId="0" xfId="0" applyNumberFormat="1" applyFont="1"/>
    <xf numFmtId="0" fontId="86" fillId="0" borderId="0" xfId="0" applyFont="1"/>
    <xf numFmtId="49" fontId="17" fillId="5" borderId="1" xfId="0" applyNumberFormat="1" applyFont="1" applyFill="1" applyBorder="1" applyAlignment="1" applyProtection="1">
      <alignment horizontal="left" wrapText="1"/>
      <protection locked="0"/>
    </xf>
    <xf numFmtId="49" fontId="27" fillId="4" borderId="1" xfId="0" applyNumberFormat="1" applyFont="1" applyFill="1" applyBorder="1" applyAlignment="1">
      <alignment horizontal="center"/>
    </xf>
    <xf numFmtId="0" fontId="27" fillId="4" borderId="1" xfId="0" applyFont="1" applyFill="1" applyBorder="1" applyAlignment="1">
      <alignment horizontal="center" wrapText="1"/>
    </xf>
    <xf numFmtId="0" fontId="43" fillId="0" borderId="0" xfId="0" applyFont="1" applyAlignment="1">
      <alignment horizontal="center" vertical="center"/>
    </xf>
    <xf numFmtId="4" fontId="27" fillId="4" borderId="1" xfId="0" applyNumberFormat="1" applyFont="1" applyFill="1" applyBorder="1" applyAlignment="1">
      <alignment horizontal="center"/>
    </xf>
    <xf numFmtId="4" fontId="52" fillId="0" borderId="0" xfId="0" applyNumberFormat="1" applyFont="1" applyAlignment="1"/>
    <xf numFmtId="3" fontId="14" fillId="0" borderId="1" xfId="0" applyNumberFormat="1" applyFont="1" applyBorder="1"/>
    <xf numFmtId="0" fontId="51" fillId="0" borderId="21" xfId="0" applyFont="1" applyBorder="1" applyAlignment="1">
      <alignment horizontal="left"/>
    </xf>
    <xf numFmtId="49" fontId="16" fillId="0" borderId="3" xfId="0" applyNumberFormat="1" applyFont="1" applyBorder="1" applyAlignment="1">
      <alignment horizontal="center"/>
    </xf>
    <xf numFmtId="49" fontId="18" fillId="0" borderId="3" xfId="0" applyNumberFormat="1" applyFont="1" applyBorder="1" applyAlignment="1">
      <alignment horizontal="center" wrapText="1"/>
    </xf>
    <xf numFmtId="49" fontId="41" fillId="0" borderId="0" xfId="0" applyNumberFormat="1" applyFont="1" applyBorder="1" applyAlignment="1" applyProtection="1">
      <alignment horizontal="center" vertical="top"/>
      <protection locked="0"/>
    </xf>
    <xf numFmtId="0" fontId="0" fillId="0" borderId="0" xfId="0" applyAlignment="1">
      <alignment horizontal="center" vertical="top"/>
    </xf>
    <xf numFmtId="49" fontId="18" fillId="0" borderId="4" xfId="0" applyNumberFormat="1" applyFont="1" applyFill="1" applyBorder="1" applyAlignment="1">
      <alignment horizontal="center" wrapText="1"/>
    </xf>
    <xf numFmtId="49" fontId="18" fillId="0" borderId="13" xfId="0" applyNumberFormat="1" applyFont="1" applyFill="1" applyBorder="1" applyAlignment="1">
      <alignment horizontal="center" wrapText="1"/>
    </xf>
    <xf numFmtId="0" fontId="16" fillId="0" borderId="3" xfId="0" applyFont="1" applyBorder="1" applyAlignment="1">
      <alignment horizontal="left" wrapText="1"/>
    </xf>
    <xf numFmtId="0" fontId="11" fillId="0" borderId="0" xfId="0" applyFont="1" applyBorder="1" applyAlignment="1"/>
    <xf numFmtId="49" fontId="17" fillId="5" borderId="1" xfId="1" applyNumberFormat="1" applyFont="1" applyFill="1" applyBorder="1" applyAlignment="1" applyProtection="1">
      <alignment horizontal="left" wrapText="1"/>
      <protection locked="0"/>
    </xf>
    <xf numFmtId="3" fontId="66" fillId="5" borderId="1" xfId="0" applyNumberFormat="1" applyFont="1" applyFill="1" applyBorder="1" applyAlignment="1">
      <alignment horizontal="center" wrapText="1"/>
    </xf>
    <xf numFmtId="3" fontId="17" fillId="5" borderId="1" xfId="0" applyNumberFormat="1" applyFont="1" applyFill="1" applyBorder="1" applyAlignment="1">
      <alignment horizontal="center" wrapText="1"/>
    </xf>
    <xf numFmtId="3" fontId="55" fillId="0" borderId="1" xfId="0" applyNumberFormat="1" applyFont="1" applyFill="1" applyBorder="1" applyAlignment="1">
      <alignment horizontal="center" wrapText="1"/>
    </xf>
    <xf numFmtId="3" fontId="17" fillId="0" borderId="1" xfId="0" applyNumberFormat="1" applyFont="1" applyFill="1" applyBorder="1" applyAlignment="1">
      <alignment horizontal="center" wrapText="1"/>
    </xf>
    <xf numFmtId="3" fontId="13" fillId="0" borderId="1" xfId="0" applyNumberFormat="1" applyFont="1" applyBorder="1" applyAlignment="1">
      <alignment horizontal="center" wrapText="1"/>
    </xf>
    <xf numFmtId="3" fontId="18" fillId="0" borderId="1" xfId="0" applyNumberFormat="1" applyFont="1" applyFill="1" applyBorder="1" applyAlignment="1">
      <alignment horizontal="center" wrapText="1"/>
    </xf>
    <xf numFmtId="3" fontId="13" fillId="0" borderId="1" xfId="0" applyNumberFormat="1" applyFont="1" applyFill="1" applyBorder="1" applyAlignment="1">
      <alignment horizontal="center" wrapText="1"/>
    </xf>
    <xf numFmtId="49" fontId="55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Fill="1" applyBorder="1" applyAlignment="1" applyProtection="1">
      <alignment horizontal="center" wrapText="1"/>
      <protection locked="0"/>
    </xf>
    <xf numFmtId="3" fontId="59" fillId="0" borderId="1" xfId="0" applyNumberFormat="1" applyFont="1" applyFill="1" applyBorder="1" applyAlignment="1">
      <alignment horizontal="center" wrapText="1"/>
    </xf>
    <xf numFmtId="3" fontId="74" fillId="0" borderId="1" xfId="0" applyNumberFormat="1" applyFont="1" applyFill="1" applyBorder="1" applyAlignment="1">
      <alignment horizontal="center" wrapText="1"/>
    </xf>
    <xf numFmtId="3" fontId="89" fillId="0" borderId="1" xfId="0" applyNumberFormat="1" applyFont="1" applyFill="1" applyBorder="1" applyAlignment="1">
      <alignment horizontal="center" wrapText="1"/>
    </xf>
    <xf numFmtId="3" fontId="16" fillId="0" borderId="1" xfId="0" applyNumberFormat="1" applyFont="1" applyFill="1" applyBorder="1" applyAlignment="1" applyProtection="1">
      <alignment horizontal="center"/>
      <protection locked="0"/>
    </xf>
    <xf numFmtId="3" fontId="54" fillId="0" borderId="1" xfId="0" applyNumberFormat="1" applyFont="1" applyBorder="1" applyAlignment="1">
      <alignment horizontal="center" wrapText="1"/>
    </xf>
    <xf numFmtId="3" fontId="90" fillId="0" borderId="1" xfId="0" applyNumberFormat="1" applyFont="1" applyBorder="1" applyAlignment="1">
      <alignment horizontal="center" wrapText="1"/>
    </xf>
    <xf numFmtId="3" fontId="90" fillId="0" borderId="1" xfId="0" applyNumberFormat="1" applyFont="1" applyFill="1" applyBorder="1" applyAlignment="1">
      <alignment horizontal="center" wrapText="1"/>
    </xf>
    <xf numFmtId="3" fontId="42" fillId="0" borderId="1" xfId="0" applyNumberFormat="1" applyFont="1" applyBorder="1" applyAlignment="1">
      <alignment horizontal="center" wrapText="1"/>
    </xf>
    <xf numFmtId="49" fontId="89" fillId="0" borderId="1" xfId="0" applyNumberFormat="1" applyFont="1" applyFill="1" applyBorder="1" applyAlignment="1">
      <alignment horizontal="center" wrapText="1"/>
    </xf>
    <xf numFmtId="49" fontId="89" fillId="0" borderId="11" xfId="0" applyNumberFormat="1" applyFont="1" applyFill="1" applyBorder="1" applyAlignment="1">
      <alignment horizontal="center" wrapText="1"/>
    </xf>
    <xf numFmtId="49" fontId="90" fillId="0" borderId="1" xfId="0" applyNumberFormat="1" applyFont="1" applyFill="1" applyBorder="1" applyAlignment="1" applyProtection="1">
      <alignment horizontal="left" wrapText="1"/>
      <protection locked="0"/>
    </xf>
    <xf numFmtId="3" fontId="54" fillId="0" borderId="1" xfId="0" applyNumberFormat="1" applyFont="1" applyFill="1" applyBorder="1" applyAlignment="1">
      <alignment horizontal="center" wrapText="1"/>
    </xf>
    <xf numFmtId="3" fontId="91" fillId="0" borderId="1" xfId="0" applyNumberFormat="1" applyFont="1" applyBorder="1" applyAlignment="1">
      <alignment horizontal="center" wrapText="1"/>
    </xf>
    <xf numFmtId="3" fontId="42" fillId="5" borderId="1" xfId="0" applyNumberFormat="1" applyFont="1" applyFill="1" applyBorder="1" applyAlignment="1">
      <alignment horizontal="center" wrapText="1"/>
    </xf>
    <xf numFmtId="3" fontId="16" fillId="0" borderId="3" xfId="0" applyNumberFormat="1" applyFont="1" applyBorder="1" applyAlignment="1">
      <alignment horizontal="center" wrapText="1"/>
    </xf>
    <xf numFmtId="3" fontId="18" fillId="0" borderId="3" xfId="0" applyNumberFormat="1" applyFont="1" applyFill="1" applyBorder="1" applyAlignment="1">
      <alignment horizontal="center" wrapText="1"/>
    </xf>
    <xf numFmtId="3" fontId="13" fillId="0" borderId="3" xfId="0" applyNumberFormat="1" applyFont="1" applyBorder="1" applyAlignment="1">
      <alignment horizontal="center" wrapText="1"/>
    </xf>
    <xf numFmtId="49" fontId="90" fillId="0" borderId="1" xfId="0" applyNumberFormat="1" applyFont="1" applyFill="1" applyBorder="1" applyAlignment="1">
      <alignment horizontal="left" wrapText="1"/>
    </xf>
    <xf numFmtId="3" fontId="92" fillId="0" borderId="1" xfId="0" applyNumberFormat="1" applyFont="1" applyFill="1" applyBorder="1" applyAlignment="1">
      <alignment horizontal="center" wrapText="1"/>
    </xf>
    <xf numFmtId="3" fontId="18" fillId="0" borderId="4" xfId="0" applyNumberFormat="1" applyFont="1" applyFill="1" applyBorder="1" applyAlignment="1">
      <alignment horizontal="center" wrapText="1"/>
    </xf>
    <xf numFmtId="3" fontId="55" fillId="0" borderId="4" xfId="0" applyNumberFormat="1" applyFont="1" applyFill="1" applyBorder="1" applyAlignment="1">
      <alignment horizontal="center" wrapText="1"/>
    </xf>
    <xf numFmtId="0" fontId="16" fillId="0" borderId="11" xfId="0" applyFont="1" applyBorder="1" applyAlignment="1">
      <alignment horizontal="center" wrapText="1"/>
    </xf>
    <xf numFmtId="0" fontId="16" fillId="0" borderId="1" xfId="0" applyFont="1" applyBorder="1" applyAlignment="1">
      <alignment horizontal="justify" wrapText="1"/>
    </xf>
    <xf numFmtId="3" fontId="13" fillId="0" borderId="1" xfId="0" applyNumberFormat="1" applyFont="1" applyFill="1" applyBorder="1" applyAlignment="1" applyProtection="1">
      <alignment horizontal="center" wrapText="1"/>
      <protection locked="0"/>
    </xf>
    <xf numFmtId="3" fontId="74" fillId="0" borderId="1" xfId="0" applyNumberFormat="1" applyFont="1" applyBorder="1" applyAlignment="1">
      <alignment horizontal="center" wrapText="1"/>
    </xf>
    <xf numFmtId="0" fontId="16" fillId="0" borderId="1" xfId="0" applyFont="1" applyBorder="1" applyAlignment="1">
      <alignment vertical="top" wrapText="1"/>
    </xf>
    <xf numFmtId="3" fontId="13" fillId="0" borderId="3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center" wrapText="1"/>
    </xf>
    <xf numFmtId="49" fontId="66" fillId="2" borderId="1" xfId="0" applyNumberFormat="1" applyFont="1" applyFill="1" applyBorder="1" applyAlignment="1" applyProtection="1">
      <alignment horizontal="center" wrapText="1"/>
      <protection locked="0"/>
    </xf>
    <xf numFmtId="49" fontId="66" fillId="2" borderId="1" xfId="1" applyNumberFormat="1" applyFont="1" applyFill="1" applyBorder="1" applyAlignment="1" applyProtection="1">
      <alignment horizontal="center" wrapText="1"/>
      <protection locked="0"/>
    </xf>
    <xf numFmtId="0" fontId="36" fillId="0" borderId="0" xfId="0" applyFont="1" applyBorder="1"/>
    <xf numFmtId="49" fontId="55" fillId="0" borderId="1" xfId="0" applyNumberFormat="1" applyFont="1" applyBorder="1" applyAlignment="1">
      <alignment horizontal="center" wrapText="1"/>
    </xf>
    <xf numFmtId="0" fontId="16" fillId="0" borderId="27" xfId="0" applyFont="1" applyBorder="1" applyAlignment="1">
      <alignment horizontal="left"/>
    </xf>
    <xf numFmtId="3" fontId="87" fillId="0" borderId="7" xfId="0" applyNumberFormat="1" applyFont="1" applyBorder="1" applyAlignment="1">
      <alignment horizontal="right" wrapText="1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31" fillId="0" borderId="3" xfId="0" applyFont="1" applyBorder="1" applyAlignment="1">
      <alignment horizontal="center" vertical="center" wrapText="1"/>
    </xf>
    <xf numFmtId="1" fontId="2" fillId="0" borderId="0" xfId="26" applyNumberFormat="1" applyFont="1" applyFill="1" applyBorder="1" applyAlignment="1">
      <alignment vertical="top" wrapText="1"/>
    </xf>
    <xf numFmtId="49" fontId="2" fillId="0" borderId="0" xfId="26" applyNumberFormat="1" applyFont="1" applyFill="1" applyBorder="1" applyAlignment="1">
      <alignment vertical="top" wrapText="1"/>
    </xf>
    <xf numFmtId="0" fontId="28" fillId="0" borderId="0" xfId="26" applyFont="1" applyAlignment="1"/>
    <xf numFmtId="0" fontId="29" fillId="0" borderId="0" xfId="26" applyFont="1" applyFill="1" applyBorder="1"/>
    <xf numFmtId="0" fontId="16" fillId="0" borderId="0" xfId="26" applyFont="1" applyAlignment="1">
      <alignment horizontal="right"/>
    </xf>
    <xf numFmtId="1" fontId="2" fillId="0" borderId="0" xfId="26" applyNumberFormat="1" applyFont="1" applyFill="1" applyBorder="1" applyAlignment="1">
      <alignment horizontal="right" vertical="top" wrapText="1"/>
    </xf>
    <xf numFmtId="49" fontId="79" fillId="0" borderId="0" xfId="26" applyNumberFormat="1" applyFont="1" applyFill="1" applyBorder="1" applyAlignment="1">
      <alignment wrapText="1"/>
    </xf>
    <xf numFmtId="0" fontId="9" fillId="0" borderId="0" xfId="26" applyFont="1" applyFill="1" applyBorder="1"/>
    <xf numFmtId="0" fontId="15" fillId="0" borderId="0" xfId="26" applyFont="1" applyFill="1" applyBorder="1" applyAlignment="1">
      <alignment horizontal="right"/>
    </xf>
    <xf numFmtId="0" fontId="32" fillId="0" borderId="1" xfId="26" applyFont="1" applyFill="1" applyBorder="1" applyAlignment="1">
      <alignment horizontal="center" vertical="center"/>
    </xf>
    <xf numFmtId="0" fontId="32" fillId="0" borderId="1" xfId="26" applyFont="1" applyFill="1" applyBorder="1" applyAlignment="1">
      <alignment horizontal="center" vertical="center" wrapText="1"/>
    </xf>
    <xf numFmtId="49" fontId="2" fillId="0" borderId="1" xfId="26" applyNumberFormat="1" applyFont="1" applyFill="1" applyBorder="1" applyAlignment="1">
      <alignment horizontal="center" vertical="top" wrapText="1"/>
    </xf>
    <xf numFmtId="0" fontId="2" fillId="0" borderId="1" xfId="26" applyFont="1" applyFill="1" applyBorder="1" applyAlignment="1">
      <alignment horizontal="center" vertical="center" wrapText="1"/>
    </xf>
    <xf numFmtId="0" fontId="33" fillId="0" borderId="0" xfId="26" applyFont="1" applyFill="1" applyBorder="1"/>
    <xf numFmtId="0" fontId="29" fillId="3" borderId="0" xfId="26" applyFont="1" applyFill="1" applyBorder="1"/>
    <xf numFmtId="49" fontId="34" fillId="0" borderId="1" xfId="26" applyNumberFormat="1" applyFont="1" applyFill="1" applyBorder="1" applyAlignment="1">
      <alignment horizontal="center" wrapText="1"/>
    </xf>
    <xf numFmtId="49" fontId="34" fillId="0" borderId="1" xfId="26" applyNumberFormat="1" applyFont="1" applyFill="1" applyBorder="1" applyAlignment="1">
      <alignment wrapText="1"/>
    </xf>
    <xf numFmtId="3" fontId="31" fillId="0" borderId="1" xfId="26" applyNumberFormat="1" applyFont="1" applyFill="1" applyBorder="1" applyAlignment="1">
      <alignment horizontal="center" wrapText="1"/>
    </xf>
    <xf numFmtId="0" fontId="35" fillId="3" borderId="0" xfId="26" applyFont="1" applyFill="1" applyBorder="1"/>
    <xf numFmtId="0" fontId="35" fillId="0" borderId="0" xfId="26" applyFont="1" applyFill="1" applyBorder="1"/>
    <xf numFmtId="49" fontId="36" fillId="0" borderId="1" xfId="26" applyNumberFormat="1" applyFont="1" applyFill="1" applyBorder="1" applyAlignment="1">
      <alignment horizontal="center" wrapText="1"/>
    </xf>
    <xf numFmtId="49" fontId="36" fillId="0" borderId="1" xfId="26" applyNumberFormat="1" applyFont="1" applyFill="1" applyBorder="1" applyAlignment="1">
      <alignment horizontal="left" wrapText="1"/>
    </xf>
    <xf numFmtId="3" fontId="37" fillId="0" borderId="1" xfId="26" applyNumberFormat="1" applyFont="1" applyFill="1" applyBorder="1" applyAlignment="1">
      <alignment horizontal="center" wrapText="1"/>
    </xf>
    <xf numFmtId="3" fontId="36" fillId="0" borderId="1" xfId="26" applyNumberFormat="1" applyFont="1" applyFill="1" applyBorder="1" applyAlignment="1">
      <alignment horizontal="center" wrapText="1"/>
    </xf>
    <xf numFmtId="2" fontId="35" fillId="0" borderId="0" xfId="26" applyNumberFormat="1" applyFont="1" applyFill="1" applyBorder="1"/>
    <xf numFmtId="49" fontId="36" fillId="0" borderId="1" xfId="26" applyNumberFormat="1" applyFont="1" applyFill="1" applyBorder="1" applyAlignment="1">
      <alignment vertical="justify" wrapText="1"/>
    </xf>
    <xf numFmtId="3" fontId="37" fillId="0" borderId="1" xfId="26" applyNumberFormat="1" applyFont="1" applyFill="1" applyBorder="1" applyAlignment="1">
      <alignment horizontal="center"/>
    </xf>
    <xf numFmtId="0" fontId="38" fillId="3" borderId="0" xfId="26" applyFont="1" applyFill="1" applyBorder="1"/>
    <xf numFmtId="0" fontId="38" fillId="0" borderId="0" xfId="26" applyFont="1" applyFill="1" applyBorder="1"/>
    <xf numFmtId="49" fontId="36" fillId="0" borderId="1" xfId="26" applyNumberFormat="1" applyFont="1" applyFill="1" applyBorder="1" applyAlignment="1">
      <alignment wrapText="1"/>
    </xf>
    <xf numFmtId="3" fontId="31" fillId="0" borderId="1" xfId="26" applyNumberFormat="1" applyFont="1" applyFill="1" applyBorder="1" applyAlignment="1">
      <alignment horizontal="center"/>
    </xf>
    <xf numFmtId="49" fontId="36" fillId="0" borderId="1" xfId="26" applyNumberFormat="1" applyFont="1" applyFill="1" applyBorder="1" applyAlignment="1">
      <alignment vertical="center" wrapText="1"/>
    </xf>
    <xf numFmtId="3" fontId="31" fillId="0" borderId="1" xfId="26" applyNumberFormat="1" applyFont="1" applyFill="1" applyBorder="1" applyAlignment="1">
      <alignment horizontal="left" wrapText="1"/>
    </xf>
    <xf numFmtId="49" fontId="29" fillId="0" borderId="0" xfId="26" applyNumberFormat="1" applyFont="1" applyFill="1" applyBorder="1" applyAlignment="1">
      <alignment vertical="top" wrapText="1"/>
    </xf>
    <xf numFmtId="0" fontId="39" fillId="0" borderId="0" xfId="26" applyFont="1" applyFill="1" applyBorder="1"/>
    <xf numFmtId="164" fontId="38" fillId="0" borderId="0" xfId="26" applyNumberFormat="1" applyFont="1" applyFill="1" applyBorder="1"/>
    <xf numFmtId="3" fontId="38" fillId="0" borderId="0" xfId="26" applyNumberFormat="1" applyFont="1" applyFill="1" applyBorder="1"/>
    <xf numFmtId="1" fontId="29" fillId="0" borderId="0" xfId="26" applyNumberFormat="1" applyFont="1" applyFill="1" applyBorder="1" applyAlignment="1">
      <alignment vertical="top" wrapText="1"/>
    </xf>
    <xf numFmtId="49" fontId="2" fillId="0" borderId="0" xfId="0" applyNumberFormat="1" applyFont="1" applyBorder="1"/>
    <xf numFmtId="0" fontId="9" fillId="0" borderId="0" xfId="0" applyFont="1"/>
    <xf numFmtId="0" fontId="9" fillId="0" borderId="0" xfId="0" applyFont="1" applyBorder="1" applyAlignment="1">
      <alignment horizontal="center"/>
    </xf>
    <xf numFmtId="49" fontId="55" fillId="0" borderId="11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49" fontId="2" fillId="0" borderId="0" xfId="0" applyNumberFormat="1" applyFont="1"/>
    <xf numFmtId="49" fontId="59" fillId="0" borderId="4" xfId="0" applyNumberFormat="1" applyFont="1" applyBorder="1" applyAlignment="1">
      <alignment horizontal="left" wrapText="1"/>
    </xf>
    <xf numFmtId="0" fontId="94" fillId="0" borderId="0" xfId="0" applyFont="1"/>
    <xf numFmtId="0" fontId="95" fillId="0" borderId="6" xfId="0" applyFont="1" applyBorder="1" applyAlignment="1">
      <alignment horizontal="left" wrapText="1"/>
    </xf>
    <xf numFmtId="0" fontId="95" fillId="0" borderId="20" xfId="0" applyFont="1" applyBorder="1" applyAlignment="1">
      <alignment horizontal="left" wrapText="1"/>
    </xf>
    <xf numFmtId="3" fontId="19" fillId="0" borderId="18" xfId="0" applyNumberFormat="1" applyFont="1" applyBorder="1" applyAlignment="1">
      <alignment horizontal="right" wrapText="1"/>
    </xf>
    <xf numFmtId="3" fontId="30" fillId="0" borderId="18" xfId="0" applyNumberFormat="1" applyFont="1" applyBorder="1" applyAlignment="1">
      <alignment horizontal="right" wrapText="1"/>
    </xf>
    <xf numFmtId="3" fontId="19" fillId="0" borderId="19" xfId="0" applyNumberFormat="1" applyFont="1" applyBorder="1" applyAlignment="1">
      <alignment horizontal="center" wrapText="1"/>
    </xf>
    <xf numFmtId="3" fontId="19" fillId="0" borderId="25" xfId="0" applyNumberFormat="1" applyFont="1" applyBorder="1" applyAlignment="1">
      <alignment horizontal="center" wrapText="1"/>
    </xf>
    <xf numFmtId="3" fontId="30" fillId="0" borderId="19" xfId="0" applyNumberFormat="1" applyFont="1" applyBorder="1" applyAlignment="1">
      <alignment horizontal="right" wrapText="1"/>
    </xf>
    <xf numFmtId="3" fontId="19" fillId="0" borderId="19" xfId="0" applyNumberFormat="1" applyFont="1" applyBorder="1" applyAlignment="1">
      <alignment horizontal="right" wrapText="1"/>
    </xf>
    <xf numFmtId="3" fontId="19" fillId="0" borderId="18" xfId="0" applyNumberFormat="1" applyFont="1" applyBorder="1" applyAlignment="1">
      <alignment horizontal="center" wrapText="1"/>
    </xf>
    <xf numFmtId="3" fontId="19" fillId="0" borderId="18" xfId="0" applyNumberFormat="1" applyFont="1" applyBorder="1" applyAlignment="1">
      <alignment wrapText="1"/>
    </xf>
    <xf numFmtId="3" fontId="96" fillId="0" borderId="18" xfId="0" applyNumberFormat="1" applyFont="1" applyBorder="1" applyAlignment="1">
      <alignment horizontal="right" wrapText="1"/>
    </xf>
    <xf numFmtId="3" fontId="30" fillId="0" borderId="18" xfId="0" applyNumberFormat="1" applyFont="1" applyBorder="1" applyAlignment="1">
      <alignment horizontal="center" wrapText="1"/>
    </xf>
    <xf numFmtId="0" fontId="19" fillId="0" borderId="18" xfId="0" applyFont="1" applyBorder="1" applyAlignment="1">
      <alignment horizontal="center" wrapText="1"/>
    </xf>
    <xf numFmtId="3" fontId="19" fillId="0" borderId="18" xfId="0" applyNumberFormat="1" applyFont="1" applyFill="1" applyBorder="1" applyAlignment="1">
      <alignment horizontal="right" wrapText="1"/>
    </xf>
    <xf numFmtId="3" fontId="30" fillId="0" borderId="18" xfId="0" applyNumberFormat="1" applyFont="1" applyBorder="1" applyAlignment="1">
      <alignment horizontal="right" vertical="center" wrapText="1"/>
    </xf>
    <xf numFmtId="3" fontId="96" fillId="0" borderId="22" xfId="0" applyNumberFormat="1" applyFont="1" applyBorder="1" applyAlignment="1">
      <alignment horizontal="right" wrapText="1"/>
    </xf>
    <xf numFmtId="3" fontId="96" fillId="0" borderId="23" xfId="0" applyNumberFormat="1" applyFont="1" applyBorder="1" applyAlignment="1">
      <alignment horizontal="right" wrapText="1"/>
    </xf>
    <xf numFmtId="0" fontId="98" fillId="0" borderId="20" xfId="0" applyFont="1" applyBorder="1" applyAlignment="1">
      <alignment horizontal="left" wrapText="1"/>
    </xf>
    <xf numFmtId="0" fontId="98" fillId="0" borderId="24" xfId="0" applyFont="1" applyBorder="1" applyAlignment="1">
      <alignment horizontal="left" wrapText="1"/>
    </xf>
    <xf numFmtId="0" fontId="27" fillId="0" borderId="16" xfId="0" applyFont="1" applyBorder="1" applyAlignment="1">
      <alignment horizontal="left" wrapText="1"/>
    </xf>
    <xf numFmtId="0" fontId="16" fillId="0" borderId="15" xfId="0" applyFont="1" applyBorder="1" applyAlignment="1">
      <alignment horizontal="left"/>
    </xf>
    <xf numFmtId="0" fontId="97" fillId="0" borderId="4" xfId="0" applyFont="1" applyBorder="1" applyAlignment="1">
      <alignment horizontal="center" vertical="center" wrapText="1"/>
    </xf>
    <xf numFmtId="49" fontId="97" fillId="0" borderId="5" xfId="0" applyNumberFormat="1" applyFont="1" applyBorder="1" applyAlignment="1" applyProtection="1">
      <alignment horizontal="center" vertical="center" wrapText="1"/>
      <protection locked="0"/>
    </xf>
    <xf numFmtId="0" fontId="97" fillId="0" borderId="1" xfId="0" applyFont="1" applyBorder="1" applyAlignment="1">
      <alignment horizontal="center" vertical="center" wrapText="1"/>
    </xf>
    <xf numFmtId="0" fontId="97" fillId="0" borderId="5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49" fontId="93" fillId="0" borderId="0" xfId="0" applyNumberFormat="1" applyFont="1" applyBorder="1" applyAlignment="1" applyProtection="1">
      <protection locked="0"/>
    </xf>
    <xf numFmtId="49" fontId="66" fillId="5" borderId="1" xfId="0" applyNumberFormat="1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>
      <alignment vertical="top"/>
    </xf>
    <xf numFmtId="0" fontId="99" fillId="0" borderId="1" xfId="0" applyFont="1" applyBorder="1" applyAlignment="1">
      <alignment horizontal="center" vertical="center" wrapText="1"/>
    </xf>
    <xf numFmtId="0" fontId="99" fillId="0" borderId="2" xfId="0" applyFont="1" applyBorder="1" applyAlignment="1">
      <alignment horizontal="center" vertical="center" wrapText="1"/>
    </xf>
    <xf numFmtId="0" fontId="11" fillId="0" borderId="28" xfId="0" applyFont="1" applyBorder="1" applyAlignment="1"/>
    <xf numFmtId="0" fontId="11" fillId="0" borderId="29" xfId="0" applyFont="1" applyBorder="1"/>
    <xf numFmtId="49" fontId="16" fillId="3" borderId="27" xfId="0" applyNumberFormat="1" applyFont="1" applyFill="1" applyBorder="1" applyAlignment="1">
      <alignment horizontal="left" wrapText="1"/>
    </xf>
    <xf numFmtId="4" fontId="13" fillId="0" borderId="1" xfId="0" applyNumberFormat="1" applyFont="1" applyBorder="1" applyAlignment="1">
      <alignment horizontal="center" wrapText="1"/>
    </xf>
    <xf numFmtId="4" fontId="27" fillId="5" borderId="1" xfId="0" applyNumberFormat="1" applyFont="1" applyFill="1" applyBorder="1" applyAlignment="1">
      <alignment horizontal="center" wrapText="1"/>
    </xf>
    <xf numFmtId="3" fontId="27" fillId="0" borderId="0" xfId="0" applyNumberFormat="1" applyFont="1" applyFill="1" applyBorder="1" applyAlignment="1">
      <alignment horizontal="center" wrapText="1"/>
    </xf>
    <xf numFmtId="0" fontId="58" fillId="0" borderId="0" xfId="0" applyFont="1" applyFill="1"/>
    <xf numFmtId="4" fontId="32" fillId="5" borderId="1" xfId="0" applyNumberFormat="1" applyFont="1" applyFill="1" applyBorder="1" applyAlignment="1">
      <alignment horizontal="center" wrapText="1"/>
    </xf>
    <xf numFmtId="3" fontId="100" fillId="2" borderId="1" xfId="0" applyNumberFormat="1" applyFont="1" applyFill="1" applyBorder="1" applyAlignment="1">
      <alignment horizontal="center" wrapText="1"/>
    </xf>
    <xf numFmtId="4" fontId="16" fillId="0" borderId="1" xfId="0" applyNumberFormat="1" applyFont="1" applyBorder="1" applyAlignment="1">
      <alignment horizontal="center"/>
    </xf>
    <xf numFmtId="3" fontId="83" fillId="0" borderId="0" xfId="0" applyNumberFormat="1" applyFont="1"/>
    <xf numFmtId="49" fontId="67" fillId="0" borderId="11" xfId="0" applyNumberFormat="1" applyFont="1" applyFill="1" applyBorder="1" applyAlignment="1">
      <alignment horizontal="center" wrapText="1"/>
    </xf>
    <xf numFmtId="0" fontId="59" fillId="0" borderId="1" xfId="0" applyFont="1" applyBorder="1" applyAlignment="1">
      <alignment horizontal="left" wrapText="1"/>
    </xf>
    <xf numFmtId="0" fontId="101" fillId="0" borderId="0" xfId="0" applyFont="1" applyFill="1"/>
    <xf numFmtId="3" fontId="83" fillId="0" borderId="0" xfId="0" applyNumberFormat="1" applyFont="1" applyFill="1"/>
    <xf numFmtId="49" fontId="74" fillId="3" borderId="1" xfId="0" applyNumberFormat="1" applyFont="1" applyFill="1" applyBorder="1" applyAlignment="1">
      <alignment horizontal="center" wrapText="1"/>
    </xf>
    <xf numFmtId="49" fontId="74" fillId="3" borderId="1" xfId="0" applyNumberFormat="1" applyFont="1" applyFill="1" applyBorder="1" applyAlignment="1">
      <alignment horizontal="left" wrapText="1"/>
    </xf>
    <xf numFmtId="3" fontId="59" fillId="0" borderId="1" xfId="0" applyNumberFormat="1" applyFont="1" applyBorder="1"/>
    <xf numFmtId="4" fontId="59" fillId="0" borderId="1" xfId="0" applyNumberFormat="1" applyFont="1" applyBorder="1" applyAlignment="1">
      <alignment horizontal="center" wrapText="1"/>
    </xf>
    <xf numFmtId="4" fontId="59" fillId="0" borderId="1" xfId="0" applyNumberFormat="1" applyFont="1" applyFill="1" applyBorder="1" applyAlignment="1">
      <alignment horizontal="center"/>
    </xf>
    <xf numFmtId="3" fontId="32" fillId="5" borderId="1" xfId="0" applyNumberFormat="1" applyFont="1" applyFill="1" applyBorder="1" applyAlignment="1">
      <alignment horizontal="center" wrapText="1"/>
    </xf>
    <xf numFmtId="4" fontId="43" fillId="0" borderId="0" xfId="0" applyNumberFormat="1" applyFont="1"/>
    <xf numFmtId="4" fontId="29" fillId="0" borderId="0" xfId="26" applyNumberFormat="1" applyFont="1" applyFill="1" applyBorder="1"/>
    <xf numFmtId="0" fontId="95" fillId="0" borderId="24" xfId="0" applyFont="1" applyBorder="1" applyAlignment="1">
      <alignment horizontal="left" wrapText="1"/>
    </xf>
    <xf numFmtId="0" fontId="27" fillId="0" borderId="24" xfId="0" applyFont="1" applyBorder="1" applyAlignment="1">
      <alignment horizontal="left" wrapText="1"/>
    </xf>
    <xf numFmtId="0" fontId="16" fillId="0" borderId="24" xfId="0" applyFont="1" applyBorder="1" applyAlignment="1">
      <alignment horizontal="left" wrapText="1"/>
    </xf>
    <xf numFmtId="3" fontId="30" fillId="0" borderId="25" xfId="0" applyNumberFormat="1" applyFont="1" applyBorder="1" applyAlignment="1">
      <alignment horizontal="right" wrapText="1"/>
    </xf>
    <xf numFmtId="3" fontId="19" fillId="0" borderId="25" xfId="0" applyNumberFormat="1" applyFont="1" applyBorder="1" applyAlignment="1">
      <alignment horizontal="right" wrapText="1"/>
    </xf>
    <xf numFmtId="0" fontId="98" fillId="0" borderId="30" xfId="0" applyFont="1" applyBorder="1" applyAlignment="1">
      <alignment horizontal="left" wrapText="1"/>
    </xf>
    <xf numFmtId="0" fontId="16" fillId="0" borderId="31" xfId="0" applyFont="1" applyBorder="1" applyAlignment="1">
      <alignment horizontal="left" wrapText="1"/>
    </xf>
    <xf numFmtId="0" fontId="95" fillId="0" borderId="33" xfId="0" applyFont="1" applyBorder="1" applyAlignment="1">
      <alignment horizontal="left" wrapText="1"/>
    </xf>
    <xf numFmtId="3" fontId="19" fillId="0" borderId="34" xfId="0" applyNumberFormat="1" applyFont="1" applyBorder="1" applyAlignment="1">
      <alignment horizontal="center" wrapText="1"/>
    </xf>
    <xf numFmtId="3" fontId="19" fillId="0" borderId="35" xfId="0" applyNumberFormat="1" applyFont="1" applyBorder="1" applyAlignment="1">
      <alignment horizontal="center" wrapText="1"/>
    </xf>
    <xf numFmtId="3" fontId="30" fillId="0" borderId="25" xfId="0" applyNumberFormat="1" applyFont="1" applyBorder="1" applyAlignment="1">
      <alignment horizontal="center" wrapText="1"/>
    </xf>
    <xf numFmtId="3" fontId="19" fillId="0" borderId="25" xfId="0" applyNumberFormat="1" applyFont="1" applyFill="1" applyBorder="1" applyAlignment="1">
      <alignment horizontal="center" wrapText="1"/>
    </xf>
    <xf numFmtId="3" fontId="96" fillId="0" borderId="25" xfId="0" applyNumberFormat="1" applyFont="1" applyBorder="1" applyAlignment="1">
      <alignment horizontal="right" wrapText="1"/>
    </xf>
    <xf numFmtId="3" fontId="19" fillId="0" borderId="25" xfId="0" applyNumberFormat="1" applyFont="1" applyBorder="1" applyAlignment="1">
      <alignment horizontal="center" vertical="center" wrapText="1"/>
    </xf>
    <xf numFmtId="0" fontId="16" fillId="0" borderId="26" xfId="0" applyFont="1" applyBorder="1" applyAlignment="1">
      <alignment horizontal="left"/>
    </xf>
    <xf numFmtId="3" fontId="19" fillId="0" borderId="25" xfId="0" applyNumberFormat="1" applyFont="1" applyBorder="1" applyAlignment="1">
      <alignment wrapText="1"/>
    </xf>
    <xf numFmtId="0" fontId="27" fillId="0" borderId="26" xfId="0" applyFont="1" applyBorder="1" applyAlignment="1">
      <alignment horizontal="left"/>
    </xf>
    <xf numFmtId="0" fontId="27" fillId="0" borderId="24" xfId="0" applyFont="1" applyBorder="1" applyAlignment="1">
      <alignment horizontal="left"/>
    </xf>
    <xf numFmtId="0" fontId="19" fillId="0" borderId="25" xfId="0" applyFont="1" applyBorder="1" applyAlignment="1">
      <alignment horizontal="center" wrapText="1"/>
    </xf>
    <xf numFmtId="0" fontId="19" fillId="0" borderId="34" xfId="0" applyFont="1" applyBorder="1" applyAlignment="1">
      <alignment horizontal="center" wrapText="1"/>
    </xf>
    <xf numFmtId="0" fontId="19" fillId="0" borderId="35" xfId="0" applyFont="1" applyBorder="1" applyAlignment="1">
      <alignment horizontal="center" wrapText="1"/>
    </xf>
    <xf numFmtId="0" fontId="16" fillId="0" borderId="36" xfId="0" applyFont="1" applyBorder="1" applyAlignment="1">
      <alignment horizontal="left"/>
    </xf>
    <xf numFmtId="3" fontId="19" fillId="0" borderId="34" xfId="0" applyNumberFormat="1" applyFont="1" applyBorder="1" applyAlignment="1">
      <alignment horizontal="right" wrapText="1"/>
    </xf>
    <xf numFmtId="4" fontId="16" fillId="0" borderId="1" xfId="0" applyNumberFormat="1" applyFont="1" applyFill="1" applyBorder="1" applyAlignment="1">
      <alignment horizontal="center" wrapText="1"/>
    </xf>
    <xf numFmtId="4" fontId="16" fillId="0" borderId="1" xfId="0" applyNumberFormat="1" applyFont="1" applyBorder="1" applyAlignment="1">
      <alignment horizontal="center" wrapText="1"/>
    </xf>
    <xf numFmtId="0" fontId="11" fillId="0" borderId="29" xfId="0" applyFont="1" applyBorder="1" applyAlignment="1"/>
    <xf numFmtId="0" fontId="95" fillId="0" borderId="38" xfId="0" applyFont="1" applyBorder="1" applyAlignment="1">
      <alignment horizontal="left" wrapText="1"/>
    </xf>
    <xf numFmtId="4" fontId="76" fillId="0" borderId="37" xfId="0" applyNumberFormat="1" applyFont="1" applyBorder="1" applyAlignment="1">
      <alignment horizontal="center" wrapText="1"/>
    </xf>
    <xf numFmtId="4" fontId="76" fillId="0" borderId="39" xfId="0" applyNumberFormat="1" applyFont="1" applyBorder="1" applyAlignment="1">
      <alignment horizontal="center" wrapText="1"/>
    </xf>
    <xf numFmtId="0" fontId="98" fillId="0" borderId="38" xfId="0" applyFont="1" applyBorder="1" applyAlignment="1">
      <alignment horizontal="left" wrapText="1"/>
    </xf>
    <xf numFmtId="4" fontId="19" fillId="0" borderId="37" xfId="0" applyNumberFormat="1" applyFont="1" applyBorder="1" applyAlignment="1">
      <alignment horizontal="center" wrapText="1"/>
    </xf>
    <xf numFmtId="4" fontId="19" fillId="0" borderId="39" xfId="0" applyNumberFormat="1" applyFont="1" applyBorder="1" applyAlignment="1">
      <alignment horizontal="center" wrapText="1"/>
    </xf>
    <xf numFmtId="0" fontId="27" fillId="0" borderId="38" xfId="0" applyFont="1" applyBorder="1" applyAlignment="1">
      <alignment horizontal="left" wrapText="1"/>
    </xf>
    <xf numFmtId="0" fontId="16" fillId="0" borderId="38" xfId="0" applyFont="1" applyBorder="1" applyAlignment="1">
      <alignment horizontal="left" wrapText="1"/>
    </xf>
    <xf numFmtId="3" fontId="19" fillId="0" borderId="37" xfId="0" applyNumberFormat="1" applyFont="1" applyBorder="1" applyAlignment="1">
      <alignment horizontal="right" wrapText="1"/>
    </xf>
    <xf numFmtId="3" fontId="19" fillId="0" borderId="39" xfId="0" applyNumberFormat="1" applyFont="1" applyBorder="1" applyAlignment="1">
      <alignment horizontal="center" wrapText="1"/>
    </xf>
    <xf numFmtId="3" fontId="30" fillId="0" borderId="37" xfId="0" applyNumberFormat="1" applyFont="1" applyBorder="1" applyAlignment="1">
      <alignment horizontal="right" wrapText="1"/>
    </xf>
    <xf numFmtId="3" fontId="30" fillId="0" borderId="39" xfId="0" applyNumberFormat="1" applyFont="1" applyBorder="1" applyAlignment="1">
      <alignment horizontal="right" wrapText="1"/>
    </xf>
    <xf numFmtId="3" fontId="19" fillId="0" borderId="39" xfId="0" applyNumberFormat="1" applyFont="1" applyBorder="1" applyAlignment="1">
      <alignment horizontal="right" wrapText="1"/>
    </xf>
    <xf numFmtId="3" fontId="19" fillId="0" borderId="37" xfId="0" applyNumberFormat="1" applyFont="1" applyBorder="1" applyAlignment="1">
      <alignment horizontal="center" wrapText="1"/>
    </xf>
    <xf numFmtId="0" fontId="16" fillId="0" borderId="43" xfId="0" applyFont="1" applyBorder="1" applyAlignment="1">
      <alignment horizontal="left" wrapText="1"/>
    </xf>
    <xf numFmtId="3" fontId="18" fillId="0" borderId="29" xfId="0" applyNumberFormat="1" applyFont="1" applyFill="1" applyBorder="1" applyAlignment="1">
      <alignment horizontal="center" wrapText="1"/>
    </xf>
    <xf numFmtId="3" fontId="16" fillId="0" borderId="4" xfId="0" applyNumberFormat="1" applyFont="1" applyBorder="1" applyAlignment="1">
      <alignment horizontal="center" wrapText="1"/>
    </xf>
    <xf numFmtId="3" fontId="16" fillId="0" borderId="11" xfId="0" applyNumberFormat="1" applyFont="1" applyBorder="1" applyAlignment="1">
      <alignment horizontal="center" wrapText="1"/>
    </xf>
    <xf numFmtId="3" fontId="18" fillId="0" borderId="11" xfId="0" applyNumberFormat="1" applyFont="1" applyFill="1" applyBorder="1" applyAlignment="1">
      <alignment horizontal="center" wrapText="1"/>
    </xf>
    <xf numFmtId="3" fontId="13" fillId="0" borderId="4" xfId="0" applyNumberFormat="1" applyFont="1" applyFill="1" applyBorder="1" applyAlignment="1">
      <alignment horizontal="center" wrapText="1"/>
    </xf>
    <xf numFmtId="3" fontId="27" fillId="4" borderId="1" xfId="0" applyNumberFormat="1" applyFont="1" applyFill="1" applyBorder="1" applyAlignment="1">
      <alignment horizontal="center"/>
    </xf>
    <xf numFmtId="3" fontId="103" fillId="0" borderId="37" xfId="0" applyNumberFormat="1" applyFont="1" applyBorder="1" applyAlignment="1">
      <alignment horizontal="right" wrapText="1"/>
    </xf>
    <xf numFmtId="3" fontId="102" fillId="0" borderId="37" xfId="0" applyNumberFormat="1" applyFont="1" applyBorder="1" applyAlignment="1">
      <alignment horizontal="right" wrapText="1"/>
    </xf>
    <xf numFmtId="3" fontId="102" fillId="0" borderId="37" xfId="0" applyNumberFormat="1" applyFont="1" applyBorder="1" applyAlignment="1" applyProtection="1">
      <alignment horizontal="right" wrapText="1"/>
      <protection locked="0"/>
    </xf>
    <xf numFmtId="3" fontId="102" fillId="0" borderId="18" xfId="0" applyNumberFormat="1" applyFont="1" applyBorder="1" applyAlignment="1">
      <alignment wrapText="1"/>
    </xf>
    <xf numFmtId="3" fontId="102" fillId="0" borderId="18" xfId="0" applyNumberFormat="1" applyFont="1" applyBorder="1" applyAlignment="1">
      <alignment horizontal="right" wrapText="1"/>
    </xf>
    <xf numFmtId="3" fontId="103" fillId="0" borderId="18" xfId="0" applyNumberFormat="1" applyFont="1" applyBorder="1" applyAlignment="1">
      <alignment horizontal="right" wrapText="1"/>
    </xf>
    <xf numFmtId="3" fontId="103" fillId="0" borderId="18" xfId="0" applyNumberFormat="1" applyFont="1" applyBorder="1" applyAlignment="1">
      <alignment wrapText="1"/>
    </xf>
    <xf numFmtId="3" fontId="102" fillId="0" borderId="18" xfId="0" applyNumberFormat="1" applyFont="1" applyBorder="1" applyAlignment="1" applyProtection="1">
      <alignment horizontal="right" wrapText="1"/>
      <protection locked="0"/>
    </xf>
    <xf numFmtId="3" fontId="102" fillId="0" borderId="34" xfId="0" applyNumberFormat="1" applyFont="1" applyBorder="1" applyAlignment="1" applyProtection="1">
      <alignment horizontal="right" wrapText="1"/>
      <protection locked="0"/>
    </xf>
    <xf numFmtId="3" fontId="102" fillId="0" borderId="34" xfId="0" applyNumberFormat="1" applyFont="1" applyBorder="1" applyAlignment="1">
      <alignment horizontal="right" wrapText="1"/>
    </xf>
    <xf numFmtId="3" fontId="103" fillId="0" borderId="18" xfId="0" applyNumberFormat="1" applyFont="1" applyBorder="1" applyAlignment="1">
      <alignment horizontal="center" wrapText="1"/>
    </xf>
    <xf numFmtId="3" fontId="102" fillId="0" borderId="18" xfId="0" applyNumberFormat="1" applyFont="1" applyBorder="1" applyAlignment="1">
      <alignment horizontal="right" vertical="center" wrapText="1"/>
    </xf>
    <xf numFmtId="3" fontId="103" fillId="0" borderId="34" xfId="0" applyNumberFormat="1" applyFont="1" applyBorder="1" applyAlignment="1">
      <alignment horizontal="right" wrapText="1"/>
    </xf>
    <xf numFmtId="3" fontId="102" fillId="0" borderId="22" xfId="0" applyNumberFormat="1" applyFont="1" applyBorder="1" applyAlignment="1">
      <alignment horizontal="right" wrapText="1"/>
    </xf>
    <xf numFmtId="49" fontId="104" fillId="0" borderId="18" xfId="0" applyNumberFormat="1" applyFont="1" applyBorder="1" applyAlignment="1" applyProtection="1">
      <alignment horizontal="left" wrapText="1"/>
      <protection locked="0"/>
    </xf>
    <xf numFmtId="0" fontId="105" fillId="0" borderId="18" xfId="0" applyFont="1" applyBorder="1" applyAlignment="1">
      <alignment horizontal="left" wrapText="1"/>
    </xf>
    <xf numFmtId="49" fontId="109" fillId="0" borderId="18" xfId="0" applyNumberFormat="1" applyFont="1" applyBorder="1" applyAlignment="1" applyProtection="1">
      <alignment horizontal="left" wrapText="1"/>
      <protection locked="0"/>
    </xf>
    <xf numFmtId="0" fontId="105" fillId="0" borderId="18" xfId="0" applyFont="1" applyBorder="1" applyAlignment="1">
      <alignment wrapText="1"/>
    </xf>
    <xf numFmtId="0" fontId="106" fillId="0" borderId="18" xfId="0" applyFont="1" applyBorder="1" applyAlignment="1">
      <alignment horizontal="left" wrapText="1"/>
    </xf>
    <xf numFmtId="0" fontId="108" fillId="0" borderId="0" xfId="0" applyFont="1" applyAlignment="1">
      <alignment wrapText="1"/>
    </xf>
    <xf numFmtId="0" fontId="106" fillId="0" borderId="18" xfId="0" applyFont="1" applyBorder="1"/>
    <xf numFmtId="0" fontId="106" fillId="0" borderId="18" xfId="0" applyFont="1" applyBorder="1" applyAlignment="1">
      <alignment wrapText="1"/>
    </xf>
    <xf numFmtId="0" fontId="105" fillId="0" borderId="9" xfId="0" applyFont="1" applyBorder="1"/>
    <xf numFmtId="0" fontId="105" fillId="0" borderId="0" xfId="0" applyFont="1" applyAlignment="1">
      <alignment wrapText="1"/>
    </xf>
    <xf numFmtId="0" fontId="108" fillId="0" borderId="18" xfId="0" applyFont="1" applyBorder="1" applyAlignment="1">
      <alignment horizontal="left" vertical="center" wrapText="1"/>
    </xf>
    <xf numFmtId="0" fontId="107" fillId="0" borderId="18" xfId="0" applyFont="1" applyBorder="1" applyAlignment="1">
      <alignment horizontal="left" wrapText="1"/>
    </xf>
    <xf numFmtId="0" fontId="108" fillId="0" borderId="18" xfId="0" applyFont="1" applyBorder="1" applyAlignment="1">
      <alignment wrapText="1"/>
    </xf>
    <xf numFmtId="0" fontId="108" fillId="0" borderId="34" xfId="0" applyFont="1" applyBorder="1" applyAlignment="1">
      <alignment horizontal="left" wrapText="1"/>
    </xf>
    <xf numFmtId="49" fontId="111" fillId="0" borderId="7" xfId="0" applyNumberFormat="1" applyFont="1" applyBorder="1" applyAlignment="1" applyProtection="1">
      <alignment horizontal="left" wrapText="1"/>
      <protection locked="0"/>
    </xf>
    <xf numFmtId="49" fontId="111" fillId="0" borderId="37" xfId="0" applyNumberFormat="1" applyFont="1" applyBorder="1" applyAlignment="1" applyProtection="1">
      <alignment horizontal="left" wrapText="1"/>
      <protection locked="0"/>
    </xf>
    <xf numFmtId="0" fontId="112" fillId="0" borderId="37" xfId="0" applyFont="1" applyBorder="1" applyAlignment="1">
      <alignment horizontal="left" vertical="center" wrapText="1"/>
    </xf>
    <xf numFmtId="0" fontId="112" fillId="0" borderId="37" xfId="0" applyFont="1" applyBorder="1" applyAlignment="1">
      <alignment horizontal="left" wrapText="1"/>
    </xf>
    <xf numFmtId="0" fontId="113" fillId="0" borderId="37" xfId="0" applyFont="1" applyBorder="1"/>
    <xf numFmtId="0" fontId="112" fillId="0" borderId="40" xfId="0" applyFont="1" applyBorder="1" applyAlignment="1">
      <alignment wrapText="1"/>
    </xf>
    <xf numFmtId="0" fontId="114" fillId="0" borderId="37" xfId="0" applyFont="1" applyBorder="1" applyAlignment="1">
      <alignment wrapText="1"/>
    </xf>
    <xf numFmtId="0" fontId="114" fillId="0" borderId="0" xfId="0" applyFont="1" applyAlignment="1">
      <alignment wrapText="1"/>
    </xf>
    <xf numFmtId="0" fontId="113" fillId="0" borderId="40" xfId="0" applyFont="1" applyBorder="1" applyAlignment="1">
      <alignment wrapText="1"/>
    </xf>
    <xf numFmtId="0" fontId="113" fillId="0" borderId="37" xfId="0" applyFont="1" applyBorder="1" applyAlignment="1">
      <alignment horizontal="left" wrapText="1"/>
    </xf>
    <xf numFmtId="0" fontId="115" fillId="0" borderId="0" xfId="0" applyFont="1" applyBorder="1" applyAlignment="1">
      <alignment wrapText="1"/>
    </xf>
    <xf numFmtId="0" fontId="115" fillId="0" borderId="37" xfId="0" applyFont="1" applyBorder="1" applyAlignment="1">
      <alignment wrapText="1"/>
    </xf>
    <xf numFmtId="0" fontId="113" fillId="0" borderId="37" xfId="0" applyFont="1" applyFill="1" applyBorder="1" applyAlignment="1" applyProtection="1">
      <alignment horizontal="left" wrapText="1"/>
    </xf>
    <xf numFmtId="0" fontId="112" fillId="0" borderId="41" xfId="0" applyNumberFormat="1" applyFont="1" applyBorder="1" applyAlignment="1">
      <alignment horizontal="left" wrapText="1"/>
    </xf>
    <xf numFmtId="0" fontId="112" fillId="0" borderId="42" xfId="0" applyNumberFormat="1" applyFont="1" applyBorder="1" applyAlignment="1">
      <alignment horizontal="left" wrapText="1"/>
    </xf>
    <xf numFmtId="49" fontId="116" fillId="0" borderId="37" xfId="0" applyNumberFormat="1" applyFont="1" applyBorder="1" applyAlignment="1" applyProtection="1">
      <alignment horizontal="left" wrapText="1"/>
      <protection locked="0"/>
    </xf>
    <xf numFmtId="0" fontId="113" fillId="0" borderId="17" xfId="0" applyFont="1" applyBorder="1" applyAlignment="1">
      <alignment horizontal="left" wrapText="1"/>
    </xf>
    <xf numFmtId="0" fontId="112" fillId="0" borderId="32" xfId="0" applyFont="1" applyBorder="1" applyAlignment="1">
      <alignment horizontal="left" wrapText="1"/>
    </xf>
    <xf numFmtId="0" fontId="112" fillId="0" borderId="44" xfId="0" applyFont="1" applyBorder="1" applyAlignment="1">
      <alignment horizontal="left" wrapText="1"/>
    </xf>
    <xf numFmtId="49" fontId="111" fillId="0" borderId="18" xfId="0" applyNumberFormat="1" applyFont="1" applyBorder="1" applyAlignment="1" applyProtection="1">
      <alignment horizontal="left" wrapText="1"/>
      <protection locked="0"/>
    </xf>
    <xf numFmtId="0" fontId="112" fillId="0" borderId="18" xfId="0" applyFont="1" applyBorder="1" applyAlignment="1">
      <alignment horizontal="left"/>
    </xf>
    <xf numFmtId="0" fontId="112" fillId="0" borderId="18" xfId="0" applyFont="1" applyBorder="1" applyAlignment="1">
      <alignment horizontal="left" wrapText="1"/>
    </xf>
    <xf numFmtId="0" fontId="113" fillId="0" borderId="18" xfId="0" applyFont="1" applyBorder="1" applyAlignment="1">
      <alignment horizontal="left"/>
    </xf>
    <xf numFmtId="0" fontId="112" fillId="0" borderId="9" xfId="0" applyFont="1" applyBorder="1" applyAlignment="1">
      <alignment horizontal="left" wrapText="1"/>
    </xf>
    <xf numFmtId="49" fontId="112" fillId="0" borderId="18" xfId="0" applyNumberFormat="1" applyFont="1" applyBorder="1" applyAlignment="1">
      <alignment horizontal="left" wrapText="1"/>
    </xf>
    <xf numFmtId="49" fontId="116" fillId="0" borderId="34" xfId="0" applyNumberFormat="1" applyFont="1" applyBorder="1" applyAlignment="1" applyProtection="1">
      <alignment horizontal="left" wrapText="1"/>
      <protection locked="0"/>
    </xf>
    <xf numFmtId="49" fontId="116" fillId="0" borderId="18" xfId="0" applyNumberFormat="1" applyFont="1" applyBorder="1" applyAlignment="1" applyProtection="1">
      <alignment horizontal="left" wrapText="1"/>
      <protection locked="0"/>
    </xf>
    <xf numFmtId="0" fontId="112" fillId="0" borderId="0" xfId="0" applyFont="1" applyBorder="1" applyAlignment="1">
      <alignment wrapText="1"/>
    </xf>
    <xf numFmtId="0" fontId="112" fillId="0" borderId="18" xfId="0" applyFont="1" applyBorder="1" applyAlignment="1">
      <alignment wrapText="1"/>
    </xf>
    <xf numFmtId="0" fontId="113" fillId="0" borderId="18" xfId="0" applyFont="1" applyBorder="1" applyAlignment="1">
      <alignment horizontal="left" wrapText="1"/>
    </xf>
    <xf numFmtId="49" fontId="116" fillId="0" borderId="0" xfId="0" applyNumberFormat="1" applyFont="1" applyBorder="1" applyAlignment="1" applyProtection="1">
      <alignment horizontal="left" wrapText="1"/>
      <protection locked="0"/>
    </xf>
    <xf numFmtId="49" fontId="116" fillId="0" borderId="9" xfId="0" applyNumberFormat="1" applyFont="1" applyBorder="1" applyAlignment="1" applyProtection="1">
      <alignment horizontal="left" wrapText="1"/>
      <protection locked="0"/>
    </xf>
    <xf numFmtId="0" fontId="22" fillId="0" borderId="22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/>
    <xf numFmtId="0" fontId="15" fillId="0" borderId="1" xfId="0" applyFont="1" applyBorder="1" applyAlignment="1">
      <alignment horizontal="center" vertical="center"/>
    </xf>
    <xf numFmtId="0" fontId="123" fillId="0" borderId="45" xfId="0" applyFont="1" applyBorder="1" applyAlignment="1">
      <alignment horizontal="right"/>
    </xf>
    <xf numFmtId="3" fontId="105" fillId="0" borderId="48" xfId="0" applyNumberFormat="1" applyFont="1" applyBorder="1" applyAlignment="1">
      <alignment horizontal="right"/>
    </xf>
    <xf numFmtId="0" fontId="103" fillId="0" borderId="45" xfId="0" applyFont="1" applyBorder="1" applyAlignment="1">
      <alignment horizontal="center"/>
    </xf>
    <xf numFmtId="3" fontId="106" fillId="0" borderId="48" xfId="0" applyNumberFormat="1" applyFont="1" applyBorder="1" applyAlignment="1">
      <alignment horizontal="right"/>
    </xf>
    <xf numFmtId="0" fontId="103" fillId="0" borderId="50" xfId="0" applyFont="1" applyBorder="1" applyAlignment="1">
      <alignment horizontal="center"/>
    </xf>
    <xf numFmtId="3" fontId="105" fillId="0" borderId="52" xfId="0" applyNumberFormat="1" applyFont="1" applyBorder="1"/>
    <xf numFmtId="0" fontId="103" fillId="0" borderId="0" xfId="0" applyFont="1" applyBorder="1" applyAlignment="1">
      <alignment horizontal="center"/>
    </xf>
    <xf numFmtId="0" fontId="16" fillId="0" borderId="0" xfId="0" applyFont="1" applyBorder="1"/>
    <xf numFmtId="0" fontId="2" fillId="0" borderId="0" xfId="0" applyFont="1" applyBorder="1"/>
    <xf numFmtId="49" fontId="59" fillId="0" borderId="56" xfId="0" applyNumberFormat="1" applyFont="1" applyBorder="1" applyAlignment="1">
      <alignment horizontal="right"/>
    </xf>
    <xf numFmtId="0" fontId="59" fillId="0" borderId="57" xfId="0" applyFont="1" applyBorder="1" applyAlignment="1">
      <alignment horizontal="center"/>
    </xf>
    <xf numFmtId="0" fontId="59" fillId="0" borderId="57" xfId="0" applyFont="1" applyBorder="1" applyAlignment="1">
      <alignment horizontal="left"/>
    </xf>
    <xf numFmtId="3" fontId="59" fillId="0" borderId="58" xfId="0" applyNumberFormat="1" applyFont="1" applyBorder="1" applyAlignment="1">
      <alignment horizontal="center" vertical="center"/>
    </xf>
    <xf numFmtId="0" fontId="125" fillId="0" borderId="45" xfId="0" applyFont="1" applyBorder="1" applyAlignment="1">
      <alignment horizontal="right"/>
    </xf>
    <xf numFmtId="0" fontId="56" fillId="0" borderId="49" xfId="0" applyFont="1" applyBorder="1"/>
    <xf numFmtId="0" fontId="59" fillId="0" borderId="49" xfId="0" applyFont="1" applyBorder="1" applyAlignment="1"/>
    <xf numFmtId="3" fontId="59" fillId="0" borderId="48" xfId="0" applyNumberFormat="1" applyFont="1" applyBorder="1" applyAlignment="1">
      <alignment horizontal="center" vertical="center"/>
    </xf>
    <xf numFmtId="3" fontId="126" fillId="0" borderId="48" xfId="0" applyNumberFormat="1" applyFont="1" applyBorder="1" applyAlignment="1">
      <alignment horizontal="center"/>
    </xf>
    <xf numFmtId="0" fontId="125" fillId="0" borderId="45" xfId="0" applyFont="1" applyBorder="1" applyAlignment="1">
      <alignment horizontal="center"/>
    </xf>
    <xf numFmtId="0" fontId="59" fillId="0" borderId="49" xfId="0" applyFont="1" applyBorder="1" applyAlignment="1">
      <alignment horizontal="center"/>
    </xf>
    <xf numFmtId="3" fontId="59" fillId="0" borderId="48" xfId="0" applyNumberFormat="1" applyFont="1" applyBorder="1" applyAlignment="1">
      <alignment horizontal="center"/>
    </xf>
    <xf numFmtId="49" fontId="59" fillId="0" borderId="45" xfId="0" applyNumberFormat="1" applyFont="1" applyBorder="1"/>
    <xf numFmtId="0" fontId="59" fillId="0" borderId="49" xfId="0" applyFont="1" applyBorder="1"/>
    <xf numFmtId="0" fontId="127" fillId="0" borderId="49" xfId="0" applyFont="1" applyBorder="1" applyAlignment="1">
      <alignment wrapText="1"/>
    </xf>
    <xf numFmtId="49" fontId="125" fillId="0" borderId="45" xfId="0" applyNumberFormat="1" applyFont="1" applyBorder="1" applyAlignment="1">
      <alignment horizontal="center"/>
    </xf>
    <xf numFmtId="49" fontId="67" fillId="0" borderId="49" xfId="0" applyNumberFormat="1" applyFont="1" applyFill="1" applyBorder="1" applyAlignment="1" applyProtection="1">
      <alignment horizontal="left" wrapText="1"/>
      <protection locked="0"/>
    </xf>
    <xf numFmtId="49" fontId="123" fillId="0" borderId="45" xfId="0" applyNumberFormat="1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23" fillId="0" borderId="49" xfId="0" applyFont="1" applyBorder="1" applyAlignment="1"/>
    <xf numFmtId="3" fontId="16" fillId="0" borderId="48" xfId="0" applyNumberFormat="1" applyFont="1" applyBorder="1" applyAlignment="1">
      <alignment horizontal="center"/>
    </xf>
    <xf numFmtId="49" fontId="16" fillId="0" borderId="45" xfId="0" applyNumberFormat="1" applyFont="1" applyBorder="1" applyAlignment="1">
      <alignment horizontal="center"/>
    </xf>
    <xf numFmtId="0" fontId="16" fillId="0" borderId="49" xfId="0" applyFont="1" applyBorder="1"/>
    <xf numFmtId="0" fontId="16" fillId="0" borderId="49" xfId="0" applyFont="1" applyBorder="1" applyAlignment="1">
      <alignment horizontal="left" wrapText="1"/>
    </xf>
    <xf numFmtId="49" fontId="123" fillId="0" borderId="61" xfId="0" applyNumberFormat="1" applyFont="1" applyBorder="1" applyAlignment="1">
      <alignment horizontal="center"/>
    </xf>
    <xf numFmtId="0" fontId="16" fillId="0" borderId="49" xfId="27" applyFont="1" applyFill="1" applyBorder="1" applyAlignment="1">
      <alignment horizontal="left" vertical="center" wrapText="1"/>
    </xf>
    <xf numFmtId="49" fontId="16" fillId="0" borderId="59" xfId="0" applyNumberFormat="1" applyFont="1" applyBorder="1" applyAlignment="1">
      <alignment wrapText="1"/>
    </xf>
    <xf numFmtId="0" fontId="0" fillId="0" borderId="60" xfId="0" applyFont="1" applyBorder="1" applyAlignment="1">
      <alignment wrapText="1"/>
    </xf>
    <xf numFmtId="0" fontId="0" fillId="0" borderId="47" xfId="0" applyFont="1" applyBorder="1" applyAlignment="1">
      <alignment wrapText="1"/>
    </xf>
    <xf numFmtId="49" fontId="16" fillId="0" borderId="45" xfId="0" applyNumberFormat="1" applyFont="1" applyBorder="1"/>
    <xf numFmtId="0" fontId="2" fillId="0" borderId="48" xfId="0" applyFont="1" applyBorder="1"/>
    <xf numFmtId="49" fontId="16" fillId="0" borderId="45" xfId="0" applyNumberFormat="1" applyFont="1" applyBorder="1" applyAlignment="1">
      <alignment horizontal="right"/>
    </xf>
    <xf numFmtId="0" fontId="16" fillId="0" borderId="49" xfId="0" applyFont="1" applyBorder="1" applyAlignment="1">
      <alignment horizontal="left"/>
    </xf>
    <xf numFmtId="3" fontId="16" fillId="0" borderId="62" xfId="0" applyNumberFormat="1" applyFont="1" applyBorder="1" applyAlignment="1">
      <alignment horizontal="center" vertical="center"/>
    </xf>
    <xf numFmtId="0" fontId="0" fillId="0" borderId="49" xfId="0" applyFont="1" applyBorder="1"/>
    <xf numFmtId="0" fontId="16" fillId="0" borderId="49" xfId="0" applyFont="1" applyBorder="1" applyAlignment="1"/>
    <xf numFmtId="3" fontId="54" fillId="0" borderId="62" xfId="0" applyNumberFormat="1" applyFont="1" applyBorder="1" applyAlignment="1">
      <alignment horizontal="center"/>
    </xf>
    <xf numFmtId="3" fontId="16" fillId="0" borderId="62" xfId="0" applyNumberFormat="1" applyFont="1" applyBorder="1" applyAlignment="1">
      <alignment horizontal="center"/>
    </xf>
    <xf numFmtId="3" fontId="54" fillId="0" borderId="48" xfId="0" applyNumberFormat="1" applyFont="1" applyBorder="1" applyAlignment="1">
      <alignment horizontal="center"/>
    </xf>
    <xf numFmtId="0" fontId="103" fillId="0" borderId="49" xfId="0" applyFont="1" applyBorder="1" applyAlignment="1">
      <alignment horizontal="center"/>
    </xf>
    <xf numFmtId="3" fontId="27" fillId="0" borderId="48" xfId="0" applyNumberFormat="1" applyFont="1" applyBorder="1" applyAlignment="1">
      <alignment horizontal="center"/>
    </xf>
    <xf numFmtId="0" fontId="103" fillId="0" borderId="51" xfId="0" applyFont="1" applyBorder="1" applyAlignment="1">
      <alignment horizontal="center"/>
    </xf>
    <xf numFmtId="0" fontId="16" fillId="0" borderId="51" xfId="0" applyFont="1" applyBorder="1"/>
    <xf numFmtId="3" fontId="16" fillId="0" borderId="52" xfId="0" applyNumberFormat="1" applyFont="1" applyBorder="1" applyAlignment="1">
      <alignment horizontal="center"/>
    </xf>
    <xf numFmtId="49" fontId="20" fillId="0" borderId="0" xfId="0" applyNumberFormat="1" applyFont="1" applyBorder="1" applyAlignment="1" applyProtection="1">
      <protection locked="0"/>
    </xf>
    <xf numFmtId="0" fontId="10" fillId="0" borderId="0" xfId="2" applyFont="1"/>
    <xf numFmtId="0" fontId="129" fillId="0" borderId="0" xfId="2" applyFont="1"/>
    <xf numFmtId="49" fontId="79" fillId="0" borderId="0" xfId="26" applyNumberFormat="1" applyFont="1" applyFill="1" applyBorder="1" applyAlignment="1">
      <alignment horizontal="right" wrapText="1"/>
    </xf>
    <xf numFmtId="0" fontId="13" fillId="0" borderId="0" xfId="2" applyFont="1"/>
    <xf numFmtId="0" fontId="10" fillId="0" borderId="1" xfId="2" applyFont="1" applyBorder="1" applyAlignment="1">
      <alignment horizontal="center" vertical="center" wrapText="1"/>
    </xf>
    <xf numFmtId="0" fontId="129" fillId="0" borderId="0" xfId="2" applyFont="1" applyAlignment="1">
      <alignment horizontal="center" vertical="center" wrapText="1"/>
    </xf>
    <xf numFmtId="0" fontId="130" fillId="0" borderId="1" xfId="2" applyFont="1" applyBorder="1" applyAlignment="1">
      <alignment horizontal="center" vertical="center" wrapText="1"/>
    </xf>
    <xf numFmtId="0" fontId="131" fillId="0" borderId="0" xfId="2" applyFont="1" applyAlignment="1">
      <alignment horizontal="center" vertical="center" wrapText="1"/>
    </xf>
    <xf numFmtId="0" fontId="13" fillId="5" borderId="1" xfId="2" applyFont="1" applyFill="1" applyBorder="1" applyAlignment="1">
      <alignment horizontal="center" wrapText="1"/>
    </xf>
    <xf numFmtId="3" fontId="27" fillId="5" borderId="1" xfId="2" applyNumberFormat="1" applyFont="1" applyFill="1" applyBorder="1" applyAlignment="1">
      <alignment horizontal="center" wrapText="1"/>
    </xf>
    <xf numFmtId="0" fontId="132" fillId="0" borderId="0" xfId="2" applyFont="1" applyAlignment="1">
      <alignment horizontal="center" vertical="center" wrapText="1"/>
    </xf>
    <xf numFmtId="0" fontId="133" fillId="0" borderId="1" xfId="2" applyFont="1" applyFill="1" applyBorder="1" applyAlignment="1">
      <alignment wrapText="1"/>
    </xf>
    <xf numFmtId="3" fontId="13" fillId="0" borderId="1" xfId="2" applyNumberFormat="1" applyFont="1" applyBorder="1" applyAlignment="1">
      <alignment horizontal="center" wrapText="1"/>
    </xf>
    <xf numFmtId="0" fontId="133" fillId="0" borderId="1" xfId="2" applyFont="1" applyBorder="1" applyAlignment="1">
      <alignment wrapText="1"/>
    </xf>
    <xf numFmtId="3" fontId="74" fillId="0" borderId="1" xfId="2" applyNumberFormat="1" applyFont="1" applyBorder="1" applyAlignment="1">
      <alignment horizontal="center" wrapText="1"/>
    </xf>
    <xf numFmtId="0" fontId="134" fillId="0" borderId="0" xfId="2" applyFont="1" applyAlignment="1">
      <alignment horizontal="center" vertical="center" wrapText="1"/>
    </xf>
    <xf numFmtId="0" fontId="13" fillId="0" borderId="1" xfId="2" applyFont="1" applyBorder="1" applyAlignment="1">
      <alignment wrapText="1"/>
    </xf>
    <xf numFmtId="0" fontId="74" fillId="0" borderId="1" xfId="2" applyFont="1" applyBorder="1" applyAlignment="1">
      <alignment wrapText="1"/>
    </xf>
    <xf numFmtId="4" fontId="74" fillId="0" borderId="1" xfId="2" applyNumberFormat="1" applyFont="1" applyBorder="1" applyAlignment="1">
      <alignment horizontal="center" wrapText="1"/>
    </xf>
    <xf numFmtId="3" fontId="67" fillId="0" borderId="1" xfId="2" applyNumberFormat="1" applyFont="1" applyFill="1" applyBorder="1" applyAlignment="1">
      <alignment horizontal="center" wrapText="1"/>
    </xf>
    <xf numFmtId="0" fontId="132" fillId="5" borderId="1" xfId="2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left" wrapText="1"/>
    </xf>
    <xf numFmtId="0" fontId="16" fillId="0" borderId="1" xfId="2" applyFont="1" applyFill="1" applyBorder="1" applyAlignment="1">
      <alignment horizontal="center" wrapText="1"/>
    </xf>
    <xf numFmtId="3" fontId="16" fillId="0" borderId="1" xfId="2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horizontal="justify" vertical="center"/>
    </xf>
    <xf numFmtId="0" fontId="130" fillId="0" borderId="1" xfId="2" applyFont="1" applyFill="1" applyBorder="1" applyAlignment="1">
      <alignment horizontal="center" vertical="center" wrapText="1"/>
    </xf>
    <xf numFmtId="3" fontId="16" fillId="0" borderId="1" xfId="2" applyNumberFormat="1" applyFont="1" applyBorder="1" applyAlignment="1">
      <alignment horizontal="center" wrapText="1"/>
    </xf>
    <xf numFmtId="0" fontId="16" fillId="0" borderId="0" xfId="0" applyFont="1" applyAlignment="1">
      <alignment horizontal="justify" vertical="center"/>
    </xf>
    <xf numFmtId="49" fontId="59" fillId="0" borderId="1" xfId="0" applyNumberFormat="1" applyFont="1" applyBorder="1" applyAlignment="1">
      <alignment horizontal="left" wrapText="1"/>
    </xf>
    <xf numFmtId="0" fontId="135" fillId="0" borderId="1" xfId="2" applyFont="1" applyBorder="1" applyAlignment="1">
      <alignment horizontal="center" vertical="center" wrapText="1"/>
    </xf>
    <xf numFmtId="3" fontId="135" fillId="0" borderId="1" xfId="2" applyNumberFormat="1" applyFont="1" applyBorder="1" applyAlignment="1">
      <alignment horizontal="center" vertical="center" wrapText="1"/>
    </xf>
    <xf numFmtId="0" fontId="136" fillId="0" borderId="0" xfId="2" applyFont="1" applyAlignment="1">
      <alignment horizontal="center" vertical="center" wrapText="1"/>
    </xf>
    <xf numFmtId="49" fontId="137" fillId="5" borderId="1" xfId="0" applyNumberFormat="1" applyFont="1" applyFill="1" applyBorder="1" applyAlignment="1">
      <alignment horizontal="center" wrapText="1"/>
    </xf>
    <xf numFmtId="49" fontId="137" fillId="5" borderId="1" xfId="0" applyNumberFormat="1" applyFont="1" applyFill="1" applyBorder="1" applyAlignment="1" applyProtection="1">
      <alignment horizontal="left" wrapText="1"/>
      <protection locked="0"/>
    </xf>
    <xf numFmtId="49" fontId="137" fillId="5" borderId="1" xfId="2" applyNumberFormat="1" applyFont="1" applyFill="1" applyBorder="1" applyAlignment="1" applyProtection="1">
      <alignment horizontal="center" wrapText="1"/>
      <protection locked="0"/>
    </xf>
    <xf numFmtId="3" fontId="137" fillId="5" borderId="1" xfId="2" applyNumberFormat="1" applyFont="1" applyFill="1" applyBorder="1" applyAlignment="1" applyProtection="1">
      <alignment horizontal="center" wrapText="1"/>
      <protection locked="0"/>
    </xf>
    <xf numFmtId="0" fontId="134" fillId="0" borderId="0" xfId="2" applyFont="1" applyAlignment="1">
      <alignment wrapText="1"/>
    </xf>
    <xf numFmtId="49" fontId="138" fillId="0" borderId="1" xfId="2" applyNumberFormat="1" applyFont="1" applyFill="1" applyBorder="1" applyAlignment="1" applyProtection="1">
      <alignment horizontal="center" wrapText="1"/>
      <protection locked="0"/>
    </xf>
    <xf numFmtId="49" fontId="137" fillId="0" borderId="1" xfId="2" applyNumberFormat="1" applyFont="1" applyFill="1" applyBorder="1" applyAlignment="1" applyProtection="1">
      <alignment horizontal="center" wrapText="1"/>
      <protection locked="0"/>
    </xf>
    <xf numFmtId="3" fontId="138" fillId="0" borderId="1" xfId="2" applyNumberFormat="1" applyFont="1" applyFill="1" applyBorder="1" applyAlignment="1" applyProtection="1">
      <alignment horizontal="center" wrapText="1"/>
      <protection locked="0"/>
    </xf>
    <xf numFmtId="0" fontId="134" fillId="0" borderId="0" xfId="2" applyFont="1" applyFill="1" applyAlignment="1">
      <alignment wrapText="1"/>
    </xf>
    <xf numFmtId="49" fontId="138" fillId="0" borderId="11" xfId="0" applyNumberFormat="1" applyFont="1" applyBorder="1" applyAlignment="1">
      <alignment horizontal="center" wrapText="1"/>
    </xf>
    <xf numFmtId="0" fontId="59" fillId="7" borderId="1" xfId="0" applyFont="1" applyFill="1" applyBorder="1" applyAlignment="1">
      <alignment horizontal="center" wrapText="1"/>
    </xf>
    <xf numFmtId="0" fontId="139" fillId="0" borderId="1" xfId="0" applyFont="1" applyBorder="1"/>
    <xf numFmtId="0" fontId="59" fillId="7" borderId="1" xfId="0" applyFont="1" applyFill="1" applyBorder="1" applyAlignment="1">
      <alignment horizontal="left" wrapText="1"/>
    </xf>
    <xf numFmtId="49" fontId="138" fillId="0" borderId="28" xfId="0" applyNumberFormat="1" applyFont="1" applyBorder="1" applyAlignment="1">
      <alignment horizontal="center" wrapText="1"/>
    </xf>
    <xf numFmtId="0" fontId="59" fillId="7" borderId="3" xfId="0" applyFont="1" applyFill="1" applyBorder="1" applyAlignment="1">
      <alignment horizontal="left" wrapText="1"/>
    </xf>
    <xf numFmtId="49" fontId="140" fillId="0" borderId="1" xfId="2" applyNumberFormat="1" applyFont="1" applyFill="1" applyBorder="1" applyAlignment="1" applyProtection="1">
      <alignment horizontal="center" wrapText="1"/>
      <protection locked="0"/>
    </xf>
    <xf numFmtId="49" fontId="17" fillId="5" borderId="1" xfId="2" applyNumberFormat="1" applyFont="1" applyFill="1" applyBorder="1" applyAlignment="1" applyProtection="1">
      <alignment horizontal="center" wrapText="1"/>
      <protection locked="0"/>
    </xf>
    <xf numFmtId="3" fontId="17" fillId="5" borderId="1" xfId="2" applyNumberFormat="1" applyFont="1" applyFill="1" applyBorder="1" applyAlignment="1" applyProtection="1">
      <alignment horizontal="center" wrapText="1"/>
      <protection locked="0"/>
    </xf>
    <xf numFmtId="0" fontId="132" fillId="0" borderId="0" xfId="2" applyFont="1" applyAlignment="1">
      <alignment wrapText="1"/>
    </xf>
    <xf numFmtId="49" fontId="59" fillId="0" borderId="1" xfId="0" applyNumberFormat="1" applyFont="1" applyBorder="1" applyAlignment="1">
      <alignment horizontal="center" vertical="center"/>
    </xf>
    <xf numFmtId="49" fontId="67" fillId="0" borderId="11" xfId="0" applyNumberFormat="1" applyFont="1" applyBorder="1" applyAlignment="1">
      <alignment horizontal="center" vertical="center" wrapText="1"/>
    </xf>
    <xf numFmtId="3" fontId="137" fillId="0" borderId="1" xfId="2" applyNumberFormat="1" applyFont="1" applyFill="1" applyBorder="1" applyAlignment="1" applyProtection="1">
      <alignment horizontal="center" wrapText="1"/>
      <protection locked="0"/>
    </xf>
    <xf numFmtId="49" fontId="59" fillId="0" borderId="1" xfId="0" applyNumberFormat="1" applyFont="1" applyBorder="1" applyAlignment="1">
      <alignment horizontal="center"/>
    </xf>
    <xf numFmtId="49" fontId="67" fillId="0" borderId="11" xfId="0" applyNumberFormat="1" applyFont="1" applyBorder="1" applyAlignment="1">
      <alignment horizontal="center" wrapText="1"/>
    </xf>
    <xf numFmtId="0" fontId="59" fillId="0" borderId="1" xfId="0" applyFont="1" applyBorder="1" applyAlignment="1">
      <alignment horizontal="left" vertical="center" wrapText="1"/>
    </xf>
    <xf numFmtId="0" fontId="126" fillId="0" borderId="1" xfId="0" applyFont="1" applyBorder="1" applyAlignment="1">
      <alignment horizontal="left" vertical="center" wrapText="1"/>
    </xf>
    <xf numFmtId="3" fontId="126" fillId="0" borderId="1" xfId="2" applyNumberFormat="1" applyFont="1" applyBorder="1" applyAlignment="1">
      <alignment horizontal="center" wrapText="1"/>
    </xf>
    <xf numFmtId="0" fontId="54" fillId="0" borderId="1" xfId="0" applyFont="1" applyBorder="1" applyAlignment="1">
      <alignment horizontal="left" vertical="center" wrapText="1"/>
    </xf>
    <xf numFmtId="3" fontId="54" fillId="0" borderId="1" xfId="2" applyNumberFormat="1" applyFont="1" applyBorder="1" applyAlignment="1">
      <alignment horizontal="center" wrapText="1"/>
    </xf>
    <xf numFmtId="3" fontId="141" fillId="5" borderId="1" xfId="0" applyNumberFormat="1" applyFont="1" applyFill="1" applyBorder="1" applyAlignment="1">
      <alignment horizontal="center" wrapText="1"/>
    </xf>
    <xf numFmtId="3" fontId="141" fillId="0" borderId="1" xfId="0" applyNumberFormat="1" applyFont="1" applyBorder="1" applyAlignment="1">
      <alignment horizontal="center" wrapText="1"/>
    </xf>
    <xf numFmtId="49" fontId="17" fillId="2" borderId="1" xfId="2" applyNumberFormat="1" applyFont="1" applyFill="1" applyBorder="1" applyAlignment="1">
      <alignment horizontal="center" wrapText="1"/>
    </xf>
    <xf numFmtId="49" fontId="142" fillId="2" borderId="1" xfId="2" applyNumberFormat="1" applyFont="1" applyFill="1" applyBorder="1" applyAlignment="1" applyProtection="1">
      <alignment horizontal="center" wrapText="1"/>
      <protection locked="0"/>
    </xf>
    <xf numFmtId="49" fontId="17" fillId="2" borderId="1" xfId="2" applyNumberFormat="1" applyFont="1" applyFill="1" applyBorder="1" applyAlignment="1" applyProtection="1">
      <alignment horizontal="center" wrapText="1"/>
      <protection locked="0"/>
    </xf>
    <xf numFmtId="3" fontId="142" fillId="2" borderId="1" xfId="2" applyNumberFormat="1" applyFont="1" applyFill="1" applyBorder="1" applyAlignment="1" applyProtection="1">
      <alignment horizontal="center" wrapText="1"/>
      <protection locked="0"/>
    </xf>
    <xf numFmtId="49" fontId="13" fillId="0" borderId="0" xfId="2" applyNumberFormat="1" applyFont="1"/>
    <xf numFmtId="0" fontId="132" fillId="0" borderId="0" xfId="2" applyFont="1"/>
    <xf numFmtId="49" fontId="129" fillId="0" borderId="0" xfId="2" applyNumberFormat="1" applyFont="1"/>
    <xf numFmtId="0" fontId="143" fillId="0" borderId="0" xfId="2" applyFont="1"/>
    <xf numFmtId="49" fontId="144" fillId="0" borderId="0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Border="1" applyAlignment="1" applyProtection="1">
      <alignment vertical="top" wrapText="1"/>
      <protection locked="0"/>
    </xf>
    <xf numFmtId="0" fontId="129" fillId="0" borderId="0" xfId="2" applyFont="1" applyBorder="1"/>
    <xf numFmtId="49" fontId="144" fillId="0" borderId="0" xfId="2" applyNumberFormat="1" applyFont="1" applyFill="1" applyBorder="1" applyAlignment="1" applyProtection="1">
      <alignment vertical="top" wrapText="1"/>
      <protection locked="0"/>
    </xf>
    <xf numFmtId="3" fontId="73" fillId="5" borderId="1" xfId="0" applyNumberFormat="1" applyFont="1" applyFill="1" applyBorder="1" applyAlignment="1">
      <alignment horizontal="center"/>
    </xf>
    <xf numFmtId="3" fontId="57" fillId="0" borderId="1" xfId="0" applyNumberFormat="1" applyFont="1" applyBorder="1"/>
    <xf numFmtId="49" fontId="74" fillId="0" borderId="1" xfId="0" applyNumberFormat="1" applyFont="1" applyFill="1" applyBorder="1" applyAlignment="1">
      <alignment horizontal="center" wrapText="1"/>
    </xf>
    <xf numFmtId="49" fontId="67" fillId="0" borderId="1" xfId="0" applyNumberFormat="1" applyFont="1" applyFill="1" applyBorder="1" applyAlignment="1" applyProtection="1">
      <alignment horizontal="left" wrapText="1"/>
      <protection locked="0"/>
    </xf>
    <xf numFmtId="49" fontId="73" fillId="5" borderId="1" xfId="0" applyNumberFormat="1" applyFont="1" applyFill="1" applyBorder="1" applyAlignment="1">
      <alignment horizontal="center"/>
    </xf>
    <xf numFmtId="0" fontId="73" fillId="5" borderId="1" xfId="0" applyFont="1" applyFill="1" applyBorder="1" applyAlignment="1">
      <alignment horizontal="justify" wrapText="1"/>
    </xf>
    <xf numFmtId="0" fontId="73" fillId="5" borderId="1" xfId="0" applyFont="1" applyFill="1" applyBorder="1" applyAlignment="1">
      <alignment horizontal="center" wrapText="1"/>
    </xf>
    <xf numFmtId="0" fontId="56" fillId="0" borderId="1" xfId="0" applyFont="1" applyBorder="1"/>
    <xf numFmtId="0" fontId="56" fillId="0" borderId="0" xfId="0" applyFont="1" applyBorder="1"/>
    <xf numFmtId="0" fontId="59" fillId="0" borderId="0" xfId="0" applyFont="1"/>
    <xf numFmtId="3" fontId="126" fillId="0" borderId="1" xfId="0" applyNumberFormat="1" applyFont="1" applyFill="1" applyBorder="1" applyAlignment="1">
      <alignment horizontal="center" wrapText="1"/>
    </xf>
    <xf numFmtId="3" fontId="67" fillId="0" borderId="1" xfId="0" applyNumberFormat="1" applyFont="1" applyFill="1" applyBorder="1" applyAlignment="1">
      <alignment horizontal="center" wrapText="1"/>
    </xf>
    <xf numFmtId="3" fontId="84" fillId="0" borderId="0" xfId="0" applyNumberFormat="1" applyFont="1" applyFill="1"/>
    <xf numFmtId="0" fontId="145" fillId="0" borderId="0" xfId="0" applyFont="1"/>
    <xf numFmtId="0" fontId="146" fillId="0" borderId="0" xfId="0" applyFont="1"/>
    <xf numFmtId="49" fontId="74" fillId="0" borderId="1" xfId="0" applyNumberFormat="1" applyFont="1" applyBorder="1" applyAlignment="1">
      <alignment horizontal="left" wrapText="1"/>
    </xf>
    <xf numFmtId="49" fontId="59" fillId="0" borderId="3" xfId="0" applyNumberFormat="1" applyFont="1" applyBorder="1" applyAlignment="1">
      <alignment horizontal="center"/>
    </xf>
    <xf numFmtId="49" fontId="59" fillId="0" borderId="1" xfId="0" applyNumberFormat="1" applyFont="1" applyFill="1" applyBorder="1" applyAlignment="1">
      <alignment horizontal="left" wrapText="1"/>
    </xf>
    <xf numFmtId="49" fontId="138" fillId="0" borderId="1" xfId="0" applyNumberFormat="1" applyFont="1" applyFill="1" applyBorder="1" applyAlignment="1">
      <alignment horizontal="left" wrapText="1"/>
    </xf>
    <xf numFmtId="49" fontId="138" fillId="0" borderId="1" xfId="0" applyNumberFormat="1" applyFont="1" applyBorder="1" applyAlignment="1">
      <alignment horizontal="left" wrapText="1"/>
    </xf>
    <xf numFmtId="3" fontId="27" fillId="0" borderId="1" xfId="0" applyNumberFormat="1" applyFont="1" applyFill="1" applyBorder="1" applyAlignment="1">
      <alignment horizontal="center" wrapText="1"/>
    </xf>
    <xf numFmtId="0" fontId="130" fillId="0" borderId="3" xfId="2" applyFont="1" applyBorder="1" applyAlignment="1">
      <alignment horizontal="center" vertical="center" wrapText="1"/>
    </xf>
    <xf numFmtId="3" fontId="16" fillId="0" borderId="3" xfId="2" applyNumberFormat="1" applyFont="1" applyBorder="1" applyAlignment="1">
      <alignment horizontal="center" wrapText="1"/>
    </xf>
    <xf numFmtId="0" fontId="16" fillId="0" borderId="4" xfId="0" applyFont="1" applyBorder="1" applyAlignment="1">
      <alignment horizontal="justify" vertical="center"/>
    </xf>
    <xf numFmtId="0" fontId="130" fillId="0" borderId="4" xfId="2" applyFont="1" applyBorder="1" applyAlignment="1">
      <alignment horizontal="center" vertical="center" wrapText="1"/>
    </xf>
    <xf numFmtId="3" fontId="16" fillId="0" borderId="4" xfId="2" applyNumberFormat="1" applyFont="1" applyBorder="1" applyAlignment="1">
      <alignment horizontal="center" wrapText="1"/>
    </xf>
    <xf numFmtId="0" fontId="147" fillId="0" borderId="1" xfId="0" applyFont="1" applyBorder="1" applyAlignment="1">
      <alignment horizontal="center" vertical="center" wrapText="1"/>
    </xf>
    <xf numFmtId="3" fontId="147" fillId="0" borderId="1" xfId="0" applyNumberFormat="1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wrapText="1"/>
    </xf>
    <xf numFmtId="0" fontId="147" fillId="0" borderId="1" xfId="0" applyFont="1" applyBorder="1" applyAlignment="1">
      <alignment vertical="center" wrapText="1"/>
    </xf>
    <xf numFmtId="3" fontId="13" fillId="0" borderId="11" xfId="0" applyNumberFormat="1" applyFont="1" applyBorder="1" applyAlignment="1">
      <alignment horizontal="center" wrapText="1"/>
    </xf>
    <xf numFmtId="3" fontId="13" fillId="0" borderId="29" xfId="0" applyNumberFormat="1" applyFont="1" applyBorder="1" applyAlignment="1">
      <alignment horizontal="center" wrapText="1"/>
    </xf>
    <xf numFmtId="0" fontId="148" fillId="0" borderId="0" xfId="0" applyFont="1"/>
    <xf numFmtId="3" fontId="52" fillId="0" borderId="0" xfId="0" applyNumberFormat="1" applyFont="1"/>
    <xf numFmtId="0" fontId="46" fillId="0" borderId="0" xfId="0" applyFont="1" applyFill="1"/>
    <xf numFmtId="3" fontId="52" fillId="0" borderId="0" xfId="0" applyNumberFormat="1" applyFont="1" applyFill="1"/>
    <xf numFmtId="49" fontId="27" fillId="5" borderId="1" xfId="0" applyNumberFormat="1" applyFont="1" applyFill="1" applyBorder="1" applyAlignment="1">
      <alignment horizontal="center" wrapText="1"/>
    </xf>
    <xf numFmtId="49" fontId="27" fillId="5" borderId="1" xfId="1" applyNumberFormat="1" applyFont="1" applyFill="1" applyBorder="1" applyAlignment="1" applyProtection="1">
      <alignment horizontal="left" wrapText="1"/>
      <protection locked="0"/>
    </xf>
    <xf numFmtId="0" fontId="27" fillId="5" borderId="1" xfId="0" applyFont="1" applyFill="1" applyBorder="1" applyAlignment="1"/>
    <xf numFmtId="0" fontId="27" fillId="5" borderId="1" xfId="0" applyFont="1" applyFill="1" applyBorder="1" applyAlignment="1">
      <alignment horizontal="center"/>
    </xf>
    <xf numFmtId="3" fontId="27" fillId="0" borderId="0" xfId="0" applyNumberFormat="1" applyFont="1"/>
    <xf numFmtId="3" fontId="16" fillId="0" borderId="1" xfId="0" applyNumberFormat="1" applyFont="1" applyFill="1" applyBorder="1" applyAlignment="1">
      <alignment horizontal="center"/>
    </xf>
    <xf numFmtId="0" fontId="14" fillId="0" borderId="0" xfId="0" applyFont="1" applyFill="1"/>
    <xf numFmtId="3" fontId="58" fillId="0" borderId="0" xfId="0" applyNumberFormat="1" applyFont="1" applyFill="1"/>
    <xf numFmtId="0" fontId="16" fillId="0" borderId="12" xfId="0" applyFont="1" applyBorder="1" applyAlignment="1">
      <alignment horizontal="left" wrapText="1"/>
    </xf>
    <xf numFmtId="3" fontId="16" fillId="0" borderId="4" xfId="0" applyNumberFormat="1" applyFont="1" applyBorder="1" applyAlignment="1">
      <alignment horizont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vertical="center" wrapText="1"/>
    </xf>
    <xf numFmtId="49" fontId="16" fillId="0" borderId="1" xfId="0" applyNumberFormat="1" applyFont="1" applyFill="1" applyBorder="1" applyAlignment="1" applyProtection="1">
      <alignment vertical="center" wrapText="1"/>
      <protection locked="0"/>
    </xf>
    <xf numFmtId="49" fontId="16" fillId="3" borderId="1" xfId="0" applyNumberFormat="1" applyFont="1" applyFill="1" applyBorder="1" applyAlignment="1">
      <alignment vertical="center" wrapText="1"/>
    </xf>
    <xf numFmtId="49" fontId="13" fillId="3" borderId="1" xfId="0" applyNumberFormat="1" applyFont="1" applyFill="1" applyBorder="1" applyAlignment="1">
      <alignment vertical="center" wrapText="1"/>
    </xf>
    <xf numFmtId="49" fontId="18" fillId="0" borderId="1" xfId="0" applyNumberFormat="1" applyFont="1" applyFill="1" applyBorder="1" applyAlignment="1" applyProtection="1">
      <alignment vertical="center" wrapText="1"/>
      <protection locked="0"/>
    </xf>
    <xf numFmtId="49" fontId="18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vertical="center" wrapText="1"/>
    </xf>
    <xf numFmtId="49" fontId="59" fillId="0" borderId="0" xfId="0" applyNumberFormat="1" applyFont="1" applyAlignment="1">
      <alignment vertical="center" wrapText="1"/>
    </xf>
    <xf numFmtId="0" fontId="59" fillId="0" borderId="1" xfId="0" applyFont="1" applyFill="1" applyBorder="1" applyAlignment="1">
      <alignment vertical="center" wrapText="1"/>
    </xf>
    <xf numFmtId="49" fontId="59" fillId="0" borderId="1" xfId="0" applyNumberFormat="1" applyFont="1" applyBorder="1" applyAlignment="1">
      <alignment vertical="center" wrapText="1"/>
    </xf>
    <xf numFmtId="49" fontId="74" fillId="0" borderId="1" xfId="0" applyNumberFormat="1" applyFont="1" applyFill="1" applyBorder="1" applyAlignment="1">
      <alignment vertical="center" wrapText="1"/>
    </xf>
    <xf numFmtId="0" fontId="59" fillId="0" borderId="1" xfId="0" applyFont="1" applyBorder="1" applyAlignment="1">
      <alignment vertical="center" wrapText="1"/>
    </xf>
    <xf numFmtId="0" fontId="16" fillId="0" borderId="3" xfId="0" applyFont="1" applyBorder="1" applyAlignment="1">
      <alignment vertical="center" wrapText="1"/>
    </xf>
    <xf numFmtId="49" fontId="67" fillId="0" borderId="1" xfId="0" applyNumberFormat="1" applyFont="1" applyFill="1" applyBorder="1" applyAlignment="1" applyProtection="1">
      <alignment vertical="center" wrapText="1"/>
      <protection locked="0"/>
    </xf>
    <xf numFmtId="49" fontId="13" fillId="0" borderId="1" xfId="0" applyNumberFormat="1" applyFont="1" applyBorder="1" applyAlignment="1">
      <alignment vertical="center" wrapText="1"/>
    </xf>
    <xf numFmtId="49" fontId="67" fillId="0" borderId="1" xfId="0" applyNumberFormat="1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59" fillId="0" borderId="1" xfId="0" applyFont="1" applyBorder="1" applyAlignment="1">
      <alignment horizontal="center" vertical="center" wrapText="1"/>
    </xf>
    <xf numFmtId="49" fontId="67" fillId="0" borderId="4" xfId="0" applyNumberFormat="1" applyFont="1" applyFill="1" applyBorder="1" applyAlignment="1">
      <alignment horizontal="center" vertical="center" wrapText="1"/>
    </xf>
    <xf numFmtId="49" fontId="67" fillId="0" borderId="13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49" fontId="18" fillId="0" borderId="1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11" xfId="0" applyNumberFormat="1" applyFont="1" applyFill="1" applyBorder="1" applyAlignment="1">
      <alignment horizontal="center" vertical="center" wrapText="1"/>
    </xf>
    <xf numFmtId="49" fontId="67" fillId="0" borderId="1" xfId="0" applyNumberFormat="1" applyFont="1" applyBorder="1" applyAlignment="1">
      <alignment horizontal="center" vertical="center" wrapText="1"/>
    </xf>
    <xf numFmtId="49" fontId="67" fillId="0" borderId="11" xfId="0" applyNumberFormat="1" applyFont="1" applyFill="1" applyBorder="1" applyAlignment="1">
      <alignment horizontal="center" vertical="center" wrapText="1"/>
    </xf>
    <xf numFmtId="49" fontId="59" fillId="0" borderId="1" xfId="0" applyNumberFormat="1" applyFont="1" applyFill="1" applyBorder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49" fontId="59" fillId="0" borderId="4" xfId="0" applyNumberFormat="1" applyFont="1" applyBorder="1" applyAlignment="1">
      <alignment vertical="center" wrapText="1"/>
    </xf>
    <xf numFmtId="0" fontId="59" fillId="0" borderId="4" xfId="0" applyFont="1" applyBorder="1" applyAlignment="1">
      <alignment vertical="center" wrapText="1"/>
    </xf>
    <xf numFmtId="49" fontId="16" fillId="0" borderId="4" xfId="0" applyNumberFormat="1" applyFont="1" applyBorder="1" applyAlignment="1">
      <alignment vertical="center" wrapText="1"/>
    </xf>
    <xf numFmtId="3" fontId="102" fillId="0" borderId="37" xfId="0" applyNumberFormat="1" applyFont="1" applyBorder="1" applyAlignment="1"/>
    <xf numFmtId="3" fontId="102" fillId="0" borderId="37" xfId="0" applyNumberFormat="1" applyFont="1" applyBorder="1" applyAlignment="1">
      <alignment horizontal="right"/>
    </xf>
    <xf numFmtId="3" fontId="102" fillId="0" borderId="37" xfId="0" applyNumberFormat="1" applyFont="1" applyBorder="1" applyAlignment="1" applyProtection="1">
      <protection locked="0"/>
    </xf>
    <xf numFmtId="49" fontId="110" fillId="0" borderId="0" xfId="0" applyNumberFormat="1" applyFont="1" applyBorder="1" applyAlignment="1" applyProtection="1">
      <alignment horizontal="left"/>
      <protection locked="0"/>
    </xf>
    <xf numFmtId="0" fontId="16" fillId="0" borderId="0" xfId="0" applyFont="1" applyAlignment="1"/>
    <xf numFmtId="2" fontId="16" fillId="0" borderId="0" xfId="0" applyNumberFormat="1" applyFont="1" applyAlignment="1"/>
    <xf numFmtId="2" fontId="46" fillId="0" borderId="0" xfId="0" applyNumberFormat="1" applyFont="1" applyAlignment="1"/>
    <xf numFmtId="49" fontId="30" fillId="0" borderId="0" xfId="0" applyNumberFormat="1" applyFont="1" applyBorder="1" applyAlignment="1" applyProtection="1">
      <alignment horizontal="center" vertical="center"/>
      <protection locked="0"/>
    </xf>
    <xf numFmtId="49" fontId="27" fillId="0" borderId="3" xfId="0" applyNumberFormat="1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 wrapText="1"/>
    </xf>
    <xf numFmtId="49" fontId="27" fillId="0" borderId="4" xfId="0" applyNumberFormat="1" applyFont="1" applyBorder="1" applyAlignment="1">
      <alignment horizontal="center" vertical="center" wrapText="1"/>
    </xf>
    <xf numFmtId="49" fontId="27" fillId="0" borderId="11" xfId="0" applyNumberFormat="1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center" vertical="center" wrapText="1"/>
    </xf>
    <xf numFmtId="49" fontId="34" fillId="0" borderId="11" xfId="26" applyNumberFormat="1" applyFont="1" applyFill="1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2" xfId="0" applyBorder="1" applyAlignment="1">
      <alignment wrapText="1"/>
    </xf>
    <xf numFmtId="49" fontId="40" fillId="0" borderId="0" xfId="26" applyNumberFormat="1" applyFont="1" applyFill="1" applyBorder="1" applyAlignment="1" applyProtection="1">
      <alignment horizontal="left" vertical="top" wrapText="1"/>
      <protection locked="0"/>
    </xf>
    <xf numFmtId="49" fontId="22" fillId="0" borderId="0" xfId="26" applyNumberFormat="1" applyFont="1" applyFill="1" applyBorder="1" applyAlignment="1" applyProtection="1">
      <alignment horizontal="left" wrapText="1"/>
      <protection locked="0"/>
    </xf>
    <xf numFmtId="0" fontId="75" fillId="0" borderId="0" xfId="0" applyFont="1" applyAlignment="1"/>
    <xf numFmtId="0" fontId="16" fillId="0" borderId="0" xfId="26" applyFont="1" applyAlignment="1"/>
    <xf numFmtId="0" fontId="16" fillId="0" borderId="0" xfId="26" applyFont="1" applyAlignment="1">
      <alignment horizontal="right"/>
    </xf>
    <xf numFmtId="1" fontId="30" fillId="0" borderId="0" xfId="26" applyNumberFormat="1" applyFont="1" applyFill="1" applyBorder="1" applyAlignment="1">
      <alignment horizontal="center" vertical="center" wrapText="1"/>
    </xf>
    <xf numFmtId="0" fontId="31" fillId="0" borderId="3" xfId="26" applyFont="1" applyFill="1" applyBorder="1" applyAlignment="1">
      <alignment horizontal="center" vertical="center" wrapText="1"/>
    </xf>
    <xf numFmtId="0" fontId="31" fillId="0" borderId="4" xfId="26" applyFont="1" applyFill="1" applyBorder="1" applyAlignment="1">
      <alignment horizontal="center" vertical="center" wrapText="1"/>
    </xf>
    <xf numFmtId="49" fontId="32" fillId="0" borderId="3" xfId="26" applyNumberFormat="1" applyFont="1" applyFill="1" applyBorder="1" applyAlignment="1">
      <alignment horizontal="center" vertical="center" wrapText="1"/>
    </xf>
    <xf numFmtId="49" fontId="32" fillId="0" borderId="4" xfId="26" applyNumberFormat="1" applyFont="1" applyFill="1" applyBorder="1" applyAlignment="1">
      <alignment horizontal="center" vertical="center" wrapText="1"/>
    </xf>
    <xf numFmtId="0" fontId="32" fillId="0" borderId="3" xfId="26" applyFont="1" applyFill="1" applyBorder="1" applyAlignment="1">
      <alignment horizontal="center" vertical="center"/>
    </xf>
    <xf numFmtId="0" fontId="32" fillId="0" borderId="4" xfId="26" applyFont="1" applyFill="1" applyBorder="1" applyAlignment="1">
      <alignment horizontal="center" vertical="center"/>
    </xf>
    <xf numFmtId="0" fontId="32" fillId="0" borderId="3" xfId="26" applyFont="1" applyFill="1" applyBorder="1" applyAlignment="1">
      <alignment horizontal="center" vertical="center" wrapText="1"/>
    </xf>
    <xf numFmtId="0" fontId="32" fillId="0" borderId="4" xfId="26" applyFont="1" applyFill="1" applyBorder="1" applyAlignment="1">
      <alignment horizontal="center" vertical="center" wrapText="1"/>
    </xf>
    <xf numFmtId="0" fontId="32" fillId="0" borderId="11" xfId="26" applyFont="1" applyFill="1" applyBorder="1" applyAlignment="1">
      <alignment horizontal="center" vertical="center"/>
    </xf>
    <xf numFmtId="0" fontId="32" fillId="0" borderId="2" xfId="26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88" fillId="0" borderId="0" xfId="26" applyNumberFormat="1" applyFont="1" applyFill="1" applyBorder="1" applyAlignment="1">
      <alignment horizontal="left" wrapText="1"/>
    </xf>
    <xf numFmtId="0" fontId="51" fillId="0" borderId="0" xfId="0" applyFont="1" applyAlignment="1"/>
    <xf numFmtId="1" fontId="16" fillId="0" borderId="0" xfId="26" applyNumberFormat="1" applyFont="1" applyFill="1" applyBorder="1" applyAlignment="1">
      <alignment horizontal="left" vertical="top" wrapText="1"/>
    </xf>
    <xf numFmtId="0" fontId="46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5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textRotation="255"/>
    </xf>
    <xf numFmtId="0" fontId="8" fillId="0" borderId="10" xfId="0" applyFont="1" applyBorder="1" applyAlignment="1">
      <alignment horizontal="center" vertical="center" textRotation="255"/>
    </xf>
    <xf numFmtId="0" fontId="8" fillId="0" borderId="4" xfId="0" applyFont="1" applyBorder="1" applyAlignment="1">
      <alignment horizontal="center" vertical="center" textRotation="255"/>
    </xf>
    <xf numFmtId="0" fontId="9" fillId="0" borderId="3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16" fillId="0" borderId="59" xfId="0" applyNumberFormat="1" applyFont="1" applyBorder="1" applyAlignment="1">
      <alignment horizontal="center" wrapText="1"/>
    </xf>
    <xf numFmtId="0" fontId="0" fillId="0" borderId="60" xfId="0" applyFont="1" applyBorder="1" applyAlignment="1">
      <alignment horizontal="center" wrapText="1"/>
    </xf>
    <xf numFmtId="0" fontId="0" fillId="0" borderId="47" xfId="0" applyFont="1" applyBorder="1" applyAlignment="1">
      <alignment horizontal="center" wrapText="1"/>
    </xf>
    <xf numFmtId="49" fontId="54" fillId="0" borderId="61" xfId="0" applyNumberFormat="1" applyFont="1" applyBorder="1" applyAlignment="1">
      <alignment horizontal="center" wrapText="1"/>
    </xf>
    <xf numFmtId="0" fontId="128" fillId="0" borderId="49" xfId="0" applyFont="1" applyBorder="1" applyAlignment="1">
      <alignment wrapText="1"/>
    </xf>
    <xf numFmtId="0" fontId="103" fillId="0" borderId="0" xfId="0" applyFont="1" applyBorder="1" applyAlignment="1">
      <alignment horizontal="center"/>
    </xf>
    <xf numFmtId="0" fontId="0" fillId="0" borderId="0" xfId="0" applyBorder="1" applyAlignment="1"/>
    <xf numFmtId="0" fontId="105" fillId="0" borderId="45" xfId="0" applyFont="1" applyBorder="1" applyAlignment="1">
      <alignment horizontal="left"/>
    </xf>
    <xf numFmtId="0" fontId="105" fillId="0" borderId="49" xfId="0" applyFont="1" applyBorder="1" applyAlignment="1">
      <alignment horizontal="left"/>
    </xf>
    <xf numFmtId="0" fontId="122" fillId="0" borderId="49" xfId="0" applyFont="1" applyBorder="1" applyAlignment="1">
      <alignment horizontal="left"/>
    </xf>
    <xf numFmtId="0" fontId="122" fillId="0" borderId="48" xfId="0" applyFont="1" applyBorder="1" applyAlignment="1">
      <alignment horizontal="left"/>
    </xf>
    <xf numFmtId="49" fontId="54" fillId="0" borderId="45" xfId="0" applyNumberFormat="1" applyFont="1" applyFill="1" applyBorder="1" applyAlignment="1" applyProtection="1">
      <alignment horizontal="center" wrapText="1"/>
      <protection locked="0"/>
    </xf>
    <xf numFmtId="0" fontId="0" fillId="0" borderId="49" xfId="0" applyFont="1" applyBorder="1" applyAlignment="1">
      <alignment horizontal="center"/>
    </xf>
    <xf numFmtId="0" fontId="54" fillId="0" borderId="45" xfId="27" applyFont="1" applyFill="1" applyBorder="1" applyAlignment="1">
      <alignment horizontal="center" vertical="center" wrapText="1"/>
    </xf>
    <xf numFmtId="0" fontId="128" fillId="0" borderId="49" xfId="0" applyFont="1" applyBorder="1" applyAlignment="1">
      <alignment horizontal="center"/>
    </xf>
    <xf numFmtId="0" fontId="105" fillId="0" borderId="49" xfId="0" applyFont="1" applyBorder="1" applyAlignment="1"/>
    <xf numFmtId="0" fontId="122" fillId="0" borderId="49" xfId="0" applyFont="1" applyBorder="1" applyAlignment="1"/>
    <xf numFmtId="0" fontId="105" fillId="0" borderId="51" xfId="0" applyFont="1" applyBorder="1" applyAlignment="1"/>
    <xf numFmtId="0" fontId="122" fillId="0" borderId="51" xfId="0" applyFont="1" applyBorder="1" applyAlignment="1"/>
    <xf numFmtId="0" fontId="102" fillId="0" borderId="0" xfId="0" applyFont="1" applyAlignment="1">
      <alignment horizontal="center"/>
    </xf>
    <xf numFmtId="0" fontId="103" fillId="0" borderId="0" xfId="0" applyFont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 wrapText="1"/>
    </xf>
    <xf numFmtId="0" fontId="124" fillId="0" borderId="1" xfId="0" applyFont="1" applyBorder="1" applyAlignment="1">
      <alignment horizontal="center" vertical="center" wrapText="1"/>
    </xf>
    <xf numFmtId="0" fontId="123" fillId="0" borderId="1" xfId="0" applyFont="1" applyBorder="1" applyAlignment="1">
      <alignment horizontal="center" vertical="center"/>
    </xf>
    <xf numFmtId="0" fontId="124" fillId="0" borderId="1" xfId="0" applyFont="1" applyBorder="1" applyAlignment="1">
      <alignment horizontal="center" vertical="center"/>
    </xf>
    <xf numFmtId="0" fontId="105" fillId="0" borderId="30" xfId="0" applyFont="1" applyBorder="1" applyAlignment="1">
      <alignment horizontal="left"/>
    </xf>
    <xf numFmtId="0" fontId="105" fillId="0" borderId="53" xfId="0" applyFont="1" applyBorder="1" applyAlignment="1">
      <alignment horizontal="left"/>
    </xf>
    <xf numFmtId="0" fontId="122" fillId="0" borderId="54" xfId="0" applyFont="1" applyBorder="1" applyAlignment="1">
      <alignment horizontal="left"/>
    </xf>
    <xf numFmtId="0" fontId="122" fillId="0" borderId="55" xfId="0" applyFont="1" applyBorder="1" applyAlignment="1">
      <alignment horizontal="left"/>
    </xf>
    <xf numFmtId="49" fontId="126" fillId="0" borderId="45" xfId="0" applyNumberFormat="1" applyFont="1" applyFill="1" applyBorder="1" applyAlignment="1" applyProtection="1">
      <alignment horizontal="center" wrapText="1"/>
      <protection locked="0"/>
    </xf>
    <xf numFmtId="0" fontId="56" fillId="0" borderId="49" xfId="0" applyFont="1" applyBorder="1" applyAlignment="1">
      <alignment horizontal="center"/>
    </xf>
    <xf numFmtId="0" fontId="46" fillId="0" borderId="60" xfId="0" applyFont="1" applyBorder="1" applyAlignment="1">
      <alignment horizontal="center" wrapText="1"/>
    </xf>
    <xf numFmtId="0" fontId="46" fillId="0" borderId="47" xfId="0" applyFont="1" applyBorder="1" applyAlignment="1">
      <alignment horizontal="center" wrapText="1"/>
    </xf>
    <xf numFmtId="0" fontId="105" fillId="0" borderId="46" xfId="0" applyFont="1" applyBorder="1" applyAlignment="1">
      <alignment horizontal="left"/>
    </xf>
    <xf numFmtId="0" fontId="0" fillId="0" borderId="47" xfId="0" applyBorder="1" applyAlignment="1">
      <alignment horizontal="left"/>
    </xf>
    <xf numFmtId="0" fontId="16" fillId="0" borderId="0" xfId="0" applyFont="1" applyAlignment="1">
      <alignment wrapText="1"/>
    </xf>
    <xf numFmtId="0" fontId="0" fillId="0" borderId="0" xfId="0" applyAlignment="1"/>
    <xf numFmtId="0" fontId="117" fillId="0" borderId="0" xfId="0" applyFont="1" applyAlignment="1">
      <alignment horizontal="center"/>
    </xf>
    <xf numFmtId="0" fontId="118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106" fillId="0" borderId="0" xfId="0" applyFont="1" applyAlignment="1">
      <alignment horizontal="center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120" fillId="0" borderId="1" xfId="0" applyFont="1" applyBorder="1" applyAlignment="1">
      <alignment horizontal="center" vertical="center" wrapText="1"/>
    </xf>
    <xf numFmtId="0" fontId="121" fillId="0" borderId="1" xfId="0" applyFont="1" applyBorder="1" applyAlignment="1">
      <alignment horizontal="center" vertical="center"/>
    </xf>
    <xf numFmtId="0" fontId="12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5" fillId="0" borderId="6" xfId="0" applyFont="1" applyBorder="1" applyAlignment="1">
      <alignment horizontal="left"/>
    </xf>
    <xf numFmtId="0" fontId="105" fillId="0" borderId="7" xfId="0" applyFont="1" applyBorder="1" applyAlignment="1">
      <alignment horizontal="left"/>
    </xf>
    <xf numFmtId="0" fontId="122" fillId="0" borderId="7" xfId="0" applyFont="1" applyBorder="1" applyAlignment="1">
      <alignment horizontal="left"/>
    </xf>
    <xf numFmtId="0" fontId="122" fillId="0" borderId="8" xfId="0" applyFont="1" applyBorder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2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5" fillId="0" borderId="3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49" fontId="37" fillId="0" borderId="14" xfId="26" applyNumberFormat="1" applyFont="1" applyFill="1" applyBorder="1" applyAlignment="1">
      <alignment horizontal="center" wrapText="1"/>
    </xf>
    <xf numFmtId="0" fontId="0" fillId="0" borderId="14" xfId="0" applyBorder="1" applyAlignment="1">
      <alignment wrapText="1"/>
    </xf>
    <xf numFmtId="1" fontId="2" fillId="0" borderId="0" xfId="26" applyNumberFormat="1" applyFont="1" applyFill="1" applyBorder="1" applyAlignment="1">
      <alignment horizontal="center" vertical="top" wrapText="1"/>
    </xf>
    <xf numFmtId="0" fontId="0" fillId="0" borderId="0" xfId="0" applyAlignment="1">
      <alignment wrapText="1"/>
    </xf>
  </cellXfs>
  <cellStyles count="28">
    <cellStyle name="Normal_meresha_07" xfId="5"/>
    <cellStyle name="Гиперссылка" xfId="1" builtinId="8"/>
    <cellStyle name="Звичайний 10" xfId="6"/>
    <cellStyle name="Звичайний 11" xfId="7"/>
    <cellStyle name="Звичайний 12" xfId="8"/>
    <cellStyle name="Звичайний 13" xfId="9"/>
    <cellStyle name="Звичайний 14" xfId="10"/>
    <cellStyle name="Звичайний 15" xfId="11"/>
    <cellStyle name="Звичайний 16" xfId="12"/>
    <cellStyle name="Звичайний 17" xfId="13"/>
    <cellStyle name="Звичайний 18" xfId="14"/>
    <cellStyle name="Звичайний 19" xfId="15"/>
    <cellStyle name="Звичайний 2" xfId="16"/>
    <cellStyle name="Звичайний 20" xfId="17"/>
    <cellStyle name="Звичайний 3" xfId="18"/>
    <cellStyle name="Звичайний 4" xfId="19"/>
    <cellStyle name="Звичайний 5" xfId="20"/>
    <cellStyle name="Звичайний 6" xfId="21"/>
    <cellStyle name="Звичайний 7" xfId="22"/>
    <cellStyle name="Звичайний 8" xfId="23"/>
    <cellStyle name="Звичайний 9" xfId="24"/>
    <cellStyle name="Обычный" xfId="0" builtinId="0"/>
    <cellStyle name="Обычный 2" xfId="4"/>
    <cellStyle name="Обычный 2 2" xfId="27"/>
    <cellStyle name="Обычный_Dod5 2" xfId="26"/>
    <cellStyle name="Обычный_Dod6" xfId="2"/>
    <cellStyle name="Обычный_ZV1PIV98" xfId="3"/>
    <cellStyle name="Стиль 1" xfId="2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3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8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2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3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5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9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0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2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5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9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7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0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1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2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3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34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3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4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1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4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5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6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57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5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6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4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7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8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79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7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80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8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98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1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2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3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04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0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1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1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4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5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6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27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2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3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4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7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8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49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4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0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51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5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68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1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2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3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74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7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1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4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5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6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397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39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0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5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8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19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1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0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21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2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38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1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2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3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44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4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5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1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5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6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7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68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6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7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5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8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89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8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0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491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49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08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1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2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3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14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1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2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2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5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6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7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38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3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4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5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8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59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5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0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61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78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1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2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3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4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585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8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59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2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5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6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7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08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0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1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5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8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29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2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0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31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3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49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2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3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4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55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5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6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2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5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6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7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78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7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8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5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8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699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69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0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1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02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0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19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2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3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4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25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2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3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2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5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6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7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48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4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5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6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69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6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0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1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72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7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89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2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3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4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795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79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0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2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5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6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7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8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19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1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2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6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39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3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0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1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42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4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59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2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3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4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65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6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7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3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6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7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8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889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8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89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6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09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0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0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1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12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1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29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2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3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4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5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36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3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4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3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6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7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8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59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5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6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6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79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7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0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1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982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8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99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0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3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4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5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06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0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1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3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6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7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8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29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2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3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6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49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4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0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1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2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53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5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6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0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3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4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5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76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7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8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3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6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7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8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099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09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0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7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11197" name="Text Box 18"/>
        <xdr:cNvSpPr txBox="1">
          <a:spLocks noChangeArrowheads="1"/>
        </xdr:cNvSpPr>
      </xdr:nvSpPr>
      <xdr:spPr bwMode="auto">
        <a:xfrm>
          <a:off x="8233966" y="482997"/>
          <a:ext cx="1009650" cy="51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1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0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1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2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23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2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3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0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3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4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5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46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4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5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3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6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7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8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69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6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70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7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87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0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1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2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193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19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0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0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3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4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5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16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1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4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2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4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3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7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8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39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3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40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40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5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4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57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0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1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2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63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3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6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7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0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3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4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5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6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6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287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87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29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4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7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8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09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0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10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0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1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27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0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1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2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33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3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3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3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4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1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3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4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5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6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6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7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7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57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57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2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6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4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7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7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8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79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7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380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0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8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8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397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9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0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1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2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3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3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04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4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0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1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1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4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5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6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6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27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27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3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4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7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8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49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49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50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0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8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5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68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6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0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1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2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2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3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3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4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74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4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9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7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8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1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4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5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6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6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497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497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0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4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7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7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8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19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19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0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0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21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1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2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38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1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2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2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3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3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44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44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59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1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4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5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6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6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67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67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6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1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7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5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7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8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89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89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0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0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1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1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591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1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6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6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59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4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6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08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1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2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2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3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3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14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14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8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1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2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8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2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1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4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5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5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6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6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7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7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38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38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3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3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4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5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8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59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59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0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0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61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1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6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6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78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1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2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2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3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3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684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84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0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2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69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8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2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4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5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5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6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6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7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7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8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08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08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0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3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3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1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3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5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8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29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29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0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0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31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1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7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3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48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1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1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2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2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3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3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4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4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55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55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0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6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0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2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5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5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6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6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7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7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78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78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8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3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5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8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8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799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799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0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0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01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1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5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7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0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0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7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19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1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1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2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2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3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3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4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4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5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5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25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25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0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0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3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8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0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2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5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5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6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6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7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7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48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48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4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2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4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5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5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2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4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5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6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8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8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8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69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69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0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0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1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1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72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2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7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7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7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89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2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2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3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3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4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4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895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895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1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0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0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1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2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5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5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6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6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7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7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18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18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4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6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2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2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4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6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3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8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8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39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39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0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0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1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1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2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42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2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7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7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8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4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7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8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59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2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2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3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3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4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4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65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65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1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7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1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2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5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5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5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5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6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6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7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7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8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8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1989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89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4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5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199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4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6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09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09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0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0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1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1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12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2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8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1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7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8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29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2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2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3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3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4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4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35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35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6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7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39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0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1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1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2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4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1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3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5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5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6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6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7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7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8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8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9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9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59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59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4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4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5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6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2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3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4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4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5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6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6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7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8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9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9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79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79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0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0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1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1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082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2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2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2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3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4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5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6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7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8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88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8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89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0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1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2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3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4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6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7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8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8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099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99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0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1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2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2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2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2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3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3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4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4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5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5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06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06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6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7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1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2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13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1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2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3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6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6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7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7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8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8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29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29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0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2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4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6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8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5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0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2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4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6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36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4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0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2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4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6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8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5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0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2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4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66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4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6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498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49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0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2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3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4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5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6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08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0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0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2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4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6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18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1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0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2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3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4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5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6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528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2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4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6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8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8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0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2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3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4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6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8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59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00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0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2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3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4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5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6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7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8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4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6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8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8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0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1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2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4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6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8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69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00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0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1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2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28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29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0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1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2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4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6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7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38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39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0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2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4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6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48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49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0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1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2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4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6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7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58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59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60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762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76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6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7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8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79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18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1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0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1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2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4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6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7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8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2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0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1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2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4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83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5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6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7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8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9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0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1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2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3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8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19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0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2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4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5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6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8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29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0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2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34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2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3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4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5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6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68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6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0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1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2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3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4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5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6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7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78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7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0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2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3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4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5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6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88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8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0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1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2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3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4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5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1996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1997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4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5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6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7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8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9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0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1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2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2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4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5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6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8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59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0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1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2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4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5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6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8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069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9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0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1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2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3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4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5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6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7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6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7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8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9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0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1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2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3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4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5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6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7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8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9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0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1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2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3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2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3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4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6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7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8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59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0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2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3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4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6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7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68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196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97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198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199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0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1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2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3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4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5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6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7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08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09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0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1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2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4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6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7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18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19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0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1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2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3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4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5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6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7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28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29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230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31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1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2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3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4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5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6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7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8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9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0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1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2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3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4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5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6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7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8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8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9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0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1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2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3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4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5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6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7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8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9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0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1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2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3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4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5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6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7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8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89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0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2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3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4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5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6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7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8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299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0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2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03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4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5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6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7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8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9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0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1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2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3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4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5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6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7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8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9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0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1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2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3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4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5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6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7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8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9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0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9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0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1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2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3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4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5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6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7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8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9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0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1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2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3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4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5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6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7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8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9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0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1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2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3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4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5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6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7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8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9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0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1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2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3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4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5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6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7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8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9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0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1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2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3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4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5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6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7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8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8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0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1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2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3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4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5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6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7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8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39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0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1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02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3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4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5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6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7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8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9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0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1" name="Text Box 1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2" name="Text Box 2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3" name="Text Box 2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4" name="Text Box 2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5" name="Text Box 2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6" name="Text Box 2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7" name="Text Box 3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8" name="Text Box 3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9" name="Text Box 3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0" name="Text Box 3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1" name="Text Box 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2" name="Text Box 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3" name="Text Box 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4" name="Text Box 8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5" name="Text Box 10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6" name="Text Box 12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7" name="Text Box 14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8" name="Text Box 16"/>
        <xdr:cNvSpPr txBox="1">
          <a:spLocks noChangeArrowheads="1"/>
        </xdr:cNvSpPr>
      </xdr:nvSpPr>
      <xdr:spPr bwMode="auto">
        <a:xfrm>
          <a:off x="8362950" y="47625"/>
          <a:ext cx="9906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337741</xdr:colOff>
      <xdr:row>1</xdr:row>
      <xdr:rowOff>216297</xdr:rowOff>
    </xdr:from>
    <xdr:to>
      <xdr:col>5</xdr:col>
      <xdr:colOff>699691</xdr:colOff>
      <xdr:row>4</xdr:row>
      <xdr:rowOff>9922</xdr:rowOff>
    </xdr:to>
    <xdr:sp macro="" textlink="">
      <xdr:nvSpPr>
        <xdr:cNvPr id="22429" name="Text Box 18"/>
        <xdr:cNvSpPr txBox="1">
          <a:spLocks noChangeArrowheads="1"/>
        </xdr:cNvSpPr>
      </xdr:nvSpPr>
      <xdr:spPr bwMode="auto">
        <a:xfrm>
          <a:off x="8233966" y="482997"/>
          <a:ext cx="1009650" cy="517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0" name="Text Box 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1" name="Text Box 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2" name="Text Box 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3" name="Text Box 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4" name="Text Box 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5" name="Text Box 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6" name="Text Box 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7" name="Text Box 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38" name="Text Box 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39" name="Text Box 1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0" name="Text Box 1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1" name="Text Box 1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2" name="Text Box 1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3" name="Text Box 1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4" name="Text Box 1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5" name="Text Box 1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6" name="Text Box 1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7" name="Text Box 1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48" name="Text Box 1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49" name="Text Box 2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0" name="Text Box 2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1" name="Text Box 2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2" name="Text Box 2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3" name="Text Box 2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4" name="Text Box 2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5" name="Text Box 2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6" name="Text Box 27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7" name="Text Box 28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58" name="Text Box 29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59" name="Text Box 30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0" name="Text Box 31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1" name="Text Box 32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2" name="Text Box 33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3" name="Text Box 34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7</xdr:row>
      <xdr:rowOff>390525</xdr:rowOff>
    </xdr:from>
    <xdr:to>
      <xdr:col>6</xdr:col>
      <xdr:colOff>0</xdr:colOff>
      <xdr:row>7</xdr:row>
      <xdr:rowOff>781050</xdr:rowOff>
    </xdr:to>
    <xdr:sp macro="" textlink="">
      <xdr:nvSpPr>
        <xdr:cNvPr id="22464" name="Text Box 35"/>
        <xdr:cNvSpPr txBox="1">
          <a:spLocks noChangeArrowheads="1"/>
        </xdr:cNvSpPr>
      </xdr:nvSpPr>
      <xdr:spPr bwMode="auto">
        <a:xfrm>
          <a:off x="1085850" y="2286000"/>
          <a:ext cx="815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0</xdr:rowOff>
    </xdr:to>
    <xdr:sp macro="" textlink="">
      <xdr:nvSpPr>
        <xdr:cNvPr id="22465" name="Text Box 36"/>
        <xdr:cNvSpPr txBox="1">
          <a:spLocks noChangeArrowheads="1"/>
        </xdr:cNvSpPr>
      </xdr:nvSpPr>
      <xdr:spPr bwMode="auto">
        <a:xfrm>
          <a:off x="9705975" y="476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586638" y="81311"/>
          <a:ext cx="3254297" cy="907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_______2023 року  №_________________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3329940" y="0"/>
          <a:ext cx="1074610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2730478" y="647054"/>
          <a:ext cx="10457611" cy="741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9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2023 рік</a:t>
          </a:r>
        </a:p>
      </xdr:txBody>
    </xdr:sp>
    <xdr:clientData/>
  </xdr:twoCellAnchor>
  <xdr:twoCellAnchor>
    <xdr:from>
      <xdr:col>3</xdr:col>
      <xdr:colOff>1704975</xdr:colOff>
      <xdr:row>128</xdr:row>
      <xdr:rowOff>257175</xdr:rowOff>
    </xdr:from>
    <xdr:to>
      <xdr:col>13</xdr:col>
      <xdr:colOff>333375</xdr:colOff>
      <xdr:row>128</xdr:row>
      <xdr:rowOff>576204</xdr:rowOff>
    </xdr:to>
    <xdr:sp macro="" textlink="">
      <xdr:nvSpPr>
        <xdr:cNvPr id="4" name="Rectangle 4"/>
        <xdr:cNvSpPr>
          <a:spLocks noChangeArrowheads="1"/>
        </xdr:cNvSpPr>
      </xdr:nvSpPr>
      <xdr:spPr bwMode="auto">
        <a:xfrm>
          <a:off x="4219575" y="22974300"/>
          <a:ext cx="9915525" cy="31902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17</xdr:col>
      <xdr:colOff>1179601</xdr:colOff>
      <xdr:row>3</xdr:row>
      <xdr:rowOff>432435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3051155" y="129540"/>
          <a:ext cx="3238036" cy="8934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________2023 року  №_____________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0</xdr:row>
      <xdr:rowOff>38100</xdr:rowOff>
    </xdr:from>
    <xdr:to>
      <xdr:col>9</xdr:col>
      <xdr:colOff>703078</xdr:colOff>
      <xdr:row>3</xdr:row>
      <xdr:rowOff>238125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9134475" y="38100"/>
          <a:ext cx="4017778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</a:t>
          </a:r>
        </a:p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</a:t>
          </a:r>
          <a:r>
            <a:rPr lang="ru-RU" sz="1400" b="0" i="0" u="none" strike="noStrike" baseline="0">
              <a:solidFill>
                <a:srgbClr val="000000"/>
              </a:solidFill>
              <a:latin typeface="Arial Cyr"/>
              <a:cs typeface="Arial Cyr"/>
            </a:rPr>
            <a:t>            </a:t>
          </a: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Додаток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до рішення Вараської міської ради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 </a:t>
          </a:r>
          <a:r>
            <a:rPr kumimoji="0" lang="uk-UA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2</a:t>
          </a:r>
          <a:r>
            <a:rPr kumimoji="0" lang="ru-RU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023 року  №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__________</a:t>
          </a:r>
          <a:endParaRPr kumimoji="0" lang="ru-RU" sz="14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Times New Roman"/>
            <a:ea typeface="+mn-ea"/>
            <a:cs typeface="Times New Roman"/>
          </a:endParaRPr>
        </a:p>
      </xdr:txBody>
    </xdr:sp>
    <xdr:clientData/>
  </xdr:twoCellAnchor>
  <xdr:twoCellAnchor>
    <xdr:from>
      <xdr:col>1</xdr:col>
      <xdr:colOff>199360</xdr:colOff>
      <xdr:row>4</xdr:row>
      <xdr:rowOff>11076</xdr:rowOff>
    </xdr:from>
    <xdr:to>
      <xdr:col>5</xdr:col>
      <xdr:colOff>753139</xdr:colOff>
      <xdr:row>9</xdr:row>
      <xdr:rowOff>66454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075660" y="1068351"/>
          <a:ext cx="8716704" cy="1122178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обсягів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капітальних вкладень бюджету </a:t>
          </a: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Вараської міської територіальної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громади </a:t>
          </a: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у розрізі інвестиційних проектів у 2023 році</a:t>
          </a:r>
        </a:p>
      </xdr:txBody>
    </xdr:sp>
    <xdr:clientData/>
  </xdr:twoCellAnchor>
  <xdr:twoCellAnchor>
    <xdr:from>
      <xdr:col>3</xdr:col>
      <xdr:colOff>76201</xdr:colOff>
      <xdr:row>51</xdr:row>
      <xdr:rowOff>114300</xdr:rowOff>
    </xdr:from>
    <xdr:to>
      <xdr:col>7</xdr:col>
      <xdr:colOff>3</xdr:colOff>
      <xdr:row>52</xdr:row>
      <xdr:rowOff>0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2771776" y="15821025"/>
          <a:ext cx="7800977" cy="7334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ru-RU" sz="2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/>
              <a:ea typeface="+mn-ea"/>
              <a:cs typeface="Times New Roman"/>
            </a:rPr>
            <a:t>Міський голова                                                     Олександр МЕНЗУЛ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1</xdr:col>
      <xdr:colOff>323491</xdr:colOff>
      <xdr:row>3</xdr:row>
      <xdr:rowOff>428394</xdr:rowOff>
    </xdr:from>
    <xdr:to>
      <xdr:col>8</xdr:col>
      <xdr:colOff>80874</xdr:colOff>
      <xdr:row>7</xdr:row>
      <xdr:rowOff>23090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1228366" y="914169"/>
          <a:ext cx="11320733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Зміни до розподілу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2023 році</a:t>
          </a:r>
        </a:p>
      </xdr:txBody>
    </xdr:sp>
    <xdr:clientData/>
  </xdr:twoCellAnchor>
  <xdr:twoCellAnchor>
    <xdr:from>
      <xdr:col>0</xdr:col>
      <xdr:colOff>638175</xdr:colOff>
      <xdr:row>107</xdr:row>
      <xdr:rowOff>295604</xdr:rowOff>
    </xdr:from>
    <xdr:to>
      <xdr:col>10</xdr:col>
      <xdr:colOff>28575</xdr:colOff>
      <xdr:row>108</xdr:row>
      <xdr:rowOff>656897</xdr:rowOff>
    </xdr:to>
    <xdr:sp macro="" textlink="">
      <xdr:nvSpPr>
        <xdr:cNvPr id="4" name="Rectangle 3"/>
        <xdr:cNvSpPr>
          <a:spLocks noChangeArrowheads="1"/>
        </xdr:cNvSpPr>
      </xdr:nvSpPr>
      <xdr:spPr bwMode="auto">
        <a:xfrm>
          <a:off x="638175" y="34344742"/>
          <a:ext cx="14378590" cy="72258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Міський голова                                               Олександр МЕНЗУЛ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6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_________2023 року  №______________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6"/>
  <sheetViews>
    <sheetView tabSelected="1" view="pageBreakPreview" zoomScale="75" zoomScaleNormal="100" zoomScaleSheetLayoutView="75" workbookViewId="0">
      <selection activeCell="E16" sqref="E16"/>
    </sheetView>
  </sheetViews>
  <sheetFormatPr defaultColWidth="9.140625" defaultRowHeight="12.75" x14ac:dyDescent="0.2"/>
  <cols>
    <col min="1" max="1" width="12.42578125" style="14" customWidth="1"/>
    <col min="2" max="2" width="66.85546875" style="14" customWidth="1"/>
    <col min="3" max="3" width="17.28515625" style="14" customWidth="1"/>
    <col min="4" max="4" width="17.140625" style="14" customWidth="1"/>
    <col min="5" max="5" width="9.85546875" style="14" customWidth="1"/>
    <col min="6" max="6" width="10.28515625" style="14" customWidth="1"/>
    <col min="7" max="7" width="16.28515625" style="14" customWidth="1"/>
    <col min="8" max="16384" width="9.140625" style="14"/>
  </cols>
  <sheetData>
    <row r="1" spans="1:6" ht="22.5" customHeight="1" x14ac:dyDescent="0.4">
      <c r="A1" s="15"/>
      <c r="B1" s="35"/>
      <c r="C1" s="676" t="s">
        <v>470</v>
      </c>
      <c r="D1" s="676"/>
      <c r="E1" s="676"/>
      <c r="F1" s="676"/>
    </row>
    <row r="2" spans="1:6" ht="15.75" customHeight="1" x14ac:dyDescent="0.4">
      <c r="A2" s="15"/>
      <c r="B2" s="35"/>
      <c r="C2" s="676" t="s">
        <v>519</v>
      </c>
      <c r="D2" s="676"/>
      <c r="E2" s="676"/>
      <c r="F2" s="676"/>
    </row>
    <row r="3" spans="1:6" ht="18.75" customHeight="1" x14ac:dyDescent="0.4">
      <c r="A3" s="15"/>
      <c r="B3" s="123"/>
      <c r="C3" s="677" t="s">
        <v>536</v>
      </c>
      <c r="D3" s="678"/>
      <c r="E3" s="678"/>
      <c r="F3" s="678"/>
    </row>
    <row r="4" spans="1:6" ht="16.899999999999999" customHeight="1" x14ac:dyDescent="0.35">
      <c r="A4" s="15"/>
      <c r="B4" s="15"/>
      <c r="C4" s="15"/>
      <c r="D4" s="15"/>
      <c r="E4" s="15"/>
      <c r="F4" s="15"/>
    </row>
    <row r="5" spans="1:6" ht="22.15" customHeight="1" x14ac:dyDescent="0.2">
      <c r="A5" s="679" t="s">
        <v>480</v>
      </c>
      <c r="B5" s="679"/>
      <c r="C5" s="679"/>
      <c r="D5" s="679"/>
      <c r="E5" s="679"/>
      <c r="F5" s="679"/>
    </row>
    <row r="6" spans="1:6" ht="26.25" customHeight="1" x14ac:dyDescent="0.3">
      <c r="A6" s="317" t="s">
        <v>479</v>
      </c>
      <c r="B6" s="317"/>
      <c r="C6" s="317"/>
      <c r="D6" s="317"/>
      <c r="E6" s="317"/>
      <c r="F6" s="317"/>
    </row>
    <row r="7" spans="1:6" ht="16.5" customHeight="1" x14ac:dyDescent="0.2">
      <c r="A7" s="319" t="s">
        <v>310</v>
      </c>
      <c r="B7" s="319"/>
      <c r="C7" s="319"/>
      <c r="D7" s="192"/>
      <c r="E7" s="192"/>
      <c r="F7" s="191"/>
    </row>
    <row r="8" spans="1:6" ht="11.45" customHeight="1" x14ac:dyDescent="0.25">
      <c r="A8" s="36"/>
      <c r="B8" s="37"/>
      <c r="C8" s="37"/>
      <c r="D8" s="38"/>
      <c r="E8" s="38"/>
      <c r="F8" s="237" t="s">
        <v>0</v>
      </c>
    </row>
    <row r="9" spans="1:6" s="180" customFormat="1" ht="34.5" customHeight="1" x14ac:dyDescent="0.35">
      <c r="A9" s="680" t="s">
        <v>62</v>
      </c>
      <c r="B9" s="682" t="s">
        <v>521</v>
      </c>
      <c r="C9" s="682" t="s">
        <v>270</v>
      </c>
      <c r="D9" s="682" t="s">
        <v>68</v>
      </c>
      <c r="E9" s="684" t="s">
        <v>69</v>
      </c>
      <c r="F9" s="685"/>
    </row>
    <row r="10" spans="1:6" s="180" customFormat="1" ht="44.25" customHeight="1" x14ac:dyDescent="0.35">
      <c r="A10" s="681"/>
      <c r="B10" s="683"/>
      <c r="C10" s="683"/>
      <c r="D10" s="683"/>
      <c r="E10" s="320" t="s">
        <v>270</v>
      </c>
      <c r="F10" s="321" t="s">
        <v>78</v>
      </c>
    </row>
    <row r="11" spans="1:6" ht="17.25" customHeight="1" x14ac:dyDescent="0.2">
      <c r="A11" s="312">
        <v>1</v>
      </c>
      <c r="B11" s="313">
        <v>2</v>
      </c>
      <c r="C11" s="313" t="s">
        <v>61</v>
      </c>
      <c r="D11" s="314">
        <v>4</v>
      </c>
      <c r="E11" s="315">
        <v>5</v>
      </c>
      <c r="F11" s="316">
        <v>6</v>
      </c>
    </row>
    <row r="12" spans="1:6" ht="27" x14ac:dyDescent="0.35">
      <c r="A12" s="291">
        <v>10000000</v>
      </c>
      <c r="B12" s="420" t="s">
        <v>543</v>
      </c>
      <c r="C12" s="674">
        <f>SUM(D12:E12)</f>
        <v>3718919</v>
      </c>
      <c r="D12" s="673">
        <f>SUM(D53,D35,D27,D13,D21)</f>
        <v>3718919</v>
      </c>
      <c r="E12" s="240">
        <f>SUM(E53)</f>
        <v>0</v>
      </c>
      <c r="F12" s="124"/>
    </row>
    <row r="13" spans="1:6" ht="39" x14ac:dyDescent="0.4">
      <c r="A13" s="371">
        <v>11000000</v>
      </c>
      <c r="B13" s="421" t="s">
        <v>79</v>
      </c>
      <c r="C13" s="674">
        <f>SUM(D13)</f>
        <v>2758919</v>
      </c>
      <c r="D13" s="672">
        <f>SUM(D14,D19)</f>
        <v>2758919</v>
      </c>
      <c r="E13" s="372"/>
      <c r="F13" s="373"/>
    </row>
    <row r="14" spans="1:6" ht="27" customHeight="1" x14ac:dyDescent="0.4">
      <c r="A14" s="371">
        <v>11010000</v>
      </c>
      <c r="B14" s="421" t="s">
        <v>80</v>
      </c>
      <c r="C14" s="674">
        <f>SUM(D14)</f>
        <v>2758919</v>
      </c>
      <c r="D14" s="672">
        <f>SUM(D15:D18)</f>
        <v>2758919</v>
      </c>
      <c r="E14" s="372"/>
      <c r="F14" s="373"/>
    </row>
    <row r="15" spans="1:6" ht="58.5" hidden="1" customHeight="1" x14ac:dyDescent="0.35">
      <c r="A15" s="374">
        <v>11010100</v>
      </c>
      <c r="B15" s="422" t="s">
        <v>81</v>
      </c>
      <c r="C15" s="392">
        <f>SUM(D15)</f>
        <v>0</v>
      </c>
      <c r="D15" s="392"/>
      <c r="E15" s="375"/>
      <c r="F15" s="376"/>
    </row>
    <row r="16" spans="1:6" ht="93.6" customHeight="1" x14ac:dyDescent="0.35">
      <c r="A16" s="374">
        <v>11010200</v>
      </c>
      <c r="B16" s="423" t="s">
        <v>82</v>
      </c>
      <c r="C16" s="392">
        <f t="shared" ref="C16:C34" si="0">SUM(D16)</f>
        <v>2600000</v>
      </c>
      <c r="D16" s="392">
        <v>2600000</v>
      </c>
      <c r="E16" s="375"/>
      <c r="F16" s="376"/>
    </row>
    <row r="17" spans="1:7" ht="0.6" hidden="1" customHeight="1" x14ac:dyDescent="0.35">
      <c r="A17" s="374">
        <v>11010400</v>
      </c>
      <c r="B17" s="423" t="s">
        <v>83</v>
      </c>
      <c r="C17" s="392">
        <f t="shared" si="0"/>
        <v>0</v>
      </c>
      <c r="D17" s="392"/>
      <c r="E17" s="375"/>
      <c r="F17" s="376"/>
    </row>
    <row r="18" spans="1:7" ht="51" customHeight="1" x14ac:dyDescent="0.35">
      <c r="A18" s="374">
        <v>11010500</v>
      </c>
      <c r="B18" s="423" t="s">
        <v>84</v>
      </c>
      <c r="C18" s="392">
        <f t="shared" si="0"/>
        <v>158919</v>
      </c>
      <c r="D18" s="392">
        <v>158919</v>
      </c>
      <c r="E18" s="375"/>
      <c r="F18" s="376"/>
    </row>
    <row r="19" spans="1:7" ht="25.5" hidden="1" customHeight="1" x14ac:dyDescent="0.35">
      <c r="A19" s="377">
        <v>11020000</v>
      </c>
      <c r="B19" s="424" t="s">
        <v>85</v>
      </c>
      <c r="C19" s="393">
        <f>SUM(D19)</f>
        <v>0</v>
      </c>
      <c r="D19" s="393">
        <f>SUM(D20)</f>
        <v>0</v>
      </c>
      <c r="E19" s="375"/>
      <c r="F19" s="376"/>
    </row>
    <row r="20" spans="1:7" ht="42" hidden="1" customHeight="1" x14ac:dyDescent="0.35">
      <c r="A20" s="378">
        <v>11020200</v>
      </c>
      <c r="B20" s="425" t="s">
        <v>86</v>
      </c>
      <c r="C20" s="392">
        <f t="shared" si="0"/>
        <v>0</v>
      </c>
      <c r="D20" s="392"/>
      <c r="E20" s="375"/>
      <c r="F20" s="376"/>
    </row>
    <row r="21" spans="1:7" ht="38.25" hidden="1" customHeight="1" x14ac:dyDescent="0.35">
      <c r="A21" s="377">
        <v>13000000</v>
      </c>
      <c r="B21" s="426" t="s">
        <v>290</v>
      </c>
      <c r="C21" s="393">
        <f t="shared" si="0"/>
        <v>0</v>
      </c>
      <c r="D21" s="393">
        <f>SUM(D22,D25)</f>
        <v>0</v>
      </c>
      <c r="E21" s="375"/>
      <c r="F21" s="376"/>
    </row>
    <row r="22" spans="1:7" ht="34.5" hidden="1" customHeight="1" x14ac:dyDescent="0.35">
      <c r="A22" s="377">
        <v>13010000</v>
      </c>
      <c r="B22" s="427" t="s">
        <v>520</v>
      </c>
      <c r="C22" s="393">
        <f t="shared" si="0"/>
        <v>0</v>
      </c>
      <c r="D22" s="393">
        <f>SUM(D23:D24)</f>
        <v>0</v>
      </c>
      <c r="E22" s="375"/>
      <c r="F22" s="376"/>
    </row>
    <row r="23" spans="1:7" ht="55.5" hidden="1" customHeight="1" x14ac:dyDescent="0.35">
      <c r="A23" s="378">
        <v>13010100</v>
      </c>
      <c r="B23" s="425" t="s">
        <v>291</v>
      </c>
      <c r="C23" s="392">
        <f t="shared" si="0"/>
        <v>0</v>
      </c>
      <c r="D23" s="392"/>
      <c r="E23" s="375"/>
      <c r="F23" s="376"/>
    </row>
    <row r="24" spans="1:7" ht="72.75" hidden="1" customHeight="1" x14ac:dyDescent="0.35">
      <c r="A24" s="378">
        <v>13010200</v>
      </c>
      <c r="B24" s="425" t="s">
        <v>292</v>
      </c>
      <c r="C24" s="392">
        <f t="shared" si="0"/>
        <v>0</v>
      </c>
      <c r="D24" s="392"/>
      <c r="E24" s="375"/>
      <c r="F24" s="376"/>
    </row>
    <row r="25" spans="1:7" ht="25.5" hidden="1" customHeight="1" x14ac:dyDescent="0.35">
      <c r="A25" s="377">
        <v>13030000</v>
      </c>
      <c r="B25" s="428" t="s">
        <v>344</v>
      </c>
      <c r="C25" s="393">
        <f t="shared" si="0"/>
        <v>0</v>
      </c>
      <c r="D25" s="393">
        <f>SUM(D26)</f>
        <v>0</v>
      </c>
      <c r="E25" s="375"/>
      <c r="F25" s="376"/>
    </row>
    <row r="26" spans="1:7" ht="11.25" hidden="1" customHeight="1" x14ac:dyDescent="0.35">
      <c r="A26" s="378">
        <v>13030100</v>
      </c>
      <c r="B26" s="425" t="s">
        <v>345</v>
      </c>
      <c r="C26" s="392">
        <f t="shared" si="0"/>
        <v>0</v>
      </c>
      <c r="D26" s="392"/>
      <c r="E26" s="375"/>
      <c r="F26" s="376"/>
    </row>
    <row r="27" spans="1:7" ht="24.75" hidden="1" customHeight="1" x14ac:dyDescent="0.35">
      <c r="A27" s="371">
        <v>14000000</v>
      </c>
      <c r="B27" s="429" t="s">
        <v>87</v>
      </c>
      <c r="C27" s="394">
        <f t="shared" si="0"/>
        <v>0</v>
      </c>
      <c r="D27" s="393">
        <f>SUM(D32,D28,D30)</f>
        <v>0</v>
      </c>
      <c r="E27" s="379"/>
      <c r="F27" s="380"/>
    </row>
    <row r="28" spans="1:7" ht="38.25" hidden="1" x14ac:dyDescent="0.35">
      <c r="A28" s="374">
        <v>14020000</v>
      </c>
      <c r="B28" s="430" t="s">
        <v>243</v>
      </c>
      <c r="C28" s="392">
        <f>SUM(C29)</f>
        <v>0</v>
      </c>
      <c r="D28" s="392">
        <f>SUM(D29)</f>
        <v>0</v>
      </c>
      <c r="E28" s="379"/>
      <c r="F28" s="380"/>
      <c r="G28" s="16"/>
    </row>
    <row r="29" spans="1:7" ht="23.25" hidden="1" x14ac:dyDescent="0.35">
      <c r="A29" s="374">
        <v>14021900</v>
      </c>
      <c r="B29" s="423" t="s">
        <v>244</v>
      </c>
      <c r="C29" s="392">
        <f>SUM(D29)</f>
        <v>0</v>
      </c>
      <c r="D29" s="392"/>
      <c r="E29" s="379"/>
      <c r="F29" s="380"/>
    </row>
    <row r="30" spans="1:7" ht="38.25" hidden="1" x14ac:dyDescent="0.35">
      <c r="A30" s="374">
        <v>14030000</v>
      </c>
      <c r="B30" s="431" t="s">
        <v>245</v>
      </c>
      <c r="C30" s="392">
        <f>SUM(C31)</f>
        <v>0</v>
      </c>
      <c r="D30" s="392">
        <f>SUM(D31)</f>
        <v>0</v>
      </c>
      <c r="E30" s="379"/>
      <c r="F30" s="380"/>
    </row>
    <row r="31" spans="1:7" ht="23.25" hidden="1" x14ac:dyDescent="0.35">
      <c r="A31" s="374">
        <v>14031900</v>
      </c>
      <c r="B31" s="423" t="s">
        <v>244</v>
      </c>
      <c r="C31" s="392">
        <f>SUM(D31)</f>
        <v>0</v>
      </c>
      <c r="D31" s="392"/>
      <c r="E31" s="379"/>
      <c r="F31" s="380"/>
    </row>
    <row r="32" spans="1:7" ht="38.25" hidden="1" customHeight="1" x14ac:dyDescent="0.35">
      <c r="A32" s="374">
        <v>14040000</v>
      </c>
      <c r="B32" s="423" t="s">
        <v>88</v>
      </c>
      <c r="C32" s="392">
        <f>SUM(D32)</f>
        <v>0</v>
      </c>
      <c r="D32" s="392">
        <f>SUM(D33:D34)</f>
        <v>0</v>
      </c>
      <c r="E32" s="379"/>
      <c r="F32" s="380"/>
    </row>
    <row r="33" spans="1:7" ht="138.6" hidden="1" customHeight="1" x14ac:dyDescent="0.35">
      <c r="A33" s="374">
        <v>14040100</v>
      </c>
      <c r="B33" s="423" t="s">
        <v>499</v>
      </c>
      <c r="C33" s="392">
        <f t="shared" ref="C33" si="1">SUM(D33)</f>
        <v>0</v>
      </c>
      <c r="D33" s="392"/>
      <c r="E33" s="379"/>
      <c r="F33" s="380"/>
    </row>
    <row r="34" spans="1:7" ht="87.6" hidden="1" customHeight="1" x14ac:dyDescent="0.35">
      <c r="A34" s="374">
        <v>14040200</v>
      </c>
      <c r="B34" s="423" t="s">
        <v>528</v>
      </c>
      <c r="C34" s="392">
        <f t="shared" si="0"/>
        <v>0</v>
      </c>
      <c r="D34" s="392"/>
      <c r="E34" s="379"/>
      <c r="F34" s="380"/>
    </row>
    <row r="35" spans="1:7" ht="57.6" customHeight="1" x14ac:dyDescent="0.3">
      <c r="A35" s="371">
        <v>18000000</v>
      </c>
      <c r="B35" s="421" t="s">
        <v>498</v>
      </c>
      <c r="C35" s="394">
        <f>SUM(D35)</f>
        <v>960000</v>
      </c>
      <c r="D35" s="393">
        <f>SUM(D49,D46,D36)</f>
        <v>960000</v>
      </c>
      <c r="E35" s="381"/>
      <c r="F35" s="382"/>
    </row>
    <row r="36" spans="1:7" ht="22.5" x14ac:dyDescent="0.3">
      <c r="A36" s="371">
        <v>18010000</v>
      </c>
      <c r="B36" s="432" t="s">
        <v>89</v>
      </c>
      <c r="C36" s="394">
        <f>SUM(D36)</f>
        <v>960000</v>
      </c>
      <c r="D36" s="393">
        <f>SUM(D37:D45)</f>
        <v>960000</v>
      </c>
      <c r="E36" s="381"/>
      <c r="F36" s="382"/>
    </row>
    <row r="37" spans="1:7" ht="78.75" hidden="1" customHeight="1" x14ac:dyDescent="0.35">
      <c r="A37" s="374">
        <v>18010100</v>
      </c>
      <c r="B37" s="433" t="s">
        <v>90</v>
      </c>
      <c r="C37" s="392">
        <f t="shared" ref="C37:C52" si="2">SUM(D37)</f>
        <v>0</v>
      </c>
      <c r="D37" s="392"/>
      <c r="E37" s="379"/>
      <c r="F37" s="383"/>
      <c r="G37" s="119"/>
    </row>
    <row r="38" spans="1:7" ht="56.25" hidden="1" customHeight="1" x14ac:dyDescent="0.35">
      <c r="A38" s="374">
        <v>18010200</v>
      </c>
      <c r="B38" s="434" t="s">
        <v>91</v>
      </c>
      <c r="C38" s="392">
        <f t="shared" si="2"/>
        <v>0</v>
      </c>
      <c r="D38" s="392"/>
      <c r="E38" s="379"/>
      <c r="F38" s="383"/>
      <c r="G38" s="120"/>
    </row>
    <row r="39" spans="1:7" ht="36.75" hidden="1" customHeight="1" x14ac:dyDescent="0.35">
      <c r="A39" s="350">
        <v>18010300</v>
      </c>
      <c r="B39" s="433" t="s">
        <v>92</v>
      </c>
      <c r="C39" s="392">
        <f t="shared" si="2"/>
        <v>0</v>
      </c>
      <c r="D39" s="392"/>
      <c r="E39" s="379"/>
      <c r="F39" s="383"/>
      <c r="G39" s="120"/>
    </row>
    <row r="40" spans="1:7" ht="57" hidden="1" x14ac:dyDescent="0.35">
      <c r="A40" s="374">
        <v>18010400</v>
      </c>
      <c r="B40" s="433" t="s">
        <v>93</v>
      </c>
      <c r="C40" s="392">
        <f t="shared" si="2"/>
        <v>0</v>
      </c>
      <c r="D40" s="392"/>
      <c r="E40" s="379"/>
      <c r="F40" s="383"/>
      <c r="G40" s="120"/>
    </row>
    <row r="41" spans="1:7" ht="25.9" customHeight="1" x14ac:dyDescent="0.35">
      <c r="A41" s="374">
        <v>18010500</v>
      </c>
      <c r="B41" s="435" t="s">
        <v>94</v>
      </c>
      <c r="C41" s="392">
        <f t="shared" si="2"/>
        <v>700000</v>
      </c>
      <c r="D41" s="392">
        <v>700000</v>
      </c>
      <c r="E41" s="384"/>
      <c r="F41" s="380"/>
      <c r="G41" s="119"/>
    </row>
    <row r="42" spans="1:7" ht="26.25" hidden="1" customHeight="1" x14ac:dyDescent="0.35">
      <c r="A42" s="374">
        <v>18010600</v>
      </c>
      <c r="B42" s="435" t="s">
        <v>95</v>
      </c>
      <c r="C42" s="392">
        <f t="shared" si="2"/>
        <v>0</v>
      </c>
      <c r="D42" s="392"/>
      <c r="E42" s="384"/>
      <c r="F42" s="380"/>
    </row>
    <row r="43" spans="1:7" ht="26.25" hidden="1" customHeight="1" x14ac:dyDescent="0.35">
      <c r="A43" s="374">
        <v>18010700</v>
      </c>
      <c r="B43" s="435" t="s">
        <v>96</v>
      </c>
      <c r="C43" s="392">
        <f t="shared" si="2"/>
        <v>0</v>
      </c>
      <c r="D43" s="392"/>
      <c r="E43" s="384"/>
      <c r="F43" s="380"/>
    </row>
    <row r="44" spans="1:7" ht="19.899999999999999" customHeight="1" x14ac:dyDescent="0.35">
      <c r="A44" s="374">
        <v>18010900</v>
      </c>
      <c r="B44" s="435" t="s">
        <v>97</v>
      </c>
      <c r="C44" s="392">
        <f t="shared" si="2"/>
        <v>260000</v>
      </c>
      <c r="D44" s="392">
        <v>260000</v>
      </c>
      <c r="E44" s="384"/>
      <c r="F44" s="380"/>
    </row>
    <row r="45" spans="1:7" ht="26.25" hidden="1" customHeight="1" x14ac:dyDescent="0.35">
      <c r="A45" s="374">
        <v>18011000</v>
      </c>
      <c r="B45" s="435" t="s">
        <v>98</v>
      </c>
      <c r="C45" s="392">
        <f t="shared" si="2"/>
        <v>0</v>
      </c>
      <c r="D45" s="392"/>
      <c r="E45" s="384"/>
      <c r="F45" s="380"/>
    </row>
    <row r="46" spans="1:7" ht="21.75" hidden="1" customHeight="1" x14ac:dyDescent="0.35">
      <c r="A46" s="310">
        <v>18030000</v>
      </c>
      <c r="B46" s="436" t="s">
        <v>542</v>
      </c>
      <c r="C46" s="395">
        <f>SUM(D46)</f>
        <v>0</v>
      </c>
      <c r="D46" s="396">
        <f>SUM(D47:D48)</f>
        <v>0</v>
      </c>
      <c r="E46" s="299"/>
      <c r="F46" s="295"/>
    </row>
    <row r="47" spans="1:7" ht="23.25" hidden="1" x14ac:dyDescent="0.35">
      <c r="A47" s="351">
        <v>18030100</v>
      </c>
      <c r="B47" s="437" t="s">
        <v>99</v>
      </c>
      <c r="C47" s="397">
        <f t="shared" si="2"/>
        <v>0</v>
      </c>
      <c r="D47" s="397"/>
      <c r="E47" s="299"/>
      <c r="F47" s="295"/>
    </row>
    <row r="48" spans="1:7" ht="23.25" hidden="1" x14ac:dyDescent="0.35">
      <c r="A48" s="385" t="s">
        <v>100</v>
      </c>
      <c r="B48" s="438" t="s">
        <v>101</v>
      </c>
      <c r="C48" s="397">
        <f t="shared" si="2"/>
        <v>0</v>
      </c>
      <c r="D48" s="397"/>
      <c r="E48" s="299"/>
      <c r="F48" s="295"/>
    </row>
    <row r="49" spans="1:7" ht="21" hidden="1" customHeight="1" x14ac:dyDescent="0.3">
      <c r="A49" s="292">
        <v>18050000</v>
      </c>
      <c r="B49" s="439" t="s">
        <v>102</v>
      </c>
      <c r="C49" s="395">
        <f>SUM(D49)</f>
        <v>0</v>
      </c>
      <c r="D49" s="396">
        <f>SUM(D50:D52)</f>
        <v>0</v>
      </c>
      <c r="E49" s="294"/>
      <c r="F49" s="297"/>
    </row>
    <row r="50" spans="1:7" ht="23.25" hidden="1" customHeight="1" x14ac:dyDescent="0.35">
      <c r="A50" s="308">
        <v>18050300</v>
      </c>
      <c r="B50" s="440" t="s">
        <v>103</v>
      </c>
      <c r="C50" s="397">
        <f t="shared" si="2"/>
        <v>0</v>
      </c>
      <c r="D50" s="397"/>
      <c r="E50" s="293"/>
      <c r="F50" s="298"/>
    </row>
    <row r="51" spans="1:7" ht="23.25" hidden="1" customHeight="1" x14ac:dyDescent="0.35">
      <c r="A51" s="308">
        <v>18050400</v>
      </c>
      <c r="B51" s="440" t="s">
        <v>104</v>
      </c>
      <c r="C51" s="397">
        <f t="shared" si="2"/>
        <v>0</v>
      </c>
      <c r="D51" s="397"/>
      <c r="E51" s="293"/>
      <c r="F51" s="298"/>
    </row>
    <row r="52" spans="1:7" ht="72" hidden="1" customHeight="1" x14ac:dyDescent="0.35">
      <c r="A52" s="308">
        <v>18050500</v>
      </c>
      <c r="B52" s="441" t="s">
        <v>346</v>
      </c>
      <c r="C52" s="397">
        <f t="shared" si="2"/>
        <v>0</v>
      </c>
      <c r="D52" s="397"/>
      <c r="E52" s="293"/>
      <c r="F52" s="298"/>
    </row>
    <row r="53" spans="1:7" ht="60.75" hidden="1" customHeight="1" x14ac:dyDescent="0.3">
      <c r="A53" s="292">
        <v>19000000</v>
      </c>
      <c r="B53" s="442" t="s">
        <v>105</v>
      </c>
      <c r="C53" s="395">
        <f>SUM(E53)</f>
        <v>0</v>
      </c>
      <c r="D53" s="396"/>
      <c r="E53" s="294">
        <f>SUM(E54)</f>
        <v>0</v>
      </c>
      <c r="F53" s="297"/>
    </row>
    <row r="54" spans="1:7" ht="60.75" hidden="1" customHeight="1" x14ac:dyDescent="0.3">
      <c r="A54" s="292">
        <v>19010000</v>
      </c>
      <c r="B54" s="442" t="s">
        <v>106</v>
      </c>
      <c r="C54" s="395">
        <f>SUM(E54)</f>
        <v>0</v>
      </c>
      <c r="D54" s="396"/>
      <c r="E54" s="294">
        <f>SUM(E55:E57)</f>
        <v>0</v>
      </c>
      <c r="F54" s="297"/>
    </row>
    <row r="55" spans="1:7" ht="60.75" hidden="1" customHeight="1" x14ac:dyDescent="0.35">
      <c r="A55" s="308">
        <v>19010100</v>
      </c>
      <c r="B55" s="443" t="s">
        <v>347</v>
      </c>
      <c r="C55" s="398">
        <f>SUM(E55)</f>
        <v>0</v>
      </c>
      <c r="D55" s="397"/>
      <c r="E55" s="293"/>
      <c r="F55" s="298"/>
    </row>
    <row r="56" spans="1:7" ht="60.75" hidden="1" customHeight="1" x14ac:dyDescent="0.35">
      <c r="A56" s="308">
        <v>19010200</v>
      </c>
      <c r="B56" s="441" t="s">
        <v>107</v>
      </c>
      <c r="C56" s="398">
        <f>SUM(E56)</f>
        <v>0</v>
      </c>
      <c r="D56" s="397"/>
      <c r="E56" s="293"/>
      <c r="F56" s="298"/>
    </row>
    <row r="57" spans="1:7" ht="60.75" hidden="1" customHeight="1" x14ac:dyDescent="0.35">
      <c r="A57" s="308">
        <v>19010300</v>
      </c>
      <c r="B57" s="444" t="s">
        <v>108</v>
      </c>
      <c r="C57" s="398">
        <f>SUM(E57)</f>
        <v>0</v>
      </c>
      <c r="D57" s="397"/>
      <c r="E57" s="293"/>
      <c r="F57" s="298"/>
    </row>
    <row r="58" spans="1:7" ht="22.5" customHeight="1" x14ac:dyDescent="0.35">
      <c r="A58" s="292">
        <v>20000000</v>
      </c>
      <c r="B58" s="439" t="s">
        <v>109</v>
      </c>
      <c r="C58" s="399">
        <f>SUM(D58,E58)</f>
        <v>201731</v>
      </c>
      <c r="D58" s="396">
        <f>SUM(D76,D66,D59)</f>
        <v>201731</v>
      </c>
      <c r="E58" s="301">
        <f>SUM(E76,E82)</f>
        <v>0</v>
      </c>
      <c r="F58" s="295"/>
      <c r="G58" s="119"/>
    </row>
    <row r="59" spans="1:7" ht="24.75" customHeight="1" x14ac:dyDescent="0.35">
      <c r="A59" s="292">
        <v>21000000</v>
      </c>
      <c r="B59" s="439" t="s">
        <v>110</v>
      </c>
      <c r="C59" s="399">
        <f t="shared" ref="C59:C67" si="3">SUM(D59)</f>
        <v>60670</v>
      </c>
      <c r="D59" s="396">
        <f>SUM(D60,D62)</f>
        <v>60670</v>
      </c>
      <c r="E59" s="299"/>
      <c r="F59" s="295"/>
    </row>
    <row r="60" spans="1:7" ht="157.5" hidden="1" customHeight="1" x14ac:dyDescent="0.4">
      <c r="A60" s="352">
        <v>21010000</v>
      </c>
      <c r="B60" s="445" t="s">
        <v>293</v>
      </c>
      <c r="C60" s="400">
        <f t="shared" si="3"/>
        <v>0</v>
      </c>
      <c r="D60" s="401">
        <f>SUM(D61)</f>
        <v>0</v>
      </c>
      <c r="E60" s="353"/>
      <c r="F60" s="354"/>
      <c r="G60" s="70"/>
    </row>
    <row r="61" spans="1:7" s="39" customFormat="1" ht="78.75" hidden="1" customHeight="1" x14ac:dyDescent="0.35">
      <c r="A61" s="309">
        <v>21010300</v>
      </c>
      <c r="B61" s="446" t="s">
        <v>111</v>
      </c>
      <c r="C61" s="397">
        <f>SUM(D61)</f>
        <v>0</v>
      </c>
      <c r="D61" s="397"/>
      <c r="E61" s="299"/>
      <c r="F61" s="296"/>
    </row>
    <row r="62" spans="1:7" ht="23.25" customHeight="1" x14ac:dyDescent="0.3">
      <c r="A62" s="345">
        <v>21080000</v>
      </c>
      <c r="B62" s="439" t="s">
        <v>112</v>
      </c>
      <c r="C62" s="399">
        <f t="shared" si="3"/>
        <v>60670</v>
      </c>
      <c r="D62" s="396">
        <f>SUM(D63:D65)</f>
        <v>60670</v>
      </c>
      <c r="E62" s="302"/>
      <c r="F62" s="355"/>
    </row>
    <row r="63" spans="1:7" ht="23.25" customHeight="1" x14ac:dyDescent="0.35">
      <c r="A63" s="309">
        <v>21081100</v>
      </c>
      <c r="B63" s="446" t="s">
        <v>113</v>
      </c>
      <c r="C63" s="397">
        <f>SUM(D63)</f>
        <v>60000</v>
      </c>
      <c r="D63" s="397">
        <v>60000</v>
      </c>
      <c r="E63" s="299"/>
      <c r="F63" s="296"/>
    </row>
    <row r="64" spans="1:7" ht="78.75" hidden="1" customHeight="1" x14ac:dyDescent="0.35">
      <c r="A64" s="309">
        <v>21081500</v>
      </c>
      <c r="B64" s="446" t="s">
        <v>294</v>
      </c>
      <c r="C64" s="397">
        <f>SUM(D64)</f>
        <v>0</v>
      </c>
      <c r="D64" s="397"/>
      <c r="E64" s="299"/>
      <c r="F64" s="296"/>
    </row>
    <row r="65" spans="1:6" ht="97.15" customHeight="1" x14ac:dyDescent="0.35">
      <c r="A65" s="309">
        <v>21082400</v>
      </c>
      <c r="B65" s="446" t="s">
        <v>496</v>
      </c>
      <c r="C65" s="397">
        <f>SUM(D65)</f>
        <v>670</v>
      </c>
      <c r="D65" s="397">
        <v>670</v>
      </c>
      <c r="E65" s="299"/>
      <c r="F65" s="296"/>
    </row>
    <row r="66" spans="1:6" ht="38.25" x14ac:dyDescent="0.35">
      <c r="A66" s="345">
        <v>22000000</v>
      </c>
      <c r="B66" s="439" t="s">
        <v>114</v>
      </c>
      <c r="C66" s="399">
        <f t="shared" si="3"/>
        <v>51816</v>
      </c>
      <c r="D66" s="396">
        <f>SUM(D73,D71,D67)</f>
        <v>51816</v>
      </c>
      <c r="E66" s="299"/>
      <c r="F66" s="296"/>
    </row>
    <row r="67" spans="1:6" ht="23.25" x14ac:dyDescent="0.35">
      <c r="A67" s="345">
        <v>22010000</v>
      </c>
      <c r="B67" s="439" t="s">
        <v>115</v>
      </c>
      <c r="C67" s="399">
        <f t="shared" si="3"/>
        <v>39816</v>
      </c>
      <c r="D67" s="396">
        <f>SUM(D68:D70)</f>
        <v>39816</v>
      </c>
      <c r="E67" s="299"/>
      <c r="F67" s="296"/>
    </row>
    <row r="68" spans="1:6" ht="57.6" customHeight="1" x14ac:dyDescent="0.35">
      <c r="A68" s="309">
        <v>22010300</v>
      </c>
      <c r="B68" s="447" t="s">
        <v>131</v>
      </c>
      <c r="C68" s="397">
        <f>SUM(D68)</f>
        <v>14634</v>
      </c>
      <c r="D68" s="397">
        <v>14634</v>
      </c>
      <c r="E68" s="299"/>
      <c r="F68" s="296"/>
    </row>
    <row r="69" spans="1:6" ht="24" hidden="1" customHeight="1" x14ac:dyDescent="0.35">
      <c r="A69" s="309">
        <v>22012500</v>
      </c>
      <c r="B69" s="446" t="s">
        <v>116</v>
      </c>
      <c r="C69" s="397">
        <f>SUM(D69)</f>
        <v>0</v>
      </c>
      <c r="D69" s="397"/>
      <c r="E69" s="299"/>
      <c r="F69" s="296"/>
    </row>
    <row r="70" spans="1:6" ht="39" customHeight="1" x14ac:dyDescent="0.35">
      <c r="A70" s="309">
        <v>22012600</v>
      </c>
      <c r="B70" s="448" t="s">
        <v>132</v>
      </c>
      <c r="C70" s="397">
        <f>SUM(D70)</f>
        <v>25182</v>
      </c>
      <c r="D70" s="397">
        <v>25182</v>
      </c>
      <c r="E70" s="299"/>
      <c r="F70" s="296"/>
    </row>
    <row r="71" spans="1:6" ht="58.9" customHeight="1" x14ac:dyDescent="0.3">
      <c r="A71" s="345">
        <v>22080000</v>
      </c>
      <c r="B71" s="449" t="s">
        <v>117</v>
      </c>
      <c r="C71" s="399">
        <f>SUM(D71)</f>
        <v>12000</v>
      </c>
      <c r="D71" s="396">
        <f>SUM(D72)</f>
        <v>12000</v>
      </c>
      <c r="E71" s="302"/>
      <c r="F71" s="355"/>
    </row>
    <row r="72" spans="1:6" ht="60.6" customHeight="1" x14ac:dyDescent="0.35">
      <c r="A72" s="309">
        <v>22080400</v>
      </c>
      <c r="B72" s="446" t="s">
        <v>118</v>
      </c>
      <c r="C72" s="397">
        <f>SUM(D72)</f>
        <v>12000</v>
      </c>
      <c r="D72" s="397">
        <v>12000</v>
      </c>
      <c r="E72" s="299"/>
      <c r="F72" s="296"/>
    </row>
    <row r="73" spans="1:6" ht="25.5" hidden="1" customHeight="1" x14ac:dyDescent="0.3">
      <c r="A73" s="345">
        <v>22090000</v>
      </c>
      <c r="B73" s="439" t="s">
        <v>119</v>
      </c>
      <c r="C73" s="399">
        <f t="shared" ref="C73:C78" si="4">SUM(D73)</f>
        <v>0</v>
      </c>
      <c r="D73" s="396">
        <f>SUM(D74:D75)</f>
        <v>0</v>
      </c>
      <c r="E73" s="302"/>
      <c r="F73" s="355"/>
    </row>
    <row r="74" spans="1:6" ht="78.75" hidden="1" customHeight="1" x14ac:dyDescent="0.35">
      <c r="A74" s="309">
        <v>22090100</v>
      </c>
      <c r="B74" s="446" t="s">
        <v>120</v>
      </c>
      <c r="C74" s="397">
        <f t="shared" si="4"/>
        <v>0</v>
      </c>
      <c r="D74" s="397"/>
      <c r="E74" s="299"/>
      <c r="F74" s="296"/>
    </row>
    <row r="75" spans="1:6" ht="78.75" hidden="1" customHeight="1" x14ac:dyDescent="0.35">
      <c r="A75" s="309">
        <v>22090400</v>
      </c>
      <c r="B75" s="446" t="s">
        <v>121</v>
      </c>
      <c r="C75" s="397">
        <f t="shared" si="4"/>
        <v>0</v>
      </c>
      <c r="D75" s="397"/>
      <c r="E75" s="299"/>
      <c r="F75" s="296"/>
    </row>
    <row r="76" spans="1:6" ht="18" customHeight="1" x14ac:dyDescent="0.3">
      <c r="A76" s="345">
        <v>24000000</v>
      </c>
      <c r="B76" s="439" t="s">
        <v>122</v>
      </c>
      <c r="C76" s="399">
        <f>SUM(D76:E76)</f>
        <v>89245</v>
      </c>
      <c r="D76" s="396">
        <f>SUM(D77)</f>
        <v>89245</v>
      </c>
      <c r="E76" s="301">
        <f>SUM(E77)</f>
        <v>0</v>
      </c>
      <c r="F76" s="355"/>
    </row>
    <row r="77" spans="1:6" ht="23.25" x14ac:dyDescent="0.35">
      <c r="A77" s="345">
        <v>24060000</v>
      </c>
      <c r="B77" s="439" t="s">
        <v>123</v>
      </c>
      <c r="C77" s="399">
        <f>SUM(D77:E77)</f>
        <v>89245</v>
      </c>
      <c r="D77" s="396">
        <f>SUM(D78,D80)</f>
        <v>89245</v>
      </c>
      <c r="E77" s="301">
        <f>SUM(E79)</f>
        <v>0</v>
      </c>
      <c r="F77" s="296"/>
    </row>
    <row r="78" spans="1:6" ht="23.25" x14ac:dyDescent="0.35">
      <c r="A78" s="309">
        <v>24060300</v>
      </c>
      <c r="B78" s="446" t="s">
        <v>123</v>
      </c>
      <c r="C78" s="397">
        <f t="shared" si="4"/>
        <v>7599</v>
      </c>
      <c r="D78" s="397">
        <v>7599</v>
      </c>
      <c r="E78" s="299"/>
      <c r="F78" s="296" t="s">
        <v>124</v>
      </c>
    </row>
    <row r="79" spans="1:6" ht="105" hidden="1" customHeight="1" x14ac:dyDescent="0.35">
      <c r="A79" s="309">
        <v>24062100</v>
      </c>
      <c r="B79" s="450" t="s">
        <v>471</v>
      </c>
      <c r="C79" s="397">
        <f>SUM(E79)</f>
        <v>0</v>
      </c>
      <c r="D79" s="397"/>
      <c r="E79" s="293"/>
      <c r="F79" s="296"/>
    </row>
    <row r="80" spans="1:6" ht="176.45" customHeight="1" x14ac:dyDescent="0.35">
      <c r="A80" s="309">
        <v>24062200</v>
      </c>
      <c r="B80" s="451" t="s">
        <v>497</v>
      </c>
      <c r="C80" s="397">
        <f>SUM(D80)</f>
        <v>81646</v>
      </c>
      <c r="D80" s="397">
        <v>81646</v>
      </c>
      <c r="E80" s="293"/>
      <c r="F80" s="296"/>
    </row>
    <row r="81" spans="1:7" ht="52.5" hidden="1" customHeight="1" x14ac:dyDescent="0.35">
      <c r="A81" s="309">
        <v>24170000</v>
      </c>
      <c r="B81" s="411" t="s">
        <v>283</v>
      </c>
      <c r="C81" s="397">
        <f t="shared" ref="C81:C87" si="5">SUM(E81)</f>
        <v>0</v>
      </c>
      <c r="D81" s="397"/>
      <c r="E81" s="293">
        <f>SUM(F81)</f>
        <v>0</v>
      </c>
      <c r="F81" s="296"/>
    </row>
    <row r="82" spans="1:7" ht="26.25" hidden="1" customHeight="1" x14ac:dyDescent="0.35">
      <c r="A82" s="345">
        <v>25000000</v>
      </c>
      <c r="B82" s="406" t="s">
        <v>125</v>
      </c>
      <c r="C82" s="396">
        <f t="shared" si="5"/>
        <v>0</v>
      </c>
      <c r="D82" s="402"/>
      <c r="E82" s="294">
        <f>SUM(E83)</f>
        <v>0</v>
      </c>
      <c r="F82" s="296"/>
    </row>
    <row r="83" spans="1:7" ht="77.25" hidden="1" customHeight="1" x14ac:dyDescent="0.35">
      <c r="A83" s="345">
        <v>25010000</v>
      </c>
      <c r="B83" s="406" t="s">
        <v>126</v>
      </c>
      <c r="C83" s="396">
        <f t="shared" si="5"/>
        <v>0</v>
      </c>
      <c r="D83" s="402"/>
      <c r="E83" s="294">
        <f>SUM(E84:E87)</f>
        <v>0</v>
      </c>
      <c r="F83" s="296"/>
    </row>
    <row r="84" spans="1:7" ht="52.5" hidden="1" customHeight="1" x14ac:dyDescent="0.35">
      <c r="A84" s="309">
        <v>25010100</v>
      </c>
      <c r="B84" s="408" t="s">
        <v>127</v>
      </c>
      <c r="C84" s="397">
        <f t="shared" si="5"/>
        <v>0</v>
      </c>
      <c r="D84" s="402"/>
      <c r="E84" s="304"/>
      <c r="F84" s="356"/>
    </row>
    <row r="85" spans="1:7" ht="52.5" hidden="1" customHeight="1" x14ac:dyDescent="0.35">
      <c r="A85" s="309">
        <v>25010200</v>
      </c>
      <c r="B85" s="408" t="s">
        <v>133</v>
      </c>
      <c r="C85" s="397">
        <f t="shared" si="5"/>
        <v>0</v>
      </c>
      <c r="D85" s="402"/>
      <c r="E85" s="304"/>
      <c r="F85" s="356"/>
    </row>
    <row r="86" spans="1:7" ht="78.75" hidden="1" customHeight="1" x14ac:dyDescent="0.35">
      <c r="A86" s="309">
        <v>25010300</v>
      </c>
      <c r="B86" s="408" t="s">
        <v>348</v>
      </c>
      <c r="C86" s="397">
        <f t="shared" si="5"/>
        <v>0</v>
      </c>
      <c r="D86" s="402"/>
      <c r="E86" s="304"/>
      <c r="F86" s="356"/>
    </row>
    <row r="87" spans="1:7" ht="78.75" hidden="1" customHeight="1" x14ac:dyDescent="0.35">
      <c r="A87" s="309">
        <v>25010400</v>
      </c>
      <c r="B87" s="409" t="s">
        <v>128</v>
      </c>
      <c r="C87" s="397">
        <f t="shared" si="5"/>
        <v>0</v>
      </c>
      <c r="D87" s="397"/>
      <c r="E87" s="293"/>
      <c r="F87" s="349"/>
    </row>
    <row r="88" spans="1:7" ht="26.25" hidden="1" customHeight="1" x14ac:dyDescent="0.3">
      <c r="A88" s="346">
        <v>30000000</v>
      </c>
      <c r="B88" s="412" t="s">
        <v>134</v>
      </c>
      <c r="C88" s="396">
        <f>SUM(E88)</f>
        <v>0</v>
      </c>
      <c r="D88" s="397"/>
      <c r="E88" s="294">
        <f>SUM(F88)</f>
        <v>0</v>
      </c>
      <c r="F88" s="348">
        <f>SUM(F89)</f>
        <v>0</v>
      </c>
    </row>
    <row r="89" spans="1:7" ht="51" hidden="1" customHeight="1" x14ac:dyDescent="0.3">
      <c r="A89" s="346">
        <v>33000000</v>
      </c>
      <c r="B89" s="413" t="s">
        <v>135</v>
      </c>
      <c r="C89" s="396">
        <f>SUM(E89)</f>
        <v>0</v>
      </c>
      <c r="D89" s="396"/>
      <c r="E89" s="294">
        <f>SUM(F89)</f>
        <v>0</v>
      </c>
      <c r="F89" s="348">
        <f>SUM(F90)</f>
        <v>0</v>
      </c>
    </row>
    <row r="90" spans="1:7" ht="26.25" hidden="1" customHeight="1" x14ac:dyDescent="0.35">
      <c r="A90" s="347">
        <v>33010000</v>
      </c>
      <c r="B90" s="414" t="s">
        <v>136</v>
      </c>
      <c r="C90" s="397">
        <f>SUM(E90)</f>
        <v>0</v>
      </c>
      <c r="D90" s="397"/>
      <c r="E90" s="293"/>
      <c r="F90" s="349"/>
    </row>
    <row r="91" spans="1:7" ht="131.25" hidden="1" customHeight="1" x14ac:dyDescent="0.35">
      <c r="A91" s="309">
        <v>33010100</v>
      </c>
      <c r="B91" s="409" t="s">
        <v>137</v>
      </c>
      <c r="C91" s="397">
        <f>SUM(E91)</f>
        <v>0</v>
      </c>
      <c r="D91" s="397"/>
      <c r="E91" s="293"/>
      <c r="F91" s="349"/>
    </row>
    <row r="92" spans="1:7" ht="131.25" hidden="1" customHeight="1" x14ac:dyDescent="0.35">
      <c r="A92" s="309">
        <v>33010200</v>
      </c>
      <c r="B92" s="415" t="s">
        <v>472</v>
      </c>
      <c r="C92" s="397">
        <f>SUM(E92)</f>
        <v>0</v>
      </c>
      <c r="D92" s="397"/>
      <c r="E92" s="293"/>
      <c r="F92" s="349"/>
    </row>
    <row r="93" spans="1:7" ht="33.75" hidden="1" customHeight="1" x14ac:dyDescent="0.3">
      <c r="A93" s="309"/>
      <c r="B93" s="406" t="s">
        <v>284</v>
      </c>
      <c r="C93" s="396">
        <f>SUM(C12,C58,C88)</f>
        <v>3920650</v>
      </c>
      <c r="D93" s="396">
        <f>SUM(D12,D58)</f>
        <v>3920650</v>
      </c>
      <c r="E93" s="301">
        <f>SUM(E12,E58,E88)</f>
        <v>0</v>
      </c>
      <c r="F93" s="357">
        <f>SUM(F88)</f>
        <v>0</v>
      </c>
      <c r="G93" s="40"/>
    </row>
    <row r="94" spans="1:7" ht="24" hidden="1" customHeight="1" x14ac:dyDescent="0.3">
      <c r="A94" s="345">
        <v>40000000</v>
      </c>
      <c r="B94" s="406" t="s">
        <v>63</v>
      </c>
      <c r="C94" s="399">
        <f>SUM(D94)</f>
        <v>0</v>
      </c>
      <c r="D94" s="403">
        <f>SUM(D95)</f>
        <v>0</v>
      </c>
      <c r="E94" s="305"/>
      <c r="F94" s="358"/>
    </row>
    <row r="95" spans="1:7" ht="24.75" hidden="1" customHeight="1" x14ac:dyDescent="0.3">
      <c r="A95" s="345">
        <v>41000000</v>
      </c>
      <c r="B95" s="406" t="s">
        <v>64</v>
      </c>
      <c r="C95" s="399">
        <f>SUM(D95)</f>
        <v>0</v>
      </c>
      <c r="D95" s="396">
        <f>SUM(D102,D100,D96)</f>
        <v>0</v>
      </c>
      <c r="E95" s="305"/>
      <c r="F95" s="358"/>
    </row>
    <row r="96" spans="1:7" ht="51" hidden="1" customHeight="1" x14ac:dyDescent="0.3">
      <c r="A96" s="345">
        <v>41030000</v>
      </c>
      <c r="B96" s="406" t="s">
        <v>295</v>
      </c>
      <c r="C96" s="399">
        <f>SUM(D96)</f>
        <v>0</v>
      </c>
      <c r="D96" s="396">
        <f>SUM(D97:D99)</f>
        <v>0</v>
      </c>
      <c r="E96" s="305"/>
      <c r="F96" s="358"/>
    </row>
    <row r="97" spans="1:7" ht="52.5" hidden="1" customHeight="1" x14ac:dyDescent="0.35">
      <c r="A97" s="359">
        <v>41033900</v>
      </c>
      <c r="B97" s="407" t="s">
        <v>129</v>
      </c>
      <c r="C97" s="397">
        <f>SUM(D97)</f>
        <v>0</v>
      </c>
      <c r="D97" s="397"/>
      <c r="E97" s="300"/>
      <c r="F97" s="360"/>
    </row>
    <row r="98" spans="1:7" ht="52.5" hidden="1" customHeight="1" x14ac:dyDescent="0.35">
      <c r="A98" s="359">
        <v>41034200</v>
      </c>
      <c r="B98" s="407" t="s">
        <v>130</v>
      </c>
      <c r="C98" s="397">
        <f>SUM(D98)</f>
        <v>0</v>
      </c>
      <c r="D98" s="397"/>
      <c r="E98" s="300"/>
      <c r="F98" s="360"/>
    </row>
    <row r="99" spans="1:7" ht="105" hidden="1" customHeight="1" x14ac:dyDescent="0.35">
      <c r="A99" s="359">
        <v>41035100</v>
      </c>
      <c r="B99" s="416" t="s">
        <v>246</v>
      </c>
      <c r="C99" s="397">
        <f t="shared" ref="C99" si="6">SUM(D99)</f>
        <v>0</v>
      </c>
      <c r="D99" s="397"/>
      <c r="E99" s="299"/>
      <c r="F99" s="296"/>
    </row>
    <row r="100" spans="1:7" ht="51" hidden="1" customHeight="1" x14ac:dyDescent="0.35">
      <c r="A100" s="361">
        <v>41040000</v>
      </c>
      <c r="B100" s="417" t="s">
        <v>296</v>
      </c>
      <c r="C100" s="396">
        <f>SUM(D100)</f>
        <v>0</v>
      </c>
      <c r="D100" s="396">
        <f>SUM(D101)</f>
        <v>0</v>
      </c>
      <c r="E100" s="299"/>
      <c r="F100" s="296"/>
    </row>
    <row r="101" spans="1:7" ht="131.25" hidden="1" customHeight="1" x14ac:dyDescent="0.35">
      <c r="A101" s="359">
        <v>41040200</v>
      </c>
      <c r="B101" s="416" t="s">
        <v>297</v>
      </c>
      <c r="C101" s="397">
        <f>SUM(D101)</f>
        <v>0</v>
      </c>
      <c r="D101" s="397"/>
      <c r="E101" s="299"/>
      <c r="F101" s="296"/>
    </row>
    <row r="102" spans="1:7" ht="33.75" hidden="1" customHeight="1" x14ac:dyDescent="0.35">
      <c r="A102" s="362">
        <v>41050000</v>
      </c>
      <c r="B102" s="410" t="s">
        <v>249</v>
      </c>
      <c r="C102" s="396">
        <f t="shared" ref="C102:C103" si="7">SUM(D102)</f>
        <v>0</v>
      </c>
      <c r="D102" s="396">
        <f>SUM(D103:D109)</f>
        <v>0</v>
      </c>
      <c r="E102" s="303"/>
      <c r="F102" s="363"/>
    </row>
    <row r="103" spans="1:7" ht="47.25" hidden="1" customHeight="1" x14ac:dyDescent="0.35">
      <c r="A103" s="311">
        <v>41051000</v>
      </c>
      <c r="B103" s="407" t="s">
        <v>473</v>
      </c>
      <c r="C103" s="397">
        <f t="shared" si="7"/>
        <v>0</v>
      </c>
      <c r="D103" s="397"/>
      <c r="E103" s="303"/>
      <c r="F103" s="363"/>
    </row>
    <row r="104" spans="1:7" ht="39.75" hidden="1" customHeight="1" x14ac:dyDescent="0.35">
      <c r="A104" s="359">
        <v>41051200</v>
      </c>
      <c r="B104" s="418" t="s">
        <v>285</v>
      </c>
      <c r="C104" s="397">
        <f>SUM(D104)</f>
        <v>0</v>
      </c>
      <c r="D104" s="397"/>
      <c r="E104" s="364"/>
      <c r="F104" s="365"/>
    </row>
    <row r="105" spans="1:7" ht="71.25" hidden="1" customHeight="1" x14ac:dyDescent="0.35">
      <c r="A105" s="359">
        <v>41051700</v>
      </c>
      <c r="B105" s="409" t="s">
        <v>495</v>
      </c>
      <c r="C105" s="397">
        <f>SUM(D105)</f>
        <v>0</v>
      </c>
      <c r="D105" s="397"/>
      <c r="E105" s="303"/>
      <c r="F105" s="363"/>
    </row>
    <row r="106" spans="1:7" ht="28.5" hidden="1" customHeight="1" x14ac:dyDescent="0.35">
      <c r="A106" s="359">
        <v>41053900</v>
      </c>
      <c r="B106" s="416" t="s">
        <v>250</v>
      </c>
      <c r="C106" s="397">
        <f t="shared" ref="C106:C109" si="8">SUM(D106)</f>
        <v>0</v>
      </c>
      <c r="D106" s="397"/>
      <c r="E106" s="293"/>
      <c r="F106" s="363"/>
    </row>
    <row r="107" spans="1:7" ht="73.5" hidden="1" customHeight="1" x14ac:dyDescent="0.35">
      <c r="A107" s="366">
        <v>41056400</v>
      </c>
      <c r="B107" s="419" t="s">
        <v>539</v>
      </c>
      <c r="C107" s="397">
        <f t="shared" ref="C107" si="9">SUM(D107)</f>
        <v>0</v>
      </c>
      <c r="D107" s="404"/>
      <c r="E107" s="367"/>
      <c r="F107" s="365"/>
    </row>
    <row r="108" spans="1:7" ht="73.5" hidden="1" customHeight="1" x14ac:dyDescent="0.35">
      <c r="A108" s="366" t="s">
        <v>529</v>
      </c>
      <c r="B108" s="419" t="s">
        <v>530</v>
      </c>
      <c r="C108" s="397">
        <f t="shared" si="8"/>
        <v>0</v>
      </c>
      <c r="D108" s="404"/>
      <c r="E108" s="367"/>
      <c r="F108" s="365"/>
    </row>
    <row r="109" spans="1:7" ht="75.75" hidden="1" customHeight="1" x14ac:dyDescent="0.35">
      <c r="A109" s="366">
        <v>41057700</v>
      </c>
      <c r="B109" s="419" t="s">
        <v>518</v>
      </c>
      <c r="C109" s="397">
        <f t="shared" si="8"/>
        <v>0</v>
      </c>
      <c r="D109" s="404"/>
      <c r="E109" s="367"/>
      <c r="F109" s="365"/>
    </row>
    <row r="110" spans="1:7" ht="27.75" customHeight="1" x14ac:dyDescent="0.3">
      <c r="A110" s="188"/>
      <c r="B110" s="452" t="s">
        <v>286</v>
      </c>
      <c r="C110" s="405">
        <f>SUM(D110:E110)</f>
        <v>3920650</v>
      </c>
      <c r="D110" s="405">
        <f>SUM(D93:D94)</f>
        <v>3920650</v>
      </c>
      <c r="E110" s="306">
        <f>SUM(E93:E94)</f>
        <v>0</v>
      </c>
      <c r="F110" s="307">
        <f>SUM(F88)</f>
        <v>0</v>
      </c>
      <c r="G110" s="16"/>
    </row>
    <row r="111" spans="1:7" ht="18" customHeight="1" x14ac:dyDescent="0.35">
      <c r="A111" s="41"/>
      <c r="B111" s="42"/>
      <c r="C111" s="43"/>
      <c r="D111" s="44"/>
      <c r="E111" s="44"/>
      <c r="F111" s="17"/>
      <c r="G111" s="16"/>
    </row>
    <row r="112" spans="1:7" ht="48.75" customHeight="1" x14ac:dyDescent="0.35">
      <c r="A112" s="675" t="s">
        <v>541</v>
      </c>
      <c r="B112" s="675"/>
      <c r="C112" s="675"/>
      <c r="D112" s="675"/>
      <c r="E112" s="675"/>
      <c r="F112" s="675"/>
      <c r="G112" s="16"/>
    </row>
    <row r="113" spans="1:6" ht="33.75" customHeight="1" x14ac:dyDescent="0.35">
      <c r="A113" s="18"/>
      <c r="B113" s="19"/>
      <c r="C113" s="19"/>
      <c r="D113" s="20"/>
      <c r="E113" s="20"/>
      <c r="F113" s="20"/>
    </row>
    <row r="114" spans="1:6" ht="24.75" customHeight="1" x14ac:dyDescent="0.3">
      <c r="A114" s="21"/>
      <c r="B114" s="22"/>
      <c r="C114" s="22"/>
      <c r="D114" s="23"/>
      <c r="E114" s="23"/>
      <c r="F114" s="23"/>
    </row>
    <row r="115" spans="1:6" ht="23.25" x14ac:dyDescent="0.35">
      <c r="A115" s="24"/>
      <c r="B115" s="24"/>
      <c r="C115" s="24"/>
      <c r="D115" s="24"/>
      <c r="E115" s="24"/>
      <c r="F115" s="24"/>
    </row>
    <row r="116" spans="1:6" ht="23.25" x14ac:dyDescent="0.35">
      <c r="A116" s="25"/>
      <c r="B116" s="26"/>
      <c r="C116" s="26"/>
      <c r="D116" s="20"/>
      <c r="E116" s="20"/>
      <c r="F116" s="20"/>
    </row>
    <row r="117" spans="1:6" ht="21.75" customHeight="1" x14ac:dyDescent="0.35">
      <c r="A117" s="24"/>
      <c r="B117" s="24"/>
      <c r="C117" s="24"/>
      <c r="D117" s="24"/>
      <c r="E117" s="24"/>
      <c r="F117" s="24"/>
    </row>
    <row r="118" spans="1:6" ht="23.25" x14ac:dyDescent="0.35">
      <c r="A118" s="15"/>
      <c r="B118" s="15"/>
      <c r="C118" s="15"/>
      <c r="D118" s="15"/>
      <c r="E118" s="15"/>
      <c r="F118" s="15"/>
    </row>
    <row r="119" spans="1:6" ht="23.25" x14ac:dyDescent="0.35">
      <c r="A119" s="24"/>
      <c r="B119" s="24"/>
      <c r="C119" s="24"/>
      <c r="D119" s="24"/>
      <c r="E119" s="24"/>
      <c r="F119" s="24"/>
    </row>
    <row r="120" spans="1:6" ht="23.25" x14ac:dyDescent="0.35">
      <c r="A120" s="15"/>
      <c r="B120" s="15"/>
      <c r="C120" s="15"/>
      <c r="D120" s="15"/>
      <c r="E120" s="15"/>
      <c r="F120" s="15"/>
    </row>
    <row r="121" spans="1:6" ht="23.25" x14ac:dyDescent="0.35">
      <c r="A121" s="15"/>
      <c r="B121" s="15"/>
      <c r="C121" s="15"/>
      <c r="D121" s="15"/>
      <c r="E121" s="15"/>
      <c r="F121" s="15"/>
    </row>
    <row r="122" spans="1:6" ht="23.25" x14ac:dyDescent="0.35">
      <c r="A122" s="15"/>
      <c r="B122" s="15"/>
      <c r="C122" s="15"/>
      <c r="D122" s="15"/>
      <c r="E122" s="15"/>
      <c r="F122" s="15"/>
    </row>
    <row r="123" spans="1:6" ht="23.25" x14ac:dyDescent="0.35">
      <c r="A123" s="15"/>
      <c r="B123" s="15"/>
      <c r="C123" s="15"/>
      <c r="D123" s="15"/>
      <c r="E123" s="15"/>
      <c r="F123" s="15"/>
    </row>
    <row r="124" spans="1:6" ht="23.25" x14ac:dyDescent="0.35">
      <c r="A124" s="15"/>
      <c r="B124" s="15"/>
      <c r="C124" s="15"/>
      <c r="D124" s="15"/>
      <c r="E124" s="15"/>
      <c r="F124" s="15"/>
    </row>
    <row r="125" spans="1:6" ht="23.25" x14ac:dyDescent="0.35">
      <c r="A125" s="15"/>
      <c r="B125" s="15"/>
      <c r="C125" s="15"/>
      <c r="D125" s="15"/>
      <c r="E125" s="15"/>
      <c r="F125" s="15"/>
    </row>
    <row r="126" spans="1:6" ht="23.25" x14ac:dyDescent="0.35">
      <c r="A126" s="15"/>
      <c r="B126" s="15"/>
      <c r="C126" s="15"/>
      <c r="D126" s="15"/>
      <c r="E126" s="15"/>
      <c r="F126" s="15"/>
    </row>
    <row r="127" spans="1:6" ht="23.25" x14ac:dyDescent="0.35">
      <c r="A127" s="15"/>
      <c r="B127" s="15"/>
      <c r="C127" s="15"/>
      <c r="D127" s="15"/>
      <c r="E127" s="15"/>
      <c r="F127" s="15"/>
    </row>
    <row r="128" spans="1:6" ht="23.25" x14ac:dyDescent="0.35">
      <c r="A128" s="15"/>
      <c r="B128" s="15"/>
      <c r="C128" s="15"/>
      <c r="D128" s="15"/>
      <c r="E128" s="15"/>
      <c r="F128" s="15"/>
    </row>
    <row r="129" spans="1:6" ht="23.25" x14ac:dyDescent="0.35">
      <c r="A129" s="15"/>
      <c r="B129" s="15"/>
      <c r="C129" s="15"/>
      <c r="D129" s="15"/>
      <c r="E129" s="15"/>
      <c r="F129" s="15"/>
    </row>
    <row r="130" spans="1:6" ht="23.25" x14ac:dyDescent="0.35">
      <c r="A130" s="15"/>
      <c r="B130" s="15"/>
      <c r="C130" s="15"/>
      <c r="D130" s="15"/>
      <c r="E130" s="15"/>
      <c r="F130" s="15"/>
    </row>
    <row r="131" spans="1:6" ht="23.25" x14ac:dyDescent="0.35">
      <c r="A131" s="24"/>
      <c r="B131" s="24"/>
      <c r="C131" s="24"/>
      <c r="D131" s="24"/>
      <c r="E131" s="24"/>
      <c r="F131" s="24"/>
    </row>
    <row r="132" spans="1:6" ht="23.25" x14ac:dyDescent="0.35">
      <c r="A132" s="24"/>
      <c r="B132" s="24"/>
      <c r="C132" s="24"/>
      <c r="D132" s="24"/>
      <c r="E132" s="24"/>
      <c r="F132" s="24"/>
    </row>
    <row r="133" spans="1:6" ht="23.25" x14ac:dyDescent="0.35">
      <c r="A133" s="24"/>
      <c r="B133" s="24"/>
      <c r="C133" s="24"/>
      <c r="D133" s="24"/>
      <c r="E133" s="24"/>
      <c r="F133" s="24"/>
    </row>
    <row r="134" spans="1:6" ht="23.25" x14ac:dyDescent="0.35">
      <c r="A134" s="24"/>
      <c r="B134" s="24"/>
      <c r="C134" s="24"/>
      <c r="D134" s="24"/>
      <c r="E134" s="24"/>
      <c r="F134" s="24"/>
    </row>
    <row r="135" spans="1:6" ht="23.25" x14ac:dyDescent="0.35">
      <c r="A135" s="24"/>
      <c r="B135" s="24"/>
      <c r="C135" s="24"/>
      <c r="D135" s="24"/>
      <c r="E135" s="24"/>
      <c r="F135" s="24"/>
    </row>
    <row r="136" spans="1:6" ht="23.25" x14ac:dyDescent="0.35">
      <c r="A136" s="24"/>
      <c r="B136" s="24"/>
      <c r="C136" s="24"/>
      <c r="D136" s="24"/>
      <c r="E136" s="24"/>
      <c r="F136" s="24"/>
    </row>
    <row r="137" spans="1:6" ht="23.25" x14ac:dyDescent="0.35">
      <c r="A137" s="24"/>
      <c r="B137" s="24"/>
      <c r="C137" s="24"/>
      <c r="D137" s="24"/>
      <c r="E137" s="24"/>
      <c r="F137" s="24"/>
    </row>
    <row r="138" spans="1:6" ht="23.25" x14ac:dyDescent="0.35">
      <c r="A138" s="24"/>
      <c r="B138" s="24"/>
      <c r="C138" s="24"/>
      <c r="D138" s="24"/>
      <c r="E138" s="24"/>
      <c r="F138" s="24"/>
    </row>
    <row r="139" spans="1:6" ht="23.25" x14ac:dyDescent="0.35">
      <c r="A139" s="24"/>
      <c r="B139" s="24"/>
      <c r="C139" s="24"/>
      <c r="D139" s="24"/>
      <c r="E139" s="24"/>
      <c r="F139" s="24"/>
    </row>
    <row r="140" spans="1:6" ht="23.25" x14ac:dyDescent="0.35">
      <c r="A140" s="24"/>
      <c r="B140" s="24"/>
      <c r="C140" s="24"/>
      <c r="D140" s="24"/>
      <c r="E140" s="24"/>
      <c r="F140" s="24"/>
    </row>
    <row r="141" spans="1:6" ht="23.25" x14ac:dyDescent="0.35">
      <c r="A141" s="24"/>
      <c r="B141" s="24"/>
      <c r="C141" s="24"/>
      <c r="D141" s="24"/>
      <c r="E141" s="24"/>
      <c r="F141" s="24"/>
    </row>
    <row r="142" spans="1:6" ht="23.25" x14ac:dyDescent="0.35">
      <c r="A142" s="24"/>
      <c r="B142" s="24"/>
      <c r="C142" s="24"/>
      <c r="D142" s="24"/>
      <c r="E142" s="24"/>
      <c r="F142" s="24"/>
    </row>
    <row r="143" spans="1:6" ht="23.25" x14ac:dyDescent="0.35">
      <c r="A143" s="24"/>
      <c r="B143" s="24"/>
      <c r="C143" s="24"/>
      <c r="D143" s="24"/>
      <c r="E143" s="24"/>
      <c r="F143" s="24"/>
    </row>
    <row r="144" spans="1:6" ht="23.25" x14ac:dyDescent="0.35">
      <c r="A144" s="24"/>
      <c r="B144" s="24"/>
      <c r="C144" s="24"/>
      <c r="D144" s="24"/>
      <c r="E144" s="24"/>
      <c r="F144" s="24"/>
    </row>
    <row r="145" spans="1:6" ht="23.25" x14ac:dyDescent="0.35">
      <c r="A145" s="24"/>
      <c r="B145" s="24"/>
      <c r="C145" s="24"/>
      <c r="D145" s="24"/>
      <c r="E145" s="24"/>
      <c r="F145" s="24"/>
    </row>
    <row r="146" spans="1:6" ht="23.25" x14ac:dyDescent="0.35">
      <c r="A146" s="24"/>
      <c r="B146" s="24"/>
      <c r="C146" s="24"/>
      <c r="D146" s="24"/>
      <c r="E146" s="24"/>
      <c r="F146" s="24"/>
    </row>
    <row r="147" spans="1:6" ht="23.25" x14ac:dyDescent="0.35">
      <c r="A147" s="24"/>
      <c r="B147" s="24"/>
      <c r="C147" s="24"/>
      <c r="D147" s="24"/>
      <c r="E147" s="24"/>
      <c r="F147" s="24"/>
    </row>
    <row r="148" spans="1:6" ht="23.25" x14ac:dyDescent="0.35">
      <c r="A148" s="24"/>
      <c r="B148" s="24"/>
      <c r="C148" s="24"/>
      <c r="D148" s="24"/>
      <c r="E148" s="24"/>
      <c r="F148" s="24"/>
    </row>
    <row r="149" spans="1:6" ht="23.25" x14ac:dyDescent="0.35">
      <c r="A149" s="24"/>
      <c r="B149" s="24"/>
      <c r="C149" s="24"/>
      <c r="D149" s="24"/>
      <c r="E149" s="24"/>
      <c r="F149" s="24"/>
    </row>
    <row r="150" spans="1:6" ht="23.25" x14ac:dyDescent="0.35">
      <c r="A150" s="24"/>
      <c r="B150" s="24"/>
      <c r="C150" s="24"/>
      <c r="D150" s="24"/>
      <c r="E150" s="24"/>
      <c r="F150" s="24"/>
    </row>
    <row r="151" spans="1:6" ht="23.25" x14ac:dyDescent="0.35">
      <c r="A151" s="24"/>
      <c r="B151" s="24"/>
      <c r="C151" s="24"/>
      <c r="D151" s="24"/>
      <c r="E151" s="24"/>
      <c r="F151" s="24"/>
    </row>
    <row r="152" spans="1:6" ht="23.25" x14ac:dyDescent="0.35">
      <c r="A152" s="24"/>
      <c r="B152" s="24"/>
      <c r="C152" s="24"/>
      <c r="D152" s="24"/>
      <c r="E152" s="24"/>
      <c r="F152" s="24"/>
    </row>
    <row r="153" spans="1:6" ht="23.25" x14ac:dyDescent="0.35">
      <c r="A153" s="24"/>
      <c r="B153" s="24"/>
      <c r="C153" s="24"/>
      <c r="D153" s="24"/>
      <c r="E153" s="24"/>
      <c r="F153" s="24"/>
    </row>
    <row r="154" spans="1:6" ht="23.25" x14ac:dyDescent="0.35">
      <c r="A154" s="24"/>
      <c r="B154" s="24"/>
      <c r="C154" s="24"/>
      <c r="D154" s="24"/>
      <c r="E154" s="24"/>
      <c r="F154" s="24"/>
    </row>
    <row r="155" spans="1:6" ht="23.25" x14ac:dyDescent="0.35">
      <c r="A155" s="24"/>
      <c r="B155" s="24"/>
      <c r="C155" s="24"/>
      <c r="D155" s="24"/>
      <c r="E155" s="24"/>
      <c r="F155" s="24"/>
    </row>
    <row r="156" spans="1:6" ht="23.25" x14ac:dyDescent="0.35">
      <c r="A156" s="24"/>
      <c r="B156" s="24"/>
      <c r="C156" s="24"/>
      <c r="D156" s="24"/>
      <c r="E156" s="24"/>
      <c r="F156" s="24"/>
    </row>
  </sheetData>
  <mergeCells count="10">
    <mergeCell ref="A112:F112"/>
    <mergeCell ref="C1:F1"/>
    <mergeCell ref="C2:F2"/>
    <mergeCell ref="C3:F3"/>
    <mergeCell ref="A5:F5"/>
    <mergeCell ref="A9:A10"/>
    <mergeCell ref="B9:B10"/>
    <mergeCell ref="C9:C10"/>
    <mergeCell ref="D9:D10"/>
    <mergeCell ref="E9:F9"/>
  </mergeCells>
  <pageMargins left="1.1811023622047245" right="0.39370078740157483" top="0.78740157480314965" bottom="1.1811023622047245" header="0.51181102362204722" footer="0.51181102362204722"/>
  <pageSetup paperSize="9" scale="59" fitToHeight="2" orientation="portrait" r:id="rId1"/>
  <headerFooter differentFirst="1" alignWithMargins="0">
    <oddHeader>&amp;C&amp;P&amp;Rпродовження додатку 1</oddHeader>
  </headerFooter>
  <colBreaks count="1" manualBreakCount="1">
    <brk id="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view="pageBreakPreview" topLeftCell="A10" zoomScaleNormal="100" zoomScaleSheetLayoutView="100" workbookViewId="0">
      <selection activeCell="A24" sqref="A24:F24"/>
    </sheetView>
  </sheetViews>
  <sheetFormatPr defaultColWidth="8" defaultRowHeight="12.75" x14ac:dyDescent="0.2"/>
  <cols>
    <col min="1" max="1" width="14.7109375" style="281" customWidth="1"/>
    <col min="2" max="2" width="32.28515625" style="277" customWidth="1"/>
    <col min="3" max="3" width="19.140625" style="277" customWidth="1"/>
    <col min="4" max="4" width="17.85546875" style="272" customWidth="1"/>
    <col min="5" max="5" width="17.28515625" style="272" customWidth="1"/>
    <col min="6" max="6" width="16" style="247" customWidth="1"/>
    <col min="7" max="8" width="8" style="247"/>
    <col min="9" max="9" width="12.140625" style="247" hidden="1" customWidth="1"/>
    <col min="10" max="10" width="0" style="247" hidden="1" customWidth="1"/>
    <col min="11" max="16384" width="8" style="247"/>
  </cols>
  <sheetData>
    <row r="1" spans="1:7" ht="16.5" customHeight="1" x14ac:dyDescent="0.3">
      <c r="A1" s="244"/>
      <c r="B1" s="245"/>
      <c r="C1" s="245"/>
      <c r="D1" s="246"/>
      <c r="E1" s="692"/>
      <c r="F1" s="692"/>
    </row>
    <row r="2" spans="1:7" ht="17.25" customHeight="1" x14ac:dyDescent="0.3">
      <c r="A2" s="244"/>
      <c r="B2" s="245"/>
      <c r="C2" s="245"/>
      <c r="D2" s="246"/>
      <c r="E2" s="693"/>
      <c r="F2" s="693"/>
    </row>
    <row r="3" spans="1:7" ht="18" customHeight="1" x14ac:dyDescent="0.3">
      <c r="A3" s="244"/>
      <c r="B3" s="245"/>
      <c r="C3" s="245"/>
      <c r="D3" s="246"/>
      <c r="E3" s="693"/>
      <c r="F3" s="693"/>
    </row>
    <row r="4" spans="1:7" ht="18" customHeight="1" x14ac:dyDescent="0.3">
      <c r="A4" s="244"/>
      <c r="B4" s="245"/>
      <c r="C4" s="245"/>
      <c r="D4" s="246"/>
      <c r="E4" s="248"/>
      <c r="F4" s="248"/>
    </row>
    <row r="5" spans="1:7" ht="23.45" customHeight="1" x14ac:dyDescent="0.25">
      <c r="A5" s="249"/>
      <c r="B5" s="245"/>
      <c r="C5" s="245"/>
      <c r="D5" s="246"/>
      <c r="E5" s="246"/>
      <c r="F5" s="246"/>
    </row>
    <row r="6" spans="1:7" ht="78.599999999999994" customHeight="1" x14ac:dyDescent="0.2">
      <c r="A6" s="694" t="s">
        <v>477</v>
      </c>
      <c r="B6" s="694"/>
      <c r="C6" s="694"/>
      <c r="D6" s="694"/>
      <c r="E6" s="694"/>
      <c r="F6" s="694"/>
    </row>
    <row r="7" spans="1:7" ht="18.600000000000001" customHeight="1" x14ac:dyDescent="0.25">
      <c r="A7" s="148" t="s">
        <v>479</v>
      </c>
      <c r="B7" s="250"/>
      <c r="C7" s="250"/>
      <c r="D7" s="250"/>
      <c r="E7" s="250"/>
      <c r="F7" s="250"/>
    </row>
    <row r="8" spans="1:7" ht="19.149999999999999" customHeight="1" x14ac:dyDescent="0.2">
      <c r="A8" s="149" t="s">
        <v>310</v>
      </c>
      <c r="B8" s="244"/>
      <c r="C8" s="244"/>
      <c r="D8" s="244"/>
      <c r="E8" s="244"/>
      <c r="F8" s="244"/>
    </row>
    <row r="9" spans="1:7" ht="30" customHeight="1" x14ac:dyDescent="0.25">
      <c r="A9" s="244"/>
      <c r="B9" s="245"/>
      <c r="C9" s="245"/>
      <c r="D9" s="251"/>
      <c r="E9" s="251"/>
      <c r="F9" s="252" t="s">
        <v>313</v>
      </c>
    </row>
    <row r="10" spans="1:7" ht="7.9" customHeight="1" x14ac:dyDescent="0.25">
      <c r="A10" s="244"/>
      <c r="B10" s="245"/>
      <c r="C10" s="245"/>
      <c r="D10" s="251"/>
      <c r="E10" s="251"/>
      <c r="F10" s="252"/>
    </row>
    <row r="11" spans="1:7" ht="39" customHeight="1" x14ac:dyDescent="0.2">
      <c r="A11" s="695" t="s">
        <v>28</v>
      </c>
      <c r="B11" s="697" t="s">
        <v>263</v>
      </c>
      <c r="C11" s="699" t="s">
        <v>264</v>
      </c>
      <c r="D11" s="701" t="s">
        <v>68</v>
      </c>
      <c r="E11" s="703" t="s">
        <v>69</v>
      </c>
      <c r="F11" s="704"/>
    </row>
    <row r="12" spans="1:7" ht="54" customHeight="1" x14ac:dyDescent="0.2">
      <c r="A12" s="696"/>
      <c r="B12" s="698"/>
      <c r="C12" s="700"/>
      <c r="D12" s="702"/>
      <c r="E12" s="253" t="s">
        <v>265</v>
      </c>
      <c r="F12" s="254" t="s">
        <v>372</v>
      </c>
    </row>
    <row r="13" spans="1:7" s="257" customFormat="1" ht="16.5" customHeight="1" x14ac:dyDescent="0.2">
      <c r="A13" s="255">
        <v>1</v>
      </c>
      <c r="B13" s="255">
        <v>2</v>
      </c>
      <c r="C13" s="256">
        <v>3</v>
      </c>
      <c r="D13" s="256">
        <v>4</v>
      </c>
      <c r="E13" s="256">
        <v>5</v>
      </c>
      <c r="F13" s="256">
        <v>6</v>
      </c>
    </row>
    <row r="14" spans="1:7" ht="28.5" customHeight="1" x14ac:dyDescent="0.25">
      <c r="A14" s="686" t="s">
        <v>266</v>
      </c>
      <c r="B14" s="687"/>
      <c r="C14" s="687"/>
      <c r="D14" s="687"/>
      <c r="E14" s="687"/>
      <c r="F14" s="688"/>
      <c r="G14" s="258"/>
    </row>
    <row r="15" spans="1:7" s="263" customFormat="1" ht="33.75" customHeight="1" x14ac:dyDescent="0.25">
      <c r="A15" s="259" t="s">
        <v>29</v>
      </c>
      <c r="B15" s="260" t="s">
        <v>30</v>
      </c>
      <c r="C15" s="261">
        <f t="shared" ref="C15:C35" si="0">SUM(D15:E15)</f>
        <v>0</v>
      </c>
      <c r="D15" s="261">
        <f>D16</f>
        <v>-1703498</v>
      </c>
      <c r="E15" s="261">
        <f>E16</f>
        <v>1703498</v>
      </c>
      <c r="F15" s="261">
        <f>F16</f>
        <v>1703498</v>
      </c>
      <c r="G15" s="262"/>
    </row>
    <row r="16" spans="1:7" s="263" customFormat="1" ht="47.25" customHeight="1" x14ac:dyDescent="0.25">
      <c r="A16" s="259">
        <v>208000</v>
      </c>
      <c r="B16" s="260" t="s">
        <v>31</v>
      </c>
      <c r="C16" s="261">
        <f t="shared" si="0"/>
        <v>0</v>
      </c>
      <c r="D16" s="261">
        <f>D17+D18</f>
        <v>-1703498</v>
      </c>
      <c r="E16" s="261">
        <f>E17+E18</f>
        <v>1703498</v>
      </c>
      <c r="F16" s="261">
        <f>F17+F18</f>
        <v>1703498</v>
      </c>
      <c r="G16" s="262"/>
    </row>
    <row r="17" spans="1:9" s="263" customFormat="1" ht="26.25" hidden="1" customHeight="1" x14ac:dyDescent="0.25">
      <c r="A17" s="264">
        <v>208100</v>
      </c>
      <c r="B17" s="265" t="s">
        <v>32</v>
      </c>
      <c r="C17" s="266">
        <f t="shared" si="0"/>
        <v>0</v>
      </c>
      <c r="D17" s="267">
        <v>0</v>
      </c>
      <c r="E17" s="266"/>
      <c r="F17" s="266">
        <v>0</v>
      </c>
      <c r="G17" s="262"/>
      <c r="I17" s="268"/>
    </row>
    <row r="18" spans="1:9" ht="66" customHeight="1" x14ac:dyDescent="0.25">
      <c r="A18" s="264" t="s">
        <v>33</v>
      </c>
      <c r="B18" s="269" t="s">
        <v>34</v>
      </c>
      <c r="C18" s="266">
        <f t="shared" si="0"/>
        <v>0</v>
      </c>
      <c r="D18" s="270">
        <v>-1703498</v>
      </c>
      <c r="E18" s="270">
        <v>1703498</v>
      </c>
      <c r="F18" s="270">
        <v>1703498</v>
      </c>
      <c r="G18" s="258"/>
    </row>
    <row r="19" spans="1:9" ht="24.75" hidden="1" customHeight="1" x14ac:dyDescent="0.25">
      <c r="A19" s="259" t="s">
        <v>1</v>
      </c>
      <c r="B19" s="260" t="s">
        <v>2</v>
      </c>
      <c r="C19" s="261">
        <f t="shared" si="0"/>
        <v>0</v>
      </c>
      <c r="D19" s="261">
        <f t="shared" ref="D19:F20" si="1">D20</f>
        <v>0</v>
      </c>
      <c r="E19" s="261">
        <f t="shared" si="1"/>
        <v>0</v>
      </c>
      <c r="F19" s="261">
        <f t="shared" si="1"/>
        <v>0</v>
      </c>
      <c r="G19" s="258"/>
    </row>
    <row r="20" spans="1:9" ht="34.5" hidden="1" customHeight="1" x14ac:dyDescent="0.25">
      <c r="A20" s="259">
        <v>301000</v>
      </c>
      <c r="B20" s="260" t="s">
        <v>3</v>
      </c>
      <c r="C20" s="261">
        <f t="shared" si="0"/>
        <v>0</v>
      </c>
      <c r="D20" s="261">
        <f t="shared" si="1"/>
        <v>0</v>
      </c>
      <c r="E20" s="261">
        <f>SUM(E21:E22)</f>
        <v>0</v>
      </c>
      <c r="F20" s="261">
        <f>SUM(F21:F22)</f>
        <v>0</v>
      </c>
      <c r="G20" s="258"/>
    </row>
    <row r="21" spans="1:9" ht="30" hidden="1" customHeight="1" x14ac:dyDescent="0.25">
      <c r="A21" s="264">
        <v>301100</v>
      </c>
      <c r="B21" s="265" t="s">
        <v>4</v>
      </c>
      <c r="C21" s="266">
        <f t="shared" si="0"/>
        <v>0</v>
      </c>
      <c r="D21" s="267">
        <v>0</v>
      </c>
      <c r="E21" s="266"/>
      <c r="F21" s="266"/>
      <c r="G21" s="258"/>
    </row>
    <row r="22" spans="1:9" ht="27.75" hidden="1" customHeight="1" x14ac:dyDescent="0.25">
      <c r="A22" s="264" t="s">
        <v>254</v>
      </c>
      <c r="B22" s="265" t="s">
        <v>255</v>
      </c>
      <c r="C22" s="266">
        <f t="shared" si="0"/>
        <v>0</v>
      </c>
      <c r="D22" s="267"/>
      <c r="E22" s="270"/>
      <c r="F22" s="270"/>
      <c r="G22" s="258"/>
    </row>
    <row r="23" spans="1:9" s="272" customFormat="1" ht="26.25" customHeight="1" x14ac:dyDescent="0.25">
      <c r="A23" s="259" t="s">
        <v>311</v>
      </c>
      <c r="B23" s="260" t="s">
        <v>267</v>
      </c>
      <c r="C23" s="261">
        <f>SUM(C15,C19)</f>
        <v>0</v>
      </c>
      <c r="D23" s="261">
        <f t="shared" ref="D23:F23" si="2">SUM(D15,D19)</f>
        <v>-1703498</v>
      </c>
      <c r="E23" s="261">
        <f t="shared" si="2"/>
        <v>1703498</v>
      </c>
      <c r="F23" s="261">
        <f t="shared" si="2"/>
        <v>1703498</v>
      </c>
      <c r="G23" s="271"/>
    </row>
    <row r="24" spans="1:9" ht="28.5" customHeight="1" x14ac:dyDescent="0.25">
      <c r="A24" s="686" t="s">
        <v>268</v>
      </c>
      <c r="B24" s="687"/>
      <c r="C24" s="687"/>
      <c r="D24" s="687"/>
      <c r="E24" s="687"/>
      <c r="F24" s="688"/>
      <c r="G24" s="258"/>
    </row>
    <row r="25" spans="1:9" ht="35.25" hidden="1" customHeight="1" x14ac:dyDescent="0.25">
      <c r="A25" s="259" t="s">
        <v>5</v>
      </c>
      <c r="B25" s="260" t="s">
        <v>6</v>
      </c>
      <c r="C25" s="261">
        <f t="shared" si="0"/>
        <v>0</v>
      </c>
      <c r="D25" s="261">
        <f>D26</f>
        <v>0</v>
      </c>
      <c r="E25" s="261">
        <f>SUM(E26,E29)</f>
        <v>0</v>
      </c>
      <c r="F25" s="261">
        <f>SUM(F26,F29)</f>
        <v>0</v>
      </c>
      <c r="G25" s="258"/>
    </row>
    <row r="26" spans="1:9" ht="28.5" hidden="1" customHeight="1" x14ac:dyDescent="0.25">
      <c r="A26" s="259" t="s">
        <v>7</v>
      </c>
      <c r="B26" s="260" t="s">
        <v>8</v>
      </c>
      <c r="C26" s="261">
        <f t="shared" si="0"/>
        <v>0</v>
      </c>
      <c r="D26" s="261">
        <f>D27+D28</f>
        <v>0</v>
      </c>
      <c r="E26" s="261">
        <f>E27</f>
        <v>0</v>
      </c>
      <c r="F26" s="261">
        <f>F27</f>
        <v>0</v>
      </c>
      <c r="G26" s="258"/>
    </row>
    <row r="27" spans="1:9" ht="28.5" hidden="1" customHeight="1" x14ac:dyDescent="0.25">
      <c r="A27" s="264" t="s">
        <v>9</v>
      </c>
      <c r="B27" s="265" t="s">
        <v>10</v>
      </c>
      <c r="C27" s="266">
        <f t="shared" si="0"/>
        <v>0</v>
      </c>
      <c r="D27" s="267">
        <f>D21</f>
        <v>0</v>
      </c>
      <c r="E27" s="266"/>
      <c r="F27" s="266"/>
      <c r="G27" s="258"/>
    </row>
    <row r="28" spans="1:9" ht="34.5" hidden="1" customHeight="1" x14ac:dyDescent="0.25">
      <c r="A28" s="264" t="s">
        <v>11</v>
      </c>
      <c r="B28" s="273" t="s">
        <v>12</v>
      </c>
      <c r="C28" s="266">
        <f t="shared" si="0"/>
        <v>0</v>
      </c>
      <c r="D28" s="270">
        <v>0</v>
      </c>
      <c r="E28" s="270"/>
      <c r="F28" s="270"/>
      <c r="G28" s="258"/>
    </row>
    <row r="29" spans="1:9" ht="24.75" hidden="1" customHeight="1" x14ac:dyDescent="0.25">
      <c r="A29" s="259" t="s">
        <v>256</v>
      </c>
      <c r="B29" s="260" t="s">
        <v>257</v>
      </c>
      <c r="C29" s="261">
        <f t="shared" ref="C29:C31" si="3">SUM(D29:E29)</f>
        <v>0</v>
      </c>
      <c r="D29" s="274">
        <f t="shared" ref="D29:F30" si="4">SUM(D30)</f>
        <v>0</v>
      </c>
      <c r="E29" s="274">
        <f t="shared" si="4"/>
        <v>0</v>
      </c>
      <c r="F29" s="274">
        <f t="shared" si="4"/>
        <v>0</v>
      </c>
      <c r="G29" s="258"/>
    </row>
    <row r="30" spans="1:9" ht="26.25" hidden="1" customHeight="1" x14ac:dyDescent="0.25">
      <c r="A30" s="264" t="s">
        <v>258</v>
      </c>
      <c r="B30" s="273" t="s">
        <v>259</v>
      </c>
      <c r="C30" s="266">
        <f t="shared" si="3"/>
        <v>0</v>
      </c>
      <c r="D30" s="270">
        <f t="shared" si="4"/>
        <v>0</v>
      </c>
      <c r="E30" s="270"/>
      <c r="F30" s="270"/>
      <c r="G30" s="258"/>
    </row>
    <row r="31" spans="1:9" ht="29.25" hidden="1" customHeight="1" x14ac:dyDescent="0.25">
      <c r="A31" s="264" t="s">
        <v>260</v>
      </c>
      <c r="B31" s="273" t="s">
        <v>12</v>
      </c>
      <c r="C31" s="266">
        <f t="shared" si="3"/>
        <v>0</v>
      </c>
      <c r="D31" s="270"/>
      <c r="E31" s="270"/>
      <c r="F31" s="270"/>
      <c r="G31" s="258"/>
    </row>
    <row r="32" spans="1:9" ht="33.75" customHeight="1" x14ac:dyDescent="0.25">
      <c r="A32" s="259" t="s">
        <v>35</v>
      </c>
      <c r="B32" s="260" t="s">
        <v>36</v>
      </c>
      <c r="C32" s="261">
        <f t="shared" si="0"/>
        <v>0</v>
      </c>
      <c r="D32" s="261">
        <f>D33</f>
        <v>-1703498</v>
      </c>
      <c r="E32" s="261">
        <f>E33</f>
        <v>1703498</v>
      </c>
      <c r="F32" s="261">
        <f>F33</f>
        <v>1703498</v>
      </c>
      <c r="G32" s="258"/>
    </row>
    <row r="33" spans="1:9" ht="33.75" customHeight="1" x14ac:dyDescent="0.25">
      <c r="A33" s="259" t="s">
        <v>37</v>
      </c>
      <c r="B33" s="260" t="s">
        <v>38</v>
      </c>
      <c r="C33" s="261">
        <f t="shared" si="0"/>
        <v>0</v>
      </c>
      <c r="D33" s="261">
        <f>D34+D35</f>
        <v>-1703498</v>
      </c>
      <c r="E33" s="261">
        <f>E34+E35</f>
        <v>1703498</v>
      </c>
      <c r="F33" s="261">
        <f>F34+F35</f>
        <v>1703498</v>
      </c>
      <c r="G33" s="258"/>
    </row>
    <row r="34" spans="1:9" ht="27.75" hidden="1" customHeight="1" x14ac:dyDescent="0.25">
      <c r="A34" s="264" t="s">
        <v>39</v>
      </c>
      <c r="B34" s="273" t="s">
        <v>40</v>
      </c>
      <c r="C34" s="266">
        <f t="shared" si="0"/>
        <v>0</v>
      </c>
      <c r="D34" s="266">
        <f>SUM(D17)</f>
        <v>0</v>
      </c>
      <c r="E34" s="266">
        <f t="shared" ref="E34:F35" si="5">SUM(E17)</f>
        <v>0</v>
      </c>
      <c r="F34" s="266">
        <f t="shared" si="5"/>
        <v>0</v>
      </c>
    </row>
    <row r="35" spans="1:9" ht="71.25" customHeight="1" x14ac:dyDescent="0.25">
      <c r="A35" s="264" t="s">
        <v>41</v>
      </c>
      <c r="B35" s="275" t="s">
        <v>287</v>
      </c>
      <c r="C35" s="266">
        <f t="shared" si="0"/>
        <v>0</v>
      </c>
      <c r="D35" s="266">
        <f>SUM(D18)</f>
        <v>-1703498</v>
      </c>
      <c r="E35" s="266">
        <f t="shared" si="5"/>
        <v>1703498</v>
      </c>
      <c r="F35" s="266">
        <f t="shared" si="5"/>
        <v>1703498</v>
      </c>
    </row>
    <row r="36" spans="1:9" ht="27.75" customHeight="1" x14ac:dyDescent="0.25">
      <c r="A36" s="261" t="s">
        <v>311</v>
      </c>
      <c r="B36" s="276" t="s">
        <v>267</v>
      </c>
      <c r="C36" s="261">
        <f>SUM(C25,C32)</f>
        <v>0</v>
      </c>
      <c r="D36" s="261">
        <f>SUM(D25,D32)</f>
        <v>-1703498</v>
      </c>
      <c r="E36" s="261">
        <f>SUM(E25,E32)</f>
        <v>1703498</v>
      </c>
      <c r="F36" s="261">
        <f>SUM(F25,F32)</f>
        <v>1703498</v>
      </c>
      <c r="G36" s="689"/>
      <c r="H36" s="689"/>
      <c r="I36" s="344">
        <f>E36-F36</f>
        <v>0</v>
      </c>
    </row>
    <row r="37" spans="1:9" x14ac:dyDescent="0.2">
      <c r="A37" s="277"/>
    </row>
    <row r="38" spans="1:9" ht="15.75" x14ac:dyDescent="0.25">
      <c r="A38" s="277"/>
      <c r="D38" s="278"/>
      <c r="E38" s="278"/>
      <c r="F38" s="263"/>
    </row>
    <row r="39" spans="1:9" ht="53.25" customHeight="1" x14ac:dyDescent="0.3">
      <c r="A39" s="690" t="s">
        <v>491</v>
      </c>
      <c r="B39" s="690"/>
      <c r="C39" s="690"/>
      <c r="D39" s="690"/>
      <c r="E39" s="690"/>
      <c r="F39" s="691"/>
    </row>
    <row r="40" spans="1:9" ht="15" x14ac:dyDescent="0.2">
      <c r="A40" s="277"/>
      <c r="B40" s="28"/>
      <c r="C40" s="28"/>
      <c r="D40" s="279"/>
    </row>
    <row r="41" spans="1:9" ht="15" x14ac:dyDescent="0.2">
      <c r="A41" s="277"/>
      <c r="B41" s="28"/>
      <c r="C41" s="28"/>
      <c r="D41" s="279"/>
    </row>
    <row r="42" spans="1:9" ht="15" x14ac:dyDescent="0.2">
      <c r="A42" s="277"/>
      <c r="B42" s="28"/>
      <c r="C42" s="28"/>
      <c r="D42" s="279"/>
    </row>
    <row r="43" spans="1:9" ht="15" x14ac:dyDescent="0.2">
      <c r="A43" s="277"/>
      <c r="B43" s="28"/>
      <c r="C43" s="28"/>
      <c r="D43" s="279"/>
    </row>
    <row r="44" spans="1:9" x14ac:dyDescent="0.2">
      <c r="A44" s="277"/>
    </row>
    <row r="45" spans="1:9" x14ac:dyDescent="0.2">
      <c r="A45" s="277"/>
      <c r="D45" s="279"/>
      <c r="E45" s="279"/>
    </row>
    <row r="46" spans="1:9" x14ac:dyDescent="0.2">
      <c r="A46" s="277"/>
      <c r="D46" s="280"/>
    </row>
    <row r="47" spans="1:9" x14ac:dyDescent="0.2">
      <c r="A47" s="277"/>
    </row>
    <row r="48" spans="1:9" x14ac:dyDescent="0.2">
      <c r="A48" s="277"/>
      <c r="E48" s="279"/>
    </row>
    <row r="52" spans="4:4" x14ac:dyDescent="0.2">
      <c r="D52" s="279"/>
    </row>
  </sheetData>
  <mergeCells count="13">
    <mergeCell ref="A14:F14"/>
    <mergeCell ref="A24:F24"/>
    <mergeCell ref="G36:H36"/>
    <mergeCell ref="A39:F39"/>
    <mergeCell ref="E1:F1"/>
    <mergeCell ref="E2:F2"/>
    <mergeCell ref="E3:F3"/>
    <mergeCell ref="A6:F6"/>
    <mergeCell ref="A11:A12"/>
    <mergeCell ref="B11:B12"/>
    <mergeCell ref="C11:C12"/>
    <mergeCell ref="D11:D12"/>
    <mergeCell ref="E11:F11"/>
  </mergeCells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287"/>
  <sheetViews>
    <sheetView showZeros="0" view="pageBreakPreview" topLeftCell="A4" zoomScale="81" zoomScaleNormal="100" zoomScaleSheetLayoutView="81" workbookViewId="0">
      <pane xSplit="4" ySplit="8" topLeftCell="E119" activePane="bottomRight" state="frozen"/>
      <selection activeCell="A4" sqref="A4"/>
      <selection pane="topRight" activeCell="E4" sqref="E4"/>
      <selection pane="bottomLeft" activeCell="A12" sqref="A12"/>
      <selection pane="bottomRight" activeCell="T4" sqref="T1:V1048576"/>
    </sheetView>
  </sheetViews>
  <sheetFormatPr defaultRowHeight="12.75" x14ac:dyDescent="0.2"/>
  <cols>
    <col min="1" max="1" width="12" customWidth="1"/>
    <col min="2" max="2" width="11" customWidth="1"/>
    <col min="3" max="3" width="10.28515625" style="288" customWidth="1"/>
    <col min="4" max="4" width="55.42578125" style="5" customWidth="1"/>
    <col min="5" max="5" width="15.5703125" style="102" customWidth="1"/>
    <col min="6" max="6" width="15" style="2" customWidth="1"/>
    <col min="7" max="7" width="13.28515625" customWidth="1"/>
    <col min="8" max="8" width="12.7109375" customWidth="1"/>
    <col min="9" max="9" width="12.42578125" customWidth="1"/>
    <col min="10" max="10" width="16.140625" style="283" customWidth="1"/>
    <col min="11" max="11" width="15" style="283" customWidth="1"/>
    <col min="12" max="12" width="9" customWidth="1"/>
    <col min="13" max="13" width="7" customWidth="1"/>
    <col min="14" max="14" width="7.5703125" customWidth="1"/>
    <col min="15" max="15" width="15.7109375" customWidth="1"/>
    <col min="16" max="16" width="13.42578125" hidden="1" customWidth="1"/>
    <col min="17" max="17" width="0.140625" hidden="1" customWidth="1"/>
    <col min="18" max="18" width="18" style="2" customWidth="1"/>
    <col min="19" max="19" width="9.140625" customWidth="1"/>
    <col min="20" max="20" width="13.7109375" hidden="1" customWidth="1"/>
    <col min="21" max="21" width="16.5703125" hidden="1" customWidth="1"/>
    <col min="22" max="22" width="9.140625" hidden="1" customWidth="1"/>
    <col min="23" max="23" width="18.28515625" customWidth="1"/>
    <col min="24" max="26" width="9.140625" customWidth="1"/>
    <col min="27" max="27" width="1" customWidth="1"/>
    <col min="28" max="28" width="1.5703125" customWidth="1"/>
  </cols>
  <sheetData>
    <row r="1" spans="1:20" x14ac:dyDescent="0.2">
      <c r="C1" s="282"/>
      <c r="D1" s="1"/>
    </row>
    <row r="2" spans="1:20" x14ac:dyDescent="0.2">
      <c r="C2" s="282"/>
      <c r="D2" s="1"/>
    </row>
    <row r="3" spans="1:20" ht="21" customHeight="1" x14ac:dyDescent="0.2">
      <c r="C3" s="282"/>
      <c r="D3" s="1"/>
    </row>
    <row r="4" spans="1:20" ht="56.25" customHeight="1" x14ac:dyDescent="0.25">
      <c r="C4" s="282"/>
      <c r="D4" s="9"/>
      <c r="E4" s="103"/>
      <c r="F4" s="10"/>
      <c r="G4" s="11"/>
      <c r="H4" s="11"/>
      <c r="I4" s="11"/>
      <c r="J4" s="284"/>
      <c r="K4" s="284"/>
      <c r="L4" s="11"/>
      <c r="M4" s="11"/>
      <c r="N4" s="12"/>
      <c r="O4" s="12"/>
      <c r="P4" s="12"/>
      <c r="Q4" s="12"/>
      <c r="R4" s="13"/>
    </row>
    <row r="5" spans="1:20" ht="19.5" customHeight="1" x14ac:dyDescent="0.3">
      <c r="A5" s="710" t="s">
        <v>479</v>
      </c>
      <c r="B5" s="711"/>
      <c r="C5" s="282"/>
      <c r="D5" s="9"/>
      <c r="E5" s="103"/>
      <c r="F5" s="10"/>
      <c r="G5" s="11"/>
      <c r="H5" s="11"/>
      <c r="I5" s="11"/>
      <c r="J5" s="284"/>
      <c r="K5" s="284"/>
      <c r="L5" s="11"/>
      <c r="M5" s="11"/>
      <c r="N5" s="12"/>
      <c r="O5" s="12"/>
      <c r="P5" s="12"/>
      <c r="Q5" s="12"/>
      <c r="R5" s="13"/>
    </row>
    <row r="6" spans="1:20" ht="18.75" customHeight="1" x14ac:dyDescent="0.25">
      <c r="A6" s="712" t="s">
        <v>310</v>
      </c>
      <c r="B6" s="713"/>
      <c r="C6" s="282"/>
      <c r="D6" s="9"/>
      <c r="E6" s="103"/>
      <c r="F6" s="10"/>
      <c r="G6" s="11"/>
      <c r="H6" s="11"/>
      <c r="I6" s="11"/>
      <c r="J6" s="284"/>
      <c r="K6" s="284"/>
      <c r="L6" s="11"/>
      <c r="M6" s="11"/>
      <c r="N6" s="12"/>
      <c r="O6" s="12"/>
      <c r="P6" s="12"/>
      <c r="Q6" s="12"/>
      <c r="R6" s="129" t="s">
        <v>312</v>
      </c>
    </row>
    <row r="7" spans="1:20" ht="10.15" customHeight="1" x14ac:dyDescent="0.25">
      <c r="C7" s="282"/>
      <c r="D7" s="9"/>
      <c r="E7" s="103"/>
      <c r="F7" s="10"/>
      <c r="G7" s="11"/>
      <c r="H7" s="11"/>
      <c r="I7" s="11"/>
      <c r="J7" s="284"/>
      <c r="K7" s="284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714" t="s">
        <v>373</v>
      </c>
      <c r="B8" s="716" t="s">
        <v>374</v>
      </c>
      <c r="C8" s="716" t="s">
        <v>269</v>
      </c>
      <c r="D8" s="707" t="s">
        <v>375</v>
      </c>
      <c r="E8" s="719" t="s">
        <v>68</v>
      </c>
      <c r="F8" s="720"/>
      <c r="G8" s="720"/>
      <c r="H8" s="720"/>
      <c r="I8" s="721"/>
      <c r="J8" s="719" t="s">
        <v>69</v>
      </c>
      <c r="K8" s="720"/>
      <c r="L8" s="720"/>
      <c r="M8" s="720"/>
      <c r="N8" s="720"/>
      <c r="O8" s="720"/>
      <c r="P8" s="720"/>
      <c r="Q8" s="722"/>
      <c r="R8" s="723" t="s">
        <v>71</v>
      </c>
    </row>
    <row r="9" spans="1:20" ht="19.5" customHeight="1" x14ac:dyDescent="0.2">
      <c r="A9" s="715"/>
      <c r="B9" s="717"/>
      <c r="C9" s="717"/>
      <c r="D9" s="708"/>
      <c r="E9" s="726" t="s">
        <v>270</v>
      </c>
      <c r="F9" s="729" t="s">
        <v>75</v>
      </c>
      <c r="G9" s="731" t="s">
        <v>72</v>
      </c>
      <c r="H9" s="732"/>
      <c r="I9" s="729" t="s">
        <v>76</v>
      </c>
      <c r="J9" s="734" t="s">
        <v>270</v>
      </c>
      <c r="K9" s="705" t="s">
        <v>271</v>
      </c>
      <c r="L9" s="729" t="s">
        <v>75</v>
      </c>
      <c r="M9" s="731" t="s">
        <v>72</v>
      </c>
      <c r="N9" s="732"/>
      <c r="O9" s="729" t="s">
        <v>76</v>
      </c>
      <c r="P9" s="739" t="s">
        <v>72</v>
      </c>
      <c r="Q9" s="740"/>
      <c r="R9" s="724"/>
    </row>
    <row r="10" spans="1:20" ht="12.75" customHeight="1" x14ac:dyDescent="0.2">
      <c r="A10" s="715"/>
      <c r="B10" s="717"/>
      <c r="C10" s="717"/>
      <c r="D10" s="708"/>
      <c r="E10" s="727"/>
      <c r="F10" s="730"/>
      <c r="G10" s="705" t="s">
        <v>24</v>
      </c>
      <c r="H10" s="705" t="s">
        <v>25</v>
      </c>
      <c r="I10" s="733"/>
      <c r="J10" s="735"/>
      <c r="K10" s="737"/>
      <c r="L10" s="730"/>
      <c r="M10" s="705" t="s">
        <v>26</v>
      </c>
      <c r="N10" s="705" t="s">
        <v>27</v>
      </c>
      <c r="O10" s="733"/>
      <c r="P10" s="705" t="s">
        <v>73</v>
      </c>
      <c r="Q10" s="73" t="s">
        <v>72</v>
      </c>
      <c r="R10" s="724"/>
    </row>
    <row r="11" spans="1:20" ht="96.75" customHeight="1" x14ac:dyDescent="0.2">
      <c r="A11" s="715"/>
      <c r="B11" s="718"/>
      <c r="C11" s="718"/>
      <c r="D11" s="709"/>
      <c r="E11" s="728"/>
      <c r="F11" s="730"/>
      <c r="G11" s="706"/>
      <c r="H11" s="706"/>
      <c r="I11" s="733"/>
      <c r="J11" s="736"/>
      <c r="K11" s="738"/>
      <c r="L11" s="730"/>
      <c r="M11" s="706"/>
      <c r="N11" s="706"/>
      <c r="O11" s="733"/>
      <c r="P11" s="706"/>
      <c r="Q11" s="74" t="s">
        <v>74</v>
      </c>
      <c r="R11" s="725"/>
    </row>
    <row r="12" spans="1:20" s="45" customFormat="1" ht="15.75" customHeight="1" x14ac:dyDescent="0.2">
      <c r="A12" s="130">
        <v>1</v>
      </c>
      <c r="B12" s="130" t="s">
        <v>67</v>
      </c>
      <c r="C12" s="131">
        <v>3</v>
      </c>
      <c r="D12" s="131">
        <v>4</v>
      </c>
      <c r="E12" s="131">
        <v>5</v>
      </c>
      <c r="F12" s="132">
        <v>6</v>
      </c>
      <c r="G12" s="132">
        <v>7</v>
      </c>
      <c r="H12" s="132">
        <v>8</v>
      </c>
      <c r="I12" s="131">
        <v>9</v>
      </c>
      <c r="J12" s="132">
        <v>10</v>
      </c>
      <c r="K12" s="132">
        <v>11</v>
      </c>
      <c r="L12" s="132">
        <v>12</v>
      </c>
      <c r="M12" s="132">
        <v>13</v>
      </c>
      <c r="N12" s="132">
        <v>14</v>
      </c>
      <c r="O12" s="132">
        <v>15</v>
      </c>
      <c r="P12" s="132">
        <v>15</v>
      </c>
      <c r="Q12" s="132">
        <v>15</v>
      </c>
      <c r="R12" s="131">
        <v>16</v>
      </c>
      <c r="T12" s="76"/>
    </row>
    <row r="13" spans="1:20" ht="35.25" customHeight="1" x14ac:dyDescent="0.3">
      <c r="A13" s="84" t="s">
        <v>155</v>
      </c>
      <c r="B13" s="84"/>
      <c r="C13" s="84"/>
      <c r="D13" s="197" t="s">
        <v>149</v>
      </c>
      <c r="E13" s="198">
        <f>SUM(E14)</f>
        <v>93562</v>
      </c>
      <c r="F13" s="199">
        <f t="shared" ref="F13:R13" si="0">SUM(F14)</f>
        <v>93562</v>
      </c>
      <c r="G13" s="199">
        <f t="shared" si="0"/>
        <v>0</v>
      </c>
      <c r="H13" s="199">
        <f t="shared" si="0"/>
        <v>0</v>
      </c>
      <c r="I13" s="199">
        <f t="shared" si="0"/>
        <v>0</v>
      </c>
      <c r="J13" s="199">
        <f t="shared" si="0"/>
        <v>-362092</v>
      </c>
      <c r="K13" s="199">
        <f t="shared" si="0"/>
        <v>-362092</v>
      </c>
      <c r="L13" s="199">
        <f t="shared" si="0"/>
        <v>0</v>
      </c>
      <c r="M13" s="199">
        <f t="shared" si="0"/>
        <v>0</v>
      </c>
      <c r="N13" s="199">
        <f t="shared" si="0"/>
        <v>0</v>
      </c>
      <c r="O13" s="199">
        <f t="shared" si="0"/>
        <v>-362092</v>
      </c>
      <c r="P13" s="199">
        <f t="shared" si="0"/>
        <v>0</v>
      </c>
      <c r="Q13" s="199">
        <f t="shared" si="0"/>
        <v>0</v>
      </c>
      <c r="R13" s="199">
        <f t="shared" si="0"/>
        <v>-268530</v>
      </c>
      <c r="T13" s="57">
        <f t="shared" ref="T13:T14" si="1">SUM(E13,J13)</f>
        <v>-268530</v>
      </c>
    </row>
    <row r="14" spans="1:20" s="3" customFormat="1" ht="33.75" customHeight="1" x14ac:dyDescent="0.3">
      <c r="A14" s="84" t="s">
        <v>156</v>
      </c>
      <c r="B14" s="84"/>
      <c r="C14" s="84"/>
      <c r="D14" s="197" t="s">
        <v>149</v>
      </c>
      <c r="E14" s="198">
        <f t="shared" ref="E14:R14" si="2">SUM(E15:E28)</f>
        <v>93562</v>
      </c>
      <c r="F14" s="198">
        <f t="shared" si="2"/>
        <v>93562</v>
      </c>
      <c r="G14" s="198">
        <f t="shared" si="2"/>
        <v>0</v>
      </c>
      <c r="H14" s="198">
        <f t="shared" si="2"/>
        <v>0</v>
      </c>
      <c r="I14" s="198">
        <f t="shared" si="2"/>
        <v>0</v>
      </c>
      <c r="J14" s="198">
        <f t="shared" si="2"/>
        <v>-362092</v>
      </c>
      <c r="K14" s="198">
        <f t="shared" si="2"/>
        <v>-362092</v>
      </c>
      <c r="L14" s="198">
        <f t="shared" si="2"/>
        <v>0</v>
      </c>
      <c r="M14" s="198">
        <f t="shared" si="2"/>
        <v>0</v>
      </c>
      <c r="N14" s="198">
        <f t="shared" si="2"/>
        <v>0</v>
      </c>
      <c r="O14" s="198">
        <f t="shared" si="2"/>
        <v>-362092</v>
      </c>
      <c r="P14" s="198">
        <f t="shared" si="2"/>
        <v>0</v>
      </c>
      <c r="Q14" s="198">
        <f t="shared" si="2"/>
        <v>0</v>
      </c>
      <c r="R14" s="198">
        <f t="shared" si="2"/>
        <v>-268530</v>
      </c>
      <c r="T14" s="57">
        <f t="shared" si="1"/>
        <v>-268530</v>
      </c>
    </row>
    <row r="15" spans="1:20" s="3" customFormat="1" ht="94.5" hidden="1" customHeight="1" x14ac:dyDescent="0.3">
      <c r="A15" s="27" t="s">
        <v>226</v>
      </c>
      <c r="B15" s="27" t="s">
        <v>154</v>
      </c>
      <c r="C15" s="27" t="s">
        <v>42</v>
      </c>
      <c r="D15" s="71" t="s">
        <v>153</v>
      </c>
      <c r="E15" s="50"/>
      <c r="F15" s="200"/>
      <c r="G15" s="200"/>
      <c r="H15" s="200"/>
      <c r="I15" s="201"/>
      <c r="J15" s="202">
        <f t="shared" ref="J15:J28" si="3">SUM(L15,O15)</f>
        <v>0</v>
      </c>
      <c r="K15" s="202"/>
      <c r="L15" s="203"/>
      <c r="M15" s="203"/>
      <c r="N15" s="203"/>
      <c r="O15" s="202"/>
      <c r="P15" s="200"/>
      <c r="Q15" s="200"/>
      <c r="R15" s="202">
        <f t="shared" ref="R15:R28" si="4">SUM(E15,J15)</f>
        <v>0</v>
      </c>
      <c r="T15" s="96"/>
    </row>
    <row r="16" spans="1:20" s="3" customFormat="1" ht="54.75" hidden="1" customHeight="1" x14ac:dyDescent="0.3">
      <c r="A16" s="27" t="s">
        <v>157</v>
      </c>
      <c r="B16" s="27" t="s">
        <v>152</v>
      </c>
      <c r="C16" s="27" t="s">
        <v>42</v>
      </c>
      <c r="D16" s="59" t="s">
        <v>350</v>
      </c>
      <c r="E16" s="50"/>
      <c r="F16" s="50"/>
      <c r="G16" s="200"/>
      <c r="H16" s="200"/>
      <c r="I16" s="200"/>
      <c r="J16" s="204">
        <f t="shared" si="3"/>
        <v>0</v>
      </c>
      <c r="K16" s="204"/>
      <c r="L16" s="203"/>
      <c r="M16" s="203"/>
      <c r="N16" s="203"/>
      <c r="O16" s="204"/>
      <c r="P16" s="200"/>
      <c r="Q16" s="200"/>
      <c r="R16" s="202">
        <f t="shared" si="4"/>
        <v>0</v>
      </c>
      <c r="T16" s="96"/>
    </row>
    <row r="17" spans="1:20" s="3" customFormat="1" ht="24.75" hidden="1" customHeight="1" x14ac:dyDescent="0.3">
      <c r="A17" s="27" t="s">
        <v>298</v>
      </c>
      <c r="B17" s="27" t="s">
        <v>52</v>
      </c>
      <c r="C17" s="27" t="s">
        <v>53</v>
      </c>
      <c r="D17" s="59" t="s">
        <v>299</v>
      </c>
      <c r="E17" s="50"/>
      <c r="F17" s="50"/>
      <c r="G17" s="200"/>
      <c r="H17" s="200"/>
      <c r="I17" s="200"/>
      <c r="J17" s="204">
        <f t="shared" si="3"/>
        <v>0</v>
      </c>
      <c r="K17" s="204"/>
      <c r="L17" s="203"/>
      <c r="M17" s="203"/>
      <c r="N17" s="203"/>
      <c r="O17" s="204"/>
      <c r="P17" s="200"/>
      <c r="Q17" s="200"/>
      <c r="R17" s="202">
        <f t="shared" si="4"/>
        <v>0</v>
      </c>
      <c r="T17" s="96"/>
    </row>
    <row r="18" spans="1:20" s="3" customFormat="1" ht="24.75" customHeight="1" x14ac:dyDescent="0.3">
      <c r="A18" s="27" t="s">
        <v>544</v>
      </c>
      <c r="B18" s="27" t="s">
        <v>545</v>
      </c>
      <c r="C18" s="27" t="s">
        <v>547</v>
      </c>
      <c r="D18" s="59" t="s">
        <v>546</v>
      </c>
      <c r="E18" s="50">
        <f t="shared" ref="E18:E26" si="5">SUM(F18,I18)</f>
        <v>-980038</v>
      </c>
      <c r="F18" s="50">
        <v>-980038</v>
      </c>
      <c r="G18" s="200"/>
      <c r="H18" s="200"/>
      <c r="I18" s="200"/>
      <c r="J18" s="202">
        <f t="shared" si="3"/>
        <v>-248492</v>
      </c>
      <c r="K18" s="204">
        <v>-248492</v>
      </c>
      <c r="L18" s="203"/>
      <c r="M18" s="203"/>
      <c r="N18" s="203"/>
      <c r="O18" s="204">
        <v>-248492</v>
      </c>
      <c r="P18" s="200"/>
      <c r="Q18" s="200"/>
      <c r="R18" s="202">
        <f t="shared" si="4"/>
        <v>-1228530</v>
      </c>
      <c r="T18" s="96"/>
    </row>
    <row r="19" spans="1:20" s="77" customFormat="1" ht="33" hidden="1" customHeight="1" x14ac:dyDescent="0.3">
      <c r="A19" s="27" t="s">
        <v>322</v>
      </c>
      <c r="B19" s="27" t="s">
        <v>323</v>
      </c>
      <c r="C19" s="27" t="s">
        <v>325</v>
      </c>
      <c r="D19" s="59" t="s">
        <v>324</v>
      </c>
      <c r="E19" s="50">
        <f t="shared" si="5"/>
        <v>0</v>
      </c>
      <c r="F19" s="50"/>
      <c r="G19" s="50"/>
      <c r="H19" s="50"/>
      <c r="I19" s="50"/>
      <c r="J19" s="50">
        <f t="shared" si="3"/>
        <v>0</v>
      </c>
      <c r="K19" s="204"/>
      <c r="L19" s="204"/>
      <c r="M19" s="204"/>
      <c r="N19" s="204"/>
      <c r="O19" s="204"/>
      <c r="P19" s="207"/>
      <c r="Q19" s="207"/>
      <c r="R19" s="202">
        <f t="shared" si="4"/>
        <v>0</v>
      </c>
      <c r="T19" s="78"/>
    </row>
    <row r="20" spans="1:20" s="77" customFormat="1" ht="33.75" hidden="1" customHeight="1" x14ac:dyDescent="0.3">
      <c r="A20" s="27" t="s">
        <v>175</v>
      </c>
      <c r="B20" s="27" t="s">
        <v>176</v>
      </c>
      <c r="C20" s="27" t="s">
        <v>66</v>
      </c>
      <c r="D20" s="59" t="s">
        <v>18</v>
      </c>
      <c r="E20" s="50">
        <f t="shared" si="5"/>
        <v>0</v>
      </c>
      <c r="F20" s="50"/>
      <c r="G20" s="50"/>
      <c r="H20" s="50"/>
      <c r="I20" s="50"/>
      <c r="J20" s="50">
        <f t="shared" si="3"/>
        <v>0</v>
      </c>
      <c r="K20" s="208"/>
      <c r="L20" s="207"/>
      <c r="M20" s="207"/>
      <c r="N20" s="207"/>
      <c r="O20" s="208"/>
      <c r="P20" s="207"/>
      <c r="Q20" s="207"/>
      <c r="R20" s="202">
        <f t="shared" si="4"/>
        <v>0</v>
      </c>
      <c r="T20" s="78"/>
    </row>
    <row r="21" spans="1:20" s="125" customFormat="1" ht="38.25" hidden="1" customHeight="1" x14ac:dyDescent="0.3">
      <c r="A21" s="205" t="s">
        <v>178</v>
      </c>
      <c r="B21" s="205" t="s">
        <v>179</v>
      </c>
      <c r="C21" s="205" t="s">
        <v>54</v>
      </c>
      <c r="D21" s="107" t="s">
        <v>177</v>
      </c>
      <c r="E21" s="50">
        <f t="shared" si="5"/>
        <v>0</v>
      </c>
      <c r="F21" s="51"/>
      <c r="G21" s="209"/>
      <c r="H21" s="209"/>
      <c r="I21" s="209"/>
      <c r="J21" s="204">
        <f t="shared" si="3"/>
        <v>0</v>
      </c>
      <c r="K21" s="204"/>
      <c r="L21" s="209"/>
      <c r="M21" s="209"/>
      <c r="N21" s="209"/>
      <c r="O21" s="204"/>
      <c r="P21" s="209"/>
      <c r="Q21" s="209"/>
      <c r="R21" s="202">
        <f t="shared" si="4"/>
        <v>0</v>
      </c>
      <c r="T21" s="126"/>
    </row>
    <row r="22" spans="1:20" s="45" customFormat="1" ht="41.25" hidden="1" customHeight="1" x14ac:dyDescent="0.3">
      <c r="A22" s="86" t="s">
        <v>180</v>
      </c>
      <c r="B22" s="27" t="s">
        <v>181</v>
      </c>
      <c r="C22" s="111" t="s">
        <v>182</v>
      </c>
      <c r="D22" s="112" t="s">
        <v>183</v>
      </c>
      <c r="E22" s="50">
        <f t="shared" si="5"/>
        <v>0</v>
      </c>
      <c r="F22" s="50"/>
      <c r="G22" s="210"/>
      <c r="H22" s="210"/>
      <c r="I22" s="210"/>
      <c r="J22" s="204">
        <f t="shared" si="3"/>
        <v>0</v>
      </c>
      <c r="K22" s="204"/>
      <c r="L22" s="210"/>
      <c r="M22" s="210"/>
      <c r="N22" s="210"/>
      <c r="O22" s="204"/>
      <c r="P22" s="210"/>
      <c r="Q22" s="210"/>
      <c r="R22" s="202">
        <f t="shared" si="4"/>
        <v>0</v>
      </c>
    </row>
    <row r="23" spans="1:20" s="45" customFormat="1" ht="30.75" hidden="1" customHeight="1" x14ac:dyDescent="0.3">
      <c r="A23" s="86" t="s">
        <v>418</v>
      </c>
      <c r="B23" s="27" t="s">
        <v>419</v>
      </c>
      <c r="C23" s="111" t="s">
        <v>423</v>
      </c>
      <c r="D23" s="112" t="s">
        <v>422</v>
      </c>
      <c r="E23" s="50">
        <f t="shared" si="5"/>
        <v>0</v>
      </c>
      <c r="F23" s="50"/>
      <c r="G23" s="210"/>
      <c r="H23" s="210"/>
      <c r="I23" s="210"/>
      <c r="J23" s="204">
        <f t="shared" si="3"/>
        <v>0</v>
      </c>
      <c r="K23" s="204"/>
      <c r="L23" s="210"/>
      <c r="M23" s="210"/>
      <c r="N23" s="210"/>
      <c r="O23" s="204"/>
      <c r="P23" s="210"/>
      <c r="Q23" s="210"/>
      <c r="R23" s="202">
        <f t="shared" si="4"/>
        <v>0</v>
      </c>
    </row>
    <row r="24" spans="1:20" s="45" customFormat="1" ht="36" hidden="1" customHeight="1" x14ac:dyDescent="0.3">
      <c r="A24" s="86" t="s">
        <v>426</v>
      </c>
      <c r="B24" s="27" t="s">
        <v>427</v>
      </c>
      <c r="C24" s="111" t="s">
        <v>423</v>
      </c>
      <c r="D24" s="112" t="s">
        <v>424</v>
      </c>
      <c r="E24" s="50">
        <f t="shared" si="5"/>
        <v>0</v>
      </c>
      <c r="F24" s="50"/>
      <c r="G24" s="210"/>
      <c r="H24" s="210"/>
      <c r="I24" s="210"/>
      <c r="J24" s="204">
        <f t="shared" si="3"/>
        <v>0</v>
      </c>
      <c r="K24" s="204"/>
      <c r="L24" s="210"/>
      <c r="M24" s="210"/>
      <c r="N24" s="210"/>
      <c r="O24" s="204"/>
      <c r="P24" s="210"/>
      <c r="Q24" s="210"/>
      <c r="R24" s="202">
        <f t="shared" si="4"/>
        <v>0</v>
      </c>
    </row>
    <row r="25" spans="1:20" s="45" customFormat="1" ht="26.25" hidden="1" customHeight="1" x14ac:dyDescent="0.3">
      <c r="A25" s="111" t="s">
        <v>401</v>
      </c>
      <c r="B25" s="27" t="s">
        <v>402</v>
      </c>
      <c r="C25" s="111" t="s">
        <v>423</v>
      </c>
      <c r="D25" s="112" t="s">
        <v>403</v>
      </c>
      <c r="E25" s="50">
        <f t="shared" si="5"/>
        <v>0</v>
      </c>
      <c r="F25" s="50"/>
      <c r="G25" s="210"/>
      <c r="H25" s="210"/>
      <c r="I25" s="210"/>
      <c r="J25" s="204">
        <f t="shared" si="3"/>
        <v>0</v>
      </c>
      <c r="K25" s="204"/>
      <c r="L25" s="210"/>
      <c r="M25" s="210"/>
      <c r="N25" s="210"/>
      <c r="O25" s="204"/>
      <c r="P25" s="210"/>
      <c r="Q25" s="210"/>
      <c r="R25" s="202">
        <f t="shared" si="4"/>
        <v>0</v>
      </c>
    </row>
    <row r="26" spans="1:20" s="45" customFormat="1" ht="28.5" customHeight="1" x14ac:dyDescent="0.3">
      <c r="A26" s="27" t="s">
        <v>420</v>
      </c>
      <c r="B26" s="27" t="s">
        <v>421</v>
      </c>
      <c r="C26" s="27" t="s">
        <v>423</v>
      </c>
      <c r="D26" s="107" t="s">
        <v>425</v>
      </c>
      <c r="E26" s="50">
        <f t="shared" si="5"/>
        <v>0</v>
      </c>
      <c r="F26" s="50"/>
      <c r="G26" s="210"/>
      <c r="H26" s="210"/>
      <c r="I26" s="210"/>
      <c r="J26" s="202">
        <f t="shared" si="3"/>
        <v>960000</v>
      </c>
      <c r="K26" s="204">
        <v>960000</v>
      </c>
      <c r="L26" s="210"/>
      <c r="M26" s="210"/>
      <c r="N26" s="210"/>
      <c r="O26" s="204">
        <v>960000</v>
      </c>
      <c r="P26" s="210"/>
      <c r="Q26" s="210"/>
      <c r="R26" s="202">
        <f t="shared" si="4"/>
        <v>960000</v>
      </c>
    </row>
    <row r="27" spans="1:20" s="45" customFormat="1" ht="25.5" hidden="1" customHeight="1" x14ac:dyDescent="0.3">
      <c r="A27" s="27" t="s">
        <v>485</v>
      </c>
      <c r="B27" s="27" t="s">
        <v>488</v>
      </c>
      <c r="C27" s="27" t="s">
        <v>52</v>
      </c>
      <c r="D27" s="107" t="s">
        <v>250</v>
      </c>
      <c r="E27" s="50">
        <f t="shared" ref="E27:E28" si="6">SUM(F27,I27)</f>
        <v>0</v>
      </c>
      <c r="F27" s="50"/>
      <c r="G27" s="210"/>
      <c r="H27" s="210"/>
      <c r="I27" s="210"/>
      <c r="J27" s="202">
        <f t="shared" si="3"/>
        <v>0</v>
      </c>
      <c r="K27" s="204"/>
      <c r="L27" s="210"/>
      <c r="M27" s="210"/>
      <c r="N27" s="210"/>
      <c r="O27" s="204"/>
      <c r="P27" s="210"/>
      <c r="Q27" s="210"/>
      <c r="R27" s="202">
        <f t="shared" si="4"/>
        <v>0</v>
      </c>
    </row>
    <row r="28" spans="1:20" s="45" customFormat="1" ht="55.5" customHeight="1" x14ac:dyDescent="0.3">
      <c r="A28" s="27" t="s">
        <v>486</v>
      </c>
      <c r="B28" s="27" t="s">
        <v>487</v>
      </c>
      <c r="C28" s="27" t="s">
        <v>52</v>
      </c>
      <c r="D28" s="107" t="s">
        <v>489</v>
      </c>
      <c r="E28" s="50">
        <f t="shared" si="6"/>
        <v>1073600</v>
      </c>
      <c r="F28" s="50">
        <v>1073600</v>
      </c>
      <c r="G28" s="210"/>
      <c r="H28" s="210"/>
      <c r="I28" s="210"/>
      <c r="J28" s="202">
        <f t="shared" si="3"/>
        <v>-1073600</v>
      </c>
      <c r="K28" s="204">
        <v>-1073600</v>
      </c>
      <c r="L28" s="210"/>
      <c r="M28" s="210"/>
      <c r="N28" s="210"/>
      <c r="O28" s="204">
        <v>-1073600</v>
      </c>
      <c r="P28" s="210"/>
      <c r="Q28" s="210"/>
      <c r="R28" s="202">
        <f t="shared" si="4"/>
        <v>0</v>
      </c>
    </row>
    <row r="29" spans="1:20" s="45" customFormat="1" ht="38.25" hidden="1" customHeight="1" x14ac:dyDescent="0.3">
      <c r="A29" s="84" t="s">
        <v>195</v>
      </c>
      <c r="B29" s="84"/>
      <c r="C29" s="84"/>
      <c r="D29" s="181" t="s">
        <v>150</v>
      </c>
      <c r="E29" s="94">
        <f>SUM(E30)</f>
        <v>0</v>
      </c>
      <c r="F29" s="94">
        <f t="shared" ref="F29:R29" si="7">SUM(F30)</f>
        <v>0</v>
      </c>
      <c r="G29" s="342">
        <f t="shared" si="7"/>
        <v>0</v>
      </c>
      <c r="H29" s="94">
        <f t="shared" si="7"/>
        <v>0</v>
      </c>
      <c r="I29" s="94">
        <f>SUM(I30)</f>
        <v>0</v>
      </c>
      <c r="J29" s="94">
        <f t="shared" si="7"/>
        <v>0</v>
      </c>
      <c r="K29" s="94">
        <f t="shared" si="7"/>
        <v>0</v>
      </c>
      <c r="L29" s="94">
        <f t="shared" si="7"/>
        <v>0</v>
      </c>
      <c r="M29" s="94">
        <f t="shared" si="7"/>
        <v>0</v>
      </c>
      <c r="N29" s="94">
        <f t="shared" si="7"/>
        <v>0</v>
      </c>
      <c r="O29" s="94">
        <f t="shared" si="7"/>
        <v>0</v>
      </c>
      <c r="P29" s="94">
        <f t="shared" si="7"/>
        <v>0</v>
      </c>
      <c r="Q29" s="94">
        <f t="shared" si="7"/>
        <v>0</v>
      </c>
      <c r="R29" s="326">
        <f t="shared" si="7"/>
        <v>0</v>
      </c>
      <c r="T29" s="57">
        <f t="shared" ref="T29:T30" si="8">SUM(E29,J29)</f>
        <v>0</v>
      </c>
    </row>
    <row r="30" spans="1:20" s="3" customFormat="1" ht="38.25" hidden="1" customHeight="1" x14ac:dyDescent="0.3">
      <c r="A30" s="84" t="s">
        <v>194</v>
      </c>
      <c r="B30" s="84"/>
      <c r="C30" s="84"/>
      <c r="D30" s="181" t="s">
        <v>150</v>
      </c>
      <c r="E30" s="94">
        <f>SUM(E31,E32,E33,E34,E35,E36,E37,E38,E39,E41:E45)</f>
        <v>0</v>
      </c>
      <c r="F30" s="94">
        <f t="shared" ref="F30:R30" si="9">SUM(F31,F32,F33,F34,F35,F36,F37,F38,F39,F41:F45)</f>
        <v>0</v>
      </c>
      <c r="G30" s="342">
        <f t="shared" si="9"/>
        <v>0</v>
      </c>
      <c r="H30" s="94">
        <f t="shared" si="9"/>
        <v>0</v>
      </c>
      <c r="I30" s="94">
        <f>SUM(I31,I32,I33,I34,I35,I36,I37,I38,I39,I41:I45)</f>
        <v>0</v>
      </c>
      <c r="J30" s="94">
        <f t="shared" si="9"/>
        <v>0</v>
      </c>
      <c r="K30" s="94">
        <f t="shared" si="9"/>
        <v>0</v>
      </c>
      <c r="L30" s="94">
        <f t="shared" si="9"/>
        <v>0</v>
      </c>
      <c r="M30" s="94">
        <f t="shared" si="9"/>
        <v>0</v>
      </c>
      <c r="N30" s="94">
        <f t="shared" si="9"/>
        <v>0</v>
      </c>
      <c r="O30" s="94">
        <f t="shared" si="9"/>
        <v>0</v>
      </c>
      <c r="P30" s="94">
        <f t="shared" si="9"/>
        <v>0</v>
      </c>
      <c r="Q30" s="94">
        <f t="shared" si="9"/>
        <v>0</v>
      </c>
      <c r="R30" s="326">
        <f t="shared" si="9"/>
        <v>0</v>
      </c>
      <c r="T30" s="57">
        <f t="shared" si="8"/>
        <v>0</v>
      </c>
    </row>
    <row r="31" spans="1:20" s="3" customFormat="1" ht="56.25" hidden="1" customHeight="1" x14ac:dyDescent="0.3">
      <c r="A31" s="27" t="s">
        <v>193</v>
      </c>
      <c r="B31" s="27" t="s">
        <v>152</v>
      </c>
      <c r="C31" s="27" t="s">
        <v>42</v>
      </c>
      <c r="D31" s="59" t="s">
        <v>350</v>
      </c>
      <c r="E31" s="50">
        <f t="shared" ref="E31:E43" si="10">SUM(F31,I31)</f>
        <v>0</v>
      </c>
      <c r="F31" s="51"/>
      <c r="G31" s="51"/>
      <c r="H31" s="203"/>
      <c r="I31" s="203"/>
      <c r="J31" s="202">
        <f t="shared" ref="J31:J45" si="11">SUM(L31,O31)</f>
        <v>0</v>
      </c>
      <c r="K31" s="202"/>
      <c r="L31" s="203"/>
      <c r="M31" s="203"/>
      <c r="N31" s="203"/>
      <c r="O31" s="202"/>
      <c r="P31" s="202"/>
      <c r="Q31" s="202"/>
      <c r="R31" s="202">
        <f>SUM(E31,J31)</f>
        <v>0</v>
      </c>
    </row>
    <row r="32" spans="1:20" s="45" customFormat="1" ht="26.25" hidden="1" customHeight="1" x14ac:dyDescent="0.3">
      <c r="A32" s="54" t="s">
        <v>234</v>
      </c>
      <c r="B32" s="54" t="s">
        <v>56</v>
      </c>
      <c r="C32" s="60" t="s">
        <v>43</v>
      </c>
      <c r="D32" s="71" t="s">
        <v>233</v>
      </c>
      <c r="E32" s="50">
        <f t="shared" si="10"/>
        <v>0</v>
      </c>
      <c r="F32" s="51"/>
      <c r="G32" s="51"/>
      <c r="H32" s="203"/>
      <c r="I32" s="203"/>
      <c r="J32" s="202">
        <f t="shared" si="11"/>
        <v>0</v>
      </c>
      <c r="K32" s="202"/>
      <c r="L32" s="203"/>
      <c r="M32" s="203"/>
      <c r="N32" s="203"/>
      <c r="O32" s="202"/>
      <c r="P32" s="202"/>
      <c r="Q32" s="202"/>
      <c r="R32" s="202">
        <f t="shared" ref="R32:R45" si="12">SUM(E32,J32)</f>
        <v>0</v>
      </c>
    </row>
    <row r="33" spans="1:36" s="163" customFormat="1" ht="54" hidden="1" customHeight="1" x14ac:dyDescent="0.3">
      <c r="A33" s="54" t="s">
        <v>359</v>
      </c>
      <c r="B33" s="54" t="s">
        <v>360</v>
      </c>
      <c r="C33" s="60" t="s">
        <v>44</v>
      </c>
      <c r="D33" s="71" t="s">
        <v>481</v>
      </c>
      <c r="E33" s="50">
        <f t="shared" si="10"/>
        <v>0</v>
      </c>
      <c r="F33" s="50"/>
      <c r="G33" s="50"/>
      <c r="H33" s="50"/>
      <c r="I33" s="50"/>
      <c r="J33" s="50">
        <f t="shared" si="11"/>
        <v>0</v>
      </c>
      <c r="K33" s="51"/>
      <c r="L33" s="51"/>
      <c r="M33" s="51"/>
      <c r="N33" s="51"/>
      <c r="O33" s="51"/>
      <c r="P33" s="50"/>
      <c r="Q33" s="50"/>
      <c r="R33" s="50">
        <f t="shared" si="12"/>
        <v>0</v>
      </c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</row>
    <row r="34" spans="1:36" s="162" customFormat="1" ht="56.25" hidden="1" customHeight="1" x14ac:dyDescent="0.3">
      <c r="A34" s="27" t="s">
        <v>357</v>
      </c>
      <c r="B34" s="27" t="s">
        <v>358</v>
      </c>
      <c r="C34" s="108" t="s">
        <v>44</v>
      </c>
      <c r="D34" s="71" t="s">
        <v>482</v>
      </c>
      <c r="E34" s="50">
        <f t="shared" si="10"/>
        <v>0</v>
      </c>
      <c r="F34" s="50"/>
      <c r="G34" s="50"/>
      <c r="H34" s="50"/>
      <c r="I34" s="50"/>
      <c r="J34" s="50">
        <f t="shared" si="11"/>
        <v>0</v>
      </c>
      <c r="K34" s="50"/>
      <c r="L34" s="50"/>
      <c r="M34" s="50"/>
      <c r="N34" s="50"/>
      <c r="O34" s="50"/>
      <c r="P34" s="50"/>
      <c r="Q34" s="50"/>
      <c r="R34" s="50">
        <f t="shared" si="12"/>
        <v>0</v>
      </c>
    </row>
    <row r="35" spans="1:36" s="122" customFormat="1" ht="56.25" hidden="1" customHeight="1" x14ac:dyDescent="0.3">
      <c r="A35" s="54" t="s">
        <v>235</v>
      </c>
      <c r="B35" s="54" t="s">
        <v>55</v>
      </c>
      <c r="C35" s="54" t="s">
        <v>45</v>
      </c>
      <c r="D35" s="177" t="s">
        <v>314</v>
      </c>
      <c r="E35" s="50">
        <f t="shared" si="10"/>
        <v>0</v>
      </c>
      <c r="F35" s="51"/>
      <c r="G35" s="51"/>
      <c r="H35" s="202"/>
      <c r="I35" s="202"/>
      <c r="J35" s="51">
        <f t="shared" si="11"/>
        <v>0</v>
      </c>
      <c r="K35" s="51"/>
      <c r="L35" s="202"/>
      <c r="M35" s="202"/>
      <c r="N35" s="202"/>
      <c r="O35" s="51"/>
      <c r="P35" s="202"/>
      <c r="Q35" s="202"/>
      <c r="R35" s="51">
        <f t="shared" si="12"/>
        <v>0</v>
      </c>
    </row>
    <row r="36" spans="1:36" s="45" customFormat="1" ht="39" hidden="1" customHeight="1" x14ac:dyDescent="0.3">
      <c r="A36" s="54" t="s">
        <v>362</v>
      </c>
      <c r="B36" s="54" t="s">
        <v>364</v>
      </c>
      <c r="C36" s="54" t="s">
        <v>46</v>
      </c>
      <c r="D36" s="71" t="s">
        <v>236</v>
      </c>
      <c r="E36" s="50">
        <f t="shared" si="10"/>
        <v>0</v>
      </c>
      <c r="F36" s="51"/>
      <c r="G36" s="51"/>
      <c r="H36" s="202"/>
      <c r="I36" s="202"/>
      <c r="J36" s="51">
        <f t="shared" si="11"/>
        <v>0</v>
      </c>
      <c r="K36" s="51"/>
      <c r="L36" s="202"/>
      <c r="M36" s="202"/>
      <c r="N36" s="202"/>
      <c r="O36" s="51"/>
      <c r="P36" s="202"/>
      <c r="Q36" s="202"/>
      <c r="R36" s="202">
        <f t="shared" si="12"/>
        <v>0</v>
      </c>
    </row>
    <row r="37" spans="1:36" s="45" customFormat="1" ht="23.25" hidden="1" customHeight="1" x14ac:dyDescent="0.3">
      <c r="A37" s="54" t="s">
        <v>363</v>
      </c>
      <c r="B37" s="54" t="s">
        <v>365</v>
      </c>
      <c r="C37" s="54" t="s">
        <v>46</v>
      </c>
      <c r="D37" s="71" t="s">
        <v>237</v>
      </c>
      <c r="E37" s="50">
        <f t="shared" si="10"/>
        <v>0</v>
      </c>
      <c r="F37" s="51"/>
      <c r="G37" s="51"/>
      <c r="H37" s="202"/>
      <c r="I37" s="202"/>
      <c r="J37" s="51">
        <f t="shared" si="11"/>
        <v>0</v>
      </c>
      <c r="K37" s="202"/>
      <c r="L37" s="202"/>
      <c r="M37" s="202"/>
      <c r="N37" s="202"/>
      <c r="O37" s="202"/>
      <c r="P37" s="202"/>
      <c r="Q37" s="202"/>
      <c r="R37" s="202">
        <f t="shared" si="12"/>
        <v>0</v>
      </c>
    </row>
    <row r="38" spans="1:36" s="45" customFormat="1" ht="38.25" hidden="1" customHeight="1" x14ac:dyDescent="0.3">
      <c r="A38" s="54" t="s">
        <v>369</v>
      </c>
      <c r="B38" s="54" t="s">
        <v>370</v>
      </c>
      <c r="C38" s="54" t="s">
        <v>46</v>
      </c>
      <c r="D38" s="177" t="s">
        <v>371</v>
      </c>
      <c r="E38" s="50">
        <f t="shared" si="10"/>
        <v>0</v>
      </c>
      <c r="F38" s="51"/>
      <c r="G38" s="51"/>
      <c r="H38" s="202"/>
      <c r="I38" s="202"/>
      <c r="J38" s="51">
        <f t="shared" si="11"/>
        <v>0</v>
      </c>
      <c r="K38" s="214"/>
      <c r="L38" s="202"/>
      <c r="M38" s="202"/>
      <c r="N38" s="202"/>
      <c r="O38" s="214"/>
      <c r="P38" s="202"/>
      <c r="Q38" s="202"/>
      <c r="R38" s="51">
        <f t="shared" si="12"/>
        <v>0</v>
      </c>
    </row>
    <row r="39" spans="1:36" s="45" customFormat="1" ht="39" hidden="1" customHeight="1" x14ac:dyDescent="0.3">
      <c r="A39" s="54" t="s">
        <v>429</v>
      </c>
      <c r="B39" s="54" t="s">
        <v>430</v>
      </c>
      <c r="C39" s="54" t="s">
        <v>46</v>
      </c>
      <c r="D39" s="177" t="s">
        <v>431</v>
      </c>
      <c r="E39" s="50">
        <f t="shared" si="10"/>
        <v>0</v>
      </c>
      <c r="F39" s="51"/>
      <c r="G39" s="51"/>
      <c r="H39" s="202"/>
      <c r="I39" s="202"/>
      <c r="J39" s="51">
        <f t="shared" si="11"/>
        <v>0</v>
      </c>
      <c r="K39" s="214"/>
      <c r="L39" s="202"/>
      <c r="M39" s="202"/>
      <c r="N39" s="202"/>
      <c r="O39" s="214"/>
      <c r="P39" s="202"/>
      <c r="Q39" s="202"/>
      <c r="R39" s="51">
        <f t="shared" si="12"/>
        <v>0</v>
      </c>
    </row>
    <row r="40" spans="1:36" s="127" customFormat="1" ht="47.25" hidden="1" customHeight="1" x14ac:dyDescent="0.35">
      <c r="A40" s="215"/>
      <c r="B40" s="215"/>
      <c r="C40" s="216"/>
      <c r="D40" s="217" t="s">
        <v>309</v>
      </c>
      <c r="E40" s="218">
        <f t="shared" si="10"/>
        <v>0</v>
      </c>
      <c r="F40" s="211"/>
      <c r="G40" s="211"/>
      <c r="H40" s="212"/>
      <c r="I40" s="212"/>
      <c r="J40" s="211"/>
      <c r="K40" s="219"/>
      <c r="L40" s="212"/>
      <c r="M40" s="212"/>
      <c r="N40" s="212"/>
      <c r="O40" s="219"/>
      <c r="P40" s="212"/>
      <c r="Q40" s="212"/>
      <c r="R40" s="211">
        <f t="shared" si="12"/>
        <v>0</v>
      </c>
    </row>
    <row r="41" spans="1:36" s="45" customFormat="1" ht="34.5" hidden="1" customHeight="1" x14ac:dyDescent="0.3">
      <c r="A41" s="54" t="s">
        <v>366</v>
      </c>
      <c r="B41" s="54" t="s">
        <v>367</v>
      </c>
      <c r="C41" s="60" t="s">
        <v>46</v>
      </c>
      <c r="D41" s="71" t="s">
        <v>368</v>
      </c>
      <c r="E41" s="50">
        <f t="shared" si="10"/>
        <v>0</v>
      </c>
      <c r="F41" s="51"/>
      <c r="G41" s="51"/>
      <c r="H41" s="202"/>
      <c r="I41" s="202"/>
      <c r="J41" s="51">
        <f t="shared" si="11"/>
        <v>0</v>
      </c>
      <c r="K41" s="51"/>
      <c r="L41" s="202"/>
      <c r="M41" s="202"/>
      <c r="N41" s="202"/>
      <c r="O41" s="51"/>
      <c r="P41" s="202"/>
      <c r="Q41" s="202"/>
      <c r="R41" s="51">
        <f t="shared" si="12"/>
        <v>0</v>
      </c>
    </row>
    <row r="42" spans="1:36" s="127" customFormat="1" ht="44.25" hidden="1" customHeight="1" x14ac:dyDescent="0.35">
      <c r="A42" s="238" t="s">
        <v>494</v>
      </c>
      <c r="B42" s="238" t="s">
        <v>493</v>
      </c>
      <c r="C42" s="238" t="s">
        <v>46</v>
      </c>
      <c r="D42" s="171" t="s">
        <v>492</v>
      </c>
      <c r="E42" s="50">
        <f t="shared" si="10"/>
        <v>0</v>
      </c>
      <c r="F42" s="51"/>
      <c r="G42" s="50"/>
      <c r="H42" s="212"/>
      <c r="I42" s="212"/>
      <c r="J42" s="211">
        <f t="shared" si="11"/>
        <v>0</v>
      </c>
      <c r="K42" s="219"/>
      <c r="L42" s="212"/>
      <c r="M42" s="212"/>
      <c r="N42" s="212"/>
      <c r="O42" s="219"/>
      <c r="P42" s="212"/>
      <c r="Q42" s="212"/>
      <c r="R42" s="51">
        <f t="shared" si="12"/>
        <v>0</v>
      </c>
    </row>
    <row r="43" spans="1:36" s="127" customFormat="1" ht="44.25" hidden="1" customHeight="1" x14ac:dyDescent="0.35">
      <c r="A43" s="238" t="s">
        <v>500</v>
      </c>
      <c r="B43" s="238" t="s">
        <v>501</v>
      </c>
      <c r="C43" s="285" t="s">
        <v>46</v>
      </c>
      <c r="D43" s="137" t="s">
        <v>502</v>
      </c>
      <c r="E43" s="50">
        <f t="shared" si="10"/>
        <v>0</v>
      </c>
      <c r="F43" s="51"/>
      <c r="G43" s="50"/>
      <c r="H43" s="212"/>
      <c r="I43" s="212"/>
      <c r="J43" s="211"/>
      <c r="K43" s="219"/>
      <c r="L43" s="212"/>
      <c r="M43" s="212"/>
      <c r="N43" s="212"/>
      <c r="O43" s="219"/>
      <c r="P43" s="212"/>
      <c r="Q43" s="212"/>
      <c r="R43" s="51">
        <f t="shared" si="12"/>
        <v>0</v>
      </c>
    </row>
    <row r="44" spans="1:36" s="45" customFormat="1" ht="27" hidden="1" customHeight="1" x14ac:dyDescent="0.3">
      <c r="A44" s="54" t="s">
        <v>531</v>
      </c>
      <c r="B44" s="54" t="s">
        <v>488</v>
      </c>
      <c r="C44" s="60" t="s">
        <v>52</v>
      </c>
      <c r="D44" s="324" t="s">
        <v>490</v>
      </c>
      <c r="E44" s="50">
        <f>SUM(F44,I44)</f>
        <v>0</v>
      </c>
      <c r="F44" s="51"/>
      <c r="G44" s="51"/>
      <c r="H44" s="202"/>
      <c r="I44" s="202"/>
      <c r="J44" s="202">
        <f t="shared" si="11"/>
        <v>0</v>
      </c>
      <c r="K44" s="202"/>
      <c r="L44" s="202"/>
      <c r="M44" s="202"/>
      <c r="N44" s="202"/>
      <c r="O44" s="202"/>
      <c r="P44" s="202"/>
      <c r="Q44" s="202"/>
      <c r="R44" s="202">
        <f t="shared" si="12"/>
        <v>0</v>
      </c>
    </row>
    <row r="45" spans="1:36" s="45" customFormat="1" ht="16.5" hidden="1" customHeight="1" x14ac:dyDescent="0.3">
      <c r="A45" s="54" t="s">
        <v>531</v>
      </c>
      <c r="B45" s="54" t="s">
        <v>488</v>
      </c>
      <c r="C45" s="60" t="s">
        <v>52</v>
      </c>
      <c r="D45" s="239" t="s">
        <v>250</v>
      </c>
      <c r="E45" s="50"/>
      <c r="F45" s="51"/>
      <c r="G45" s="51"/>
      <c r="H45" s="202"/>
      <c r="I45" s="202"/>
      <c r="J45" s="202">
        <f t="shared" si="11"/>
        <v>0</v>
      </c>
      <c r="K45" s="202"/>
      <c r="L45" s="202"/>
      <c r="M45" s="202"/>
      <c r="N45" s="202"/>
      <c r="O45" s="202"/>
      <c r="P45" s="202"/>
      <c r="Q45" s="202"/>
      <c r="R45" s="202">
        <f t="shared" si="12"/>
        <v>0</v>
      </c>
    </row>
    <row r="46" spans="1:36" s="45" customFormat="1" ht="43.5" customHeight="1" x14ac:dyDescent="0.3">
      <c r="A46" s="84" t="s">
        <v>192</v>
      </c>
      <c r="B46" s="84"/>
      <c r="C46" s="84"/>
      <c r="D46" s="181" t="s">
        <v>428</v>
      </c>
      <c r="E46" s="94">
        <f>SUM(E47)</f>
        <v>2035717</v>
      </c>
      <c r="F46" s="220">
        <f t="shared" ref="F46:R46" si="13">SUM(F47)</f>
        <v>2035717</v>
      </c>
      <c r="G46" s="220">
        <f t="shared" si="13"/>
        <v>0</v>
      </c>
      <c r="H46" s="220">
        <f t="shared" si="13"/>
        <v>0</v>
      </c>
      <c r="I46" s="220">
        <f t="shared" si="13"/>
        <v>0</v>
      </c>
      <c r="J46" s="220">
        <f t="shared" si="13"/>
        <v>100000</v>
      </c>
      <c r="K46" s="220">
        <f t="shared" si="13"/>
        <v>100000</v>
      </c>
      <c r="L46" s="220">
        <f t="shared" si="13"/>
        <v>0</v>
      </c>
      <c r="M46" s="220">
        <f t="shared" si="13"/>
        <v>0</v>
      </c>
      <c r="N46" s="220">
        <f t="shared" si="13"/>
        <v>0</v>
      </c>
      <c r="O46" s="220">
        <f t="shared" si="13"/>
        <v>100000</v>
      </c>
      <c r="P46" s="220">
        <f t="shared" si="13"/>
        <v>0</v>
      </c>
      <c r="Q46" s="220" t="e">
        <f t="shared" si="13"/>
        <v>#REF!</v>
      </c>
      <c r="R46" s="220">
        <f t="shared" si="13"/>
        <v>2135717</v>
      </c>
      <c r="T46" s="57">
        <f t="shared" ref="T46:T47" si="14">SUM(E46,J46)</f>
        <v>2135717</v>
      </c>
    </row>
    <row r="47" spans="1:36" s="3" customFormat="1" ht="47.25" customHeight="1" x14ac:dyDescent="0.3">
      <c r="A47" s="84" t="s">
        <v>191</v>
      </c>
      <c r="B47" s="84"/>
      <c r="C47" s="84"/>
      <c r="D47" s="181" t="s">
        <v>428</v>
      </c>
      <c r="E47" s="94">
        <f t="shared" ref="E47:R47" si="15">SUM(E48:E72)</f>
        <v>2035717</v>
      </c>
      <c r="F47" s="94">
        <f t="shared" si="15"/>
        <v>2035717</v>
      </c>
      <c r="G47" s="94">
        <f t="shared" si="15"/>
        <v>0</v>
      </c>
      <c r="H47" s="94">
        <f t="shared" si="15"/>
        <v>0</v>
      </c>
      <c r="I47" s="94">
        <f t="shared" si="15"/>
        <v>0</v>
      </c>
      <c r="J47" s="94">
        <f t="shared" si="15"/>
        <v>100000</v>
      </c>
      <c r="K47" s="94">
        <f t="shared" si="15"/>
        <v>100000</v>
      </c>
      <c r="L47" s="94">
        <f t="shared" si="15"/>
        <v>0</v>
      </c>
      <c r="M47" s="94">
        <f t="shared" si="15"/>
        <v>0</v>
      </c>
      <c r="N47" s="94">
        <f t="shared" si="15"/>
        <v>0</v>
      </c>
      <c r="O47" s="94">
        <f t="shared" si="15"/>
        <v>100000</v>
      </c>
      <c r="P47" s="94">
        <f t="shared" si="15"/>
        <v>0</v>
      </c>
      <c r="Q47" s="94" t="e">
        <f t="shared" si="15"/>
        <v>#REF!</v>
      </c>
      <c r="R47" s="94">
        <f t="shared" si="15"/>
        <v>2135717</v>
      </c>
      <c r="T47" s="57">
        <f t="shared" si="14"/>
        <v>2135717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</row>
    <row r="48" spans="1:36" s="64" customFormat="1" ht="58.5" customHeight="1" x14ac:dyDescent="0.3">
      <c r="A48" s="27" t="s">
        <v>196</v>
      </c>
      <c r="B48" s="27" t="s">
        <v>152</v>
      </c>
      <c r="C48" s="27" t="s">
        <v>42</v>
      </c>
      <c r="D48" s="59" t="s">
        <v>350</v>
      </c>
      <c r="E48" s="50">
        <f t="shared" ref="E48:E72" si="16">SUM(F48,I48)</f>
        <v>0</v>
      </c>
      <c r="F48" s="51"/>
      <c r="G48" s="203"/>
      <c r="H48" s="203"/>
      <c r="I48" s="203"/>
      <c r="J48" s="202">
        <f t="shared" ref="J48:J71" si="17">SUM(L48,O48)</f>
        <v>100000</v>
      </c>
      <c r="K48" s="202">
        <v>100000</v>
      </c>
      <c r="L48" s="203"/>
      <c r="M48" s="203"/>
      <c r="N48" s="203"/>
      <c r="O48" s="203">
        <v>100000</v>
      </c>
      <c r="P48" s="203"/>
      <c r="Q48" s="203"/>
      <c r="R48" s="202">
        <f t="shared" ref="R48:R62" si="18">SUM(E48,J48)</f>
        <v>100000</v>
      </c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</row>
    <row r="49" spans="1:35" s="3" customFormat="1" ht="37.5" customHeight="1" x14ac:dyDescent="0.3">
      <c r="A49" s="27" t="s">
        <v>433</v>
      </c>
      <c r="B49" s="27" t="s">
        <v>321</v>
      </c>
      <c r="C49" s="27" t="s">
        <v>320</v>
      </c>
      <c r="D49" s="63" t="s">
        <v>319</v>
      </c>
      <c r="E49" s="50">
        <f t="shared" si="16"/>
        <v>397720</v>
      </c>
      <c r="F49" s="50">
        <v>397720</v>
      </c>
      <c r="G49" s="50"/>
      <c r="H49" s="50"/>
      <c r="I49" s="200"/>
      <c r="J49" s="204">
        <f t="shared" si="17"/>
        <v>0</v>
      </c>
      <c r="K49" s="204"/>
      <c r="L49" s="203"/>
      <c r="M49" s="203"/>
      <c r="N49" s="203"/>
      <c r="O49" s="204"/>
      <c r="P49" s="200"/>
      <c r="Q49" s="200"/>
      <c r="R49" s="202">
        <f t="shared" si="18"/>
        <v>397720</v>
      </c>
      <c r="T49" s="96"/>
    </row>
    <row r="50" spans="1:35" s="3" customFormat="1" ht="45.75" hidden="1" customHeight="1" x14ac:dyDescent="0.3">
      <c r="A50" s="27" t="s">
        <v>432</v>
      </c>
      <c r="B50" s="27" t="s">
        <v>306</v>
      </c>
      <c r="C50" s="27" t="s">
        <v>305</v>
      </c>
      <c r="D50" s="59" t="s">
        <v>304</v>
      </c>
      <c r="E50" s="50">
        <f t="shared" si="16"/>
        <v>0</v>
      </c>
      <c r="F50" s="50"/>
      <c r="G50" s="200"/>
      <c r="H50" s="200"/>
      <c r="I50" s="200"/>
      <c r="J50" s="204">
        <f t="shared" si="17"/>
        <v>0</v>
      </c>
      <c r="K50" s="204"/>
      <c r="L50" s="203"/>
      <c r="M50" s="203"/>
      <c r="N50" s="203"/>
      <c r="O50" s="204"/>
      <c r="P50" s="200"/>
      <c r="Q50" s="200"/>
      <c r="R50" s="202">
        <f t="shared" si="18"/>
        <v>0</v>
      </c>
      <c r="T50" s="96"/>
    </row>
    <row r="51" spans="1:35" s="117" customFormat="1" ht="30.75" hidden="1" customHeight="1" x14ac:dyDescent="0.3">
      <c r="A51" s="215"/>
      <c r="B51" s="215"/>
      <c r="C51" s="215"/>
      <c r="D51" s="224" t="s">
        <v>213</v>
      </c>
      <c r="E51" s="50">
        <f t="shared" si="16"/>
        <v>0</v>
      </c>
      <c r="F51" s="218"/>
      <c r="G51" s="218"/>
      <c r="H51" s="218"/>
      <c r="I51" s="225"/>
      <c r="J51" s="213">
        <f t="shared" si="17"/>
        <v>0</v>
      </c>
      <c r="K51" s="213"/>
      <c r="L51" s="209"/>
      <c r="M51" s="209"/>
      <c r="N51" s="209"/>
      <c r="O51" s="213"/>
      <c r="P51" s="225"/>
      <c r="Q51" s="225"/>
      <c r="R51" s="212">
        <f t="shared" si="18"/>
        <v>0</v>
      </c>
      <c r="T51" s="118"/>
    </row>
    <row r="52" spans="1:35" s="100" customFormat="1" ht="36" hidden="1" customHeight="1" x14ac:dyDescent="0.3">
      <c r="A52" s="27" t="s">
        <v>434</v>
      </c>
      <c r="B52" s="27" t="s">
        <v>158</v>
      </c>
      <c r="C52" s="27" t="s">
        <v>77</v>
      </c>
      <c r="D52" s="59" t="s">
        <v>159</v>
      </c>
      <c r="E52" s="50">
        <f t="shared" si="16"/>
        <v>0</v>
      </c>
      <c r="F52" s="203"/>
      <c r="G52" s="203"/>
      <c r="H52" s="203"/>
      <c r="I52" s="203"/>
      <c r="J52" s="204">
        <f t="shared" si="17"/>
        <v>0</v>
      </c>
      <c r="K52" s="204"/>
      <c r="L52" s="203"/>
      <c r="M52" s="203"/>
      <c r="N52" s="203"/>
      <c r="O52" s="204"/>
      <c r="P52" s="203"/>
      <c r="Q52" s="203"/>
      <c r="R52" s="202">
        <f t="shared" si="18"/>
        <v>0</v>
      </c>
      <c r="T52" s="101"/>
    </row>
    <row r="53" spans="1:35" s="100" customFormat="1" ht="35.25" hidden="1" customHeight="1" x14ac:dyDescent="0.3">
      <c r="A53" s="27" t="s">
        <v>435</v>
      </c>
      <c r="B53" s="27" t="s">
        <v>160</v>
      </c>
      <c r="C53" s="27" t="s">
        <v>77</v>
      </c>
      <c r="D53" s="59" t="s">
        <v>161</v>
      </c>
      <c r="E53" s="50">
        <f t="shared" si="16"/>
        <v>0</v>
      </c>
      <c r="F53" s="50"/>
      <c r="G53" s="203"/>
      <c r="H53" s="203"/>
      <c r="I53" s="203"/>
      <c r="J53" s="50">
        <f t="shared" si="17"/>
        <v>0</v>
      </c>
      <c r="K53" s="50"/>
      <c r="L53" s="203"/>
      <c r="M53" s="203"/>
      <c r="N53" s="203"/>
      <c r="O53" s="50"/>
      <c r="P53" s="203"/>
      <c r="Q53" s="203"/>
      <c r="R53" s="202">
        <f t="shared" si="18"/>
        <v>0</v>
      </c>
      <c r="T53" s="101"/>
    </row>
    <row r="54" spans="1:35" s="121" customFormat="1" ht="42.75" hidden="1" customHeight="1" x14ac:dyDescent="0.3">
      <c r="A54" s="215"/>
      <c r="B54" s="215"/>
      <c r="C54" s="215"/>
      <c r="D54" s="224" t="s">
        <v>288</v>
      </c>
      <c r="E54" s="50">
        <f t="shared" si="16"/>
        <v>0</v>
      </c>
      <c r="F54" s="218"/>
      <c r="G54" s="209"/>
      <c r="H54" s="209"/>
      <c r="I54" s="209"/>
      <c r="J54" s="218">
        <f t="shared" si="17"/>
        <v>0</v>
      </c>
      <c r="K54" s="218"/>
      <c r="L54" s="209"/>
      <c r="M54" s="209"/>
      <c r="N54" s="209"/>
      <c r="O54" s="218"/>
      <c r="P54" s="209"/>
      <c r="Q54" s="209"/>
      <c r="R54" s="213">
        <f t="shared" si="18"/>
        <v>0</v>
      </c>
    </row>
    <row r="55" spans="1:35" s="100" customFormat="1" ht="34.5" hidden="1" customHeight="1" x14ac:dyDescent="0.3">
      <c r="A55" s="27" t="s">
        <v>436</v>
      </c>
      <c r="B55" s="27" t="s">
        <v>162</v>
      </c>
      <c r="C55" s="27" t="s">
        <v>77</v>
      </c>
      <c r="D55" s="63" t="s">
        <v>13</v>
      </c>
      <c r="E55" s="50">
        <f t="shared" si="16"/>
        <v>0</v>
      </c>
      <c r="F55" s="50"/>
      <c r="G55" s="50"/>
      <c r="H55" s="50"/>
      <c r="I55" s="200"/>
      <c r="J55" s="204">
        <f t="shared" si="17"/>
        <v>0</v>
      </c>
      <c r="K55" s="204"/>
      <c r="L55" s="203"/>
      <c r="M55" s="203"/>
      <c r="N55" s="203"/>
      <c r="O55" s="204"/>
      <c r="P55" s="200"/>
      <c r="Q55" s="200"/>
      <c r="R55" s="202">
        <f t="shared" si="18"/>
        <v>0</v>
      </c>
      <c r="T55" s="101"/>
    </row>
    <row r="56" spans="1:35" s="64" customFormat="1" ht="36.75" customHeight="1" x14ac:dyDescent="0.3">
      <c r="A56" s="27" t="s">
        <v>437</v>
      </c>
      <c r="B56" s="27" t="s">
        <v>164</v>
      </c>
      <c r="C56" s="27" t="s">
        <v>77</v>
      </c>
      <c r="D56" s="63" t="s">
        <v>163</v>
      </c>
      <c r="E56" s="50">
        <f t="shared" si="16"/>
        <v>27750</v>
      </c>
      <c r="F56" s="50">
        <v>27750</v>
      </c>
      <c r="G56" s="50"/>
      <c r="H56" s="50"/>
      <c r="I56" s="200"/>
      <c r="J56" s="204">
        <f t="shared" si="17"/>
        <v>0</v>
      </c>
      <c r="K56" s="204"/>
      <c r="L56" s="203"/>
      <c r="M56" s="203"/>
      <c r="N56" s="203"/>
      <c r="O56" s="204"/>
      <c r="P56" s="200"/>
      <c r="Q56" s="200"/>
      <c r="R56" s="202">
        <f t="shared" si="18"/>
        <v>27750</v>
      </c>
      <c r="T56" s="97"/>
    </row>
    <row r="57" spans="1:35" s="64" customFormat="1" ht="34.5" hidden="1" customHeight="1" x14ac:dyDescent="0.3">
      <c r="A57" s="61" t="s">
        <v>198</v>
      </c>
      <c r="B57" s="61" t="s">
        <v>197</v>
      </c>
      <c r="C57" s="60" t="s">
        <v>20</v>
      </c>
      <c r="D57" s="71" t="s">
        <v>203</v>
      </c>
      <c r="E57" s="50">
        <f t="shared" si="16"/>
        <v>0</v>
      </c>
      <c r="F57" s="203"/>
      <c r="G57" s="203"/>
      <c r="H57" s="203"/>
      <c r="I57" s="203"/>
      <c r="J57" s="223">
        <f t="shared" si="17"/>
        <v>0</v>
      </c>
      <c r="K57" s="223"/>
      <c r="L57" s="222"/>
      <c r="M57" s="222"/>
      <c r="N57" s="222"/>
      <c r="O57" s="222"/>
      <c r="P57" s="222"/>
      <c r="Q57" s="222"/>
      <c r="R57" s="223">
        <f t="shared" si="18"/>
        <v>0</v>
      </c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</row>
    <row r="58" spans="1:35" s="64" customFormat="1" ht="0.75" hidden="1" customHeight="1" x14ac:dyDescent="0.3">
      <c r="A58" s="61" t="s">
        <v>201</v>
      </c>
      <c r="B58" s="193" t="s">
        <v>200</v>
      </c>
      <c r="C58" s="194" t="s">
        <v>55</v>
      </c>
      <c r="D58" s="71" t="s">
        <v>204</v>
      </c>
      <c r="E58" s="50">
        <f t="shared" si="16"/>
        <v>0</v>
      </c>
      <c r="F58" s="226"/>
      <c r="G58" s="226"/>
      <c r="H58" s="226"/>
      <c r="I58" s="226"/>
      <c r="J58" s="223">
        <f t="shared" si="17"/>
        <v>0</v>
      </c>
      <c r="K58" s="223"/>
      <c r="L58" s="222"/>
      <c r="M58" s="222"/>
      <c r="N58" s="222"/>
      <c r="O58" s="222"/>
      <c r="P58" s="222"/>
      <c r="Q58" s="222"/>
      <c r="R58" s="223">
        <f t="shared" si="18"/>
        <v>0</v>
      </c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</row>
    <row r="59" spans="1:35" s="64" customFormat="1" ht="53.25" customHeight="1" x14ac:dyDescent="0.3">
      <c r="A59" s="61" t="s">
        <v>202</v>
      </c>
      <c r="B59" s="61" t="s">
        <v>199</v>
      </c>
      <c r="C59" s="60" t="s">
        <v>55</v>
      </c>
      <c r="D59" s="195" t="s">
        <v>21</v>
      </c>
      <c r="E59" s="50">
        <f t="shared" si="16"/>
        <v>1069050</v>
      </c>
      <c r="F59" s="226">
        <v>1069050</v>
      </c>
      <c r="G59" s="226"/>
      <c r="H59" s="226"/>
      <c r="I59" s="226"/>
      <c r="J59" s="223">
        <f t="shared" si="17"/>
        <v>0</v>
      </c>
      <c r="K59" s="223"/>
      <c r="L59" s="222"/>
      <c r="M59" s="222"/>
      <c r="N59" s="222"/>
      <c r="O59" s="222"/>
      <c r="P59" s="222"/>
      <c r="Q59" s="222"/>
      <c r="R59" s="223">
        <f t="shared" si="18"/>
        <v>1069050</v>
      </c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</row>
    <row r="60" spans="1:35" s="64" customFormat="1" ht="35.25" hidden="1" customHeight="1" x14ac:dyDescent="0.3">
      <c r="A60" s="61" t="s">
        <v>438</v>
      </c>
      <c r="B60" s="61" t="s">
        <v>439</v>
      </c>
      <c r="C60" s="60" t="s">
        <v>55</v>
      </c>
      <c r="D60" s="195" t="s">
        <v>414</v>
      </c>
      <c r="E60" s="50">
        <f t="shared" si="16"/>
        <v>0</v>
      </c>
      <c r="F60" s="221"/>
      <c r="G60" s="222"/>
      <c r="H60" s="222"/>
      <c r="I60" s="222"/>
      <c r="J60" s="223">
        <f t="shared" si="17"/>
        <v>0</v>
      </c>
      <c r="K60" s="223"/>
      <c r="L60" s="222"/>
      <c r="M60" s="222"/>
      <c r="N60" s="222"/>
      <c r="O60" s="222"/>
      <c r="P60" s="222"/>
      <c r="Q60" s="222"/>
      <c r="R60" s="223">
        <f t="shared" si="18"/>
        <v>0</v>
      </c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</row>
    <row r="61" spans="1:35" s="64" customFormat="1" ht="62.25" hidden="1" customHeight="1" x14ac:dyDescent="0.3">
      <c r="A61" s="61" t="s">
        <v>205</v>
      </c>
      <c r="B61" s="61" t="s">
        <v>146</v>
      </c>
      <c r="C61" s="60" t="s">
        <v>57</v>
      </c>
      <c r="D61" s="71" t="s">
        <v>19</v>
      </c>
      <c r="E61" s="50">
        <f t="shared" si="16"/>
        <v>0</v>
      </c>
      <c r="F61" s="51"/>
      <c r="G61" s="203"/>
      <c r="H61" s="203"/>
      <c r="I61" s="203"/>
      <c r="J61" s="202">
        <f t="shared" si="17"/>
        <v>0</v>
      </c>
      <c r="K61" s="202"/>
      <c r="L61" s="200"/>
      <c r="M61" s="203"/>
      <c r="N61" s="203"/>
      <c r="O61" s="200"/>
      <c r="P61" s="227"/>
      <c r="Q61" s="226"/>
      <c r="R61" s="223">
        <f t="shared" si="18"/>
        <v>0</v>
      </c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</row>
    <row r="62" spans="1:35" s="64" customFormat="1" ht="33.75" hidden="1" customHeight="1" x14ac:dyDescent="0.3">
      <c r="A62" s="61" t="s">
        <v>207</v>
      </c>
      <c r="B62" s="61" t="s">
        <v>147</v>
      </c>
      <c r="C62" s="54" t="s">
        <v>56</v>
      </c>
      <c r="D62" s="71" t="s">
        <v>206</v>
      </c>
      <c r="E62" s="50">
        <f t="shared" si="16"/>
        <v>0</v>
      </c>
      <c r="F62" s="51"/>
      <c r="G62" s="51"/>
      <c r="H62" s="51"/>
      <c r="I62" s="51"/>
      <c r="J62" s="202">
        <f t="shared" si="17"/>
        <v>0</v>
      </c>
      <c r="K62" s="202"/>
      <c r="L62" s="51"/>
      <c r="M62" s="51"/>
      <c r="N62" s="51"/>
      <c r="O62" s="202"/>
      <c r="P62" s="51"/>
      <c r="Q62" s="51" t="e">
        <f>SUM(#REF!)</f>
        <v>#REF!</v>
      </c>
      <c r="R62" s="202">
        <f t="shared" si="18"/>
        <v>0</v>
      </c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</row>
    <row r="63" spans="1:35" s="64" customFormat="1" ht="33.75" hidden="1" customHeight="1" x14ac:dyDescent="0.3">
      <c r="A63" s="27" t="s">
        <v>440</v>
      </c>
      <c r="B63" s="27" t="s">
        <v>167</v>
      </c>
      <c r="C63" s="27" t="s">
        <v>49</v>
      </c>
      <c r="D63" s="107" t="s">
        <v>478</v>
      </c>
      <c r="E63" s="50">
        <f t="shared" si="16"/>
        <v>0</v>
      </c>
      <c r="F63" s="51"/>
      <c r="G63" s="51"/>
      <c r="H63" s="51"/>
      <c r="I63" s="51"/>
      <c r="J63" s="204">
        <f t="shared" si="17"/>
        <v>0</v>
      </c>
      <c r="K63" s="204"/>
      <c r="L63" s="51"/>
      <c r="M63" s="51"/>
      <c r="N63" s="51"/>
      <c r="O63" s="204"/>
      <c r="P63" s="51"/>
      <c r="Q63" s="51"/>
      <c r="R63" s="202">
        <f>SUM(E63,J63)</f>
        <v>0</v>
      </c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</row>
    <row r="64" spans="1:35" s="64" customFormat="1" ht="75.75" hidden="1" customHeight="1" x14ac:dyDescent="0.3">
      <c r="A64" s="108" t="s">
        <v>441</v>
      </c>
      <c r="B64" s="143">
        <v>3124</v>
      </c>
      <c r="C64" s="228">
        <v>1040</v>
      </c>
      <c r="D64" s="229" t="s">
        <v>442</v>
      </c>
      <c r="E64" s="50">
        <f t="shared" si="16"/>
        <v>0</v>
      </c>
      <c r="F64" s="221"/>
      <c r="G64" s="222"/>
      <c r="H64" s="222"/>
      <c r="I64" s="222"/>
      <c r="J64" s="223">
        <f t="shared" si="17"/>
        <v>0</v>
      </c>
      <c r="K64" s="223"/>
      <c r="L64" s="222"/>
      <c r="M64" s="222"/>
      <c r="N64" s="222"/>
      <c r="O64" s="223"/>
      <c r="P64" s="222"/>
      <c r="Q64" s="222"/>
      <c r="R64" s="223">
        <f>SUM(E64,J64)</f>
        <v>0</v>
      </c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</row>
    <row r="65" spans="1:124" s="98" customFormat="1" ht="38.25" hidden="1" customHeight="1" x14ac:dyDescent="0.3">
      <c r="A65" s="27" t="s">
        <v>443</v>
      </c>
      <c r="B65" s="27" t="s">
        <v>139</v>
      </c>
      <c r="C65" s="27" t="s">
        <v>49</v>
      </c>
      <c r="D65" s="107" t="s">
        <v>170</v>
      </c>
      <c r="E65" s="50">
        <f t="shared" si="16"/>
        <v>0</v>
      </c>
      <c r="F65" s="51"/>
      <c r="G65" s="51"/>
      <c r="H65" s="51"/>
      <c r="I65" s="51"/>
      <c r="J65" s="50">
        <f t="shared" si="17"/>
        <v>0</v>
      </c>
      <c r="K65" s="50"/>
      <c r="L65" s="51"/>
      <c r="M65" s="51"/>
      <c r="N65" s="51"/>
      <c r="O65" s="50"/>
      <c r="P65" s="51"/>
      <c r="Q65" s="51"/>
      <c r="R65" s="51">
        <f>SUM(E65,J65)</f>
        <v>0</v>
      </c>
      <c r="T65" s="99"/>
    </row>
    <row r="66" spans="1:124" s="64" customFormat="1" ht="27.75" hidden="1" customHeight="1" x14ac:dyDescent="0.3">
      <c r="A66" s="27" t="s">
        <v>444</v>
      </c>
      <c r="B66" s="27" t="s">
        <v>168</v>
      </c>
      <c r="C66" s="27" t="s">
        <v>49</v>
      </c>
      <c r="D66" s="107" t="s">
        <v>169</v>
      </c>
      <c r="E66" s="50">
        <f t="shared" si="16"/>
        <v>0</v>
      </c>
      <c r="F66" s="51"/>
      <c r="G66" s="203"/>
      <c r="H66" s="202"/>
      <c r="I66" s="202"/>
      <c r="J66" s="204">
        <f t="shared" si="17"/>
        <v>0</v>
      </c>
      <c r="K66" s="204"/>
      <c r="L66" s="203"/>
      <c r="M66" s="203"/>
      <c r="N66" s="203"/>
      <c r="O66" s="204"/>
      <c r="P66" s="203"/>
      <c r="Q66" s="203"/>
      <c r="R66" s="51">
        <f>SUM(E66,J66)</f>
        <v>0</v>
      </c>
      <c r="T66" s="97"/>
    </row>
    <row r="67" spans="1:124" s="64" customFormat="1" ht="78" hidden="1" customHeight="1" x14ac:dyDescent="0.3">
      <c r="A67" s="69" t="s">
        <v>209</v>
      </c>
      <c r="B67" s="69" t="s">
        <v>141</v>
      </c>
      <c r="C67" s="54" t="s">
        <v>56</v>
      </c>
      <c r="D67" s="62" t="s">
        <v>208</v>
      </c>
      <c r="E67" s="50">
        <f t="shared" si="16"/>
        <v>0</v>
      </c>
      <c r="F67" s="50"/>
      <c r="G67" s="230"/>
      <c r="H67" s="230"/>
      <c r="I67" s="230"/>
      <c r="J67" s="202">
        <f t="shared" si="17"/>
        <v>0</v>
      </c>
      <c r="K67" s="202"/>
      <c r="L67" s="230"/>
      <c r="M67" s="230"/>
      <c r="N67" s="230"/>
      <c r="O67" s="202"/>
      <c r="P67" s="230"/>
      <c r="Q67" s="230"/>
      <c r="R67" s="204">
        <f>SUM(J67,E67)</f>
        <v>0</v>
      </c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</row>
    <row r="68" spans="1:124" s="64" customFormat="1" ht="55.5" customHeight="1" x14ac:dyDescent="0.3">
      <c r="A68" s="69" t="s">
        <v>210</v>
      </c>
      <c r="B68" s="69" t="s">
        <v>211</v>
      </c>
      <c r="C68" s="54" t="s">
        <v>20</v>
      </c>
      <c r="D68" s="62" t="s">
        <v>351</v>
      </c>
      <c r="E68" s="50">
        <f t="shared" si="16"/>
        <v>41197</v>
      </c>
      <c r="F68" s="50">
        <v>41197</v>
      </c>
      <c r="G68" s="230"/>
      <c r="H68" s="230"/>
      <c r="I68" s="230"/>
      <c r="J68" s="202">
        <f t="shared" si="17"/>
        <v>0</v>
      </c>
      <c r="K68" s="202"/>
      <c r="L68" s="230"/>
      <c r="M68" s="230"/>
      <c r="N68" s="230"/>
      <c r="O68" s="202"/>
      <c r="P68" s="230"/>
      <c r="Q68" s="230"/>
      <c r="R68" s="204">
        <f>SUM(J68,E68)</f>
        <v>41197</v>
      </c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</row>
    <row r="69" spans="1:124" s="64" customFormat="1" ht="36" customHeight="1" x14ac:dyDescent="0.3">
      <c r="A69" s="61" t="s">
        <v>212</v>
      </c>
      <c r="B69" s="61" t="s">
        <v>171</v>
      </c>
      <c r="C69" s="54" t="s">
        <v>48</v>
      </c>
      <c r="D69" s="62" t="s">
        <v>172</v>
      </c>
      <c r="E69" s="50">
        <f t="shared" si="16"/>
        <v>500000</v>
      </c>
      <c r="F69" s="51">
        <v>500000</v>
      </c>
      <c r="G69" s="203"/>
      <c r="H69" s="203"/>
      <c r="I69" s="203"/>
      <c r="J69" s="202">
        <f t="shared" si="17"/>
        <v>0</v>
      </c>
      <c r="K69" s="202"/>
      <c r="L69" s="203"/>
      <c r="M69" s="203"/>
      <c r="N69" s="203"/>
      <c r="O69" s="202"/>
      <c r="P69" s="203"/>
      <c r="Q69" s="203"/>
      <c r="R69" s="202">
        <f>SUM(E69,J69)</f>
        <v>500000</v>
      </c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</row>
    <row r="70" spans="1:124" s="161" customFormat="1" ht="38.25" hidden="1" customHeight="1" x14ac:dyDescent="0.3">
      <c r="A70" s="189" t="s">
        <v>445</v>
      </c>
      <c r="B70" s="189" t="s">
        <v>302</v>
      </c>
      <c r="C70" s="190" t="s">
        <v>274</v>
      </c>
      <c r="D70" s="62" t="s">
        <v>303</v>
      </c>
      <c r="E70" s="50">
        <f t="shared" si="16"/>
        <v>0</v>
      </c>
      <c r="F70" s="221"/>
      <c r="G70" s="222"/>
      <c r="H70" s="222"/>
      <c r="I70" s="222"/>
      <c r="J70" s="223">
        <f t="shared" si="17"/>
        <v>0</v>
      </c>
      <c r="K70" s="223"/>
      <c r="L70" s="222"/>
      <c r="M70" s="222"/>
      <c r="N70" s="222"/>
      <c r="O70" s="223"/>
      <c r="P70" s="222"/>
      <c r="Q70" s="222"/>
      <c r="R70" s="202">
        <f t="shared" ref="R70:R72" si="19">SUM(E70,J70)</f>
        <v>0</v>
      </c>
      <c r="S70" s="196"/>
      <c r="T70" s="370"/>
      <c r="U70" s="322"/>
      <c r="V70" s="196"/>
      <c r="W70" s="196"/>
      <c r="X70" s="196"/>
      <c r="Y70" s="196"/>
      <c r="Z70" s="196"/>
      <c r="AA70" s="196"/>
      <c r="AB70" s="196"/>
      <c r="AC70" s="196"/>
      <c r="AD70" s="196"/>
      <c r="AE70" s="196"/>
      <c r="AF70" s="196"/>
      <c r="AG70" s="196"/>
      <c r="AH70" s="196"/>
      <c r="AI70" s="196"/>
      <c r="AJ70" s="196"/>
      <c r="AK70" s="196"/>
      <c r="AL70" s="196"/>
      <c r="AM70" s="196"/>
      <c r="AN70" s="196"/>
      <c r="AO70" s="196"/>
      <c r="AP70" s="196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323"/>
      <c r="DA70" s="160"/>
      <c r="DB70" s="160"/>
      <c r="DC70" s="160"/>
      <c r="DD70" s="160"/>
      <c r="DE70" s="160"/>
      <c r="DF70" s="160"/>
      <c r="DG70" s="160"/>
      <c r="DH70" s="160"/>
      <c r="DI70" s="160"/>
      <c r="DJ70" s="160"/>
      <c r="DK70" s="160"/>
      <c r="DL70" s="160"/>
      <c r="DM70" s="160"/>
      <c r="DN70" s="160"/>
      <c r="DO70" s="160"/>
      <c r="DP70" s="160"/>
      <c r="DQ70" s="160"/>
      <c r="DR70" s="160"/>
      <c r="DS70" s="160"/>
      <c r="DT70" s="160"/>
    </row>
    <row r="71" spans="1:124" s="4" customFormat="1" ht="27.75" hidden="1" customHeight="1" x14ac:dyDescent="0.3">
      <c r="A71" s="27" t="s">
        <v>483</v>
      </c>
      <c r="B71" s="27" t="s">
        <v>421</v>
      </c>
      <c r="C71" s="27" t="s">
        <v>423</v>
      </c>
      <c r="D71" s="107" t="s">
        <v>425</v>
      </c>
      <c r="E71" s="50">
        <f t="shared" si="16"/>
        <v>0</v>
      </c>
      <c r="F71" s="221"/>
      <c r="G71" s="222"/>
      <c r="H71" s="222"/>
      <c r="I71" s="222"/>
      <c r="J71" s="202">
        <f t="shared" si="17"/>
        <v>0</v>
      </c>
      <c r="K71" s="223"/>
      <c r="L71" s="222"/>
      <c r="M71" s="222"/>
      <c r="N71" s="222"/>
      <c r="O71" s="223"/>
      <c r="P71" s="222"/>
      <c r="Q71" s="222"/>
      <c r="R71" s="202">
        <f t="shared" si="19"/>
        <v>0</v>
      </c>
      <c r="S71" s="196"/>
      <c r="T71" s="196"/>
      <c r="U71" s="196"/>
      <c r="V71" s="196"/>
      <c r="W71" s="196"/>
      <c r="X71" s="196"/>
      <c r="Y71" s="196"/>
      <c r="Z71" s="196"/>
      <c r="AA71" s="196"/>
      <c r="AB71" s="196"/>
      <c r="AC71" s="196"/>
      <c r="AD71" s="196"/>
      <c r="AE71" s="196"/>
      <c r="AF71" s="196"/>
      <c r="AG71" s="196"/>
      <c r="AH71" s="196"/>
      <c r="AI71" s="196"/>
      <c r="AJ71" s="196"/>
      <c r="AK71" s="196"/>
      <c r="AL71" s="196"/>
      <c r="AM71" s="196"/>
      <c r="AN71" s="196"/>
      <c r="AO71" s="196"/>
      <c r="AP71" s="196"/>
    </row>
    <row r="72" spans="1:124" s="4" customFormat="1" ht="27.75" hidden="1" customHeight="1" x14ac:dyDescent="0.3">
      <c r="A72" s="27" t="s">
        <v>503</v>
      </c>
      <c r="B72" s="27" t="s">
        <v>488</v>
      </c>
      <c r="C72" s="27" t="s">
        <v>52</v>
      </c>
      <c r="D72" s="107" t="s">
        <v>250</v>
      </c>
      <c r="E72" s="50">
        <f t="shared" si="16"/>
        <v>0</v>
      </c>
      <c r="F72" s="221"/>
      <c r="G72" s="222"/>
      <c r="H72" s="222"/>
      <c r="I72" s="222"/>
      <c r="J72" s="202"/>
      <c r="K72" s="223"/>
      <c r="L72" s="222"/>
      <c r="M72" s="222"/>
      <c r="N72" s="222"/>
      <c r="O72" s="223"/>
      <c r="P72" s="222"/>
      <c r="Q72" s="222"/>
      <c r="R72" s="202">
        <f t="shared" si="19"/>
        <v>0</v>
      </c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  <c r="AD72" s="196"/>
      <c r="AE72" s="196"/>
      <c r="AF72" s="196"/>
      <c r="AG72" s="196"/>
      <c r="AH72" s="196"/>
      <c r="AI72" s="196"/>
      <c r="AJ72" s="196"/>
      <c r="AK72" s="196"/>
      <c r="AL72" s="196"/>
      <c r="AM72" s="196"/>
      <c r="AN72" s="196"/>
      <c r="AO72" s="196"/>
      <c r="AP72" s="196"/>
    </row>
    <row r="73" spans="1:124" s="3" customFormat="1" ht="56.25" customHeight="1" x14ac:dyDescent="0.3">
      <c r="A73" s="84" t="s">
        <v>22</v>
      </c>
      <c r="B73" s="84"/>
      <c r="C73" s="84"/>
      <c r="D73" s="95" t="s">
        <v>405</v>
      </c>
      <c r="E73" s="94">
        <f>SUM(E74)</f>
        <v>130476</v>
      </c>
      <c r="F73" s="220">
        <f t="shared" ref="F73:R73" si="20">SUM(F74)</f>
        <v>130476</v>
      </c>
      <c r="G73" s="220">
        <f t="shared" si="20"/>
        <v>0</v>
      </c>
      <c r="H73" s="220">
        <f t="shared" si="20"/>
        <v>-15000</v>
      </c>
      <c r="I73" s="220">
        <f t="shared" si="20"/>
        <v>0</v>
      </c>
      <c r="J73" s="220">
        <f t="shared" si="20"/>
        <v>312220</v>
      </c>
      <c r="K73" s="220">
        <f t="shared" si="20"/>
        <v>312220</v>
      </c>
      <c r="L73" s="220">
        <f t="shared" si="20"/>
        <v>0</v>
      </c>
      <c r="M73" s="220">
        <f t="shared" si="20"/>
        <v>0</v>
      </c>
      <c r="N73" s="220">
        <f t="shared" si="20"/>
        <v>0</v>
      </c>
      <c r="O73" s="220">
        <f t="shared" si="20"/>
        <v>312220</v>
      </c>
      <c r="P73" s="220">
        <f t="shared" si="20"/>
        <v>0</v>
      </c>
      <c r="Q73" s="220">
        <f t="shared" si="20"/>
        <v>0</v>
      </c>
      <c r="R73" s="220">
        <f t="shared" si="20"/>
        <v>442696</v>
      </c>
      <c r="S73" s="4"/>
      <c r="T73" s="57">
        <f t="shared" ref="T73:T74" si="21">SUM(E73,J73)</f>
        <v>442696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</row>
    <row r="74" spans="1:124" s="3" customFormat="1" ht="56.25" customHeight="1" x14ac:dyDescent="0.3">
      <c r="A74" s="84" t="s">
        <v>23</v>
      </c>
      <c r="B74" s="84"/>
      <c r="C74" s="84"/>
      <c r="D74" s="95" t="s">
        <v>405</v>
      </c>
      <c r="E74" s="94">
        <f>SUM(E75:E88)</f>
        <v>130476</v>
      </c>
      <c r="F74" s="94">
        <f t="shared" ref="F74:R74" si="22">SUM(F75:F88)</f>
        <v>130476</v>
      </c>
      <c r="G74" s="94">
        <f t="shared" si="22"/>
        <v>0</v>
      </c>
      <c r="H74" s="94">
        <f t="shared" si="22"/>
        <v>-15000</v>
      </c>
      <c r="I74" s="94">
        <f t="shared" si="22"/>
        <v>0</v>
      </c>
      <c r="J74" s="94">
        <f t="shared" si="22"/>
        <v>312220</v>
      </c>
      <c r="K74" s="94">
        <f t="shared" si="22"/>
        <v>312220</v>
      </c>
      <c r="L74" s="94">
        <f t="shared" si="22"/>
        <v>0</v>
      </c>
      <c r="M74" s="94">
        <f t="shared" si="22"/>
        <v>0</v>
      </c>
      <c r="N74" s="94">
        <f t="shared" si="22"/>
        <v>0</v>
      </c>
      <c r="O74" s="94">
        <f t="shared" si="22"/>
        <v>312220</v>
      </c>
      <c r="P74" s="94">
        <f t="shared" si="22"/>
        <v>0</v>
      </c>
      <c r="Q74" s="94">
        <f t="shared" si="22"/>
        <v>0</v>
      </c>
      <c r="R74" s="94">
        <f t="shared" si="22"/>
        <v>442696</v>
      </c>
      <c r="T74" s="57">
        <f t="shared" si="21"/>
        <v>442696</v>
      </c>
    </row>
    <row r="75" spans="1:124" s="3" customFormat="1" ht="55.5" customHeight="1" x14ac:dyDescent="0.3">
      <c r="A75" s="27" t="s">
        <v>216</v>
      </c>
      <c r="B75" s="27" t="s">
        <v>152</v>
      </c>
      <c r="C75" s="27" t="s">
        <v>42</v>
      </c>
      <c r="D75" s="59" t="s">
        <v>350</v>
      </c>
      <c r="E75" s="50">
        <f t="shared" ref="E75:E88" si="23">SUM(F75,I75)</f>
        <v>0</v>
      </c>
      <c r="F75" s="50"/>
      <c r="G75" s="50"/>
      <c r="H75" s="203"/>
      <c r="I75" s="203"/>
      <c r="J75" s="204">
        <f t="shared" ref="J75:J88" si="24">SUM(L75,O75)</f>
        <v>-13200</v>
      </c>
      <c r="K75" s="203">
        <v>-13200</v>
      </c>
      <c r="L75" s="203"/>
      <c r="M75" s="203"/>
      <c r="N75" s="203"/>
      <c r="O75" s="203">
        <v>-13200</v>
      </c>
      <c r="P75" s="203"/>
      <c r="Q75" s="200"/>
      <c r="R75" s="202">
        <f>SUM(J75,E75)</f>
        <v>-13200</v>
      </c>
    </row>
    <row r="76" spans="1:124" s="77" customFormat="1" ht="27" hidden="1" customHeight="1" x14ac:dyDescent="0.3">
      <c r="A76" s="54" t="s">
        <v>355</v>
      </c>
      <c r="B76" s="54" t="s">
        <v>356</v>
      </c>
      <c r="C76" s="54" t="s">
        <v>45</v>
      </c>
      <c r="D76" s="177" t="s">
        <v>446</v>
      </c>
      <c r="E76" s="50">
        <f t="shared" si="23"/>
        <v>0</v>
      </c>
      <c r="F76" s="50"/>
      <c r="G76" s="50"/>
      <c r="H76" s="202"/>
      <c r="I76" s="231"/>
      <c r="J76" s="50">
        <f>SUM(L76,O76)</f>
        <v>0</v>
      </c>
      <c r="K76" s="51"/>
      <c r="L76" s="51"/>
      <c r="M76" s="51"/>
      <c r="N76" s="51"/>
      <c r="O76" s="51"/>
      <c r="P76" s="51"/>
      <c r="Q76" s="51"/>
      <c r="R76" s="51">
        <f>SUM(J76,E76)</f>
        <v>0</v>
      </c>
    </row>
    <row r="77" spans="1:124" s="64" customFormat="1" ht="29.25" hidden="1" customHeight="1" x14ac:dyDescent="0.3">
      <c r="A77" s="27" t="s">
        <v>447</v>
      </c>
      <c r="B77" s="27" t="s">
        <v>168</v>
      </c>
      <c r="C77" s="27" t="s">
        <v>49</v>
      </c>
      <c r="D77" s="107" t="s">
        <v>169</v>
      </c>
      <c r="E77" s="50">
        <f t="shared" si="23"/>
        <v>0</v>
      </c>
      <c r="F77" s="51"/>
      <c r="G77" s="51"/>
      <c r="H77" s="202"/>
      <c r="I77" s="202"/>
      <c r="J77" s="204">
        <f>SUM(L77,O77)</f>
        <v>0</v>
      </c>
      <c r="K77" s="204"/>
      <c r="L77" s="203"/>
      <c r="M77" s="203"/>
      <c r="N77" s="203"/>
      <c r="O77" s="204"/>
      <c r="P77" s="203"/>
      <c r="Q77" s="203"/>
      <c r="R77" s="51">
        <f>SUM(E77,J77)</f>
        <v>0</v>
      </c>
      <c r="T77" s="97"/>
    </row>
    <row r="78" spans="1:124" s="3" customFormat="1" ht="8.25" hidden="1" customHeight="1" x14ac:dyDescent="0.3">
      <c r="A78" s="54" t="s">
        <v>448</v>
      </c>
      <c r="B78" s="27" t="s">
        <v>140</v>
      </c>
      <c r="C78" s="54" t="s">
        <v>49</v>
      </c>
      <c r="D78" s="80" t="s">
        <v>15</v>
      </c>
      <c r="E78" s="50">
        <f t="shared" si="23"/>
        <v>0</v>
      </c>
      <c r="F78" s="51"/>
      <c r="G78" s="51"/>
      <c r="H78" s="202"/>
      <c r="I78" s="202"/>
      <c r="J78" s="204">
        <f>SUM(L78,O78)</f>
        <v>0</v>
      </c>
      <c r="K78" s="204"/>
      <c r="L78" s="203"/>
      <c r="M78" s="203"/>
      <c r="N78" s="203"/>
      <c r="O78" s="204"/>
      <c r="P78" s="203"/>
      <c r="Q78" s="203"/>
      <c r="R78" s="202">
        <f>SUM(E78,J78)</f>
        <v>0</v>
      </c>
      <c r="T78" s="96"/>
    </row>
    <row r="79" spans="1:124" s="45" customFormat="1" ht="27" customHeight="1" x14ac:dyDescent="0.3">
      <c r="A79" s="54" t="s">
        <v>215</v>
      </c>
      <c r="B79" s="54" t="s">
        <v>217</v>
      </c>
      <c r="C79" s="54" t="s">
        <v>58</v>
      </c>
      <c r="D79" s="177" t="s">
        <v>214</v>
      </c>
      <c r="E79" s="50">
        <f t="shared" si="23"/>
        <v>-22306</v>
      </c>
      <c r="F79" s="50">
        <v>-22306</v>
      </c>
      <c r="G79" s="50"/>
      <c r="H79" s="202"/>
      <c r="I79" s="202"/>
      <c r="J79" s="204">
        <f t="shared" si="24"/>
        <v>272306</v>
      </c>
      <c r="K79" s="202">
        <v>272306</v>
      </c>
      <c r="L79" s="202"/>
      <c r="M79" s="202"/>
      <c r="N79" s="202"/>
      <c r="O79" s="202">
        <v>272306</v>
      </c>
      <c r="P79" s="202"/>
      <c r="Q79" s="202"/>
      <c r="R79" s="202">
        <f t="shared" ref="R79:R88" si="25">SUM(J79,E79)</f>
        <v>250000</v>
      </c>
    </row>
    <row r="80" spans="1:124" s="45" customFormat="1" ht="57.75" customHeight="1" x14ac:dyDescent="0.3">
      <c r="A80" s="54" t="s">
        <v>218</v>
      </c>
      <c r="B80" s="54" t="s">
        <v>148</v>
      </c>
      <c r="C80" s="54" t="s">
        <v>59</v>
      </c>
      <c r="D80" s="63" t="s">
        <v>219</v>
      </c>
      <c r="E80" s="50">
        <f t="shared" si="23"/>
        <v>91780</v>
      </c>
      <c r="F80" s="50">
        <v>91780</v>
      </c>
      <c r="G80" s="50"/>
      <c r="H80" s="202"/>
      <c r="I80" s="202"/>
      <c r="J80" s="204">
        <f t="shared" si="24"/>
        <v>40000</v>
      </c>
      <c r="K80" s="202">
        <v>40000</v>
      </c>
      <c r="L80" s="202"/>
      <c r="M80" s="202"/>
      <c r="N80" s="202"/>
      <c r="O80" s="202">
        <v>40000</v>
      </c>
      <c r="P80" s="202"/>
      <c r="Q80" s="202"/>
      <c r="R80" s="202">
        <f t="shared" si="25"/>
        <v>131780</v>
      </c>
    </row>
    <row r="81" spans="1:36" s="45" customFormat="1" ht="37.5" customHeight="1" x14ac:dyDescent="0.3">
      <c r="A81" s="86" t="s">
        <v>220</v>
      </c>
      <c r="B81" s="86" t="s">
        <v>221</v>
      </c>
      <c r="C81" s="86" t="s">
        <v>60</v>
      </c>
      <c r="D81" s="92" t="s">
        <v>222</v>
      </c>
      <c r="E81" s="50">
        <f t="shared" si="23"/>
        <v>-33190</v>
      </c>
      <c r="F81" s="50">
        <v>-33190</v>
      </c>
      <c r="G81" s="204"/>
      <c r="H81" s="204">
        <v>-15000</v>
      </c>
      <c r="I81" s="204"/>
      <c r="J81" s="204">
        <f t="shared" si="24"/>
        <v>33190</v>
      </c>
      <c r="K81" s="202">
        <v>33190</v>
      </c>
      <c r="L81" s="204"/>
      <c r="M81" s="204"/>
      <c r="N81" s="204"/>
      <c r="O81" s="204">
        <v>33190</v>
      </c>
      <c r="P81" s="204"/>
      <c r="Q81" s="202"/>
      <c r="R81" s="202">
        <f t="shared" si="25"/>
        <v>0</v>
      </c>
    </row>
    <row r="82" spans="1:36" s="45" customFormat="1" ht="25.5" hidden="1" customHeight="1" x14ac:dyDescent="0.3">
      <c r="A82" s="86" t="s">
        <v>224</v>
      </c>
      <c r="B82" s="86" t="s">
        <v>225</v>
      </c>
      <c r="C82" s="86" t="s">
        <v>60</v>
      </c>
      <c r="D82" s="93" t="s">
        <v>223</v>
      </c>
      <c r="E82" s="50">
        <f t="shared" si="23"/>
        <v>0</v>
      </c>
      <c r="F82" s="50"/>
      <c r="G82" s="202"/>
      <c r="H82" s="202"/>
      <c r="I82" s="202"/>
      <c r="J82" s="204">
        <f t="shared" si="24"/>
        <v>0</v>
      </c>
      <c r="K82" s="202"/>
      <c r="L82" s="202"/>
      <c r="M82" s="202"/>
      <c r="N82" s="202"/>
      <c r="O82" s="204"/>
      <c r="P82" s="202"/>
      <c r="Q82" s="202"/>
      <c r="R82" s="202">
        <f t="shared" si="25"/>
        <v>0</v>
      </c>
    </row>
    <row r="83" spans="1:36" s="64" customFormat="1" ht="35.25" hidden="1" customHeight="1" x14ac:dyDescent="0.3">
      <c r="A83" s="86" t="s">
        <v>449</v>
      </c>
      <c r="B83" s="27" t="s">
        <v>142</v>
      </c>
      <c r="C83" s="178" t="s">
        <v>47</v>
      </c>
      <c r="D83" s="71" t="s">
        <v>17</v>
      </c>
      <c r="E83" s="50">
        <f t="shared" si="23"/>
        <v>0</v>
      </c>
      <c r="F83" s="50"/>
      <c r="G83" s="230"/>
      <c r="H83" s="230"/>
      <c r="I83" s="230"/>
      <c r="J83" s="204">
        <f t="shared" si="24"/>
        <v>0</v>
      </c>
      <c r="K83" s="202"/>
      <c r="L83" s="230"/>
      <c r="M83" s="230"/>
      <c r="N83" s="230"/>
      <c r="O83" s="204"/>
      <c r="P83" s="230"/>
      <c r="Q83" s="230"/>
      <c r="R83" s="202">
        <f t="shared" si="25"/>
        <v>0</v>
      </c>
      <c r="T83" s="97"/>
    </row>
    <row r="84" spans="1:36" s="64" customFormat="1" ht="36.75" hidden="1" customHeight="1" x14ac:dyDescent="0.3">
      <c r="A84" s="27" t="s">
        <v>450</v>
      </c>
      <c r="B84" s="27" t="s">
        <v>143</v>
      </c>
      <c r="C84" s="108" t="s">
        <v>47</v>
      </c>
      <c r="D84" s="71" t="s">
        <v>16</v>
      </c>
      <c r="E84" s="50">
        <f t="shared" si="23"/>
        <v>0</v>
      </c>
      <c r="F84" s="51"/>
      <c r="G84" s="203"/>
      <c r="H84" s="203"/>
      <c r="I84" s="203"/>
      <c r="J84" s="204">
        <f t="shared" si="24"/>
        <v>0</v>
      </c>
      <c r="K84" s="202"/>
      <c r="L84" s="206"/>
      <c r="M84" s="206"/>
      <c r="N84" s="206"/>
      <c r="O84" s="204"/>
      <c r="P84" s="206"/>
      <c r="Q84" s="206"/>
      <c r="R84" s="202">
        <f t="shared" si="25"/>
        <v>0</v>
      </c>
      <c r="T84" s="97"/>
    </row>
    <row r="85" spans="1:36" s="64" customFormat="1" ht="54.75" hidden="1" customHeight="1" x14ac:dyDescent="0.3">
      <c r="A85" s="27" t="s">
        <v>515</v>
      </c>
      <c r="B85" s="27" t="s">
        <v>516</v>
      </c>
      <c r="C85" s="108" t="s">
        <v>47</v>
      </c>
      <c r="D85" s="71" t="s">
        <v>517</v>
      </c>
      <c r="E85" s="368">
        <f t="shared" si="23"/>
        <v>0</v>
      </c>
      <c r="F85" s="369"/>
      <c r="G85" s="203"/>
      <c r="H85" s="203"/>
      <c r="I85" s="203"/>
      <c r="J85" s="204">
        <f t="shared" si="24"/>
        <v>0</v>
      </c>
      <c r="K85" s="202"/>
      <c r="L85" s="206"/>
      <c r="M85" s="206"/>
      <c r="N85" s="206"/>
      <c r="O85" s="204"/>
      <c r="P85" s="206"/>
      <c r="Q85" s="206"/>
      <c r="R85" s="325">
        <f t="shared" si="25"/>
        <v>0</v>
      </c>
      <c r="T85" s="97"/>
    </row>
    <row r="86" spans="1:36" s="64" customFormat="1" ht="57.75" customHeight="1" x14ac:dyDescent="0.3">
      <c r="A86" s="27" t="s">
        <v>451</v>
      </c>
      <c r="B86" s="27" t="s">
        <v>300</v>
      </c>
      <c r="C86" s="108" t="s">
        <v>47</v>
      </c>
      <c r="D86" s="71" t="s">
        <v>301</v>
      </c>
      <c r="E86" s="50">
        <f t="shared" si="23"/>
        <v>74116</v>
      </c>
      <c r="F86" s="51">
        <v>74116</v>
      </c>
      <c r="G86" s="203"/>
      <c r="H86" s="203"/>
      <c r="I86" s="203"/>
      <c r="J86" s="204">
        <f t="shared" si="24"/>
        <v>0</v>
      </c>
      <c r="K86" s="202"/>
      <c r="L86" s="206"/>
      <c r="M86" s="206"/>
      <c r="N86" s="206"/>
      <c r="O86" s="204"/>
      <c r="P86" s="206"/>
      <c r="Q86" s="206"/>
      <c r="R86" s="202">
        <f t="shared" si="25"/>
        <v>74116</v>
      </c>
      <c r="T86" s="97"/>
    </row>
    <row r="87" spans="1:36" s="64" customFormat="1" ht="28.5" customHeight="1" x14ac:dyDescent="0.3">
      <c r="A87" s="27" t="s">
        <v>504</v>
      </c>
      <c r="B87" s="27" t="s">
        <v>505</v>
      </c>
      <c r="C87" s="108" t="s">
        <v>506</v>
      </c>
      <c r="D87" s="71" t="s">
        <v>507</v>
      </c>
      <c r="E87" s="50">
        <f t="shared" si="23"/>
        <v>20076</v>
      </c>
      <c r="F87" s="51">
        <v>20076</v>
      </c>
      <c r="G87" s="203"/>
      <c r="H87" s="203"/>
      <c r="I87" s="203"/>
      <c r="J87" s="204">
        <f t="shared" si="24"/>
        <v>-20076</v>
      </c>
      <c r="K87" s="202">
        <v>-20076</v>
      </c>
      <c r="L87" s="206"/>
      <c r="M87" s="206"/>
      <c r="N87" s="206"/>
      <c r="O87" s="204">
        <v>-20076</v>
      </c>
      <c r="P87" s="206"/>
      <c r="Q87" s="206"/>
      <c r="R87" s="202">
        <f t="shared" si="25"/>
        <v>0</v>
      </c>
      <c r="T87" s="97"/>
    </row>
    <row r="88" spans="1:36" s="64" customFormat="1" ht="36.75" hidden="1" customHeight="1" x14ac:dyDescent="0.3">
      <c r="A88" s="27" t="s">
        <v>532</v>
      </c>
      <c r="B88" s="27" t="s">
        <v>279</v>
      </c>
      <c r="C88" s="108" t="s">
        <v>65</v>
      </c>
      <c r="D88" s="71" t="s">
        <v>280</v>
      </c>
      <c r="E88" s="50">
        <f t="shared" si="23"/>
        <v>0</v>
      </c>
      <c r="F88" s="51"/>
      <c r="G88" s="203"/>
      <c r="H88" s="203"/>
      <c r="I88" s="203"/>
      <c r="J88" s="204">
        <f t="shared" si="24"/>
        <v>0</v>
      </c>
      <c r="K88" s="202"/>
      <c r="L88" s="206"/>
      <c r="M88" s="206"/>
      <c r="N88" s="206"/>
      <c r="O88" s="204"/>
      <c r="P88" s="206"/>
      <c r="Q88" s="206"/>
      <c r="R88" s="202">
        <f t="shared" si="25"/>
        <v>0</v>
      </c>
      <c r="T88" s="97"/>
    </row>
    <row r="89" spans="1:36" s="81" customFormat="1" ht="59.25" customHeight="1" x14ac:dyDescent="0.3">
      <c r="A89" s="84" t="s">
        <v>376</v>
      </c>
      <c r="B89" s="167"/>
      <c r="C89" s="167"/>
      <c r="D89" s="95" t="s">
        <v>377</v>
      </c>
      <c r="E89" s="94">
        <f>SUM(E90)</f>
        <v>787797</v>
      </c>
      <c r="F89" s="94">
        <f t="shared" ref="F89:Q89" si="26">SUM(F90)</f>
        <v>617865</v>
      </c>
      <c r="G89" s="94">
        <f t="shared" si="26"/>
        <v>0</v>
      </c>
      <c r="H89" s="94">
        <f t="shared" si="26"/>
        <v>0</v>
      </c>
      <c r="I89" s="94">
        <f t="shared" si="26"/>
        <v>169932</v>
      </c>
      <c r="J89" s="342">
        <f t="shared" si="26"/>
        <v>1653370</v>
      </c>
      <c r="K89" s="342">
        <f t="shared" si="26"/>
        <v>1653370</v>
      </c>
      <c r="L89" s="329">
        <f t="shared" si="26"/>
        <v>0</v>
      </c>
      <c r="M89" s="329">
        <f t="shared" si="26"/>
        <v>0</v>
      </c>
      <c r="N89" s="329">
        <f t="shared" si="26"/>
        <v>0</v>
      </c>
      <c r="O89" s="342">
        <f t="shared" si="26"/>
        <v>1653370</v>
      </c>
      <c r="P89" s="342">
        <f t="shared" si="26"/>
        <v>0</v>
      </c>
      <c r="Q89" s="342">
        <f t="shared" si="26"/>
        <v>0</v>
      </c>
      <c r="R89" s="342">
        <f>SUM(J89,E89)</f>
        <v>2441167</v>
      </c>
      <c r="T89" s="57">
        <f t="shared" ref="T89" si="27">SUM(E89,J89)</f>
        <v>2441167</v>
      </c>
    </row>
    <row r="90" spans="1:36" s="81" customFormat="1" ht="63" customHeight="1" x14ac:dyDescent="0.3">
      <c r="A90" s="84" t="s">
        <v>378</v>
      </c>
      <c r="B90" s="167"/>
      <c r="C90" s="167"/>
      <c r="D90" s="95" t="s">
        <v>377</v>
      </c>
      <c r="E90" s="94">
        <f>SUM(E91:E110)</f>
        <v>787797</v>
      </c>
      <c r="F90" s="94">
        <f t="shared" ref="F90:V90" si="28">SUM(F91:F110)</f>
        <v>617865</v>
      </c>
      <c r="G90" s="94">
        <f t="shared" si="28"/>
        <v>0</v>
      </c>
      <c r="H90" s="94">
        <f t="shared" si="28"/>
        <v>0</v>
      </c>
      <c r="I90" s="94">
        <f t="shared" si="28"/>
        <v>169932</v>
      </c>
      <c r="J90" s="342">
        <f t="shared" si="28"/>
        <v>1653370</v>
      </c>
      <c r="K90" s="342">
        <f t="shared" si="28"/>
        <v>1653370</v>
      </c>
      <c r="L90" s="329">
        <f t="shared" si="28"/>
        <v>0</v>
      </c>
      <c r="M90" s="329">
        <f t="shared" si="28"/>
        <v>0</v>
      </c>
      <c r="N90" s="329">
        <f t="shared" si="28"/>
        <v>0</v>
      </c>
      <c r="O90" s="342">
        <f t="shared" si="28"/>
        <v>1653370</v>
      </c>
      <c r="P90" s="342">
        <f t="shared" si="28"/>
        <v>0</v>
      </c>
      <c r="Q90" s="342">
        <f t="shared" si="28"/>
        <v>0</v>
      </c>
      <c r="R90" s="342">
        <f t="shared" si="28"/>
        <v>2441167</v>
      </c>
      <c r="S90" s="327">
        <f t="shared" si="28"/>
        <v>0</v>
      </c>
      <c r="T90" s="327">
        <f t="shared" si="28"/>
        <v>0</v>
      </c>
      <c r="U90" s="327">
        <f t="shared" si="28"/>
        <v>0</v>
      </c>
      <c r="V90" s="327">
        <f t="shared" si="28"/>
        <v>0</v>
      </c>
      <c r="W90" s="328"/>
      <c r="X90" s="328"/>
    </row>
    <row r="91" spans="1:36" s="81" customFormat="1" ht="71.25" hidden="1" customHeight="1" x14ac:dyDescent="0.3">
      <c r="A91" s="108" t="s">
        <v>540</v>
      </c>
      <c r="B91" s="143">
        <v>3124</v>
      </c>
      <c r="C91" s="228">
        <v>1040</v>
      </c>
      <c r="D91" s="229" t="s">
        <v>442</v>
      </c>
      <c r="E91" s="50">
        <f t="shared" ref="E91:E99" si="29">SUM(F91,I91)</f>
        <v>0</v>
      </c>
      <c r="F91" s="202"/>
      <c r="G91" s="202"/>
      <c r="H91" s="202"/>
      <c r="I91" s="202"/>
      <c r="J91" s="204">
        <f t="shared" ref="J91:J105" si="30">SUM(L91,O91)</f>
        <v>0</v>
      </c>
      <c r="K91" s="202"/>
      <c r="L91" s="202"/>
      <c r="M91" s="202"/>
      <c r="N91" s="202"/>
      <c r="O91" s="202"/>
      <c r="P91" s="202"/>
      <c r="Q91" s="202"/>
      <c r="R91" s="51">
        <f>SUM(J91,E91)</f>
        <v>0</v>
      </c>
    </row>
    <row r="92" spans="1:36" s="163" customFormat="1" ht="57.75" customHeight="1" x14ac:dyDescent="0.3">
      <c r="A92" s="54" t="s">
        <v>452</v>
      </c>
      <c r="B92" s="54" t="s">
        <v>360</v>
      </c>
      <c r="C92" s="60" t="s">
        <v>44</v>
      </c>
      <c r="D92" s="71" t="s">
        <v>481</v>
      </c>
      <c r="E92" s="50">
        <f t="shared" si="29"/>
        <v>612865</v>
      </c>
      <c r="F92" s="50">
        <v>612865</v>
      </c>
      <c r="G92" s="50"/>
      <c r="H92" s="204"/>
      <c r="I92" s="204"/>
      <c r="J92" s="204">
        <f t="shared" si="30"/>
        <v>0</v>
      </c>
      <c r="K92" s="51"/>
      <c r="L92" s="51"/>
      <c r="M92" s="51"/>
      <c r="N92" s="51"/>
      <c r="O92" s="51"/>
      <c r="P92" s="204"/>
      <c r="Q92" s="204"/>
      <c r="R92" s="51">
        <f t="shared" ref="R92:R93" si="31">SUM(J92,E92)</f>
        <v>612865</v>
      </c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</row>
    <row r="93" spans="1:36" s="163" customFormat="1" ht="46.5" hidden="1" customHeight="1" x14ac:dyDescent="0.3">
      <c r="A93" s="54" t="s">
        <v>535</v>
      </c>
      <c r="B93" s="27" t="s">
        <v>321</v>
      </c>
      <c r="C93" s="27" t="s">
        <v>320</v>
      </c>
      <c r="D93" s="63" t="s">
        <v>319</v>
      </c>
      <c r="E93" s="50">
        <f t="shared" si="29"/>
        <v>0</v>
      </c>
      <c r="F93" s="50"/>
      <c r="G93" s="50"/>
      <c r="H93" s="204"/>
      <c r="I93" s="204"/>
      <c r="J93" s="204">
        <f t="shared" si="30"/>
        <v>0</v>
      </c>
      <c r="K93" s="51"/>
      <c r="L93" s="51"/>
      <c r="M93" s="51"/>
      <c r="N93" s="51"/>
      <c r="O93" s="51"/>
      <c r="P93" s="204"/>
      <c r="Q93" s="204"/>
      <c r="R93" s="51">
        <f t="shared" si="31"/>
        <v>0</v>
      </c>
      <c r="S93" s="162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</row>
    <row r="94" spans="1:36" s="81" customFormat="1" ht="46.5" hidden="1" customHeight="1" x14ac:dyDescent="0.3">
      <c r="A94" s="54" t="s">
        <v>417</v>
      </c>
      <c r="B94" s="54" t="s">
        <v>227</v>
      </c>
      <c r="C94" s="27" t="s">
        <v>274</v>
      </c>
      <c r="D94" s="137" t="s">
        <v>228</v>
      </c>
      <c r="E94" s="50">
        <f t="shared" si="29"/>
        <v>0</v>
      </c>
      <c r="F94" s="202"/>
      <c r="G94" s="202"/>
      <c r="H94" s="202"/>
      <c r="I94" s="202"/>
      <c r="J94" s="204">
        <f t="shared" si="30"/>
        <v>0</v>
      </c>
      <c r="K94" s="202"/>
      <c r="L94" s="202"/>
      <c r="M94" s="202"/>
      <c r="N94" s="202"/>
      <c r="O94" s="202"/>
      <c r="P94" s="202"/>
      <c r="Q94" s="202"/>
      <c r="R94" s="51">
        <f>SUM(E94,J94)</f>
        <v>0</v>
      </c>
    </row>
    <row r="95" spans="1:36" s="81" customFormat="1" ht="46.5" hidden="1" customHeight="1" x14ac:dyDescent="0.3">
      <c r="A95" s="54" t="s">
        <v>524</v>
      </c>
      <c r="B95" s="54" t="s">
        <v>525</v>
      </c>
      <c r="C95" s="27" t="s">
        <v>50</v>
      </c>
      <c r="D95" s="109" t="s">
        <v>527</v>
      </c>
      <c r="E95" s="50">
        <f t="shared" si="29"/>
        <v>0</v>
      </c>
      <c r="F95" s="202"/>
      <c r="G95" s="202"/>
      <c r="H95" s="202"/>
      <c r="I95" s="202"/>
      <c r="J95" s="204">
        <f t="shared" si="30"/>
        <v>0</v>
      </c>
      <c r="K95" s="202"/>
      <c r="L95" s="202"/>
      <c r="M95" s="202"/>
      <c r="N95" s="202"/>
      <c r="O95" s="202"/>
      <c r="P95" s="202"/>
      <c r="Q95" s="202"/>
      <c r="R95" s="51">
        <f>SUM(E95,J95)</f>
        <v>0</v>
      </c>
    </row>
    <row r="96" spans="1:36" s="81" customFormat="1" ht="36.75" hidden="1" customHeight="1" x14ac:dyDescent="0.3">
      <c r="A96" s="54" t="s">
        <v>398</v>
      </c>
      <c r="B96" s="54" t="s">
        <v>277</v>
      </c>
      <c r="C96" s="27" t="s">
        <v>50</v>
      </c>
      <c r="D96" s="137" t="s">
        <v>278</v>
      </c>
      <c r="E96" s="50">
        <f t="shared" si="29"/>
        <v>0</v>
      </c>
      <c r="F96" s="202"/>
      <c r="G96" s="202"/>
      <c r="H96" s="202"/>
      <c r="I96" s="202"/>
      <c r="J96" s="204">
        <f t="shared" si="30"/>
        <v>0</v>
      </c>
      <c r="K96" s="204"/>
      <c r="L96" s="203"/>
      <c r="M96" s="203"/>
      <c r="N96" s="203"/>
      <c r="O96" s="204"/>
      <c r="P96" s="202"/>
      <c r="Q96" s="202"/>
      <c r="R96" s="51">
        <f>SUM(E96,J96)</f>
        <v>0</v>
      </c>
    </row>
    <row r="97" spans="1:42" s="145" customFormat="1" ht="27.75" hidden="1" customHeight="1" x14ac:dyDescent="0.3">
      <c r="A97" s="153" t="s">
        <v>453</v>
      </c>
      <c r="B97" s="153" t="s">
        <v>261</v>
      </c>
      <c r="C97" s="150" t="s">
        <v>50</v>
      </c>
      <c r="D97" s="65" t="s">
        <v>455</v>
      </c>
      <c r="E97" s="207">
        <f t="shared" si="29"/>
        <v>0</v>
      </c>
      <c r="F97" s="231"/>
      <c r="G97" s="231"/>
      <c r="H97" s="231"/>
      <c r="I97" s="231"/>
      <c r="J97" s="204">
        <f t="shared" si="30"/>
        <v>0</v>
      </c>
      <c r="K97" s="231"/>
      <c r="L97" s="231"/>
      <c r="M97" s="231"/>
      <c r="N97" s="231"/>
      <c r="O97" s="231"/>
      <c r="P97" s="231"/>
      <c r="Q97" s="231"/>
      <c r="R97" s="82">
        <f t="shared" ref="R97:R98" si="32">SUM(E97,J97)</f>
        <v>0</v>
      </c>
    </row>
    <row r="98" spans="1:42" s="81" customFormat="1" ht="36" hidden="1" customHeight="1" x14ac:dyDescent="0.3">
      <c r="A98" s="54" t="s">
        <v>454</v>
      </c>
      <c r="B98" s="54" t="s">
        <v>307</v>
      </c>
      <c r="C98" s="27" t="s">
        <v>50</v>
      </c>
      <c r="D98" s="137" t="s">
        <v>308</v>
      </c>
      <c r="E98" s="50">
        <f t="shared" si="29"/>
        <v>0</v>
      </c>
      <c r="F98" s="202"/>
      <c r="G98" s="202"/>
      <c r="H98" s="202"/>
      <c r="I98" s="202"/>
      <c r="J98" s="204">
        <f t="shared" si="30"/>
        <v>0</v>
      </c>
      <c r="K98" s="202"/>
      <c r="L98" s="202"/>
      <c r="M98" s="202"/>
      <c r="N98" s="202"/>
      <c r="O98" s="202"/>
      <c r="P98" s="202"/>
      <c r="Q98" s="202"/>
      <c r="R98" s="51">
        <f t="shared" si="32"/>
        <v>0</v>
      </c>
    </row>
    <row r="99" spans="1:42" s="145" customFormat="1" ht="27.75" hidden="1" customHeight="1" x14ac:dyDescent="0.3">
      <c r="A99" s="153" t="s">
        <v>380</v>
      </c>
      <c r="B99" s="153" t="s">
        <v>276</v>
      </c>
      <c r="C99" s="150" t="s">
        <v>50</v>
      </c>
      <c r="D99" s="65" t="s">
        <v>275</v>
      </c>
      <c r="E99" s="207">
        <f t="shared" si="29"/>
        <v>0</v>
      </c>
      <c r="F99" s="231"/>
      <c r="G99" s="231"/>
      <c r="H99" s="231"/>
      <c r="I99" s="231"/>
      <c r="J99" s="204">
        <f t="shared" si="30"/>
        <v>0</v>
      </c>
      <c r="K99" s="231"/>
      <c r="L99" s="231"/>
      <c r="M99" s="231"/>
      <c r="N99" s="231"/>
      <c r="O99" s="231"/>
      <c r="P99" s="231"/>
      <c r="Q99" s="231"/>
      <c r="R99" s="82">
        <f>SUM(E99,J99)</f>
        <v>0</v>
      </c>
    </row>
    <row r="100" spans="1:42" s="3" customFormat="1" ht="36.75" customHeight="1" x14ac:dyDescent="0.3">
      <c r="A100" s="27" t="s">
        <v>456</v>
      </c>
      <c r="B100" s="27" t="s">
        <v>173</v>
      </c>
      <c r="C100" s="27" t="s">
        <v>50</v>
      </c>
      <c r="D100" s="109" t="s">
        <v>174</v>
      </c>
      <c r="E100" s="50">
        <f>SUM(F100,I100)</f>
        <v>-249600</v>
      </c>
      <c r="F100" s="50"/>
      <c r="G100" s="203"/>
      <c r="H100" s="203"/>
      <c r="I100" s="50">
        <v>-249600</v>
      </c>
      <c r="J100" s="204">
        <f t="shared" si="30"/>
        <v>1080000</v>
      </c>
      <c r="K100" s="204">
        <v>1080000</v>
      </c>
      <c r="L100" s="203"/>
      <c r="M100" s="203"/>
      <c r="N100" s="203"/>
      <c r="O100" s="204">
        <v>1080000</v>
      </c>
      <c r="P100" s="203"/>
      <c r="Q100" s="203"/>
      <c r="R100" s="202">
        <f>SUM(E100,J100)</f>
        <v>830400</v>
      </c>
      <c r="T100" s="96"/>
    </row>
    <row r="101" spans="1:42" s="81" customFormat="1" ht="39" hidden="1" customHeight="1" x14ac:dyDescent="0.3">
      <c r="A101" s="54" t="s">
        <v>381</v>
      </c>
      <c r="B101" s="54" t="s">
        <v>382</v>
      </c>
      <c r="C101" s="27" t="s">
        <v>383</v>
      </c>
      <c r="D101" s="137" t="s">
        <v>384</v>
      </c>
      <c r="E101" s="50">
        <f t="shared" ref="E101:E109" si="33">SUM(F101,I101)</f>
        <v>0</v>
      </c>
      <c r="F101" s="202"/>
      <c r="G101" s="202"/>
      <c r="H101" s="202"/>
      <c r="I101" s="202"/>
      <c r="J101" s="204">
        <f t="shared" si="30"/>
        <v>0</v>
      </c>
      <c r="K101" s="202"/>
      <c r="L101" s="202"/>
      <c r="M101" s="202"/>
      <c r="N101" s="202"/>
      <c r="O101" s="202"/>
      <c r="P101" s="202"/>
      <c r="Q101" s="202"/>
      <c r="R101" s="202">
        <f t="shared" ref="R101:R104" si="34">SUM(E101,J101)</f>
        <v>0</v>
      </c>
    </row>
    <row r="102" spans="1:42" s="145" customFormat="1" ht="27.75" hidden="1" customHeight="1" x14ac:dyDescent="0.3">
      <c r="A102" s="153" t="s">
        <v>385</v>
      </c>
      <c r="B102" s="153" t="s">
        <v>144</v>
      </c>
      <c r="C102" s="150" t="s">
        <v>230</v>
      </c>
      <c r="D102" s="65" t="s">
        <v>229</v>
      </c>
      <c r="E102" s="50">
        <f t="shared" si="33"/>
        <v>0</v>
      </c>
      <c r="F102" s="231"/>
      <c r="G102" s="231"/>
      <c r="H102" s="231"/>
      <c r="I102" s="231"/>
      <c r="J102" s="204">
        <f t="shared" si="30"/>
        <v>0</v>
      </c>
      <c r="K102" s="231"/>
      <c r="L102" s="231"/>
      <c r="M102" s="231"/>
      <c r="N102" s="231"/>
      <c r="O102" s="231"/>
      <c r="P102" s="231"/>
      <c r="Q102" s="231"/>
      <c r="R102" s="202">
        <f t="shared" si="34"/>
        <v>0</v>
      </c>
    </row>
    <row r="103" spans="1:42" s="145" customFormat="1" ht="27.75" hidden="1" customHeight="1" x14ac:dyDescent="0.3">
      <c r="A103" s="153" t="s">
        <v>386</v>
      </c>
      <c r="B103" s="153" t="s">
        <v>282</v>
      </c>
      <c r="C103" s="150" t="s">
        <v>230</v>
      </c>
      <c r="D103" s="65" t="s">
        <v>387</v>
      </c>
      <c r="E103" s="50">
        <f t="shared" si="33"/>
        <v>0</v>
      </c>
      <c r="F103" s="231"/>
      <c r="G103" s="231"/>
      <c r="H103" s="231"/>
      <c r="I103" s="231"/>
      <c r="J103" s="204">
        <f t="shared" si="30"/>
        <v>0</v>
      </c>
      <c r="K103" s="231"/>
      <c r="L103" s="231"/>
      <c r="M103" s="231"/>
      <c r="N103" s="231"/>
      <c r="O103" s="231"/>
      <c r="P103" s="231"/>
      <c r="Q103" s="231"/>
      <c r="R103" s="202">
        <f t="shared" si="34"/>
        <v>0</v>
      </c>
    </row>
    <row r="104" spans="1:42" s="81" customFormat="1" ht="27.75" customHeight="1" x14ac:dyDescent="0.3">
      <c r="A104" s="54" t="s">
        <v>548</v>
      </c>
      <c r="B104" s="54" t="s">
        <v>550</v>
      </c>
      <c r="C104" s="27" t="s">
        <v>230</v>
      </c>
      <c r="D104" s="137" t="s">
        <v>549</v>
      </c>
      <c r="E104" s="50">
        <f t="shared" si="33"/>
        <v>0</v>
      </c>
      <c r="F104" s="202"/>
      <c r="G104" s="202"/>
      <c r="H104" s="202"/>
      <c r="I104" s="202"/>
      <c r="J104" s="204">
        <f t="shared" si="30"/>
        <v>510000</v>
      </c>
      <c r="K104" s="202">
        <v>510000</v>
      </c>
      <c r="L104" s="202"/>
      <c r="M104" s="202"/>
      <c r="N104" s="202"/>
      <c r="O104" s="202">
        <v>510000</v>
      </c>
      <c r="P104" s="202"/>
      <c r="Q104" s="202"/>
      <c r="R104" s="202">
        <f t="shared" si="34"/>
        <v>510000</v>
      </c>
    </row>
    <row r="105" spans="1:42" s="81" customFormat="1" ht="42" hidden="1" customHeight="1" x14ac:dyDescent="0.3">
      <c r="A105" s="54" t="s">
        <v>508</v>
      </c>
      <c r="B105" s="54" t="s">
        <v>509</v>
      </c>
      <c r="C105" s="27" t="s">
        <v>54</v>
      </c>
      <c r="D105" s="137" t="s">
        <v>510</v>
      </c>
      <c r="E105" s="50">
        <f t="shared" si="33"/>
        <v>0</v>
      </c>
      <c r="F105" s="202"/>
      <c r="G105" s="202"/>
      <c r="H105" s="202"/>
      <c r="I105" s="202"/>
      <c r="J105" s="204">
        <f t="shared" si="30"/>
        <v>0</v>
      </c>
      <c r="K105" s="202"/>
      <c r="L105" s="202"/>
      <c r="M105" s="202"/>
      <c r="N105" s="202"/>
      <c r="O105" s="202"/>
      <c r="P105" s="202"/>
      <c r="Q105" s="202"/>
      <c r="R105" s="51">
        <f t="shared" ref="R105:R106" si="35">SUM(E105,J105)</f>
        <v>0</v>
      </c>
    </row>
    <row r="106" spans="1:42" s="81" customFormat="1" ht="39" hidden="1" customHeight="1" x14ac:dyDescent="0.3">
      <c r="A106" s="54" t="s">
        <v>551</v>
      </c>
      <c r="B106" s="54" t="s">
        <v>552</v>
      </c>
      <c r="C106" s="27" t="s">
        <v>230</v>
      </c>
      <c r="D106" s="232" t="s">
        <v>553</v>
      </c>
      <c r="E106" s="50">
        <f t="shared" si="33"/>
        <v>0</v>
      </c>
      <c r="F106" s="51"/>
      <c r="G106" s="51"/>
      <c r="H106" s="51"/>
      <c r="I106" s="51"/>
      <c r="J106" s="204">
        <f t="shared" ref="J106:J108" si="36">SUM(L106,O106)</f>
        <v>0</v>
      </c>
      <c r="K106" s="51"/>
      <c r="L106" s="51"/>
      <c r="M106" s="51"/>
      <c r="N106" s="51"/>
      <c r="O106" s="51"/>
      <c r="P106" s="51"/>
      <c r="Q106" s="51"/>
      <c r="R106" s="51">
        <f t="shared" si="35"/>
        <v>0</v>
      </c>
    </row>
    <row r="107" spans="1:42" s="81" customFormat="1" ht="58.5" customHeight="1" x14ac:dyDescent="0.3">
      <c r="A107" s="54" t="s">
        <v>388</v>
      </c>
      <c r="B107" s="54" t="s">
        <v>232</v>
      </c>
      <c r="C107" s="27" t="s">
        <v>51</v>
      </c>
      <c r="D107" s="137" t="s">
        <v>231</v>
      </c>
      <c r="E107" s="50">
        <f t="shared" si="33"/>
        <v>419532</v>
      </c>
      <c r="F107" s="202"/>
      <c r="G107" s="202"/>
      <c r="H107" s="202"/>
      <c r="I107" s="202">
        <v>419532</v>
      </c>
      <c r="J107" s="204">
        <f t="shared" si="36"/>
        <v>0</v>
      </c>
      <c r="K107" s="325"/>
      <c r="L107" s="325"/>
      <c r="M107" s="325"/>
      <c r="N107" s="325"/>
      <c r="O107" s="202"/>
      <c r="P107" s="202"/>
      <c r="Q107" s="202"/>
      <c r="R107" s="369">
        <f>SUM(E107,J107)</f>
        <v>419532</v>
      </c>
    </row>
    <row r="108" spans="1:42" s="81" customFormat="1" ht="31.5" customHeight="1" x14ac:dyDescent="0.3">
      <c r="A108" s="54" t="s">
        <v>613</v>
      </c>
      <c r="B108" s="27" t="s">
        <v>505</v>
      </c>
      <c r="C108" s="108" t="s">
        <v>506</v>
      </c>
      <c r="D108" s="71" t="s">
        <v>507</v>
      </c>
      <c r="E108" s="50">
        <f t="shared" si="33"/>
        <v>5000</v>
      </c>
      <c r="F108" s="616">
        <v>5000</v>
      </c>
      <c r="G108" s="202"/>
      <c r="H108" s="202"/>
      <c r="I108" s="616"/>
      <c r="J108" s="204">
        <f t="shared" si="36"/>
        <v>0</v>
      </c>
      <c r="K108" s="325"/>
      <c r="L108" s="325"/>
      <c r="M108" s="325"/>
      <c r="N108" s="325"/>
      <c r="O108" s="202"/>
      <c r="P108" s="617"/>
      <c r="Q108" s="223"/>
      <c r="R108" s="51">
        <f>SUM(E108,J108)</f>
        <v>5000</v>
      </c>
    </row>
    <row r="109" spans="1:42" s="4" customFormat="1" ht="30" customHeight="1" x14ac:dyDescent="0.3">
      <c r="A109" s="27" t="s">
        <v>484</v>
      </c>
      <c r="B109" s="27" t="s">
        <v>421</v>
      </c>
      <c r="C109" s="27" t="s">
        <v>423</v>
      </c>
      <c r="D109" s="107" t="s">
        <v>425</v>
      </c>
      <c r="E109" s="50">
        <f t="shared" si="33"/>
        <v>0</v>
      </c>
      <c r="F109" s="388"/>
      <c r="G109" s="203"/>
      <c r="H109" s="203"/>
      <c r="I109" s="389"/>
      <c r="J109" s="202">
        <f t="shared" ref="J109" si="37">SUM(L109,O109)</f>
        <v>63370</v>
      </c>
      <c r="K109" s="202">
        <v>63370</v>
      </c>
      <c r="L109" s="203"/>
      <c r="M109" s="203"/>
      <c r="N109" s="203"/>
      <c r="O109" s="202">
        <v>63370</v>
      </c>
      <c r="P109" s="386"/>
      <c r="Q109" s="222"/>
      <c r="R109" s="202">
        <f t="shared" ref="R109" si="38">SUM(E109,J109)</f>
        <v>63370</v>
      </c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</row>
    <row r="110" spans="1:42" s="3" customFormat="1" ht="32.25" hidden="1" customHeight="1" x14ac:dyDescent="0.3">
      <c r="A110" s="27" t="s">
        <v>416</v>
      </c>
      <c r="B110" s="27" t="s">
        <v>279</v>
      </c>
      <c r="C110" s="27" t="s">
        <v>65</v>
      </c>
      <c r="D110" s="59" t="s">
        <v>280</v>
      </c>
      <c r="E110" s="50">
        <f t="shared" ref="E110" si="39">SUM(F110,I110)</f>
        <v>0</v>
      </c>
      <c r="F110" s="387"/>
      <c r="G110" s="226"/>
      <c r="H110" s="226"/>
      <c r="I110" s="226"/>
      <c r="J110" s="390">
        <f>SUM(L110,O110)</f>
        <v>0</v>
      </c>
      <c r="K110" s="390"/>
      <c r="L110" s="226"/>
      <c r="M110" s="226"/>
      <c r="N110" s="226"/>
      <c r="O110" s="390"/>
      <c r="P110" s="203"/>
      <c r="Q110" s="203"/>
      <c r="R110" s="202">
        <f>SUM(E110,J110)</f>
        <v>0</v>
      </c>
      <c r="T110" s="96"/>
    </row>
    <row r="111" spans="1:42" s="81" customFormat="1" ht="42" hidden="1" customHeight="1" x14ac:dyDescent="0.3">
      <c r="A111" s="84" t="s">
        <v>389</v>
      </c>
      <c r="B111" s="167"/>
      <c r="C111" s="167"/>
      <c r="D111" s="95" t="s">
        <v>390</v>
      </c>
      <c r="E111" s="94">
        <f>SUM(E112)</f>
        <v>0</v>
      </c>
      <c r="F111" s="94">
        <f t="shared" ref="F111:Q111" si="40">SUM(F112)</f>
        <v>0</v>
      </c>
      <c r="G111" s="94">
        <f t="shared" si="40"/>
        <v>0</v>
      </c>
      <c r="H111" s="94">
        <f t="shared" si="40"/>
        <v>0</v>
      </c>
      <c r="I111" s="94">
        <f t="shared" si="40"/>
        <v>0</v>
      </c>
      <c r="J111" s="94">
        <f t="shared" si="40"/>
        <v>0</v>
      </c>
      <c r="K111" s="94">
        <f t="shared" si="40"/>
        <v>0</v>
      </c>
      <c r="L111" s="94">
        <f t="shared" si="40"/>
        <v>0</v>
      </c>
      <c r="M111" s="94">
        <f t="shared" si="40"/>
        <v>0</v>
      </c>
      <c r="N111" s="94">
        <f t="shared" si="40"/>
        <v>0</v>
      </c>
      <c r="O111" s="94">
        <f t="shared" si="40"/>
        <v>0</v>
      </c>
      <c r="P111" s="94">
        <f t="shared" si="40"/>
        <v>0</v>
      </c>
      <c r="Q111" s="94">
        <f t="shared" si="40"/>
        <v>0</v>
      </c>
      <c r="R111" s="326">
        <f t="shared" ref="R111:R118" si="41">SUM(J111,E111)</f>
        <v>0</v>
      </c>
      <c r="T111" s="57">
        <f t="shared" ref="T111:T112" si="42">SUM(E111,J111)</f>
        <v>0</v>
      </c>
    </row>
    <row r="112" spans="1:42" s="81" customFormat="1" ht="41.25" hidden="1" customHeight="1" x14ac:dyDescent="0.3">
      <c r="A112" s="84" t="s">
        <v>391</v>
      </c>
      <c r="B112" s="167"/>
      <c r="C112" s="167"/>
      <c r="D112" s="95" t="s">
        <v>390</v>
      </c>
      <c r="E112" s="94">
        <f>SUM(E113:E115)</f>
        <v>0</v>
      </c>
      <c r="F112" s="94">
        <f t="shared" ref="F112:R112" si="43">SUM(F113:F115)</f>
        <v>0</v>
      </c>
      <c r="G112" s="94">
        <f t="shared" si="43"/>
        <v>0</v>
      </c>
      <c r="H112" s="94">
        <f t="shared" si="43"/>
        <v>0</v>
      </c>
      <c r="I112" s="94">
        <f t="shared" si="43"/>
        <v>0</v>
      </c>
      <c r="J112" s="94">
        <f t="shared" si="43"/>
        <v>0</v>
      </c>
      <c r="K112" s="94">
        <f t="shared" si="43"/>
        <v>0</v>
      </c>
      <c r="L112" s="94">
        <f t="shared" si="43"/>
        <v>0</v>
      </c>
      <c r="M112" s="94">
        <f t="shared" si="43"/>
        <v>0</v>
      </c>
      <c r="N112" s="94">
        <f t="shared" si="43"/>
        <v>0</v>
      </c>
      <c r="O112" s="94">
        <f t="shared" si="43"/>
        <v>0</v>
      </c>
      <c r="P112" s="94">
        <f t="shared" si="43"/>
        <v>0</v>
      </c>
      <c r="Q112" s="94">
        <f t="shared" si="43"/>
        <v>0</v>
      </c>
      <c r="R112" s="326">
        <f t="shared" si="43"/>
        <v>0</v>
      </c>
      <c r="T112" s="57">
        <f t="shared" si="42"/>
        <v>0</v>
      </c>
    </row>
    <row r="113" spans="1:222" s="81" customFormat="1" ht="56.25" hidden="1" customHeight="1" x14ac:dyDescent="0.3">
      <c r="A113" s="54" t="s">
        <v>392</v>
      </c>
      <c r="B113" s="54" t="s">
        <v>152</v>
      </c>
      <c r="C113" s="27" t="s">
        <v>42</v>
      </c>
      <c r="D113" s="171" t="s">
        <v>361</v>
      </c>
      <c r="E113" s="51">
        <f>SUM(F113,I113)</f>
        <v>0</v>
      </c>
      <c r="F113" s="202"/>
      <c r="G113" s="202"/>
      <c r="H113" s="202"/>
      <c r="I113" s="202"/>
      <c r="J113" s="50">
        <f>SUM(L113,O113)</f>
        <v>0</v>
      </c>
      <c r="K113" s="202"/>
      <c r="L113" s="202"/>
      <c r="M113" s="202"/>
      <c r="N113" s="202"/>
      <c r="O113" s="202"/>
      <c r="P113" s="202"/>
      <c r="Q113" s="202"/>
      <c r="R113" s="51">
        <f t="shared" si="41"/>
        <v>0</v>
      </c>
    </row>
    <row r="114" spans="1:222" s="81" customFormat="1" ht="36.75" hidden="1" customHeight="1" x14ac:dyDescent="0.3">
      <c r="A114" s="54" t="s">
        <v>393</v>
      </c>
      <c r="B114" s="54" t="s">
        <v>248</v>
      </c>
      <c r="C114" s="27" t="s">
        <v>230</v>
      </c>
      <c r="D114" s="137" t="s">
        <v>247</v>
      </c>
      <c r="E114" s="51">
        <f t="shared" ref="E114:E115" si="44">SUM(F114,I114)</f>
        <v>0</v>
      </c>
      <c r="F114" s="202"/>
      <c r="G114" s="202"/>
      <c r="H114" s="202"/>
      <c r="I114" s="202"/>
      <c r="J114" s="50">
        <f>SUM(L114,O114)</f>
        <v>0</v>
      </c>
      <c r="K114" s="202"/>
      <c r="L114" s="202"/>
      <c r="M114" s="202"/>
      <c r="N114" s="202"/>
      <c r="O114" s="202"/>
      <c r="P114" s="202"/>
      <c r="Q114" s="202"/>
      <c r="R114" s="51">
        <f t="shared" si="41"/>
        <v>0</v>
      </c>
    </row>
    <row r="115" spans="1:222" s="81" customFormat="1" ht="54.75" hidden="1" customHeight="1" x14ac:dyDescent="0.3">
      <c r="A115" s="54" t="s">
        <v>457</v>
      </c>
      <c r="B115" s="54" t="s">
        <v>458</v>
      </c>
      <c r="C115" s="27" t="s">
        <v>230</v>
      </c>
      <c r="D115" s="137" t="s">
        <v>459</v>
      </c>
      <c r="E115" s="51">
        <f t="shared" si="44"/>
        <v>0</v>
      </c>
      <c r="F115" s="202"/>
      <c r="G115" s="202"/>
      <c r="H115" s="202"/>
      <c r="I115" s="202"/>
      <c r="J115" s="50">
        <f>SUM(L115,O115)</f>
        <v>0</v>
      </c>
      <c r="K115" s="202"/>
      <c r="L115" s="202"/>
      <c r="M115" s="202"/>
      <c r="N115" s="202"/>
      <c r="O115" s="202"/>
      <c r="P115" s="202"/>
      <c r="Q115" s="202"/>
      <c r="R115" s="51">
        <f t="shared" si="41"/>
        <v>0</v>
      </c>
    </row>
    <row r="116" spans="1:222" s="81" customFormat="1" ht="56.25" hidden="1" customHeight="1" x14ac:dyDescent="0.3">
      <c r="A116" s="84" t="s">
        <v>394</v>
      </c>
      <c r="B116" s="167"/>
      <c r="C116" s="167"/>
      <c r="D116" s="95" t="s">
        <v>395</v>
      </c>
      <c r="E116" s="94">
        <f>SUM(E117)</f>
        <v>0</v>
      </c>
      <c r="F116" s="94">
        <f t="shared" ref="F116:Q117" si="45">SUM(F117)</f>
        <v>0</v>
      </c>
      <c r="G116" s="94">
        <f t="shared" si="45"/>
        <v>0</v>
      </c>
      <c r="H116" s="94">
        <f t="shared" si="45"/>
        <v>0</v>
      </c>
      <c r="I116" s="94">
        <f t="shared" si="45"/>
        <v>0</v>
      </c>
      <c r="J116" s="94">
        <f t="shared" si="45"/>
        <v>0</v>
      </c>
      <c r="K116" s="94">
        <f t="shared" si="45"/>
        <v>0</v>
      </c>
      <c r="L116" s="94">
        <f t="shared" si="45"/>
        <v>0</v>
      </c>
      <c r="M116" s="94">
        <f t="shared" si="45"/>
        <v>0</v>
      </c>
      <c r="N116" s="94">
        <f t="shared" si="45"/>
        <v>0</v>
      </c>
      <c r="O116" s="94">
        <f t="shared" si="45"/>
        <v>0</v>
      </c>
      <c r="P116" s="94">
        <f t="shared" si="45"/>
        <v>0</v>
      </c>
      <c r="Q116" s="94">
        <f t="shared" si="45"/>
        <v>0</v>
      </c>
      <c r="R116" s="94">
        <f t="shared" si="41"/>
        <v>0</v>
      </c>
      <c r="T116" s="57">
        <f t="shared" ref="T116:T117" si="46">SUM(E116,J116)</f>
        <v>0</v>
      </c>
    </row>
    <row r="117" spans="1:222" s="81" customFormat="1" ht="61.5" hidden="1" customHeight="1" x14ac:dyDescent="0.3">
      <c r="A117" s="84" t="s">
        <v>396</v>
      </c>
      <c r="B117" s="167"/>
      <c r="C117" s="167"/>
      <c r="D117" s="318" t="s">
        <v>395</v>
      </c>
      <c r="E117" s="94">
        <f>SUM(E118)</f>
        <v>0</v>
      </c>
      <c r="F117" s="94">
        <f t="shared" si="45"/>
        <v>0</v>
      </c>
      <c r="G117" s="94">
        <f t="shared" si="45"/>
        <v>0</v>
      </c>
      <c r="H117" s="94">
        <f t="shared" si="45"/>
        <v>0</v>
      </c>
      <c r="I117" s="94">
        <f t="shared" si="45"/>
        <v>0</v>
      </c>
      <c r="J117" s="94">
        <f t="shared" si="45"/>
        <v>0</v>
      </c>
      <c r="K117" s="94">
        <f t="shared" si="45"/>
        <v>0</v>
      </c>
      <c r="L117" s="94">
        <f t="shared" si="45"/>
        <v>0</v>
      </c>
      <c r="M117" s="94">
        <f t="shared" si="45"/>
        <v>0</v>
      </c>
      <c r="N117" s="94">
        <f t="shared" si="45"/>
        <v>0</v>
      </c>
      <c r="O117" s="94">
        <f t="shared" si="45"/>
        <v>0</v>
      </c>
      <c r="P117" s="94">
        <f t="shared" si="45"/>
        <v>0</v>
      </c>
      <c r="Q117" s="94">
        <f t="shared" si="45"/>
        <v>0</v>
      </c>
      <c r="R117" s="94">
        <f t="shared" si="41"/>
        <v>0</v>
      </c>
      <c r="T117" s="57">
        <f t="shared" si="46"/>
        <v>0</v>
      </c>
    </row>
    <row r="118" spans="1:222" s="81" customFormat="1" ht="4.5" hidden="1" customHeight="1" x14ac:dyDescent="0.3">
      <c r="A118" s="54" t="s">
        <v>397</v>
      </c>
      <c r="B118" s="54" t="s">
        <v>152</v>
      </c>
      <c r="C118" s="54" t="s">
        <v>42</v>
      </c>
      <c r="D118" s="171" t="s">
        <v>361</v>
      </c>
      <c r="E118" s="51">
        <f>SUM(F118,I118)</f>
        <v>0</v>
      </c>
      <c r="F118" s="202"/>
      <c r="G118" s="202"/>
      <c r="H118" s="202"/>
      <c r="I118" s="202"/>
      <c r="J118" s="50">
        <f>SUM(L118,O118)</f>
        <v>0</v>
      </c>
      <c r="K118" s="202"/>
      <c r="L118" s="202"/>
      <c r="M118" s="202"/>
      <c r="N118" s="202"/>
      <c r="O118" s="202"/>
      <c r="P118" s="202"/>
      <c r="Q118" s="202"/>
      <c r="R118" s="51">
        <f t="shared" si="41"/>
        <v>0</v>
      </c>
    </row>
    <row r="119" spans="1:222" s="81" customFormat="1" ht="41.25" customHeight="1" x14ac:dyDescent="0.3">
      <c r="A119" s="84" t="s">
        <v>185</v>
      </c>
      <c r="B119" s="84"/>
      <c r="C119" s="84"/>
      <c r="D119" s="181" t="s">
        <v>151</v>
      </c>
      <c r="E119" s="94">
        <f>SUM(E120)</f>
        <v>-830400</v>
      </c>
      <c r="F119" s="94">
        <f t="shared" ref="F119:R119" si="47">SUM(F120)</f>
        <v>0</v>
      </c>
      <c r="G119" s="94">
        <f t="shared" si="47"/>
        <v>0</v>
      </c>
      <c r="H119" s="94">
        <f t="shared" si="47"/>
        <v>0</v>
      </c>
      <c r="I119" s="94">
        <f t="shared" si="47"/>
        <v>0</v>
      </c>
      <c r="J119" s="94">
        <f t="shared" si="47"/>
        <v>0</v>
      </c>
      <c r="K119" s="94">
        <f t="shared" si="47"/>
        <v>0</v>
      </c>
      <c r="L119" s="94">
        <f t="shared" si="47"/>
        <v>0</v>
      </c>
      <c r="M119" s="94">
        <f t="shared" si="47"/>
        <v>0</v>
      </c>
      <c r="N119" s="94">
        <f t="shared" si="47"/>
        <v>0</v>
      </c>
      <c r="O119" s="94">
        <f t="shared" si="47"/>
        <v>0</v>
      </c>
      <c r="P119" s="94">
        <f t="shared" si="47"/>
        <v>0</v>
      </c>
      <c r="Q119" s="94">
        <f t="shared" si="47"/>
        <v>0</v>
      </c>
      <c r="R119" s="94">
        <f t="shared" si="47"/>
        <v>-830400</v>
      </c>
      <c r="U119" s="57">
        <v>0</v>
      </c>
    </row>
    <row r="120" spans="1:222" s="81" customFormat="1" ht="40.5" customHeight="1" x14ac:dyDescent="0.3">
      <c r="A120" s="84" t="s">
        <v>186</v>
      </c>
      <c r="B120" s="84"/>
      <c r="C120" s="84"/>
      <c r="D120" s="181" t="s">
        <v>151</v>
      </c>
      <c r="E120" s="94">
        <f>SUM(E121:E125)</f>
        <v>-830400</v>
      </c>
      <c r="F120" s="94">
        <f t="shared" ref="F120:R120" si="48">SUM(F121:F125)</f>
        <v>0</v>
      </c>
      <c r="G120" s="94">
        <f t="shared" si="48"/>
        <v>0</v>
      </c>
      <c r="H120" s="94">
        <f t="shared" si="48"/>
        <v>0</v>
      </c>
      <c r="I120" s="94">
        <f t="shared" si="48"/>
        <v>0</v>
      </c>
      <c r="J120" s="94">
        <f t="shared" si="48"/>
        <v>0</v>
      </c>
      <c r="K120" s="94">
        <f t="shared" si="48"/>
        <v>0</v>
      </c>
      <c r="L120" s="94">
        <f t="shared" si="48"/>
        <v>0</v>
      </c>
      <c r="M120" s="94">
        <f t="shared" si="48"/>
        <v>0</v>
      </c>
      <c r="N120" s="94">
        <f t="shared" si="48"/>
        <v>0</v>
      </c>
      <c r="O120" s="94">
        <f t="shared" si="48"/>
        <v>0</v>
      </c>
      <c r="P120" s="94">
        <f t="shared" si="48"/>
        <v>0</v>
      </c>
      <c r="Q120" s="94">
        <f t="shared" si="48"/>
        <v>0</v>
      </c>
      <c r="R120" s="94">
        <f t="shared" si="48"/>
        <v>-830400</v>
      </c>
      <c r="U120" s="57">
        <v>0</v>
      </c>
    </row>
    <row r="121" spans="1:222" s="81" customFormat="1" ht="36" hidden="1" customHeight="1" x14ac:dyDescent="0.3">
      <c r="A121" s="27" t="s">
        <v>184</v>
      </c>
      <c r="B121" s="27" t="s">
        <v>152</v>
      </c>
      <c r="C121" s="27" t="s">
        <v>42</v>
      </c>
      <c r="D121" s="59" t="s">
        <v>350</v>
      </c>
      <c r="E121" s="202">
        <f>SUM(F121,I121)</f>
        <v>0</v>
      </c>
      <c r="F121" s="233"/>
      <c r="G121" s="223"/>
      <c r="H121" s="223"/>
      <c r="I121" s="223"/>
      <c r="J121" s="51">
        <f t="shared" ref="J121:J124" si="49">SUM(L121,O121)</f>
        <v>0</v>
      </c>
      <c r="K121" s="221"/>
      <c r="L121" s="223"/>
      <c r="M121" s="223"/>
      <c r="N121" s="223"/>
      <c r="O121" s="223"/>
      <c r="P121" s="223"/>
      <c r="Q121" s="223"/>
      <c r="R121" s="214">
        <f>SUM(E121,J121)</f>
        <v>0</v>
      </c>
    </row>
    <row r="122" spans="1:222" s="106" customFormat="1" ht="26.25" hidden="1" customHeight="1" x14ac:dyDescent="0.3">
      <c r="A122" s="234" t="s">
        <v>187</v>
      </c>
      <c r="B122" s="234" t="s">
        <v>188</v>
      </c>
      <c r="C122" s="234" t="s">
        <v>53</v>
      </c>
      <c r="D122" s="177" t="s">
        <v>189</v>
      </c>
      <c r="E122" s="202"/>
      <c r="F122" s="204"/>
      <c r="G122" s="202"/>
      <c r="H122" s="202"/>
      <c r="I122" s="202"/>
      <c r="J122" s="51">
        <f t="shared" si="49"/>
        <v>0</v>
      </c>
      <c r="K122" s="214"/>
      <c r="L122" s="202"/>
      <c r="M122" s="202"/>
      <c r="N122" s="202"/>
      <c r="O122" s="202"/>
      <c r="P122" s="202"/>
      <c r="Q122" s="202"/>
      <c r="R122" s="214">
        <f t="shared" ref="R122:R124" si="50">SUM(E122,J122)</f>
        <v>0</v>
      </c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  <c r="BI122" s="146"/>
      <c r="BJ122" s="146"/>
      <c r="BK122" s="146"/>
      <c r="BL122" s="146"/>
      <c r="BM122" s="146"/>
      <c r="BN122" s="146"/>
      <c r="BO122" s="146"/>
      <c r="BP122" s="146"/>
      <c r="BQ122" s="146"/>
      <c r="BR122" s="146"/>
      <c r="BS122" s="146"/>
      <c r="BT122" s="146"/>
      <c r="BU122" s="146"/>
      <c r="BV122" s="146"/>
      <c r="BW122" s="146"/>
      <c r="BX122" s="146"/>
      <c r="BY122" s="146"/>
      <c r="BZ122" s="146"/>
      <c r="CA122" s="146"/>
      <c r="CB122" s="146"/>
      <c r="CC122" s="146"/>
      <c r="CD122" s="146"/>
      <c r="CE122" s="146"/>
      <c r="CF122" s="146"/>
      <c r="CG122" s="146"/>
      <c r="CH122" s="146"/>
      <c r="CI122" s="146"/>
      <c r="CJ122" s="146"/>
      <c r="CK122" s="146"/>
      <c r="CL122" s="146"/>
      <c r="CM122" s="146"/>
      <c r="CN122" s="146"/>
      <c r="CO122" s="146"/>
      <c r="CP122" s="146"/>
      <c r="CQ122" s="146"/>
      <c r="CR122" s="146"/>
      <c r="CS122" s="146"/>
      <c r="CT122" s="146"/>
      <c r="CU122" s="146"/>
      <c r="CV122" s="146"/>
      <c r="CW122" s="146"/>
      <c r="CX122" s="146"/>
      <c r="CY122" s="146"/>
      <c r="CZ122" s="146"/>
      <c r="DA122" s="146"/>
      <c r="DB122" s="146"/>
      <c r="DC122" s="146"/>
      <c r="DD122" s="146"/>
      <c r="DE122" s="146"/>
      <c r="DF122" s="146"/>
      <c r="DG122" s="146"/>
      <c r="DH122" s="146"/>
      <c r="DI122" s="146"/>
      <c r="DJ122" s="146"/>
      <c r="DK122" s="146"/>
      <c r="DL122" s="146"/>
      <c r="DM122" s="146"/>
      <c r="DN122" s="146"/>
      <c r="DO122" s="146"/>
      <c r="DP122" s="146"/>
      <c r="DQ122" s="146"/>
      <c r="DR122" s="146"/>
      <c r="DS122" s="146"/>
      <c r="DT122" s="146"/>
      <c r="DU122" s="146"/>
      <c r="DV122" s="146"/>
      <c r="DW122" s="146"/>
      <c r="DX122" s="146"/>
      <c r="DY122" s="146"/>
      <c r="DZ122" s="146"/>
      <c r="EA122" s="146"/>
      <c r="EB122" s="146"/>
      <c r="EC122" s="146"/>
      <c r="ED122" s="146"/>
      <c r="EE122" s="146"/>
      <c r="EF122" s="146"/>
      <c r="EG122" s="146"/>
      <c r="EH122" s="146"/>
      <c r="EI122" s="146"/>
      <c r="EJ122" s="146"/>
      <c r="EK122" s="146"/>
      <c r="EL122" s="146"/>
      <c r="EM122" s="146"/>
      <c r="EN122" s="146"/>
      <c r="EO122" s="146"/>
      <c r="EP122" s="146"/>
      <c r="EQ122" s="146"/>
      <c r="ER122" s="146"/>
      <c r="ES122" s="146"/>
      <c r="ET122" s="146"/>
      <c r="EU122" s="146"/>
      <c r="EV122" s="146"/>
      <c r="EW122" s="146"/>
      <c r="EX122" s="146"/>
      <c r="EY122" s="146"/>
      <c r="EZ122" s="146"/>
      <c r="FA122" s="146"/>
      <c r="FB122" s="146"/>
      <c r="FC122" s="146"/>
      <c r="FD122" s="146"/>
      <c r="FE122" s="146"/>
      <c r="FF122" s="146"/>
      <c r="FG122" s="146"/>
      <c r="FH122" s="146"/>
      <c r="FI122" s="146"/>
      <c r="FJ122" s="146"/>
      <c r="FK122" s="146"/>
      <c r="FL122" s="146"/>
      <c r="FM122" s="146"/>
      <c r="FN122" s="146"/>
      <c r="FO122" s="146"/>
      <c r="FP122" s="146"/>
      <c r="FQ122" s="146"/>
      <c r="FR122" s="146"/>
      <c r="FS122" s="146"/>
      <c r="FT122" s="146"/>
      <c r="FU122" s="146"/>
      <c r="FV122" s="146"/>
      <c r="FW122" s="146"/>
      <c r="FX122" s="146"/>
      <c r="FY122" s="146"/>
      <c r="FZ122" s="146"/>
      <c r="GA122" s="146"/>
      <c r="GB122" s="146"/>
      <c r="GC122" s="146"/>
      <c r="GD122" s="146"/>
      <c r="GE122" s="146"/>
      <c r="GF122" s="146"/>
      <c r="GG122" s="146"/>
      <c r="GH122" s="146"/>
      <c r="GI122" s="146"/>
      <c r="GJ122" s="146"/>
      <c r="GK122" s="146"/>
      <c r="GL122" s="146"/>
      <c r="GM122" s="146"/>
      <c r="GN122" s="146"/>
      <c r="GO122" s="146"/>
      <c r="GP122" s="146"/>
      <c r="GQ122" s="146"/>
      <c r="GR122" s="146"/>
      <c r="GS122" s="146"/>
      <c r="GT122" s="146"/>
      <c r="GU122" s="146"/>
      <c r="GV122" s="146"/>
      <c r="GW122" s="146"/>
      <c r="GX122" s="146"/>
      <c r="GY122" s="146"/>
      <c r="GZ122" s="146"/>
      <c r="HA122" s="146"/>
      <c r="HB122" s="146"/>
      <c r="HC122" s="146"/>
      <c r="HD122" s="146"/>
      <c r="HE122" s="146"/>
      <c r="HF122" s="146"/>
      <c r="HG122" s="146"/>
      <c r="HH122" s="146"/>
      <c r="HI122" s="146"/>
      <c r="HJ122" s="146"/>
      <c r="HK122" s="146"/>
      <c r="HL122" s="146"/>
      <c r="HM122" s="146"/>
      <c r="HN122" s="146"/>
    </row>
    <row r="123" spans="1:222" s="106" customFormat="1" ht="22.5" hidden="1" customHeight="1" x14ac:dyDescent="0.3">
      <c r="A123" s="54" t="s">
        <v>262</v>
      </c>
      <c r="B123" s="54" t="s">
        <v>251</v>
      </c>
      <c r="C123" s="54" t="s">
        <v>252</v>
      </c>
      <c r="D123" s="59" t="s">
        <v>253</v>
      </c>
      <c r="E123" s="202">
        <f>SUM(F123,I123)</f>
        <v>0</v>
      </c>
      <c r="F123" s="204"/>
      <c r="G123" s="202"/>
      <c r="H123" s="202"/>
      <c r="I123" s="202"/>
      <c r="J123" s="51">
        <f t="shared" si="49"/>
        <v>0</v>
      </c>
      <c r="K123" s="214"/>
      <c r="L123" s="202"/>
      <c r="M123" s="202"/>
      <c r="N123" s="202"/>
      <c r="O123" s="202"/>
      <c r="P123" s="202"/>
      <c r="Q123" s="202"/>
      <c r="R123" s="214">
        <f t="shared" si="50"/>
        <v>0</v>
      </c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  <c r="BI123" s="146"/>
      <c r="BJ123" s="146"/>
      <c r="BK123" s="146"/>
      <c r="BL123" s="146"/>
      <c r="BM123" s="146"/>
      <c r="BN123" s="146"/>
      <c r="BO123" s="146"/>
      <c r="BP123" s="146"/>
      <c r="BQ123" s="146"/>
      <c r="BR123" s="146"/>
      <c r="BS123" s="146"/>
      <c r="BT123" s="146"/>
      <c r="BU123" s="146"/>
      <c r="BV123" s="146"/>
      <c r="BW123" s="146"/>
      <c r="BX123" s="146"/>
      <c r="BY123" s="146"/>
      <c r="BZ123" s="146"/>
      <c r="CA123" s="146"/>
      <c r="CB123" s="146"/>
      <c r="CC123" s="146"/>
      <c r="CD123" s="146"/>
      <c r="CE123" s="146"/>
      <c r="CF123" s="146"/>
      <c r="CG123" s="146"/>
      <c r="CH123" s="146"/>
      <c r="CI123" s="146"/>
      <c r="CJ123" s="146"/>
      <c r="CK123" s="146"/>
      <c r="CL123" s="146"/>
      <c r="CM123" s="146"/>
      <c r="CN123" s="146"/>
      <c r="CO123" s="146"/>
      <c r="CP123" s="146"/>
      <c r="CQ123" s="146"/>
      <c r="CR123" s="146"/>
      <c r="CS123" s="146"/>
      <c r="CT123" s="146"/>
      <c r="CU123" s="146"/>
      <c r="CV123" s="146"/>
      <c r="CW123" s="146"/>
      <c r="CX123" s="146"/>
      <c r="CY123" s="146"/>
      <c r="CZ123" s="146"/>
      <c r="DA123" s="146"/>
      <c r="DB123" s="146"/>
      <c r="DC123" s="146"/>
      <c r="DD123" s="146"/>
      <c r="DE123" s="146"/>
      <c r="DF123" s="146"/>
      <c r="DG123" s="146"/>
      <c r="DH123" s="146"/>
      <c r="DI123" s="146"/>
      <c r="DJ123" s="146"/>
      <c r="DK123" s="146"/>
      <c r="DL123" s="146"/>
      <c r="DM123" s="146"/>
      <c r="DN123" s="146"/>
      <c r="DO123" s="146"/>
      <c r="DP123" s="146"/>
      <c r="DQ123" s="146"/>
      <c r="DR123" s="146"/>
      <c r="DS123" s="146"/>
      <c r="DT123" s="146"/>
      <c r="DU123" s="146"/>
      <c r="DV123" s="146"/>
      <c r="DW123" s="146"/>
      <c r="DX123" s="146"/>
      <c r="DY123" s="146"/>
      <c r="DZ123" s="146"/>
      <c r="EA123" s="146"/>
      <c r="EB123" s="146"/>
      <c r="EC123" s="146"/>
      <c r="ED123" s="146"/>
      <c r="EE123" s="146"/>
      <c r="EF123" s="146"/>
      <c r="EG123" s="146"/>
      <c r="EH123" s="146"/>
      <c r="EI123" s="146"/>
      <c r="EJ123" s="146"/>
      <c r="EK123" s="146"/>
      <c r="EL123" s="146"/>
      <c r="EM123" s="146"/>
      <c r="EN123" s="146"/>
      <c r="EO123" s="146"/>
      <c r="EP123" s="146"/>
      <c r="EQ123" s="146"/>
      <c r="ER123" s="146"/>
      <c r="ES123" s="146"/>
      <c r="ET123" s="146"/>
      <c r="EU123" s="146"/>
      <c r="EV123" s="146"/>
      <c r="EW123" s="146"/>
      <c r="EX123" s="146"/>
      <c r="EY123" s="146"/>
      <c r="EZ123" s="146"/>
      <c r="FA123" s="146"/>
      <c r="FB123" s="146"/>
      <c r="FC123" s="146"/>
      <c r="FD123" s="146"/>
      <c r="FE123" s="146"/>
      <c r="FF123" s="146"/>
      <c r="FG123" s="146"/>
      <c r="FH123" s="146"/>
      <c r="FI123" s="146"/>
      <c r="FJ123" s="146"/>
      <c r="FK123" s="146"/>
      <c r="FL123" s="146"/>
      <c r="FM123" s="146"/>
      <c r="FN123" s="146"/>
      <c r="FO123" s="146"/>
      <c r="FP123" s="146"/>
      <c r="FQ123" s="146"/>
      <c r="FR123" s="146"/>
      <c r="FS123" s="146"/>
      <c r="FT123" s="146"/>
      <c r="FU123" s="146"/>
      <c r="FV123" s="146"/>
      <c r="FW123" s="146"/>
      <c r="FX123" s="146"/>
      <c r="FY123" s="146"/>
      <c r="FZ123" s="146"/>
      <c r="GA123" s="146"/>
      <c r="GB123" s="146"/>
      <c r="GC123" s="146"/>
      <c r="GD123" s="146"/>
      <c r="GE123" s="146"/>
      <c r="GF123" s="146"/>
      <c r="GG123" s="146"/>
      <c r="GH123" s="146"/>
      <c r="GI123" s="146"/>
      <c r="GJ123" s="146"/>
      <c r="GK123" s="146"/>
      <c r="GL123" s="146"/>
      <c r="GM123" s="146"/>
      <c r="GN123" s="146"/>
      <c r="GO123" s="146"/>
      <c r="GP123" s="146"/>
      <c r="GQ123" s="146"/>
      <c r="GR123" s="146"/>
      <c r="GS123" s="146"/>
      <c r="GT123" s="146"/>
      <c r="GU123" s="146"/>
      <c r="GV123" s="146"/>
      <c r="GW123" s="146"/>
      <c r="GX123" s="146"/>
      <c r="GY123" s="146"/>
      <c r="GZ123" s="146"/>
      <c r="HA123" s="146"/>
      <c r="HB123" s="146"/>
      <c r="HC123" s="146"/>
      <c r="HD123" s="146"/>
      <c r="HE123" s="146"/>
      <c r="HF123" s="146"/>
      <c r="HG123" s="146"/>
      <c r="HH123" s="146"/>
      <c r="HI123" s="146"/>
      <c r="HJ123" s="146"/>
      <c r="HK123" s="146"/>
      <c r="HL123" s="146"/>
      <c r="HM123" s="146"/>
      <c r="HN123" s="146"/>
    </row>
    <row r="124" spans="1:222" s="81" customFormat="1" ht="27" customHeight="1" x14ac:dyDescent="0.3">
      <c r="A124" s="234" t="s">
        <v>352</v>
      </c>
      <c r="B124" s="54" t="s">
        <v>353</v>
      </c>
      <c r="C124" s="54" t="s">
        <v>53</v>
      </c>
      <c r="D124" s="59" t="s">
        <v>354</v>
      </c>
      <c r="E124" s="204">
        <v>-830400</v>
      </c>
      <c r="F124" s="204"/>
      <c r="G124" s="202"/>
      <c r="H124" s="202"/>
      <c r="I124" s="202"/>
      <c r="J124" s="51">
        <f t="shared" si="49"/>
        <v>0</v>
      </c>
      <c r="K124" s="214"/>
      <c r="L124" s="202"/>
      <c r="M124" s="202"/>
      <c r="N124" s="202"/>
      <c r="O124" s="202"/>
      <c r="P124" s="202"/>
      <c r="Q124" s="202"/>
      <c r="R124" s="51">
        <f t="shared" si="50"/>
        <v>-830400</v>
      </c>
    </row>
    <row r="125" spans="1:222" s="81" customFormat="1" ht="21.75" hidden="1" customHeight="1" x14ac:dyDescent="0.3">
      <c r="A125" s="54" t="s">
        <v>190</v>
      </c>
      <c r="B125" s="54" t="s">
        <v>145</v>
      </c>
      <c r="C125" s="54" t="s">
        <v>52</v>
      </c>
      <c r="D125" s="177" t="s">
        <v>70</v>
      </c>
      <c r="E125" s="202">
        <f>SUM(F125,I125)</f>
        <v>0</v>
      </c>
      <c r="F125" s="202"/>
      <c r="G125" s="212"/>
      <c r="H125" s="212"/>
      <c r="I125" s="212"/>
      <c r="J125" s="51">
        <f>SUM(L125,O125)</f>
        <v>0</v>
      </c>
      <c r="K125" s="214"/>
      <c r="L125" s="212"/>
      <c r="M125" s="212"/>
      <c r="N125" s="212"/>
      <c r="O125" s="212"/>
      <c r="P125" s="212"/>
      <c r="Q125" s="212"/>
      <c r="R125" s="214">
        <f>SUM(E125,J125)</f>
        <v>0</v>
      </c>
    </row>
    <row r="126" spans="1:222" s="136" customFormat="1" ht="34.5" customHeight="1" x14ac:dyDescent="0.3">
      <c r="A126" s="235" t="s">
        <v>311</v>
      </c>
      <c r="B126" s="235" t="s">
        <v>311</v>
      </c>
      <c r="C126" s="235" t="s">
        <v>311</v>
      </c>
      <c r="D126" s="236" t="s">
        <v>474</v>
      </c>
      <c r="E126" s="330">
        <f t="shared" ref="E126:R126" si="51">SUM(E14,E30,E47,E74,E90,E112,E117,E120)</f>
        <v>2217152</v>
      </c>
      <c r="F126" s="330">
        <f t="shared" si="51"/>
        <v>2877620</v>
      </c>
      <c r="G126" s="330">
        <f t="shared" si="51"/>
        <v>0</v>
      </c>
      <c r="H126" s="330">
        <f t="shared" si="51"/>
        <v>-15000</v>
      </c>
      <c r="I126" s="330">
        <f>SUM(I14,I30,I47,I74,I90,I112,I117,I120)</f>
        <v>169932</v>
      </c>
      <c r="J126" s="330">
        <f t="shared" si="51"/>
        <v>1703498</v>
      </c>
      <c r="K126" s="330">
        <f t="shared" si="51"/>
        <v>1703498</v>
      </c>
      <c r="L126" s="330">
        <f t="shared" si="51"/>
        <v>0</v>
      </c>
      <c r="M126" s="330">
        <f t="shared" si="51"/>
        <v>0</v>
      </c>
      <c r="N126" s="330">
        <f t="shared" si="51"/>
        <v>0</v>
      </c>
      <c r="O126" s="330">
        <f t="shared" si="51"/>
        <v>1703498</v>
      </c>
      <c r="P126" s="330">
        <f t="shared" si="51"/>
        <v>0</v>
      </c>
      <c r="Q126" s="330" t="e">
        <f t="shared" si="51"/>
        <v>#REF!</v>
      </c>
      <c r="R126" s="330">
        <f t="shared" si="51"/>
        <v>3920650</v>
      </c>
      <c r="T126" s="164">
        <f>SUM(E126,J126)</f>
        <v>3920650</v>
      </c>
      <c r="U126" s="165">
        <f>SUM(E126,J126)</f>
        <v>3920650</v>
      </c>
    </row>
    <row r="127" spans="1:222" x14ac:dyDescent="0.2">
      <c r="C127" s="286"/>
      <c r="D127" s="58"/>
      <c r="E127" s="104"/>
      <c r="F127" s="6"/>
      <c r="G127" s="7"/>
      <c r="H127" s="7"/>
      <c r="I127" s="7"/>
      <c r="J127" s="287"/>
      <c r="K127" s="287"/>
      <c r="L127" s="7"/>
      <c r="M127" s="7"/>
      <c r="N127" s="7"/>
      <c r="O127" s="7"/>
      <c r="P127" s="7"/>
      <c r="Q127" s="7"/>
      <c r="R127" s="6"/>
    </row>
    <row r="128" spans="1:222" ht="6.75" customHeight="1" x14ac:dyDescent="0.2">
      <c r="C128" s="286"/>
      <c r="D128" s="58"/>
      <c r="M128" s="7"/>
      <c r="O128" s="7"/>
      <c r="P128" s="7"/>
      <c r="Q128" s="7"/>
      <c r="R128" s="6"/>
    </row>
    <row r="129" spans="3:20" ht="52.5" customHeight="1" x14ac:dyDescent="0.2">
      <c r="C129" s="8"/>
      <c r="D129" s="58"/>
      <c r="Q129" s="7"/>
      <c r="R129" s="6"/>
      <c r="T129" s="343">
        <f>J126-K126</f>
        <v>0</v>
      </c>
    </row>
    <row r="130" spans="3:20" x14ac:dyDescent="0.2">
      <c r="C130" s="286"/>
      <c r="D130" s="58"/>
      <c r="O130" s="7"/>
      <c r="P130" s="7"/>
    </row>
    <row r="131" spans="3:20" x14ac:dyDescent="0.2">
      <c r="C131" s="286"/>
      <c r="D131" s="58"/>
    </row>
    <row r="132" spans="3:20" ht="21" hidden="1" customHeight="1" x14ac:dyDescent="0.2">
      <c r="C132" s="286"/>
      <c r="D132" s="58"/>
    </row>
    <row r="133" spans="3:20" s="81" customFormat="1" ht="23.25" hidden="1" customHeight="1" x14ac:dyDescent="0.2">
      <c r="C133" s="89"/>
      <c r="D133" s="90" t="s">
        <v>238</v>
      </c>
      <c r="E133" s="91" t="e">
        <f>SUM(E15:E16,#REF!,E31,E48,E75,E121)</f>
        <v>#REF!</v>
      </c>
      <c r="F133" s="91" t="e">
        <f>SUM(F15:F16,#REF!,F31,F48,F75,F121)</f>
        <v>#REF!</v>
      </c>
      <c r="G133" s="91" t="e">
        <f>SUM(G15:G16,#REF!,G31,G48,G75,G121)</f>
        <v>#REF!</v>
      </c>
      <c r="H133" s="91" t="e">
        <f>SUM(H15:H16,#REF!,H31,H48,H75,H121)</f>
        <v>#REF!</v>
      </c>
      <c r="I133" s="91" t="e">
        <f>SUM(I15:I16,#REF!,I31,I48,I75,I121)</f>
        <v>#REF!</v>
      </c>
      <c r="J133" s="91" t="e">
        <f>SUM(J15:J16,#REF!,J31,J48,J75,J121)</f>
        <v>#REF!</v>
      </c>
      <c r="K133" s="91" t="e">
        <f>SUM(K15:K16,#REF!,K31,K48,K75,K121)</f>
        <v>#REF!</v>
      </c>
      <c r="L133" s="91" t="e">
        <f>SUM(L15:L16,#REF!,L31,L48,L75,L121)</f>
        <v>#REF!</v>
      </c>
      <c r="M133" s="91" t="e">
        <f>SUM(M15:M16,#REF!,M31,M48,M75,M121)</f>
        <v>#REF!</v>
      </c>
      <c r="N133" s="91" t="e">
        <f>SUM(N15:N16,#REF!,N31,N48,N75,N121)</f>
        <v>#REF!</v>
      </c>
      <c r="O133" s="91" t="e">
        <f>SUM(O15:O16,#REF!,O31,O48,O75,O121)</f>
        <v>#REF!</v>
      </c>
      <c r="P133" s="91" t="e">
        <f>SUM(P15:P16,#REF!,P31,P48,P75,P121)</f>
        <v>#REF!</v>
      </c>
      <c r="Q133" s="91" t="e">
        <f>SUM(Q15:Q16,#REF!,Q31,Q48,Q75,Q121)</f>
        <v>#REF!</v>
      </c>
      <c r="R133" s="91" t="e">
        <f>SUM(R15:R16,#REF!,R31,R48,R75,R121)</f>
        <v>#REF!</v>
      </c>
    </row>
    <row r="134" spans="3:20" hidden="1" x14ac:dyDescent="0.2">
      <c r="C134" s="286"/>
      <c r="D134" s="58" t="s">
        <v>240</v>
      </c>
      <c r="E134" s="47" t="e">
        <f>SUM(E32,#REF!,#REF!,E35,#REF!,E41,E36,E37,E76)</f>
        <v>#REF!</v>
      </c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</row>
    <row r="135" spans="3:20" hidden="1" x14ac:dyDescent="0.2">
      <c r="C135" s="286"/>
      <c r="D135" s="58" t="s">
        <v>239</v>
      </c>
      <c r="E135" s="105">
        <f>SUM(E79:E82)</f>
        <v>36284</v>
      </c>
      <c r="F135" s="46"/>
      <c r="G135" s="48"/>
      <c r="H135" s="48"/>
      <c r="I135" s="48"/>
      <c r="J135" s="49"/>
      <c r="K135" s="49"/>
      <c r="L135" s="48"/>
      <c r="M135" s="48"/>
      <c r="N135" s="48"/>
      <c r="O135" s="48"/>
      <c r="P135" s="48"/>
      <c r="Q135" s="48"/>
      <c r="R135" s="46"/>
    </row>
    <row r="136" spans="3:20" hidden="1" x14ac:dyDescent="0.2">
      <c r="C136" s="286"/>
      <c r="D136" s="58" t="s">
        <v>241</v>
      </c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</row>
    <row r="137" spans="3:20" ht="12.75" hidden="1" customHeight="1" x14ac:dyDescent="0.2">
      <c r="C137" s="286"/>
      <c r="D137" s="58" t="s">
        <v>242</v>
      </c>
      <c r="E137" s="105"/>
      <c r="F137" s="46"/>
      <c r="G137" s="48"/>
      <c r="H137" s="48"/>
      <c r="I137" s="48"/>
      <c r="J137" s="49"/>
      <c r="K137" s="49"/>
      <c r="L137" s="48"/>
      <c r="M137" s="48"/>
      <c r="N137" s="48"/>
      <c r="O137" s="48"/>
      <c r="P137" s="48"/>
      <c r="Q137" s="48"/>
      <c r="R137" s="46"/>
    </row>
    <row r="138" spans="3:20" hidden="1" x14ac:dyDescent="0.2">
      <c r="C138" s="286"/>
      <c r="D138" s="58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</row>
    <row r="139" spans="3:20" hidden="1" x14ac:dyDescent="0.2">
      <c r="C139" s="286"/>
      <c r="D139" s="58"/>
      <c r="E139" s="105"/>
      <c r="F139" s="46"/>
      <c r="G139" s="48"/>
      <c r="H139" s="48"/>
      <c r="I139" s="48"/>
      <c r="J139" s="49"/>
      <c r="K139" s="49"/>
      <c r="L139" s="48"/>
      <c r="M139" s="48"/>
      <c r="N139" s="48"/>
      <c r="O139" s="48"/>
      <c r="P139" s="48"/>
      <c r="Q139" s="48"/>
      <c r="R139" s="46"/>
    </row>
    <row r="140" spans="3:20" ht="15.75" hidden="1" customHeight="1" x14ac:dyDescent="0.2">
      <c r="C140" s="286"/>
      <c r="D140" s="58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</row>
    <row r="141" spans="3:20" ht="12.75" hidden="1" customHeight="1" x14ac:dyDescent="0.2">
      <c r="C141" s="286"/>
      <c r="E141" s="105"/>
      <c r="F141" s="46"/>
      <c r="G141" s="48"/>
      <c r="H141" s="48"/>
      <c r="I141" s="48"/>
      <c r="J141" s="49"/>
      <c r="K141" s="49"/>
      <c r="L141" s="48"/>
      <c r="M141" s="48"/>
      <c r="N141" s="48"/>
      <c r="O141" s="48"/>
      <c r="P141" s="48"/>
      <c r="Q141" s="48"/>
      <c r="R141" s="46"/>
    </row>
    <row r="142" spans="3:20" hidden="1" x14ac:dyDescent="0.2">
      <c r="C142" s="286"/>
      <c r="E142" s="47"/>
      <c r="F142" s="49" t="e">
        <f t="shared" ref="F142:R142" si="52">SUM(F133:F140)</f>
        <v>#REF!</v>
      </c>
      <c r="G142" s="49" t="e">
        <f t="shared" si="52"/>
        <v>#REF!</v>
      </c>
      <c r="H142" s="49" t="e">
        <f t="shared" si="52"/>
        <v>#REF!</v>
      </c>
      <c r="I142" s="49" t="e">
        <f t="shared" si="52"/>
        <v>#REF!</v>
      </c>
      <c r="J142" s="49" t="e">
        <f t="shared" si="52"/>
        <v>#REF!</v>
      </c>
      <c r="K142" s="49"/>
      <c r="L142" s="49" t="e">
        <f t="shared" si="52"/>
        <v>#REF!</v>
      </c>
      <c r="M142" s="49" t="e">
        <f t="shared" si="52"/>
        <v>#REF!</v>
      </c>
      <c r="N142" s="49" t="e">
        <f t="shared" si="52"/>
        <v>#REF!</v>
      </c>
      <c r="O142" s="49" t="e">
        <f t="shared" si="52"/>
        <v>#REF!</v>
      </c>
      <c r="P142" s="49" t="e">
        <f t="shared" si="52"/>
        <v>#REF!</v>
      </c>
      <c r="Q142" s="49" t="e">
        <f t="shared" si="52"/>
        <v>#REF!</v>
      </c>
      <c r="R142" s="49" t="e">
        <f t="shared" si="52"/>
        <v>#REF!</v>
      </c>
    </row>
    <row r="143" spans="3:20" x14ac:dyDescent="0.2">
      <c r="C143" s="286"/>
    </row>
    <row r="144" spans="3:20" ht="14.25" customHeight="1" x14ac:dyDescent="0.2">
      <c r="C144" s="286"/>
    </row>
    <row r="145" spans="3:3" x14ac:dyDescent="0.2">
      <c r="C145" s="286"/>
    </row>
    <row r="146" spans="3:3" ht="12.75" customHeight="1" x14ac:dyDescent="0.2">
      <c r="C146" s="286"/>
    </row>
    <row r="147" spans="3:3" x14ac:dyDescent="0.2">
      <c r="C147" s="286"/>
    </row>
    <row r="148" spans="3:3" x14ac:dyDescent="0.2">
      <c r="C148" s="286"/>
    </row>
    <row r="149" spans="3:3" x14ac:dyDescent="0.2">
      <c r="C149" s="286"/>
    </row>
    <row r="150" spans="3:3" ht="12.75" customHeight="1" x14ac:dyDescent="0.2">
      <c r="C150" s="286"/>
    </row>
    <row r="151" spans="3:3" x14ac:dyDescent="0.2">
      <c r="C151" s="286"/>
    </row>
    <row r="152" spans="3:3" x14ac:dyDescent="0.2">
      <c r="C152" s="286"/>
    </row>
    <row r="153" spans="3:3" x14ac:dyDescent="0.2">
      <c r="C153" s="286"/>
    </row>
    <row r="154" spans="3:3" ht="12.75" customHeight="1" x14ac:dyDescent="0.2">
      <c r="C154" s="286"/>
    </row>
    <row r="155" spans="3:3" x14ac:dyDescent="0.2">
      <c r="C155" s="286"/>
    </row>
    <row r="156" spans="3:3" x14ac:dyDescent="0.2">
      <c r="C156" s="286"/>
    </row>
    <row r="157" spans="3:3" x14ac:dyDescent="0.2">
      <c r="C157" s="286"/>
    </row>
    <row r="158" spans="3:3" ht="12.75" customHeight="1" x14ac:dyDescent="0.2">
      <c r="C158" s="286"/>
    </row>
    <row r="159" spans="3:3" x14ac:dyDescent="0.2">
      <c r="C159" s="286"/>
    </row>
    <row r="160" spans="3:3" x14ac:dyDescent="0.2">
      <c r="C160" s="286"/>
    </row>
    <row r="161" spans="3:3" x14ac:dyDescent="0.2">
      <c r="C161" s="286"/>
    </row>
    <row r="162" spans="3:3" ht="12.75" customHeight="1" x14ac:dyDescent="0.2">
      <c r="C162" s="286"/>
    </row>
    <row r="163" spans="3:3" x14ac:dyDescent="0.2">
      <c r="C163" s="286"/>
    </row>
    <row r="164" spans="3:3" x14ac:dyDescent="0.2">
      <c r="C164" s="286"/>
    </row>
    <row r="165" spans="3:3" x14ac:dyDescent="0.2">
      <c r="C165" s="286"/>
    </row>
    <row r="166" spans="3:3" ht="12.75" customHeight="1" x14ac:dyDescent="0.2">
      <c r="C166" s="286"/>
    </row>
    <row r="167" spans="3:3" x14ac:dyDescent="0.2">
      <c r="C167" s="286"/>
    </row>
    <row r="168" spans="3:3" x14ac:dyDescent="0.2">
      <c r="C168" s="286"/>
    </row>
    <row r="169" spans="3:3" x14ac:dyDescent="0.2">
      <c r="C169" s="286"/>
    </row>
    <row r="170" spans="3:3" ht="12.75" customHeight="1" x14ac:dyDescent="0.2">
      <c r="C170" s="286"/>
    </row>
    <row r="171" spans="3:3" x14ac:dyDescent="0.2">
      <c r="C171" s="286"/>
    </row>
    <row r="172" spans="3:3" x14ac:dyDescent="0.2">
      <c r="C172" s="286"/>
    </row>
    <row r="173" spans="3:3" x14ac:dyDescent="0.2">
      <c r="C173" s="286"/>
    </row>
    <row r="174" spans="3:3" ht="12.75" customHeight="1" x14ac:dyDescent="0.2">
      <c r="C174" s="286"/>
    </row>
    <row r="175" spans="3:3" x14ac:dyDescent="0.2">
      <c r="C175" s="286"/>
    </row>
    <row r="176" spans="3:3" x14ac:dyDescent="0.2">
      <c r="C176" s="286"/>
    </row>
    <row r="177" spans="3:3" x14ac:dyDescent="0.2">
      <c r="C177" s="286"/>
    </row>
    <row r="178" spans="3:3" ht="12.75" customHeight="1" x14ac:dyDescent="0.2">
      <c r="C178" s="286"/>
    </row>
    <row r="179" spans="3:3" x14ac:dyDescent="0.2">
      <c r="C179" s="286"/>
    </row>
    <row r="180" spans="3:3" x14ac:dyDescent="0.2">
      <c r="C180" s="286"/>
    </row>
    <row r="181" spans="3:3" x14ac:dyDescent="0.2">
      <c r="C181" s="286"/>
    </row>
    <row r="182" spans="3:3" ht="12.75" customHeight="1" x14ac:dyDescent="0.2">
      <c r="C182" s="286"/>
    </row>
    <row r="183" spans="3:3" x14ac:dyDescent="0.2">
      <c r="C183" s="286"/>
    </row>
    <row r="184" spans="3:3" x14ac:dyDescent="0.2">
      <c r="C184" s="286"/>
    </row>
    <row r="185" spans="3:3" x14ac:dyDescent="0.2">
      <c r="C185" s="286"/>
    </row>
    <row r="186" spans="3:3" ht="12.75" customHeight="1" x14ac:dyDescent="0.2">
      <c r="C186" s="286"/>
    </row>
    <row r="187" spans="3:3" x14ac:dyDescent="0.2">
      <c r="C187" s="286"/>
    </row>
    <row r="188" spans="3:3" x14ac:dyDescent="0.2">
      <c r="C188" s="286"/>
    </row>
    <row r="189" spans="3:3" x14ac:dyDescent="0.2">
      <c r="C189" s="286"/>
    </row>
    <row r="190" spans="3:3" ht="12.75" customHeight="1" x14ac:dyDescent="0.2">
      <c r="C190" s="286"/>
    </row>
    <row r="191" spans="3:3" x14ac:dyDescent="0.2">
      <c r="C191" s="286"/>
    </row>
    <row r="192" spans="3:3" x14ac:dyDescent="0.2">
      <c r="C192" s="286"/>
    </row>
    <row r="193" spans="3:3" x14ac:dyDescent="0.2">
      <c r="C193" s="286"/>
    </row>
    <row r="194" spans="3:3" ht="12.75" customHeight="1" x14ac:dyDescent="0.2">
      <c r="C194" s="286"/>
    </row>
    <row r="195" spans="3:3" x14ac:dyDescent="0.2">
      <c r="C195" s="286"/>
    </row>
    <row r="196" spans="3:3" x14ac:dyDescent="0.2">
      <c r="C196" s="286"/>
    </row>
    <row r="197" spans="3:3" x14ac:dyDescent="0.2">
      <c r="C197" s="286"/>
    </row>
    <row r="198" spans="3:3" ht="12.75" customHeight="1" x14ac:dyDescent="0.2">
      <c r="C198" s="286"/>
    </row>
    <row r="199" spans="3:3" x14ac:dyDescent="0.2">
      <c r="C199" s="286"/>
    </row>
    <row r="200" spans="3:3" x14ac:dyDescent="0.2">
      <c r="C200" s="286"/>
    </row>
    <row r="201" spans="3:3" x14ac:dyDescent="0.2">
      <c r="C201" s="286"/>
    </row>
    <row r="202" spans="3:3" ht="12.75" customHeight="1" x14ac:dyDescent="0.2">
      <c r="C202" s="286"/>
    </row>
    <row r="203" spans="3:3" x14ac:dyDescent="0.2">
      <c r="C203" s="286"/>
    </row>
    <row r="204" spans="3:3" x14ac:dyDescent="0.2">
      <c r="C204" s="286"/>
    </row>
    <row r="205" spans="3:3" x14ac:dyDescent="0.2">
      <c r="C205" s="286"/>
    </row>
    <row r="206" spans="3:3" ht="12.75" customHeight="1" x14ac:dyDescent="0.2">
      <c r="C206" s="286"/>
    </row>
    <row r="207" spans="3:3" x14ac:dyDescent="0.2">
      <c r="C207" s="286"/>
    </row>
    <row r="208" spans="3:3" x14ac:dyDescent="0.2">
      <c r="C208" s="286"/>
    </row>
    <row r="209" spans="3:3" x14ac:dyDescent="0.2">
      <c r="C209" s="286"/>
    </row>
    <row r="210" spans="3:3" ht="12.75" customHeight="1" x14ac:dyDescent="0.2">
      <c r="C210" s="286"/>
    </row>
    <row r="211" spans="3:3" x14ac:dyDescent="0.2">
      <c r="C211" s="286"/>
    </row>
    <row r="212" spans="3:3" x14ac:dyDescent="0.2">
      <c r="C212" s="286"/>
    </row>
    <row r="213" spans="3:3" x14ac:dyDescent="0.2">
      <c r="C213" s="286"/>
    </row>
    <row r="214" spans="3:3" ht="12.75" customHeight="1" x14ac:dyDescent="0.2">
      <c r="C214" s="286"/>
    </row>
    <row r="215" spans="3:3" x14ac:dyDescent="0.2">
      <c r="C215" s="286"/>
    </row>
    <row r="216" spans="3:3" x14ac:dyDescent="0.2">
      <c r="C216" s="286"/>
    </row>
    <row r="217" spans="3:3" x14ac:dyDescent="0.2">
      <c r="C217" s="286"/>
    </row>
    <row r="218" spans="3:3" ht="12.75" customHeight="1" x14ac:dyDescent="0.2">
      <c r="C218" s="286"/>
    </row>
    <row r="219" spans="3:3" x14ac:dyDescent="0.2">
      <c r="C219" s="286"/>
    </row>
    <row r="220" spans="3:3" x14ac:dyDescent="0.2">
      <c r="C220" s="286"/>
    </row>
    <row r="221" spans="3:3" x14ac:dyDescent="0.2">
      <c r="C221" s="286"/>
    </row>
    <row r="222" spans="3:3" ht="12.75" customHeight="1" x14ac:dyDescent="0.2">
      <c r="C222" s="286"/>
    </row>
    <row r="223" spans="3:3" x14ac:dyDescent="0.2">
      <c r="C223" s="286"/>
    </row>
    <row r="224" spans="3:3" x14ac:dyDescent="0.2">
      <c r="C224" s="286"/>
    </row>
    <row r="225" spans="3:3" x14ac:dyDescent="0.2">
      <c r="C225" s="286"/>
    </row>
    <row r="226" spans="3:3" ht="12.75" customHeight="1" x14ac:dyDescent="0.2">
      <c r="C226" s="286"/>
    </row>
    <row r="227" spans="3:3" x14ac:dyDescent="0.2">
      <c r="C227" s="286"/>
    </row>
    <row r="228" spans="3:3" x14ac:dyDescent="0.2">
      <c r="C228" s="286"/>
    </row>
    <row r="229" spans="3:3" x14ac:dyDescent="0.2">
      <c r="C229" s="286"/>
    </row>
    <row r="230" spans="3:3" ht="12.75" customHeight="1" x14ac:dyDescent="0.2">
      <c r="C230" s="286"/>
    </row>
    <row r="231" spans="3:3" x14ac:dyDescent="0.2">
      <c r="C231" s="286"/>
    </row>
    <row r="232" spans="3:3" x14ac:dyDescent="0.2">
      <c r="C232" s="286"/>
    </row>
    <row r="233" spans="3:3" x14ac:dyDescent="0.2">
      <c r="C233" s="286"/>
    </row>
    <row r="234" spans="3:3" ht="12.75" customHeight="1" x14ac:dyDescent="0.2">
      <c r="C234" s="286"/>
    </row>
    <row r="235" spans="3:3" x14ac:dyDescent="0.2">
      <c r="C235" s="286"/>
    </row>
    <row r="236" spans="3:3" x14ac:dyDescent="0.2">
      <c r="C236" s="286"/>
    </row>
    <row r="237" spans="3:3" x14ac:dyDescent="0.2">
      <c r="C237" s="286"/>
    </row>
    <row r="238" spans="3:3" ht="12.75" customHeight="1" x14ac:dyDescent="0.2">
      <c r="C238" s="286"/>
    </row>
    <row r="239" spans="3:3" x14ac:dyDescent="0.2">
      <c r="C239" s="286"/>
    </row>
    <row r="240" spans="3:3" x14ac:dyDescent="0.2">
      <c r="C240" s="286"/>
    </row>
    <row r="241" spans="3:3" x14ac:dyDescent="0.2">
      <c r="C241" s="286"/>
    </row>
    <row r="242" spans="3:3" ht="12.75" customHeight="1" x14ac:dyDescent="0.2">
      <c r="C242" s="286"/>
    </row>
    <row r="243" spans="3:3" x14ac:dyDescent="0.2">
      <c r="C243" s="286"/>
    </row>
    <row r="244" spans="3:3" x14ac:dyDescent="0.2">
      <c r="C244" s="286"/>
    </row>
    <row r="245" spans="3:3" x14ac:dyDescent="0.2">
      <c r="C245" s="286"/>
    </row>
    <row r="246" spans="3:3" ht="12.75" customHeight="1" x14ac:dyDescent="0.2">
      <c r="C246" s="286"/>
    </row>
    <row r="247" spans="3:3" x14ac:dyDescent="0.2">
      <c r="C247" s="286"/>
    </row>
    <row r="248" spans="3:3" x14ac:dyDescent="0.2">
      <c r="C248" s="286"/>
    </row>
    <row r="249" spans="3:3" x14ac:dyDescent="0.2">
      <c r="C249" s="286"/>
    </row>
    <row r="250" spans="3:3" ht="12.75" customHeight="1" x14ac:dyDescent="0.2">
      <c r="C250" s="286"/>
    </row>
    <row r="251" spans="3:3" x14ac:dyDescent="0.2">
      <c r="C251" s="286"/>
    </row>
    <row r="252" spans="3:3" x14ac:dyDescent="0.2">
      <c r="C252" s="286"/>
    </row>
    <row r="253" spans="3:3" x14ac:dyDescent="0.2">
      <c r="C253" s="286"/>
    </row>
    <row r="254" spans="3:3" ht="12.75" customHeight="1" x14ac:dyDescent="0.2">
      <c r="C254" s="286"/>
    </row>
    <row r="255" spans="3:3" x14ac:dyDescent="0.2">
      <c r="C255" s="286"/>
    </row>
    <row r="256" spans="3:3" x14ac:dyDescent="0.2">
      <c r="C256" s="286"/>
    </row>
    <row r="257" spans="3:3" x14ac:dyDescent="0.2">
      <c r="C257" s="286"/>
    </row>
    <row r="258" spans="3:3" ht="12.75" customHeight="1" x14ac:dyDescent="0.2">
      <c r="C258" s="286"/>
    </row>
    <row r="259" spans="3:3" x14ac:dyDescent="0.2">
      <c r="C259" s="286"/>
    </row>
    <row r="260" spans="3:3" x14ac:dyDescent="0.2">
      <c r="C260" s="286"/>
    </row>
    <row r="261" spans="3:3" x14ac:dyDescent="0.2">
      <c r="C261" s="286"/>
    </row>
    <row r="262" spans="3:3" ht="12.75" customHeight="1" x14ac:dyDescent="0.2">
      <c r="C262" s="286"/>
    </row>
    <row r="263" spans="3:3" x14ac:dyDescent="0.2">
      <c r="C263" s="286"/>
    </row>
    <row r="264" spans="3:3" x14ac:dyDescent="0.2">
      <c r="C264" s="286"/>
    </row>
    <row r="265" spans="3:3" x14ac:dyDescent="0.2">
      <c r="C265" s="286"/>
    </row>
    <row r="266" spans="3:3" ht="12.75" customHeight="1" x14ac:dyDescent="0.2">
      <c r="C266" s="286"/>
    </row>
    <row r="267" spans="3:3" x14ac:dyDescent="0.2">
      <c r="C267" s="286"/>
    </row>
    <row r="268" spans="3:3" x14ac:dyDescent="0.2">
      <c r="C268" s="286"/>
    </row>
    <row r="269" spans="3:3" x14ac:dyDescent="0.2">
      <c r="C269" s="286"/>
    </row>
    <row r="270" spans="3:3" ht="12.75" customHeight="1" x14ac:dyDescent="0.2">
      <c r="C270" s="286"/>
    </row>
    <row r="271" spans="3:3" x14ac:dyDescent="0.2">
      <c r="C271" s="286"/>
    </row>
    <row r="272" spans="3:3" x14ac:dyDescent="0.2">
      <c r="C272" s="286"/>
    </row>
    <row r="273" spans="3:3" x14ac:dyDescent="0.2">
      <c r="C273" s="286"/>
    </row>
    <row r="274" spans="3:3" ht="12.75" customHeight="1" x14ac:dyDescent="0.2">
      <c r="C274" s="286"/>
    </row>
    <row r="275" spans="3:3" x14ac:dyDescent="0.2">
      <c r="C275" s="286"/>
    </row>
    <row r="276" spans="3:3" x14ac:dyDescent="0.2">
      <c r="C276" s="286"/>
    </row>
    <row r="277" spans="3:3" x14ac:dyDescent="0.2">
      <c r="C277" s="286"/>
    </row>
    <row r="278" spans="3:3" ht="12.75" customHeight="1" x14ac:dyDescent="0.2">
      <c r="C278" s="286"/>
    </row>
    <row r="279" spans="3:3" x14ac:dyDescent="0.2">
      <c r="C279" s="286"/>
    </row>
    <row r="280" spans="3:3" x14ac:dyDescent="0.2">
      <c r="C280" s="286"/>
    </row>
    <row r="281" spans="3:3" x14ac:dyDescent="0.2">
      <c r="C281" s="286"/>
    </row>
    <row r="282" spans="3:3" ht="12.75" customHeight="1" x14ac:dyDescent="0.2">
      <c r="C282" s="286"/>
    </row>
    <row r="283" spans="3:3" x14ac:dyDescent="0.2">
      <c r="C283" s="286"/>
    </row>
    <row r="284" spans="3:3" x14ac:dyDescent="0.2">
      <c r="C284" s="286"/>
    </row>
    <row r="285" spans="3:3" x14ac:dyDescent="0.2">
      <c r="C285" s="286"/>
    </row>
    <row r="286" spans="3:3" ht="12.75" customHeight="1" x14ac:dyDescent="0.2">
      <c r="C286" s="286"/>
    </row>
    <row r="287" spans="3:3" x14ac:dyDescent="0.2">
      <c r="C287" s="286"/>
    </row>
  </sheetData>
  <mergeCells count="24">
    <mergeCell ref="N10:N11"/>
    <mergeCell ref="P10:P11"/>
    <mergeCell ref="E8:I8"/>
    <mergeCell ref="J8:Q8"/>
    <mergeCell ref="R8:R11"/>
    <mergeCell ref="E9:E11"/>
    <mergeCell ref="F9:F11"/>
    <mergeCell ref="G9:H9"/>
    <mergeCell ref="I9:I11"/>
    <mergeCell ref="J9:J11"/>
    <mergeCell ref="K9:K11"/>
    <mergeCell ref="L9:L11"/>
    <mergeCell ref="M9:N9"/>
    <mergeCell ref="O9:O11"/>
    <mergeCell ref="P9:Q9"/>
    <mergeCell ref="G10:G11"/>
    <mergeCell ref="H10:H11"/>
    <mergeCell ref="M10:M11"/>
    <mergeCell ref="D8:D11"/>
    <mergeCell ref="A5:B5"/>
    <mergeCell ref="A6:B6"/>
    <mergeCell ref="A8:A11"/>
    <mergeCell ref="B8:B11"/>
    <mergeCell ref="C8:C11"/>
  </mergeCells>
  <pageMargins left="0.19685039370078741" right="0.19685039370078741" top="0.98425196850393704" bottom="0.51181102362204722" header="0" footer="0"/>
  <pageSetup paperSize="9" scale="57" fitToHeight="3" orientation="landscape" r:id="rId1"/>
  <headerFooter differentFirst="1" alignWithMargins="0">
    <oddHeader>&amp;C&amp;P&amp;RПродовження додатку 3</oddHeader>
  </headerFooter>
  <rowBreaks count="2" manualBreakCount="2">
    <brk id="69" max="17" man="1"/>
    <brk id="106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D72"/>
  <sheetViews>
    <sheetView view="pageBreakPreview" topLeftCell="A27" zoomScale="79" zoomScaleNormal="100" zoomScaleSheetLayoutView="79" workbookViewId="0">
      <selection activeCell="A23" sqref="A23:D23"/>
    </sheetView>
  </sheetViews>
  <sheetFormatPr defaultRowHeight="12.75" x14ac:dyDescent="0.2"/>
  <cols>
    <col min="1" max="1" width="17.7109375" customWidth="1"/>
    <col min="2" max="2" width="15" customWidth="1"/>
    <col min="3" max="3" width="78.140625" customWidth="1"/>
    <col min="4" max="4" width="17.140625" customWidth="1"/>
    <col min="6" max="6" width="16.28515625" hidden="1" customWidth="1"/>
  </cols>
  <sheetData>
    <row r="1" spans="1:30" ht="5.45" customHeight="1" x14ac:dyDescent="0.2"/>
    <row r="2" spans="1:30" ht="18.75" x14ac:dyDescent="0.3">
      <c r="C2" s="676" t="s">
        <v>616</v>
      </c>
      <c r="D2" s="676"/>
    </row>
    <row r="3" spans="1:30" ht="18.75" x14ac:dyDescent="0.3">
      <c r="C3" s="676" t="s">
        <v>554</v>
      </c>
      <c r="D3" s="676"/>
    </row>
    <row r="4" spans="1:30" ht="39" customHeight="1" x14ac:dyDescent="0.3">
      <c r="C4" s="778" t="s">
        <v>608</v>
      </c>
      <c r="D4" s="779"/>
    </row>
    <row r="5" spans="1:30" ht="9.6" customHeight="1" x14ac:dyDescent="0.2"/>
    <row r="6" spans="1:30" ht="25.9" customHeight="1" x14ac:dyDescent="0.35">
      <c r="B6" s="780" t="s">
        <v>555</v>
      </c>
      <c r="C6" s="780"/>
    </row>
    <row r="7" spans="1:30" ht="19.149999999999999" customHeight="1" x14ac:dyDescent="0.3">
      <c r="B7" s="781">
        <v>1753200000</v>
      </c>
      <c r="C7" s="782"/>
    </row>
    <row r="8" spans="1:30" ht="11.45" customHeight="1" x14ac:dyDescent="0.2">
      <c r="C8" s="453" t="s">
        <v>556</v>
      </c>
    </row>
    <row r="9" spans="1:30" ht="21" customHeight="1" x14ac:dyDescent="0.3">
      <c r="A9" s="783" t="s">
        <v>557</v>
      </c>
      <c r="B9" s="783"/>
      <c r="C9" s="783"/>
      <c r="D9" s="783"/>
    </row>
    <row r="10" spans="1:30" ht="3.6" customHeight="1" x14ac:dyDescent="0.2"/>
    <row r="11" spans="1:30" x14ac:dyDescent="0.2">
      <c r="D11" s="454" t="s">
        <v>558</v>
      </c>
    </row>
    <row r="12" spans="1:30" ht="13.15" customHeight="1" x14ac:dyDescent="0.2">
      <c r="A12" s="784" t="s">
        <v>559</v>
      </c>
      <c r="B12" s="786" t="s">
        <v>560</v>
      </c>
      <c r="C12" s="787"/>
      <c r="D12" s="788" t="s">
        <v>270</v>
      </c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</row>
    <row r="13" spans="1:30" ht="34.9" customHeight="1" x14ac:dyDescent="0.2">
      <c r="A13" s="785"/>
      <c r="B13" s="787"/>
      <c r="C13" s="787"/>
      <c r="D13" s="787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55"/>
      <c r="AD13" s="455"/>
    </row>
    <row r="14" spans="1:30" ht="13.9" customHeight="1" x14ac:dyDescent="0.2">
      <c r="A14" s="456">
        <v>1</v>
      </c>
      <c r="B14" s="763">
        <v>2</v>
      </c>
      <c r="C14" s="789"/>
      <c r="D14" s="456">
        <v>3</v>
      </c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55"/>
      <c r="AD14" s="455"/>
    </row>
    <row r="15" spans="1:30" ht="22.5" customHeight="1" x14ac:dyDescent="0.3">
      <c r="A15" s="790" t="s">
        <v>561</v>
      </c>
      <c r="B15" s="791"/>
      <c r="C15" s="792"/>
      <c r="D15" s="793"/>
      <c r="E15" s="455"/>
      <c r="F15" s="455"/>
      <c r="G15" s="455"/>
      <c r="H15" s="455"/>
      <c r="I15" s="455"/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5"/>
      <c r="W15" s="455"/>
      <c r="X15" s="455"/>
      <c r="Y15" s="455"/>
      <c r="Z15" s="455"/>
      <c r="AA15" s="455"/>
      <c r="AB15" s="455"/>
      <c r="AC15" s="455"/>
      <c r="AD15" s="455"/>
    </row>
    <row r="16" spans="1:30" ht="21.6" hidden="1" customHeight="1" x14ac:dyDescent="0.3">
      <c r="A16" s="457"/>
      <c r="B16" s="776"/>
      <c r="C16" s="777"/>
      <c r="D16" s="458"/>
      <c r="E16" s="455"/>
      <c r="F16" s="455"/>
      <c r="G16" s="455"/>
      <c r="H16" s="455"/>
      <c r="I16" s="455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5"/>
      <c r="W16" s="455"/>
      <c r="X16" s="455"/>
      <c r="Y16" s="455"/>
      <c r="Z16" s="455"/>
      <c r="AA16" s="455"/>
      <c r="AB16" s="455"/>
      <c r="AC16" s="455"/>
      <c r="AD16" s="455"/>
    </row>
    <row r="17" spans="1:30" ht="21.6" hidden="1" customHeight="1" x14ac:dyDescent="0.3">
      <c r="A17" s="457"/>
      <c r="B17" s="756"/>
      <c r="C17" s="757"/>
      <c r="D17" s="458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455"/>
      <c r="R17" s="455"/>
      <c r="S17" s="455"/>
      <c r="T17" s="455"/>
      <c r="U17" s="455"/>
      <c r="V17" s="455"/>
      <c r="W17" s="455"/>
      <c r="X17" s="455"/>
      <c r="Y17" s="455"/>
      <c r="Z17" s="455"/>
      <c r="AA17" s="455"/>
      <c r="AB17" s="455"/>
      <c r="AC17" s="455"/>
      <c r="AD17" s="455"/>
    </row>
    <row r="18" spans="1:30" ht="20.25" x14ac:dyDescent="0.3">
      <c r="A18" s="459" t="s">
        <v>562</v>
      </c>
      <c r="B18" s="749" t="s">
        <v>563</v>
      </c>
      <c r="C18" s="750"/>
      <c r="D18" s="460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5"/>
      <c r="W18" s="455"/>
      <c r="X18" s="455"/>
      <c r="Y18" s="455"/>
      <c r="Z18" s="455"/>
      <c r="AA18" s="455"/>
      <c r="AB18" s="455"/>
      <c r="AC18" s="455"/>
      <c r="AD18" s="455"/>
    </row>
    <row r="19" spans="1:30" ht="20.25" x14ac:dyDescent="0.3">
      <c r="A19" s="459" t="s">
        <v>562</v>
      </c>
      <c r="B19" s="756" t="s">
        <v>564</v>
      </c>
      <c r="C19" s="757"/>
      <c r="D19" s="458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  <c r="P19" s="455"/>
      <c r="Q19" s="455"/>
      <c r="R19" s="455"/>
      <c r="S19" s="455"/>
      <c r="T19" s="455"/>
      <c r="U19" s="455"/>
      <c r="V19" s="455"/>
      <c r="W19" s="455"/>
      <c r="X19" s="455"/>
      <c r="Y19" s="455"/>
      <c r="Z19" s="455"/>
      <c r="AA19" s="455"/>
      <c r="AB19" s="455"/>
      <c r="AC19" s="455"/>
      <c r="AD19" s="455"/>
    </row>
    <row r="20" spans="1:30" ht="20.25" x14ac:dyDescent="0.3">
      <c r="A20" s="461" t="s">
        <v>562</v>
      </c>
      <c r="B20" s="758" t="s">
        <v>565</v>
      </c>
      <c r="C20" s="759"/>
      <c r="D20" s="462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5"/>
      <c r="W20" s="455"/>
      <c r="X20" s="455"/>
      <c r="Y20" s="455"/>
      <c r="Z20" s="455"/>
      <c r="AA20" s="455"/>
      <c r="AB20" s="455"/>
      <c r="AC20" s="455"/>
      <c r="AD20" s="455"/>
    </row>
    <row r="21" spans="1:30" ht="10.15" customHeight="1" x14ac:dyDescent="0.3">
      <c r="A21" s="463"/>
      <c r="B21" s="463"/>
      <c r="C21" s="464"/>
      <c r="D21" s="465"/>
      <c r="E21" s="455"/>
      <c r="F21" s="455"/>
      <c r="G21" s="455"/>
      <c r="H21" s="455"/>
      <c r="I21" s="455"/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  <c r="Z21" s="455"/>
      <c r="AA21" s="455"/>
      <c r="AB21" s="455"/>
      <c r="AC21" s="455"/>
      <c r="AD21" s="455"/>
    </row>
    <row r="22" spans="1:30" ht="10.5" customHeight="1" x14ac:dyDescent="0.3">
      <c r="A22" s="463"/>
      <c r="B22" s="463"/>
      <c r="C22" s="464"/>
      <c r="D22" s="46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5"/>
      <c r="X22" s="455"/>
      <c r="Y22" s="455"/>
      <c r="Z22" s="455"/>
      <c r="AA22" s="455"/>
      <c r="AB22" s="455"/>
      <c r="AC22" s="455"/>
      <c r="AD22" s="455"/>
    </row>
    <row r="23" spans="1:30" ht="20.25" x14ac:dyDescent="0.3">
      <c r="A23" s="760" t="s">
        <v>566</v>
      </c>
      <c r="B23" s="761"/>
      <c r="C23" s="761"/>
      <c r="D23" s="761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5"/>
      <c r="P23" s="455"/>
      <c r="Q23" s="455"/>
      <c r="R23" s="455"/>
      <c r="S23" s="455"/>
      <c r="T23" s="455"/>
      <c r="U23" s="455"/>
      <c r="V23" s="455"/>
      <c r="W23" s="455"/>
      <c r="X23" s="455"/>
      <c r="Y23" s="455"/>
      <c r="Z23" s="455"/>
      <c r="AA23" s="455"/>
      <c r="AB23" s="455"/>
      <c r="AC23" s="455"/>
      <c r="AD23" s="455"/>
    </row>
    <row r="24" spans="1:30" ht="15" customHeight="1" x14ac:dyDescent="0.2">
      <c r="D24" t="s">
        <v>558</v>
      </c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5"/>
      <c r="X24" s="455"/>
      <c r="Y24" s="455"/>
      <c r="Z24" s="455"/>
      <c r="AA24" s="455"/>
      <c r="AB24" s="455"/>
      <c r="AC24" s="455"/>
      <c r="AD24" s="455"/>
    </row>
    <row r="25" spans="1:30" ht="21" customHeight="1" x14ac:dyDescent="0.2">
      <c r="A25" s="762" t="s">
        <v>567</v>
      </c>
      <c r="B25" s="762" t="s">
        <v>568</v>
      </c>
      <c r="C25" s="764" t="s">
        <v>569</v>
      </c>
      <c r="D25" s="766" t="s">
        <v>270</v>
      </c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5"/>
      <c r="P25" s="455"/>
      <c r="Q25" s="455"/>
      <c r="R25" s="455"/>
      <c r="S25" s="455"/>
      <c r="T25" s="455"/>
      <c r="U25" s="455"/>
      <c r="V25" s="455"/>
      <c r="W25" s="455"/>
      <c r="X25" s="455"/>
      <c r="Y25" s="455"/>
      <c r="Z25" s="455"/>
      <c r="AA25" s="455"/>
      <c r="AB25" s="455"/>
      <c r="AC25" s="455"/>
      <c r="AD25" s="455"/>
    </row>
    <row r="26" spans="1:30" ht="97.15" customHeight="1" x14ac:dyDescent="0.2">
      <c r="A26" s="763"/>
      <c r="B26" s="763"/>
      <c r="C26" s="765"/>
      <c r="D26" s="767"/>
      <c r="E26" s="455"/>
      <c r="F26" s="455"/>
      <c r="G26" s="455"/>
      <c r="H26" s="455"/>
      <c r="I26" s="455"/>
      <c r="J26" s="455"/>
      <c r="K26" s="455"/>
      <c r="L26" s="455"/>
      <c r="M26" s="455"/>
      <c r="N26" s="455"/>
      <c r="O26" s="455"/>
      <c r="P26" s="455"/>
      <c r="Q26" s="455"/>
      <c r="R26" s="455"/>
      <c r="S26" s="455"/>
      <c r="T26" s="455"/>
      <c r="U26" s="455"/>
      <c r="V26" s="455"/>
      <c r="W26" s="455"/>
      <c r="X26" s="455"/>
      <c r="Y26" s="455"/>
      <c r="Z26" s="455"/>
      <c r="AA26" s="455"/>
      <c r="AB26" s="455"/>
      <c r="AC26" s="455"/>
      <c r="AD26" s="455"/>
    </row>
    <row r="27" spans="1:30" ht="12" customHeight="1" x14ac:dyDescent="0.2">
      <c r="A27" s="456">
        <v>1</v>
      </c>
      <c r="B27" s="456">
        <v>2</v>
      </c>
      <c r="C27" s="456">
        <v>3</v>
      </c>
      <c r="D27" s="456">
        <v>4</v>
      </c>
      <c r="E27" s="455"/>
      <c r="F27" s="455"/>
      <c r="G27" s="455"/>
      <c r="H27" s="455"/>
      <c r="I27" s="455"/>
      <c r="J27" s="455"/>
      <c r="K27" s="455"/>
      <c r="L27" s="455"/>
      <c r="M27" s="455"/>
      <c r="N27" s="455"/>
      <c r="O27" s="455"/>
      <c r="P27" s="455"/>
      <c r="Q27" s="455"/>
      <c r="R27" s="455"/>
      <c r="S27" s="455"/>
      <c r="T27" s="455"/>
      <c r="U27" s="455"/>
      <c r="V27" s="455"/>
      <c r="W27" s="455"/>
      <c r="X27" s="455"/>
      <c r="Y27" s="455"/>
      <c r="Z27" s="455"/>
      <c r="AA27" s="455"/>
      <c r="AB27" s="455"/>
      <c r="AC27" s="455"/>
      <c r="AD27" s="455"/>
    </row>
    <row r="28" spans="1:30" ht="27.75" customHeight="1" x14ac:dyDescent="0.3">
      <c r="A28" s="768" t="s">
        <v>570</v>
      </c>
      <c r="B28" s="769"/>
      <c r="C28" s="770"/>
      <c r="D28" s="771"/>
      <c r="E28" s="455"/>
      <c r="F28" s="455"/>
      <c r="G28" s="455"/>
      <c r="H28" s="455"/>
      <c r="I28" s="455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/>
      <c r="AA28" s="455"/>
      <c r="AB28" s="455"/>
      <c r="AC28" s="455"/>
      <c r="AD28" s="455"/>
    </row>
    <row r="29" spans="1:30" ht="18.75" hidden="1" x14ac:dyDescent="0.3">
      <c r="A29" s="466" t="s">
        <v>485</v>
      </c>
      <c r="B29" s="467">
        <v>9770</v>
      </c>
      <c r="C29" s="468" t="s">
        <v>250</v>
      </c>
      <c r="D29" s="469"/>
      <c r="E29" s="455"/>
      <c r="F29" s="455"/>
      <c r="G29" s="455"/>
      <c r="H29" s="455"/>
      <c r="I29" s="455"/>
      <c r="J29" s="455"/>
      <c r="K29" s="455"/>
      <c r="L29" s="455"/>
      <c r="M29" s="455"/>
      <c r="N29" s="455"/>
      <c r="O29" s="455"/>
      <c r="P29" s="455"/>
      <c r="Q29" s="455"/>
      <c r="R29" s="455"/>
      <c r="S29" s="455"/>
      <c r="T29" s="455"/>
      <c r="U29" s="455"/>
      <c r="V29" s="455"/>
      <c r="W29" s="455"/>
      <c r="X29" s="455"/>
      <c r="Y29" s="455"/>
      <c r="Z29" s="455"/>
      <c r="AA29" s="455"/>
      <c r="AB29" s="455"/>
      <c r="AC29" s="455"/>
      <c r="AD29" s="455"/>
    </row>
    <row r="30" spans="1:30" ht="18.75" hidden="1" x14ac:dyDescent="0.3">
      <c r="A30" s="470">
        <v>17100000000</v>
      </c>
      <c r="B30" s="471"/>
      <c r="C30" s="472" t="s">
        <v>571</v>
      </c>
      <c r="D30" s="473"/>
      <c r="E30" s="455"/>
      <c r="F30" s="455"/>
      <c r="G30" s="455"/>
      <c r="H30" s="455"/>
      <c r="I30" s="455"/>
      <c r="J30" s="455"/>
      <c r="K30" s="455"/>
      <c r="L30" s="455"/>
      <c r="M30" s="455"/>
      <c r="N30" s="455"/>
      <c r="O30" s="455"/>
      <c r="P30" s="455"/>
      <c r="Q30" s="455"/>
      <c r="R30" s="455"/>
      <c r="S30" s="455"/>
      <c r="T30" s="455"/>
      <c r="U30" s="455"/>
      <c r="V30" s="455"/>
      <c r="W30" s="455"/>
      <c r="X30" s="455"/>
      <c r="Y30" s="455"/>
      <c r="Z30" s="455"/>
      <c r="AA30" s="455"/>
      <c r="AB30" s="455"/>
      <c r="AC30" s="455"/>
      <c r="AD30" s="455"/>
    </row>
    <row r="31" spans="1:30" ht="16.899999999999999" hidden="1" customHeight="1" x14ac:dyDescent="0.3">
      <c r="A31" s="772"/>
      <c r="B31" s="773"/>
      <c r="C31" s="773"/>
      <c r="D31" s="474"/>
      <c r="E31" s="455"/>
      <c r="F31" s="455"/>
      <c r="G31" s="455"/>
      <c r="H31" s="455"/>
      <c r="I31" s="455"/>
      <c r="J31" s="455"/>
      <c r="K31" s="455"/>
      <c r="L31" s="455"/>
      <c r="M31" s="455"/>
      <c r="N31" s="455"/>
      <c r="O31" s="455"/>
      <c r="P31" s="455"/>
      <c r="Q31" s="455"/>
      <c r="R31" s="455"/>
      <c r="S31" s="455"/>
      <c r="T31" s="455"/>
      <c r="U31" s="455"/>
      <c r="V31" s="455"/>
      <c r="W31" s="455"/>
      <c r="X31" s="455"/>
      <c r="Y31" s="455"/>
      <c r="Z31" s="455"/>
      <c r="AA31" s="455"/>
      <c r="AB31" s="455"/>
      <c r="AC31" s="455"/>
      <c r="AD31" s="455"/>
    </row>
    <row r="32" spans="1:30" ht="25.5" hidden="1" customHeight="1" x14ac:dyDescent="0.3">
      <c r="A32" s="475"/>
      <c r="B32" s="476"/>
      <c r="C32" s="472"/>
      <c r="D32" s="477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/>
      <c r="AB32" s="455"/>
      <c r="AC32" s="455"/>
      <c r="AD32" s="455"/>
    </row>
    <row r="33" spans="1:30" ht="48.75" hidden="1" customHeight="1" x14ac:dyDescent="0.3">
      <c r="A33" s="478"/>
      <c r="B33" s="479"/>
      <c r="C33" s="480"/>
      <c r="D33" s="474"/>
      <c r="E33" s="455"/>
      <c r="F33" s="455"/>
      <c r="G33" s="455"/>
      <c r="H33" s="455"/>
      <c r="I33" s="455"/>
      <c r="J33" s="455"/>
      <c r="K33" s="455"/>
      <c r="L33" s="455"/>
      <c r="M33" s="455"/>
      <c r="N33" s="455"/>
      <c r="O33" s="455"/>
      <c r="P33" s="455"/>
      <c r="Q33" s="455"/>
      <c r="R33" s="455"/>
      <c r="S33" s="455"/>
      <c r="T33" s="455"/>
      <c r="U33" s="455"/>
      <c r="V33" s="455"/>
      <c r="W33" s="455"/>
      <c r="X33" s="455"/>
      <c r="Y33" s="455"/>
      <c r="Z33" s="455"/>
      <c r="AA33" s="455"/>
      <c r="AB33" s="455"/>
      <c r="AC33" s="455"/>
      <c r="AD33" s="455"/>
    </row>
    <row r="34" spans="1:30" ht="12.75" hidden="1" customHeight="1" x14ac:dyDescent="0.3">
      <c r="A34" s="481"/>
      <c r="B34" s="476"/>
      <c r="C34" s="482"/>
      <c r="D34" s="477"/>
      <c r="E34" s="455"/>
      <c r="F34" s="455"/>
      <c r="G34" s="455"/>
      <c r="H34" s="455"/>
      <c r="I34" s="455"/>
      <c r="J34" s="455"/>
      <c r="K34" s="455"/>
      <c r="L34" s="455"/>
      <c r="M34" s="455"/>
      <c r="N34" s="455"/>
      <c r="O34" s="455"/>
      <c r="P34" s="455"/>
      <c r="Q34" s="455"/>
      <c r="R34" s="455"/>
      <c r="S34" s="455"/>
      <c r="T34" s="455"/>
      <c r="U34" s="455"/>
      <c r="V34" s="455"/>
      <c r="W34" s="455"/>
      <c r="X34" s="455"/>
      <c r="Y34" s="455"/>
      <c r="Z34" s="455"/>
      <c r="AA34" s="455"/>
      <c r="AB34" s="455"/>
      <c r="AC34" s="455"/>
      <c r="AD34" s="455"/>
    </row>
    <row r="35" spans="1:30" ht="6.75" hidden="1" customHeight="1" x14ac:dyDescent="0.3">
      <c r="A35" s="475"/>
      <c r="B35" s="476"/>
      <c r="C35" s="472"/>
      <c r="D35" s="477"/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5"/>
      <c r="P35" s="455"/>
      <c r="Q35" s="455"/>
      <c r="R35" s="455"/>
      <c r="S35" s="455"/>
      <c r="T35" s="455"/>
      <c r="U35" s="455"/>
      <c r="V35" s="455"/>
      <c r="W35" s="455"/>
      <c r="X35" s="455"/>
      <c r="Y35" s="455"/>
      <c r="Z35" s="455"/>
      <c r="AA35" s="455"/>
      <c r="AB35" s="455"/>
      <c r="AC35" s="455"/>
      <c r="AD35" s="455"/>
    </row>
    <row r="36" spans="1:30" s="45" customFormat="1" ht="21.75" hidden="1" customHeight="1" x14ac:dyDescent="0.3">
      <c r="A36" s="483" t="s">
        <v>485</v>
      </c>
      <c r="B36" s="484">
        <v>9770</v>
      </c>
      <c r="C36" s="485" t="s">
        <v>250</v>
      </c>
      <c r="D36" s="486">
        <f>SUM(D38)</f>
        <v>0</v>
      </c>
      <c r="E36" s="455"/>
      <c r="F36" s="455"/>
      <c r="G36" s="455"/>
      <c r="H36" s="455"/>
      <c r="I36" s="455"/>
      <c r="J36" s="455"/>
      <c r="K36" s="455"/>
      <c r="L36" s="455"/>
      <c r="M36" s="455"/>
      <c r="N36" s="455"/>
      <c r="O36" s="455"/>
      <c r="P36" s="455"/>
      <c r="Q36" s="455"/>
      <c r="R36" s="455"/>
      <c r="S36" s="455"/>
      <c r="T36" s="455"/>
      <c r="U36" s="455"/>
      <c r="V36" s="455"/>
      <c r="W36" s="455"/>
      <c r="X36" s="455"/>
      <c r="Y36" s="455"/>
      <c r="Z36" s="455"/>
      <c r="AA36" s="455"/>
      <c r="AB36" s="455"/>
      <c r="AC36" s="455"/>
      <c r="AD36" s="455"/>
    </row>
    <row r="37" spans="1:30" s="45" customFormat="1" ht="24.75" hidden="1" customHeight="1" x14ac:dyDescent="0.3">
      <c r="A37" s="487" t="s">
        <v>572</v>
      </c>
      <c r="B37" s="488"/>
      <c r="C37" s="488" t="s">
        <v>573</v>
      </c>
      <c r="D37" s="486">
        <f>SUM(D38)</f>
        <v>0</v>
      </c>
      <c r="E37" s="455"/>
      <c r="F37" s="455"/>
      <c r="G37" s="455"/>
      <c r="H37" s="455"/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5"/>
      <c r="T37" s="455"/>
      <c r="U37" s="455"/>
      <c r="V37" s="455"/>
      <c r="W37" s="455"/>
      <c r="X37" s="455"/>
      <c r="Y37" s="455"/>
      <c r="Z37" s="455"/>
      <c r="AA37" s="455"/>
      <c r="AB37" s="455"/>
      <c r="AC37" s="455"/>
      <c r="AD37" s="455"/>
    </row>
    <row r="38" spans="1:30" s="45" customFormat="1" ht="9.75" hidden="1" customHeight="1" x14ac:dyDescent="0.3">
      <c r="A38" s="741" t="s">
        <v>574</v>
      </c>
      <c r="B38" s="774"/>
      <c r="C38" s="775"/>
      <c r="D38" s="486"/>
      <c r="E38" s="455"/>
      <c r="F38" s="455"/>
      <c r="G38" s="455"/>
      <c r="H38" s="455"/>
      <c r="I38" s="455"/>
      <c r="J38" s="455"/>
      <c r="K38" s="455"/>
      <c r="L38" s="455"/>
      <c r="M38" s="455"/>
      <c r="N38" s="455"/>
      <c r="O38" s="455"/>
      <c r="P38" s="455"/>
      <c r="Q38" s="455"/>
      <c r="R38" s="455"/>
      <c r="S38" s="455"/>
      <c r="T38" s="455"/>
      <c r="U38" s="455"/>
      <c r="V38" s="455"/>
      <c r="W38" s="455"/>
      <c r="X38" s="455"/>
      <c r="Y38" s="455"/>
      <c r="Z38" s="455"/>
      <c r="AA38" s="455"/>
      <c r="AB38" s="455"/>
      <c r="AC38" s="455"/>
      <c r="AD38" s="455"/>
    </row>
    <row r="39" spans="1:30" s="45" customFormat="1" ht="45.75" customHeight="1" x14ac:dyDescent="0.3">
      <c r="A39" s="487" t="s">
        <v>486</v>
      </c>
      <c r="B39" s="484">
        <v>9800</v>
      </c>
      <c r="C39" s="489" t="s">
        <v>489</v>
      </c>
      <c r="D39" s="486">
        <f>SUM(D40)</f>
        <v>1073600</v>
      </c>
      <c r="E39" s="455"/>
      <c r="F39" s="455"/>
      <c r="G39" s="455"/>
      <c r="H39" s="455"/>
      <c r="I39" s="455"/>
      <c r="J39" s="455"/>
      <c r="K39" s="455"/>
      <c r="L39" s="455"/>
      <c r="M39" s="455"/>
      <c r="N39" s="455"/>
      <c r="O39" s="455"/>
      <c r="P39" s="455"/>
      <c r="Q39" s="455"/>
      <c r="R39" s="455"/>
      <c r="S39" s="455"/>
      <c r="T39" s="455"/>
      <c r="U39" s="455"/>
      <c r="V39" s="455"/>
      <c r="W39" s="455"/>
      <c r="X39" s="455"/>
      <c r="Y39" s="455"/>
      <c r="Z39" s="455"/>
      <c r="AA39" s="455"/>
      <c r="AB39" s="455"/>
      <c r="AC39" s="455"/>
      <c r="AD39" s="455"/>
    </row>
    <row r="40" spans="1:30" s="45" customFormat="1" ht="31.5" customHeight="1" x14ac:dyDescent="0.3">
      <c r="A40" s="490" t="s">
        <v>575</v>
      </c>
      <c r="B40" s="484"/>
      <c r="C40" s="491" t="s">
        <v>576</v>
      </c>
      <c r="D40" s="486">
        <f>SUM(D42)</f>
        <v>1073600</v>
      </c>
      <c r="E40" s="455"/>
      <c r="F40" s="455"/>
      <c r="G40" s="455"/>
      <c r="H40" s="455"/>
      <c r="I40" s="455"/>
      <c r="J40" s="455"/>
      <c r="K40" s="455"/>
      <c r="L40" s="455"/>
      <c r="M40" s="455"/>
      <c r="N40" s="455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</row>
    <row r="41" spans="1:30" s="45" customFormat="1" ht="61.5" hidden="1" customHeight="1" x14ac:dyDescent="0.3">
      <c r="A41" s="741" t="s">
        <v>577</v>
      </c>
      <c r="B41" s="742"/>
      <c r="C41" s="743"/>
      <c r="D41" s="486"/>
      <c r="E41" s="455"/>
      <c r="F41" s="455"/>
      <c r="G41" s="455"/>
      <c r="H41" s="455"/>
      <c r="I41" s="455"/>
      <c r="J41" s="455"/>
      <c r="K41" s="455"/>
      <c r="L41" s="455"/>
      <c r="M41" s="455"/>
      <c r="N41" s="455"/>
      <c r="O41" s="455"/>
      <c r="P41" s="455"/>
      <c r="Q41" s="455"/>
      <c r="R41" s="455"/>
      <c r="S41" s="455"/>
      <c r="T41" s="455"/>
      <c r="U41" s="455"/>
      <c r="V41" s="455"/>
      <c r="W41" s="455"/>
      <c r="X41" s="455"/>
      <c r="Y41" s="455"/>
      <c r="Z41" s="455"/>
      <c r="AA41" s="455"/>
      <c r="AB41" s="455"/>
      <c r="AC41" s="455"/>
      <c r="AD41" s="455"/>
    </row>
    <row r="42" spans="1:30" s="45" customFormat="1" ht="61.5" customHeight="1" x14ac:dyDescent="0.3">
      <c r="A42" s="741" t="s">
        <v>578</v>
      </c>
      <c r="B42" s="742"/>
      <c r="C42" s="743"/>
      <c r="D42" s="486">
        <v>1073600</v>
      </c>
      <c r="E42" s="455"/>
      <c r="F42" s="455"/>
      <c r="G42" s="455"/>
      <c r="H42" s="455"/>
      <c r="I42" s="455"/>
      <c r="J42" s="455"/>
      <c r="K42" s="455"/>
      <c r="L42" s="455"/>
      <c r="M42" s="455"/>
      <c r="N42" s="455"/>
      <c r="O42" s="455"/>
      <c r="P42" s="455"/>
      <c r="Q42" s="455"/>
      <c r="R42" s="455"/>
      <c r="S42" s="455"/>
      <c r="T42" s="455"/>
      <c r="U42" s="455"/>
      <c r="V42" s="455"/>
      <c r="W42" s="455"/>
      <c r="X42" s="455"/>
      <c r="Y42" s="455"/>
      <c r="Z42" s="455"/>
      <c r="AA42" s="455"/>
      <c r="AB42" s="455"/>
      <c r="AC42" s="455"/>
      <c r="AD42" s="455"/>
    </row>
    <row r="43" spans="1:30" s="45" customFormat="1" ht="61.5" hidden="1" customHeight="1" x14ac:dyDescent="0.3">
      <c r="A43" s="741" t="s">
        <v>579</v>
      </c>
      <c r="B43" s="742"/>
      <c r="C43" s="743"/>
      <c r="D43" s="486"/>
      <c r="E43" s="455"/>
      <c r="F43" s="455"/>
      <c r="G43" s="455"/>
      <c r="H43" s="455"/>
      <c r="I43" s="455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5"/>
      <c r="X43" s="455"/>
      <c r="Y43" s="455"/>
      <c r="Z43" s="455"/>
      <c r="AA43" s="455"/>
      <c r="AB43" s="455"/>
      <c r="AC43" s="455"/>
      <c r="AD43" s="455"/>
    </row>
    <row r="44" spans="1:30" s="45" customFormat="1" ht="66.75" hidden="1" customHeight="1" x14ac:dyDescent="0.3">
      <c r="A44" s="741" t="s">
        <v>580</v>
      </c>
      <c r="B44" s="742"/>
      <c r="C44" s="743"/>
      <c r="D44" s="486"/>
      <c r="E44" s="455"/>
      <c r="F44" s="455"/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55"/>
      <c r="R44" s="455"/>
      <c r="S44" s="455"/>
      <c r="T44" s="455"/>
      <c r="U44" s="455"/>
      <c r="V44" s="455"/>
      <c r="W44" s="455"/>
      <c r="X44" s="455"/>
      <c r="Y44" s="455"/>
      <c r="Z44" s="455"/>
      <c r="AA44" s="455"/>
      <c r="AB44" s="455"/>
      <c r="AC44" s="455"/>
      <c r="AD44" s="455"/>
    </row>
    <row r="45" spans="1:30" s="45" customFormat="1" ht="20.25" hidden="1" customHeight="1" x14ac:dyDescent="0.3">
      <c r="A45" s="492"/>
      <c r="B45" s="493"/>
      <c r="C45" s="494"/>
      <c r="D45" s="486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5"/>
      <c r="X45" s="455"/>
      <c r="Y45" s="455"/>
      <c r="Z45" s="455"/>
      <c r="AA45" s="455"/>
      <c r="AB45" s="455"/>
      <c r="AC45" s="455"/>
      <c r="AD45" s="455"/>
    </row>
    <row r="46" spans="1:30" s="45" customFormat="1" ht="18.75" x14ac:dyDescent="0.3">
      <c r="A46" s="495"/>
      <c r="B46" s="488"/>
      <c r="C46" s="488"/>
      <c r="D46" s="496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5"/>
      <c r="P46" s="455"/>
      <c r="Q46" s="455"/>
      <c r="R46" s="455"/>
      <c r="S46" s="455"/>
      <c r="T46" s="455"/>
      <c r="U46" s="455"/>
      <c r="V46" s="455"/>
      <c r="W46" s="455"/>
      <c r="X46" s="455"/>
      <c r="Y46" s="455"/>
      <c r="Z46" s="455"/>
      <c r="AA46" s="455"/>
      <c r="AB46" s="455"/>
      <c r="AC46" s="455"/>
      <c r="AD46" s="455"/>
    </row>
    <row r="47" spans="1:30" s="45" customFormat="1" ht="34.5" customHeight="1" x14ac:dyDescent="0.3">
      <c r="A47" s="748" t="s">
        <v>581</v>
      </c>
      <c r="B47" s="749"/>
      <c r="C47" s="750"/>
      <c r="D47" s="751"/>
      <c r="E47" s="455"/>
      <c r="F47" s="455"/>
      <c r="G47" s="455"/>
      <c r="H47" s="455"/>
      <c r="I47" s="455"/>
      <c r="J47" s="455"/>
      <c r="K47" s="455"/>
      <c r="L47" s="455"/>
      <c r="M47" s="455"/>
      <c r="N47" s="455"/>
      <c r="O47" s="455"/>
      <c r="P47" s="455"/>
      <c r="Q47" s="455"/>
      <c r="R47" s="455"/>
      <c r="S47" s="455"/>
      <c r="T47" s="455"/>
      <c r="U47" s="455"/>
      <c r="V47" s="455"/>
      <c r="W47" s="455"/>
      <c r="X47" s="455"/>
      <c r="Y47" s="455"/>
      <c r="Z47" s="455"/>
      <c r="AA47" s="455"/>
      <c r="AB47" s="455"/>
      <c r="AC47" s="455"/>
      <c r="AD47" s="455"/>
    </row>
    <row r="48" spans="1:30" s="45" customFormat="1" ht="16.5" hidden="1" customHeight="1" x14ac:dyDescent="0.3">
      <c r="A48" s="497" t="s">
        <v>485</v>
      </c>
      <c r="B48" s="484">
        <v>9770</v>
      </c>
      <c r="C48" s="498" t="s">
        <v>250</v>
      </c>
      <c r="D48" s="499"/>
      <c r="E48" s="455"/>
      <c r="F48" s="455"/>
      <c r="G48" s="455"/>
      <c r="H48" s="455"/>
      <c r="I48" s="455"/>
      <c r="J48" s="455"/>
      <c r="K48" s="455"/>
      <c r="L48" s="455"/>
      <c r="M48" s="455"/>
      <c r="N48" s="455"/>
      <c r="O48" s="455"/>
      <c r="P48" s="455"/>
      <c r="Q48" s="455"/>
      <c r="R48" s="455"/>
      <c r="S48" s="455"/>
      <c r="T48" s="455"/>
      <c r="U48" s="455"/>
      <c r="V48" s="455"/>
      <c r="W48" s="455"/>
      <c r="X48" s="455"/>
      <c r="Y48" s="455"/>
      <c r="Z48" s="455"/>
      <c r="AA48" s="455"/>
      <c r="AB48" s="455"/>
      <c r="AC48" s="455"/>
      <c r="AD48" s="455"/>
    </row>
    <row r="49" spans="1:30" s="45" customFormat="1" ht="18" hidden="1" customHeight="1" x14ac:dyDescent="0.3">
      <c r="A49" s="457">
        <v>17100000000</v>
      </c>
      <c r="B49" s="500"/>
      <c r="C49" s="501" t="s">
        <v>571</v>
      </c>
      <c r="D49" s="499"/>
      <c r="E49" s="455"/>
      <c r="F49" s="455"/>
      <c r="G49" s="455"/>
      <c r="H49" s="455"/>
      <c r="I49" s="455"/>
      <c r="J49" s="455"/>
      <c r="K49" s="455"/>
      <c r="L49" s="455"/>
      <c r="M49" s="455"/>
      <c r="N49" s="455"/>
      <c r="O49" s="455"/>
      <c r="P49" s="455"/>
      <c r="Q49" s="455"/>
      <c r="R49" s="455"/>
      <c r="S49" s="455"/>
      <c r="T49" s="455"/>
      <c r="U49" s="455"/>
      <c r="V49" s="455"/>
      <c r="W49" s="455"/>
      <c r="X49" s="455"/>
      <c r="Y49" s="455"/>
      <c r="Z49" s="455"/>
      <c r="AA49" s="455"/>
      <c r="AB49" s="455"/>
      <c r="AC49" s="455"/>
      <c r="AD49" s="455"/>
    </row>
    <row r="50" spans="1:30" s="45" customFormat="1" ht="21.75" hidden="1" customHeight="1" x14ac:dyDescent="0.3">
      <c r="A50" s="483" t="s">
        <v>485</v>
      </c>
      <c r="B50" s="484">
        <v>9770</v>
      </c>
      <c r="C50" s="485" t="s">
        <v>250</v>
      </c>
      <c r="D50" s="486"/>
      <c r="E50" s="455"/>
      <c r="F50" s="455"/>
      <c r="G50" s="455"/>
      <c r="H50" s="455"/>
      <c r="I50" s="455"/>
      <c r="J50" s="455"/>
      <c r="K50" s="455"/>
      <c r="L50" s="455"/>
      <c r="M50" s="455"/>
      <c r="N50" s="455"/>
      <c r="O50" s="455"/>
      <c r="P50" s="455"/>
      <c r="Q50" s="455"/>
      <c r="R50" s="455"/>
      <c r="S50" s="455"/>
      <c r="T50" s="455"/>
      <c r="U50" s="455"/>
      <c r="V50" s="455"/>
      <c r="W50" s="455"/>
      <c r="X50" s="455"/>
      <c r="Y50" s="455"/>
      <c r="Z50" s="455"/>
      <c r="AA50" s="455"/>
      <c r="AB50" s="455"/>
      <c r="AC50" s="455"/>
      <c r="AD50" s="455"/>
    </row>
    <row r="51" spans="1:30" s="45" customFormat="1" ht="24.75" hidden="1" customHeight="1" x14ac:dyDescent="0.3">
      <c r="A51" s="495" t="s">
        <v>572</v>
      </c>
      <c r="B51" s="488"/>
      <c r="C51" s="488" t="s">
        <v>573</v>
      </c>
      <c r="D51" s="486"/>
      <c r="E51" s="455"/>
      <c r="F51" s="455"/>
      <c r="G51" s="455"/>
      <c r="H51" s="455"/>
      <c r="I51" s="455"/>
      <c r="J51" s="455"/>
      <c r="K51" s="455"/>
      <c r="L51" s="455"/>
      <c r="M51" s="455"/>
      <c r="N51" s="455"/>
      <c r="O51" s="455"/>
      <c r="P51" s="455"/>
      <c r="Q51" s="455"/>
      <c r="R51" s="455"/>
      <c r="S51" s="455"/>
      <c r="T51" s="455"/>
      <c r="U51" s="455"/>
      <c r="V51" s="455"/>
      <c r="W51" s="455"/>
      <c r="X51" s="455"/>
      <c r="Y51" s="455"/>
      <c r="Z51" s="455"/>
      <c r="AA51" s="455"/>
      <c r="AB51" s="455"/>
      <c r="AC51" s="455"/>
      <c r="AD51" s="455"/>
    </row>
    <row r="52" spans="1:30" s="45" customFormat="1" ht="81.75" hidden="1" customHeight="1" x14ac:dyDescent="0.3">
      <c r="A52" s="741" t="s">
        <v>582</v>
      </c>
      <c r="B52" s="742"/>
      <c r="C52" s="743"/>
      <c r="D52" s="486"/>
      <c r="E52" s="455"/>
      <c r="F52" s="455"/>
      <c r="G52" s="455"/>
      <c r="H52" s="455"/>
      <c r="I52" s="455"/>
      <c r="J52" s="455"/>
      <c r="K52" s="455"/>
      <c r="L52" s="455"/>
      <c r="M52" s="455"/>
      <c r="N52" s="455"/>
      <c r="O52" s="455"/>
      <c r="P52" s="455"/>
      <c r="Q52" s="455"/>
      <c r="R52" s="455"/>
      <c r="S52" s="455"/>
      <c r="T52" s="455"/>
      <c r="U52" s="455"/>
      <c r="V52" s="455"/>
      <c r="W52" s="455"/>
      <c r="X52" s="455"/>
      <c r="Y52" s="455"/>
      <c r="Z52" s="455"/>
      <c r="AA52" s="455"/>
      <c r="AB52" s="455"/>
      <c r="AC52" s="455"/>
      <c r="AD52" s="455"/>
    </row>
    <row r="53" spans="1:30" s="45" customFormat="1" ht="26.25" hidden="1" customHeight="1" x14ac:dyDescent="0.3">
      <c r="A53" s="752"/>
      <c r="B53" s="753"/>
      <c r="C53" s="753"/>
      <c r="D53" s="502"/>
      <c r="E53" s="455"/>
      <c r="F53" s="455"/>
      <c r="G53" s="455"/>
      <c r="H53" s="455"/>
      <c r="I53" s="455"/>
      <c r="J53" s="455"/>
      <c r="K53" s="455"/>
      <c r="L53" s="455"/>
      <c r="M53" s="455"/>
      <c r="N53" s="455"/>
      <c r="O53" s="455"/>
      <c r="P53" s="455"/>
      <c r="Q53" s="455"/>
      <c r="R53" s="455"/>
      <c r="S53" s="455"/>
      <c r="T53" s="455"/>
      <c r="U53" s="455"/>
      <c r="V53" s="455"/>
      <c r="W53" s="455"/>
      <c r="X53" s="455"/>
      <c r="Y53" s="455"/>
      <c r="Z53" s="455"/>
      <c r="AA53" s="455"/>
      <c r="AB53" s="455"/>
      <c r="AC53" s="455"/>
      <c r="AD53" s="455"/>
    </row>
    <row r="54" spans="1:30" s="45" customFormat="1" ht="25.5" hidden="1" customHeight="1" x14ac:dyDescent="0.3">
      <c r="A54" s="497" t="s">
        <v>485</v>
      </c>
      <c r="B54" s="484">
        <v>9770</v>
      </c>
      <c r="C54" s="498" t="s">
        <v>250</v>
      </c>
      <c r="D54" s="503"/>
      <c r="E54" s="455"/>
      <c r="F54" s="455"/>
      <c r="G54" s="455"/>
      <c r="H54" s="455"/>
      <c r="I54" s="455"/>
      <c r="J54" s="455"/>
      <c r="K54" s="455"/>
      <c r="L54" s="455"/>
      <c r="M54" s="455"/>
      <c r="N54" s="455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</row>
    <row r="55" spans="1:30" s="45" customFormat="1" ht="26.25" hidden="1" customHeight="1" x14ac:dyDescent="0.3">
      <c r="A55" s="457">
        <v>17100000000</v>
      </c>
      <c r="B55" s="500"/>
      <c r="C55" s="501" t="s">
        <v>571</v>
      </c>
      <c r="D55" s="503"/>
      <c r="E55" s="455"/>
      <c r="F55" s="455"/>
      <c r="G55" s="455"/>
      <c r="H55" s="455"/>
      <c r="I55" s="455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</row>
    <row r="56" spans="1:30" s="45" customFormat="1" ht="16.899999999999999" hidden="1" customHeight="1" x14ac:dyDescent="0.3">
      <c r="A56" s="754"/>
      <c r="B56" s="755"/>
      <c r="C56" s="755"/>
      <c r="D56" s="504"/>
      <c r="E56" s="455"/>
      <c r="F56" s="455"/>
      <c r="G56" s="455"/>
      <c r="H56" s="455"/>
      <c r="I56" s="455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</row>
    <row r="57" spans="1:30" s="45" customFormat="1" ht="39.75" customHeight="1" x14ac:dyDescent="0.3">
      <c r="A57" s="487" t="s">
        <v>486</v>
      </c>
      <c r="B57" s="484">
        <v>9800</v>
      </c>
      <c r="C57" s="489" t="s">
        <v>489</v>
      </c>
      <c r="D57" s="486">
        <f>SUM(D58)</f>
        <v>-1073600</v>
      </c>
      <c r="E57" s="455"/>
      <c r="F57" s="455"/>
      <c r="G57" s="455"/>
      <c r="H57" s="455"/>
      <c r="I57" s="455"/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</row>
    <row r="58" spans="1:30" s="45" customFormat="1" ht="33.75" customHeight="1" x14ac:dyDescent="0.3">
      <c r="A58" s="490" t="s">
        <v>575</v>
      </c>
      <c r="B58" s="484"/>
      <c r="C58" s="491" t="s">
        <v>576</v>
      </c>
      <c r="D58" s="486">
        <f>SUM(D60)</f>
        <v>-1073600</v>
      </c>
      <c r="E58" s="455"/>
      <c r="F58" s="455"/>
      <c r="G58" s="455"/>
      <c r="H58" s="455"/>
      <c r="I58" s="455"/>
      <c r="J58" s="455"/>
      <c r="K58" s="455"/>
      <c r="L58" s="455"/>
      <c r="M58" s="455"/>
      <c r="N58" s="455"/>
      <c r="O58" s="455"/>
      <c r="P58" s="455"/>
      <c r="Q58" s="455"/>
      <c r="R58" s="455"/>
      <c r="S58" s="455"/>
      <c r="T58" s="455"/>
      <c r="U58" s="455"/>
      <c r="V58" s="455"/>
      <c r="W58" s="455"/>
      <c r="X58" s="455"/>
      <c r="Y58" s="455"/>
      <c r="Z58" s="455"/>
      <c r="AA58" s="455"/>
      <c r="AB58" s="455"/>
      <c r="AC58" s="455"/>
      <c r="AD58" s="455"/>
    </row>
    <row r="59" spans="1:30" s="45" customFormat="1" ht="60" hidden="1" customHeight="1" x14ac:dyDescent="0.3">
      <c r="A59" s="741" t="s">
        <v>577</v>
      </c>
      <c r="B59" s="742"/>
      <c r="C59" s="743"/>
      <c r="D59" s="486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V59" s="455"/>
      <c r="W59" s="455"/>
      <c r="X59" s="455"/>
      <c r="Y59" s="455"/>
      <c r="Z59" s="455"/>
      <c r="AA59" s="455"/>
      <c r="AB59" s="455"/>
      <c r="AC59" s="455"/>
      <c r="AD59" s="455"/>
    </row>
    <row r="60" spans="1:30" s="45" customFormat="1" ht="60" customHeight="1" x14ac:dyDescent="0.3">
      <c r="A60" s="741" t="s">
        <v>578</v>
      </c>
      <c r="B60" s="742"/>
      <c r="C60" s="743"/>
      <c r="D60" s="486">
        <v>-1073600</v>
      </c>
      <c r="E60" s="455"/>
      <c r="F60" s="455"/>
      <c r="G60" s="455"/>
      <c r="H60" s="455"/>
      <c r="I60" s="455"/>
      <c r="J60" s="455"/>
      <c r="K60" s="455"/>
      <c r="L60" s="455"/>
      <c r="M60" s="455"/>
      <c r="N60" s="455"/>
      <c r="O60" s="455"/>
      <c r="P60" s="455"/>
      <c r="Q60" s="455"/>
      <c r="R60" s="455"/>
      <c r="S60" s="455"/>
      <c r="T60" s="455"/>
      <c r="U60" s="455"/>
      <c r="V60" s="455"/>
      <c r="W60" s="455"/>
      <c r="X60" s="455"/>
      <c r="Y60" s="455"/>
      <c r="Z60" s="455"/>
      <c r="AA60" s="455"/>
      <c r="AB60" s="455"/>
      <c r="AC60" s="455"/>
      <c r="AD60" s="455"/>
    </row>
    <row r="61" spans="1:30" s="45" customFormat="1" ht="60" hidden="1" customHeight="1" x14ac:dyDescent="0.3">
      <c r="A61" s="741" t="s">
        <v>579</v>
      </c>
      <c r="B61" s="742"/>
      <c r="C61" s="743"/>
      <c r="D61" s="486"/>
      <c r="E61" s="455"/>
      <c r="F61" s="455"/>
      <c r="G61" s="455"/>
      <c r="H61" s="455"/>
      <c r="I61" s="455"/>
      <c r="J61" s="455"/>
      <c r="K61" s="455"/>
      <c r="L61" s="455"/>
      <c r="M61" s="455"/>
      <c r="N61" s="455"/>
      <c r="O61" s="455"/>
      <c r="P61" s="455"/>
      <c r="Q61" s="455"/>
      <c r="R61" s="455"/>
      <c r="S61" s="455"/>
      <c r="T61" s="455"/>
      <c r="U61" s="455"/>
      <c r="V61" s="455"/>
      <c r="W61" s="455"/>
      <c r="X61" s="455"/>
      <c r="Y61" s="455"/>
      <c r="Z61" s="455"/>
      <c r="AA61" s="455"/>
      <c r="AB61" s="455"/>
      <c r="AC61" s="455"/>
      <c r="AD61" s="455"/>
    </row>
    <row r="62" spans="1:30" s="45" customFormat="1" ht="16.149999999999999" customHeight="1" x14ac:dyDescent="0.3">
      <c r="A62" s="744"/>
      <c r="B62" s="745"/>
      <c r="C62" s="745"/>
      <c r="D62" s="504"/>
      <c r="E62" s="455"/>
      <c r="F62" s="455"/>
      <c r="G62" s="455"/>
      <c r="H62" s="455"/>
      <c r="I62" s="455"/>
      <c r="J62" s="455"/>
      <c r="K62" s="455"/>
      <c r="L62" s="455"/>
      <c r="M62" s="455"/>
      <c r="N62" s="455"/>
      <c r="O62" s="455"/>
      <c r="P62" s="455"/>
      <c r="Q62" s="455"/>
      <c r="R62" s="455"/>
      <c r="S62" s="455"/>
      <c r="T62" s="455"/>
      <c r="U62" s="455"/>
      <c r="V62" s="455"/>
      <c r="W62" s="455"/>
      <c r="X62" s="455"/>
      <c r="Y62" s="455"/>
      <c r="Z62" s="455"/>
      <c r="AA62" s="455"/>
      <c r="AB62" s="455"/>
      <c r="AC62" s="455"/>
      <c r="AD62" s="455"/>
    </row>
    <row r="63" spans="1:30" s="45" customFormat="1" ht="28.5" customHeight="1" x14ac:dyDescent="0.3">
      <c r="A63" s="459" t="s">
        <v>562</v>
      </c>
      <c r="B63" s="505" t="s">
        <v>562</v>
      </c>
      <c r="C63" s="484" t="s">
        <v>583</v>
      </c>
      <c r="D63" s="506">
        <f>SUM(D64:D65)</f>
        <v>0</v>
      </c>
      <c r="F63" s="56">
        <f>SUM(D30,D31,D34,D48)</f>
        <v>0</v>
      </c>
    </row>
    <row r="64" spans="1:30" s="45" customFormat="1" ht="20.25" x14ac:dyDescent="0.3">
      <c r="A64" s="459" t="s">
        <v>562</v>
      </c>
      <c r="B64" s="505" t="s">
        <v>562</v>
      </c>
      <c r="C64" s="488" t="s">
        <v>564</v>
      </c>
      <c r="D64" s="486">
        <f>SUM(D39)</f>
        <v>1073600</v>
      </c>
    </row>
    <row r="65" spans="1:6" s="45" customFormat="1" ht="20.25" x14ac:dyDescent="0.3">
      <c r="A65" s="461" t="s">
        <v>562</v>
      </c>
      <c r="B65" s="507" t="s">
        <v>562</v>
      </c>
      <c r="C65" s="508" t="s">
        <v>565</v>
      </c>
      <c r="D65" s="509">
        <f>SUM(D50,D57)</f>
        <v>-1073600</v>
      </c>
    </row>
    <row r="66" spans="1:6" ht="14.25" customHeight="1" x14ac:dyDescent="0.3">
      <c r="A66" s="463"/>
      <c r="B66" s="463"/>
      <c r="C66" s="464"/>
      <c r="D66" s="465"/>
    </row>
    <row r="67" spans="1:6" ht="9" customHeight="1" x14ac:dyDescent="0.3">
      <c r="A67" s="463"/>
      <c r="B67" s="463"/>
      <c r="C67" s="464"/>
      <c r="D67" s="465"/>
    </row>
    <row r="68" spans="1:6" ht="74.25" customHeight="1" x14ac:dyDescent="0.35">
      <c r="A68" s="510" t="s">
        <v>584</v>
      </c>
      <c r="B68" s="510"/>
      <c r="C68" s="510"/>
      <c r="D68" s="465"/>
    </row>
    <row r="69" spans="1:6" s="24" customFormat="1" ht="26.25" hidden="1" customHeight="1" x14ac:dyDescent="0.35">
      <c r="A69" s="510"/>
      <c r="B69" s="510"/>
      <c r="C69" s="510"/>
      <c r="D69" s="510"/>
      <c r="E69" s="510"/>
      <c r="F69" s="510"/>
    </row>
    <row r="70" spans="1:6" ht="20.25" x14ac:dyDescent="0.3">
      <c r="A70" s="463"/>
      <c r="B70" s="463"/>
      <c r="C70" s="464"/>
      <c r="D70" s="465"/>
    </row>
    <row r="71" spans="1:6" ht="20.25" x14ac:dyDescent="0.3">
      <c r="A71" s="746"/>
      <c r="B71" s="747"/>
      <c r="C71" s="747"/>
      <c r="D71" s="747"/>
    </row>
    <row r="72" spans="1:6" ht="20.25" x14ac:dyDescent="0.3">
      <c r="A72" s="463"/>
      <c r="B72" s="463"/>
      <c r="C72" s="464"/>
      <c r="D72" s="465"/>
    </row>
  </sheetData>
  <mergeCells count="37">
    <mergeCell ref="B16:C16"/>
    <mergeCell ref="C2:D2"/>
    <mergeCell ref="C3:D3"/>
    <mergeCell ref="C4:D4"/>
    <mergeCell ref="B6:C6"/>
    <mergeCell ref="B7:C7"/>
    <mergeCell ref="A9:D9"/>
    <mergeCell ref="A12:A13"/>
    <mergeCell ref="B12:C13"/>
    <mergeCell ref="D12:D13"/>
    <mergeCell ref="B14:C14"/>
    <mergeCell ref="A15:D15"/>
    <mergeCell ref="A43:C43"/>
    <mergeCell ref="B17:C17"/>
    <mergeCell ref="B18:C18"/>
    <mergeCell ref="B19:C19"/>
    <mergeCell ref="B20:C20"/>
    <mergeCell ref="A23:D23"/>
    <mergeCell ref="A25:A26"/>
    <mergeCell ref="B25:B26"/>
    <mergeCell ref="C25:C26"/>
    <mergeCell ref="D25:D26"/>
    <mergeCell ref="A28:D28"/>
    <mergeCell ref="A31:C31"/>
    <mergeCell ref="A38:C38"/>
    <mergeCell ref="A41:C41"/>
    <mergeCell ref="A42:C42"/>
    <mergeCell ref="A60:C60"/>
    <mergeCell ref="A61:C61"/>
    <mergeCell ref="A62:C62"/>
    <mergeCell ref="A71:D71"/>
    <mergeCell ref="A44:C44"/>
    <mergeCell ref="A47:D47"/>
    <mergeCell ref="A52:C52"/>
    <mergeCell ref="A53:C53"/>
    <mergeCell ref="A56:C56"/>
    <mergeCell ref="A59:C59"/>
  </mergeCells>
  <pageMargins left="1.1811023622047245" right="0.39370078740157483" top="0.78740157480314965" bottom="0.78740157480314965" header="0.31496062992125984" footer="0.31496062992125984"/>
  <pageSetup paperSize="9" scale="64" orientation="portrait" verticalDpi="4294967295" r:id="rId1"/>
  <headerFooter differentFirst="1">
    <oddHeader>&amp;C&amp;P&amp;RПродовження додатку 3</oddHeader>
  </headerFooter>
  <rowBreaks count="1" manualBreakCount="1">
    <brk id="68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view="pageBreakPreview" topLeftCell="A29" zoomScaleNormal="100" zoomScaleSheetLayoutView="100" workbookViewId="0">
      <selection activeCell="G63" sqref="G63"/>
    </sheetView>
  </sheetViews>
  <sheetFormatPr defaultColWidth="9.140625" defaultRowHeight="15" x14ac:dyDescent="0.2"/>
  <cols>
    <col min="1" max="1" width="13.140625" style="512" customWidth="1"/>
    <col min="2" max="2" width="13.42578125" style="512" customWidth="1"/>
    <col min="3" max="3" width="13.140625" style="512" customWidth="1"/>
    <col min="4" max="4" width="42.140625" style="512" customWidth="1"/>
    <col min="5" max="5" width="54.5703125" style="512" customWidth="1"/>
    <col min="6" max="6" width="12.7109375" style="512" customWidth="1"/>
    <col min="7" max="7" width="11.7109375" style="512" customWidth="1"/>
    <col min="8" max="8" width="13.28515625" style="512" customWidth="1"/>
    <col min="9" max="9" width="13.7109375" style="512" customWidth="1"/>
    <col min="10" max="10" width="10.5703125" style="512" customWidth="1"/>
    <col min="11" max="16384" width="9.140625" style="512"/>
  </cols>
  <sheetData>
    <row r="1" spans="1:10" ht="36" customHeight="1" x14ac:dyDescent="0.25">
      <c r="A1" s="511"/>
      <c r="B1" s="511"/>
      <c r="C1" s="511"/>
      <c r="D1" s="511"/>
      <c r="E1" s="511"/>
      <c r="F1" s="511"/>
      <c r="G1" s="511"/>
      <c r="H1" s="511"/>
    </row>
    <row r="2" spans="1:10" ht="15.75" x14ac:dyDescent="0.25">
      <c r="A2" s="511"/>
      <c r="B2" s="511"/>
      <c r="C2" s="511"/>
      <c r="D2" s="511"/>
      <c r="E2" s="511"/>
      <c r="F2" s="511"/>
      <c r="G2" s="511"/>
      <c r="H2" s="511"/>
    </row>
    <row r="3" spans="1:10" ht="15.75" x14ac:dyDescent="0.25">
      <c r="A3" s="511"/>
      <c r="B3" s="511"/>
      <c r="C3" s="511"/>
      <c r="D3" s="511"/>
      <c r="E3" s="511"/>
      <c r="F3" s="511"/>
      <c r="G3" s="511"/>
      <c r="H3" s="511"/>
    </row>
    <row r="4" spans="1:10" ht="15.75" x14ac:dyDescent="0.25">
      <c r="A4" s="513" t="s">
        <v>479</v>
      </c>
      <c r="B4" s="511"/>
      <c r="C4" s="511"/>
      <c r="D4" s="511"/>
      <c r="E4" s="511"/>
      <c r="F4" s="511"/>
      <c r="G4" s="511"/>
      <c r="H4" s="511"/>
    </row>
    <row r="5" spans="1:10" ht="15.75" x14ac:dyDescent="0.25">
      <c r="A5" s="249" t="s">
        <v>310</v>
      </c>
      <c r="B5" s="511"/>
      <c r="C5" s="511"/>
      <c r="D5" s="511"/>
      <c r="E5" s="511"/>
      <c r="F5" s="511"/>
      <c r="G5" s="511"/>
      <c r="H5" s="511"/>
    </row>
    <row r="6" spans="1:10" ht="15.75" x14ac:dyDescent="0.25">
      <c r="A6" s="511"/>
      <c r="B6" s="511"/>
      <c r="C6" s="511"/>
      <c r="D6" s="511"/>
      <c r="E6" s="511"/>
      <c r="F6" s="511"/>
      <c r="G6" s="511"/>
      <c r="H6" s="511"/>
    </row>
    <row r="7" spans="1:10" ht="18.75" x14ac:dyDescent="0.3">
      <c r="A7" s="511"/>
      <c r="B7" s="511"/>
      <c r="C7" s="511"/>
      <c r="D7" s="511"/>
      <c r="E7" s="511"/>
      <c r="F7" s="511"/>
      <c r="G7" s="511"/>
      <c r="H7" s="511"/>
      <c r="I7" s="514"/>
      <c r="J7" s="514"/>
    </row>
    <row r="8" spans="1:10" ht="18.75" x14ac:dyDescent="0.3">
      <c r="A8" s="511"/>
      <c r="B8" s="511"/>
      <c r="C8" s="511"/>
      <c r="D8" s="511"/>
      <c r="E8" s="511"/>
      <c r="F8" s="511"/>
      <c r="G8" s="511"/>
      <c r="H8" s="511"/>
      <c r="I8" s="514"/>
      <c r="J8" s="514"/>
    </row>
    <row r="10" spans="1:10" ht="15.75" customHeight="1" x14ac:dyDescent="0.3">
      <c r="A10" s="514"/>
      <c r="B10" s="514"/>
      <c r="C10" s="514"/>
      <c r="D10" s="514"/>
      <c r="E10" s="514"/>
      <c r="F10" s="514"/>
      <c r="G10" s="514"/>
      <c r="H10" s="514"/>
      <c r="I10" s="514"/>
      <c r="J10" s="514" t="s">
        <v>0</v>
      </c>
    </row>
    <row r="11" spans="1:10" s="516" customFormat="1" ht="114" customHeight="1" x14ac:dyDescent="0.2">
      <c r="A11" s="515" t="s">
        <v>373</v>
      </c>
      <c r="B11" s="515" t="s">
        <v>374</v>
      </c>
      <c r="C11" s="515" t="s">
        <v>269</v>
      </c>
      <c r="D11" s="515" t="s">
        <v>375</v>
      </c>
      <c r="E11" s="515" t="s">
        <v>585</v>
      </c>
      <c r="F11" s="515" t="s">
        <v>586</v>
      </c>
      <c r="G11" s="515" t="s">
        <v>587</v>
      </c>
      <c r="H11" s="515" t="s">
        <v>588</v>
      </c>
      <c r="I11" s="515" t="s">
        <v>610</v>
      </c>
      <c r="J11" s="515" t="s">
        <v>589</v>
      </c>
    </row>
    <row r="12" spans="1:10" s="518" customFormat="1" ht="19.5" customHeight="1" x14ac:dyDescent="0.2">
      <c r="A12" s="517">
        <v>1</v>
      </c>
      <c r="B12" s="517">
        <v>2</v>
      </c>
      <c r="C12" s="517">
        <v>3</v>
      </c>
      <c r="D12" s="517">
        <v>4</v>
      </c>
      <c r="E12" s="517">
        <v>5</v>
      </c>
      <c r="F12" s="517">
        <v>6</v>
      </c>
      <c r="G12" s="517">
        <v>7</v>
      </c>
      <c r="H12" s="517">
        <v>8</v>
      </c>
      <c r="I12" s="517">
        <v>9</v>
      </c>
      <c r="J12" s="517">
        <v>10</v>
      </c>
    </row>
    <row r="13" spans="1:10" s="516" customFormat="1" ht="44.25" hidden="1" customHeight="1" x14ac:dyDescent="0.3">
      <c r="A13" s="84" t="s">
        <v>155</v>
      </c>
      <c r="B13" s="84"/>
      <c r="C13" s="84"/>
      <c r="D13" s="197" t="s">
        <v>149</v>
      </c>
      <c r="E13" s="519"/>
      <c r="F13" s="520"/>
      <c r="G13" s="520"/>
      <c r="H13" s="520"/>
      <c r="I13" s="520">
        <f>SUM(I14)</f>
        <v>0</v>
      </c>
      <c r="J13" s="520"/>
    </row>
    <row r="14" spans="1:10" s="521" customFormat="1" ht="44.25" hidden="1" customHeight="1" x14ac:dyDescent="0.3">
      <c r="A14" s="84" t="s">
        <v>156</v>
      </c>
      <c r="B14" s="84"/>
      <c r="C14" s="84"/>
      <c r="D14" s="197" t="s">
        <v>149</v>
      </c>
      <c r="E14" s="519"/>
      <c r="F14" s="520"/>
      <c r="G14" s="520"/>
      <c r="H14" s="520"/>
      <c r="I14" s="520">
        <f>SUM(I15:I19)</f>
        <v>0</v>
      </c>
      <c r="J14" s="520"/>
    </row>
    <row r="15" spans="1:10" s="521" customFormat="1" ht="51" hidden="1" customHeight="1" x14ac:dyDescent="0.3">
      <c r="A15" s="66"/>
      <c r="B15" s="27"/>
      <c r="C15" s="27"/>
      <c r="D15" s="59"/>
      <c r="E15" s="522"/>
      <c r="F15" s="523"/>
      <c r="G15" s="523"/>
      <c r="H15" s="523"/>
      <c r="I15" s="523"/>
      <c r="J15" s="523"/>
    </row>
    <row r="16" spans="1:10" s="526" customFormat="1" ht="23.25" hidden="1" customHeight="1" x14ac:dyDescent="0.3">
      <c r="A16" s="66"/>
      <c r="B16" s="27"/>
      <c r="C16" s="27"/>
      <c r="D16" s="59"/>
      <c r="E16" s="524"/>
      <c r="F16" s="525"/>
      <c r="G16" s="525"/>
      <c r="H16" s="525"/>
      <c r="I16" s="523"/>
      <c r="J16" s="525"/>
    </row>
    <row r="17" spans="1:10" s="521" customFormat="1" ht="28.5" hidden="1" customHeight="1" x14ac:dyDescent="0.3">
      <c r="A17" s="27"/>
      <c r="B17" s="27"/>
      <c r="C17" s="27"/>
      <c r="D17" s="109"/>
      <c r="E17" s="527"/>
      <c r="F17" s="523"/>
      <c r="G17" s="523"/>
      <c r="H17" s="523"/>
      <c r="I17" s="523"/>
      <c r="J17" s="523"/>
    </row>
    <row r="18" spans="1:10" s="526" customFormat="1" ht="39.75" hidden="1" customHeight="1" x14ac:dyDescent="0.3">
      <c r="A18" s="150"/>
      <c r="B18" s="150"/>
      <c r="C18" s="150"/>
      <c r="D18" s="158"/>
      <c r="E18" s="528"/>
      <c r="F18" s="525"/>
      <c r="G18" s="525"/>
      <c r="H18" s="525"/>
      <c r="I18" s="525"/>
      <c r="J18" s="525"/>
    </row>
    <row r="19" spans="1:10" s="526" customFormat="1" ht="37.5" hidden="1" customHeight="1" x14ac:dyDescent="0.3">
      <c r="A19" s="150"/>
      <c r="B19" s="150"/>
      <c r="C19" s="150"/>
      <c r="D19" s="289"/>
      <c r="E19" s="528"/>
      <c r="F19" s="525"/>
      <c r="G19" s="529"/>
      <c r="H19" s="529"/>
      <c r="I19" s="525"/>
      <c r="J19" s="530"/>
    </row>
    <row r="20" spans="1:10" s="521" customFormat="1" ht="72.75" customHeight="1" x14ac:dyDescent="0.3">
      <c r="A20" s="84" t="s">
        <v>376</v>
      </c>
      <c r="B20" s="167"/>
      <c r="C20" s="167"/>
      <c r="D20" s="181" t="s">
        <v>377</v>
      </c>
      <c r="E20" s="519"/>
      <c r="F20" s="520"/>
      <c r="G20" s="520"/>
      <c r="H20" s="520"/>
      <c r="I20" s="520">
        <f>SUM(I21)</f>
        <v>510000</v>
      </c>
      <c r="J20" s="531"/>
    </row>
    <row r="21" spans="1:10" s="521" customFormat="1" ht="72" customHeight="1" x14ac:dyDescent="0.3">
      <c r="A21" s="84" t="s">
        <v>378</v>
      </c>
      <c r="B21" s="167"/>
      <c r="C21" s="167"/>
      <c r="D21" s="181" t="s">
        <v>377</v>
      </c>
      <c r="E21" s="519"/>
      <c r="F21" s="520"/>
      <c r="G21" s="520"/>
      <c r="H21" s="520"/>
      <c r="I21" s="520">
        <f>SUM(I22:I31)</f>
        <v>510000</v>
      </c>
      <c r="J21" s="531"/>
    </row>
    <row r="22" spans="1:10" s="518" customFormat="1" ht="111.75" hidden="1" customHeight="1" x14ac:dyDescent="0.3">
      <c r="A22" s="86" t="s">
        <v>385</v>
      </c>
      <c r="B22" s="86" t="s">
        <v>144</v>
      </c>
      <c r="C22" s="86" t="s">
        <v>230</v>
      </c>
      <c r="D22" s="63" t="s">
        <v>229</v>
      </c>
      <c r="E22" s="532" t="s">
        <v>590</v>
      </c>
      <c r="F22" s="533"/>
      <c r="G22" s="534"/>
      <c r="H22" s="534"/>
      <c r="I22" s="534"/>
      <c r="J22" s="533"/>
    </row>
    <row r="23" spans="1:10" s="518" customFormat="1" ht="99" hidden="1" customHeight="1" x14ac:dyDescent="0.3">
      <c r="A23" s="54" t="s">
        <v>386</v>
      </c>
      <c r="B23" s="54" t="s">
        <v>282</v>
      </c>
      <c r="C23" s="205" t="s">
        <v>230</v>
      </c>
      <c r="D23" s="137" t="s">
        <v>387</v>
      </c>
      <c r="E23" s="535" t="s">
        <v>591</v>
      </c>
      <c r="F23" s="536"/>
      <c r="G23" s="536"/>
      <c r="H23" s="536"/>
      <c r="I23" s="534"/>
      <c r="J23" s="536"/>
    </row>
    <row r="24" spans="1:10" s="518" customFormat="1" ht="121.5" hidden="1" customHeight="1" x14ac:dyDescent="0.3">
      <c r="A24" s="54" t="s">
        <v>386</v>
      </c>
      <c r="B24" s="54" t="s">
        <v>282</v>
      </c>
      <c r="C24" s="205" t="s">
        <v>230</v>
      </c>
      <c r="D24" s="137" t="s">
        <v>387</v>
      </c>
      <c r="E24" s="535" t="s">
        <v>592</v>
      </c>
      <c r="F24" s="536"/>
      <c r="G24" s="536"/>
      <c r="H24" s="536"/>
      <c r="I24" s="534"/>
      <c r="J24" s="536"/>
    </row>
    <row r="25" spans="1:10" s="518" customFormat="1" ht="99" hidden="1" customHeight="1" x14ac:dyDescent="0.3">
      <c r="A25" s="54" t="s">
        <v>386</v>
      </c>
      <c r="B25" s="54" t="s">
        <v>282</v>
      </c>
      <c r="C25" s="205" t="s">
        <v>230</v>
      </c>
      <c r="D25" s="137" t="s">
        <v>387</v>
      </c>
      <c r="E25" s="535" t="s">
        <v>593</v>
      </c>
      <c r="F25" s="517"/>
      <c r="G25" s="517"/>
      <c r="H25" s="517"/>
      <c r="I25" s="537"/>
      <c r="J25" s="517"/>
    </row>
    <row r="26" spans="1:10" s="518" customFormat="1" ht="101.25" hidden="1" customHeight="1" x14ac:dyDescent="0.3">
      <c r="A26" s="54" t="s">
        <v>386</v>
      </c>
      <c r="B26" s="54" t="s">
        <v>282</v>
      </c>
      <c r="C26" s="205" t="s">
        <v>230</v>
      </c>
      <c r="D26" s="137" t="s">
        <v>387</v>
      </c>
      <c r="E26" s="538" t="s">
        <v>594</v>
      </c>
      <c r="F26" s="607"/>
      <c r="G26" s="607"/>
      <c r="H26" s="607"/>
      <c r="I26" s="608"/>
      <c r="J26" s="607"/>
    </row>
    <row r="27" spans="1:10" s="518" customFormat="1" ht="110.25" hidden="1" customHeight="1" x14ac:dyDescent="0.3">
      <c r="A27" s="27" t="s">
        <v>484</v>
      </c>
      <c r="B27" s="27" t="s">
        <v>421</v>
      </c>
      <c r="C27" s="27" t="s">
        <v>423</v>
      </c>
      <c r="D27" s="107" t="s">
        <v>425</v>
      </c>
      <c r="E27" s="615" t="s">
        <v>609</v>
      </c>
      <c r="F27" s="612"/>
      <c r="G27" s="613"/>
      <c r="H27" s="613"/>
      <c r="I27" s="613"/>
      <c r="J27" s="612"/>
    </row>
    <row r="28" spans="1:10" s="518" customFormat="1" ht="133.5" hidden="1" customHeight="1" x14ac:dyDescent="0.3">
      <c r="A28" s="238"/>
      <c r="B28" s="238"/>
      <c r="C28" s="205"/>
      <c r="D28" s="137"/>
      <c r="E28" s="609" t="s">
        <v>596</v>
      </c>
      <c r="F28" s="610"/>
      <c r="G28" s="610"/>
      <c r="H28" s="610"/>
      <c r="I28" s="611"/>
      <c r="J28" s="610"/>
    </row>
    <row r="29" spans="1:10" s="518" customFormat="1" ht="87.75" customHeight="1" x14ac:dyDescent="0.3">
      <c r="A29" s="238" t="s">
        <v>548</v>
      </c>
      <c r="B29" s="238" t="s">
        <v>595</v>
      </c>
      <c r="C29" s="205" t="s">
        <v>230</v>
      </c>
      <c r="D29" s="137" t="s">
        <v>549</v>
      </c>
      <c r="E29" s="615" t="s">
        <v>611</v>
      </c>
      <c r="F29" s="517"/>
      <c r="G29" s="517"/>
      <c r="H29" s="517"/>
      <c r="I29" s="537">
        <v>510000</v>
      </c>
      <c r="J29" s="517"/>
    </row>
    <row r="30" spans="1:10" s="542" customFormat="1" ht="96" hidden="1" customHeight="1" x14ac:dyDescent="0.3">
      <c r="A30" s="614">
        <v>1217330</v>
      </c>
      <c r="B30" s="54" t="s">
        <v>552</v>
      </c>
      <c r="C30" s="27" t="s">
        <v>230</v>
      </c>
      <c r="D30" s="137" t="s">
        <v>553</v>
      </c>
      <c r="E30" s="615" t="s">
        <v>612</v>
      </c>
      <c r="F30" s="540"/>
      <c r="G30" s="540"/>
      <c r="H30" s="540"/>
      <c r="I30" s="537"/>
      <c r="J30" s="540"/>
    </row>
    <row r="31" spans="1:10" s="542" customFormat="1" ht="19.5" hidden="1" customHeight="1" x14ac:dyDescent="0.2">
      <c r="A31" s="540"/>
      <c r="B31" s="540"/>
      <c r="C31" s="540"/>
      <c r="D31" s="540"/>
      <c r="E31" s="540"/>
      <c r="F31" s="540"/>
      <c r="G31" s="540"/>
      <c r="H31" s="540"/>
      <c r="I31" s="541"/>
      <c r="J31" s="540"/>
    </row>
    <row r="32" spans="1:10" s="526" customFormat="1" ht="44.25" hidden="1" customHeight="1" x14ac:dyDescent="0.3">
      <c r="A32" s="543" t="s">
        <v>195</v>
      </c>
      <c r="B32" s="543"/>
      <c r="C32" s="543"/>
      <c r="D32" s="544" t="s">
        <v>150</v>
      </c>
      <c r="E32" s="545"/>
      <c r="F32" s="545"/>
      <c r="G32" s="545"/>
      <c r="H32" s="545"/>
      <c r="I32" s="546">
        <f>I33</f>
        <v>0</v>
      </c>
      <c r="J32" s="546"/>
    </row>
    <row r="33" spans="1:10" s="547" customFormat="1" ht="40.5" hidden="1" customHeight="1" x14ac:dyDescent="0.3">
      <c r="A33" s="543" t="s">
        <v>194</v>
      </c>
      <c r="B33" s="543"/>
      <c r="C33" s="543"/>
      <c r="D33" s="544" t="s">
        <v>150</v>
      </c>
      <c r="E33" s="545"/>
      <c r="F33" s="545"/>
      <c r="G33" s="545"/>
      <c r="H33" s="545"/>
      <c r="I33" s="546">
        <f>SUM(I34,I36)</f>
        <v>0</v>
      </c>
      <c r="J33" s="546"/>
    </row>
    <row r="34" spans="1:10" s="551" customFormat="1" ht="117.75" hidden="1" customHeight="1" x14ac:dyDescent="0.3">
      <c r="A34" s="153" t="s">
        <v>597</v>
      </c>
      <c r="B34" s="150" t="s">
        <v>282</v>
      </c>
      <c r="C34" s="150" t="s">
        <v>230</v>
      </c>
      <c r="D34" s="539" t="s">
        <v>598</v>
      </c>
      <c r="E34" s="548" t="s">
        <v>599</v>
      </c>
      <c r="F34" s="549"/>
      <c r="G34" s="549"/>
      <c r="H34" s="549"/>
      <c r="I34" s="550"/>
      <c r="J34" s="550"/>
    </row>
    <row r="35" spans="1:10" s="551" customFormat="1" ht="40.5" hidden="1" customHeight="1" x14ac:dyDescent="0.3">
      <c r="A35" s="552" t="s">
        <v>600</v>
      </c>
      <c r="B35" s="553">
        <v>1020</v>
      </c>
      <c r="C35" s="554"/>
      <c r="D35" s="555" t="s">
        <v>601</v>
      </c>
      <c r="E35" s="548"/>
      <c r="F35" s="549"/>
      <c r="G35" s="549"/>
      <c r="H35" s="549"/>
      <c r="I35" s="550"/>
      <c r="J35" s="550"/>
    </row>
    <row r="36" spans="1:10" s="551" customFormat="1" ht="40.5" hidden="1" customHeight="1" x14ac:dyDescent="0.3">
      <c r="A36" s="552" t="s">
        <v>359</v>
      </c>
      <c r="B36" s="553">
        <v>1021</v>
      </c>
      <c r="C36" s="556" t="s">
        <v>44</v>
      </c>
      <c r="D36" s="557" t="s">
        <v>602</v>
      </c>
      <c r="E36" s="558"/>
      <c r="F36" s="558"/>
      <c r="G36" s="558"/>
      <c r="H36" s="558"/>
      <c r="I36" s="550"/>
      <c r="J36" s="550"/>
    </row>
    <row r="37" spans="1:10" s="561" customFormat="1" ht="46.5" hidden="1" customHeight="1" x14ac:dyDescent="0.3">
      <c r="A37" s="84"/>
      <c r="B37" s="84"/>
      <c r="C37" s="84"/>
      <c r="D37" s="181"/>
      <c r="E37" s="559"/>
      <c r="F37" s="559"/>
      <c r="G37" s="559"/>
      <c r="H37" s="559"/>
      <c r="I37" s="560">
        <f>SUM(I38)</f>
        <v>0</v>
      </c>
      <c r="J37" s="560"/>
    </row>
    <row r="38" spans="1:10" s="561" customFormat="1" ht="45.75" hidden="1" customHeight="1" x14ac:dyDescent="0.3">
      <c r="A38" s="84"/>
      <c r="B38" s="84"/>
      <c r="C38" s="84"/>
      <c r="D38" s="181"/>
      <c r="E38" s="559"/>
      <c r="F38" s="559"/>
      <c r="G38" s="559"/>
      <c r="H38" s="559"/>
      <c r="I38" s="560">
        <f>SUM(I39)</f>
        <v>0</v>
      </c>
      <c r="J38" s="560"/>
    </row>
    <row r="39" spans="1:10" s="547" customFormat="1" ht="97.5" hidden="1" customHeight="1" x14ac:dyDescent="0.3">
      <c r="A39" s="562" t="s">
        <v>603</v>
      </c>
      <c r="B39" s="562" t="s">
        <v>604</v>
      </c>
      <c r="C39" s="563" t="s">
        <v>274</v>
      </c>
      <c r="D39" s="334" t="s">
        <v>605</v>
      </c>
      <c r="E39" s="548"/>
      <c r="F39" s="549"/>
      <c r="G39" s="549"/>
      <c r="H39" s="549"/>
      <c r="I39" s="550"/>
      <c r="J39" s="564"/>
    </row>
    <row r="40" spans="1:10" s="547" customFormat="1" ht="40.5" hidden="1" customHeight="1" x14ac:dyDescent="0.3">
      <c r="A40" s="150" t="s">
        <v>196</v>
      </c>
      <c r="B40" s="150" t="s">
        <v>152</v>
      </c>
      <c r="C40" s="150" t="s">
        <v>42</v>
      </c>
      <c r="D40" s="539" t="s">
        <v>606</v>
      </c>
      <c r="E40" s="528"/>
      <c r="F40" s="525"/>
      <c r="G40" s="529"/>
      <c r="H40" s="529"/>
      <c r="I40" s="525"/>
      <c r="J40" s="525"/>
    </row>
    <row r="41" spans="1:10" s="547" customFormat="1" ht="64.5" hidden="1" customHeight="1" x14ac:dyDescent="0.3">
      <c r="A41" s="565" t="s">
        <v>205</v>
      </c>
      <c r="B41" s="565" t="s">
        <v>146</v>
      </c>
      <c r="C41" s="566" t="s">
        <v>57</v>
      </c>
      <c r="D41" s="567" t="s">
        <v>19</v>
      </c>
      <c r="E41" s="528"/>
      <c r="F41" s="525"/>
      <c r="G41" s="529"/>
      <c r="H41" s="529"/>
      <c r="I41" s="525"/>
      <c r="J41" s="525"/>
    </row>
    <row r="42" spans="1:10" s="547" customFormat="1" ht="138.75" hidden="1" customHeight="1" x14ac:dyDescent="0.3">
      <c r="A42" s="565"/>
      <c r="B42" s="565"/>
      <c r="C42" s="566"/>
      <c r="D42" s="568" t="s">
        <v>607</v>
      </c>
      <c r="E42" s="528"/>
      <c r="F42" s="525"/>
      <c r="G42" s="529"/>
      <c r="H42" s="529"/>
      <c r="I42" s="569"/>
      <c r="J42" s="525"/>
    </row>
    <row r="43" spans="1:10" s="561" customFormat="1" ht="46.5" hidden="1" customHeight="1" x14ac:dyDescent="0.3">
      <c r="A43" s="84" t="s">
        <v>22</v>
      </c>
      <c r="B43" s="84"/>
      <c r="C43" s="84"/>
      <c r="D43" s="181"/>
      <c r="E43" s="559"/>
      <c r="F43" s="559"/>
      <c r="G43" s="559"/>
      <c r="H43" s="559"/>
      <c r="I43" s="560">
        <f>SUM(I44)</f>
        <v>0</v>
      </c>
      <c r="J43" s="560"/>
    </row>
    <row r="44" spans="1:10" s="561" customFormat="1" ht="46.5" hidden="1" customHeight="1" x14ac:dyDescent="0.3">
      <c r="A44" s="84" t="s">
        <v>23</v>
      </c>
      <c r="B44" s="84"/>
      <c r="C44" s="84"/>
      <c r="D44" s="181"/>
      <c r="E44" s="559"/>
      <c r="F44" s="559"/>
      <c r="G44" s="559"/>
      <c r="H44" s="559"/>
      <c r="I44" s="560">
        <f>SUM(I45:I49)</f>
        <v>0</v>
      </c>
      <c r="J44" s="560"/>
    </row>
    <row r="45" spans="1:10" s="547" customFormat="1" ht="138.75" hidden="1" customHeight="1" x14ac:dyDescent="0.3">
      <c r="A45" s="565"/>
      <c r="B45" s="565"/>
      <c r="C45" s="566"/>
      <c r="D45" s="570"/>
      <c r="E45" s="528"/>
      <c r="F45" s="525"/>
      <c r="G45" s="529"/>
      <c r="H45" s="529"/>
      <c r="I45" s="571"/>
      <c r="J45" s="525"/>
    </row>
    <row r="46" spans="1:10" s="547" customFormat="1" ht="138.75" hidden="1" customHeight="1" x14ac:dyDescent="0.3">
      <c r="A46" s="565"/>
      <c r="B46" s="565"/>
      <c r="C46" s="566"/>
      <c r="D46" s="570"/>
      <c r="E46" s="528"/>
      <c r="F46" s="525"/>
      <c r="G46" s="529"/>
      <c r="H46" s="529"/>
      <c r="I46" s="571"/>
      <c r="J46" s="525"/>
    </row>
    <row r="47" spans="1:10" s="547" customFormat="1" ht="43.5" hidden="1" customHeight="1" x14ac:dyDescent="0.3">
      <c r="A47" s="543" t="s">
        <v>185</v>
      </c>
      <c r="B47" s="543"/>
      <c r="C47" s="543"/>
      <c r="D47" s="544" t="s">
        <v>151</v>
      </c>
      <c r="E47" s="545"/>
      <c r="F47" s="545"/>
      <c r="G47" s="545"/>
      <c r="H47" s="545"/>
      <c r="I47" s="546">
        <f>SUM(I48)</f>
        <v>0</v>
      </c>
      <c r="J47" s="572"/>
    </row>
    <row r="48" spans="1:10" s="547" customFormat="1" ht="45" hidden="1" customHeight="1" x14ac:dyDescent="0.3">
      <c r="A48" s="543" t="s">
        <v>186</v>
      </c>
      <c r="B48" s="543"/>
      <c r="C48" s="543"/>
      <c r="D48" s="544" t="s">
        <v>151</v>
      </c>
      <c r="E48" s="545"/>
      <c r="F48" s="545"/>
      <c r="G48" s="545"/>
      <c r="H48" s="545"/>
      <c r="I48" s="546">
        <f>SUM(I49)</f>
        <v>0</v>
      </c>
      <c r="J48" s="572"/>
    </row>
    <row r="49" spans="1:10" s="547" customFormat="1" ht="41.25" hidden="1" customHeight="1" x14ac:dyDescent="0.3">
      <c r="A49" s="150" t="s">
        <v>184</v>
      </c>
      <c r="B49" s="150" t="s">
        <v>152</v>
      </c>
      <c r="C49" s="150" t="s">
        <v>42</v>
      </c>
      <c r="D49" s="539"/>
      <c r="E49" s="549"/>
      <c r="F49" s="549"/>
      <c r="G49" s="549"/>
      <c r="H49" s="549"/>
      <c r="I49" s="550"/>
      <c r="J49" s="573"/>
    </row>
    <row r="50" spans="1:10" s="561" customFormat="1" ht="34.5" customHeight="1" x14ac:dyDescent="0.3">
      <c r="A50" s="574" t="s">
        <v>562</v>
      </c>
      <c r="B50" s="574" t="s">
        <v>562</v>
      </c>
      <c r="C50" s="574" t="s">
        <v>562</v>
      </c>
      <c r="D50" s="575" t="s">
        <v>270</v>
      </c>
      <c r="E50" s="574" t="s">
        <v>562</v>
      </c>
      <c r="F50" s="574" t="s">
        <v>562</v>
      </c>
      <c r="G50" s="576"/>
      <c r="H50" s="576"/>
      <c r="I50" s="577">
        <f>SUM(I14,I21,I33,I38,I44,I48)</f>
        <v>510000</v>
      </c>
      <c r="J50" s="574" t="s">
        <v>562</v>
      </c>
    </row>
    <row r="51" spans="1:10" ht="19.5" customHeight="1" x14ac:dyDescent="0.3">
      <c r="A51" s="578"/>
      <c r="B51" s="578"/>
      <c r="C51" s="578"/>
      <c r="D51" s="514"/>
      <c r="E51" s="514"/>
      <c r="F51" s="514"/>
      <c r="G51" s="514"/>
      <c r="H51" s="514"/>
      <c r="I51" s="514"/>
      <c r="J51" s="514"/>
    </row>
    <row r="52" spans="1:10" ht="49.5" customHeight="1" x14ac:dyDescent="0.3">
      <c r="A52" s="578"/>
      <c r="B52" s="578"/>
      <c r="C52" s="578"/>
      <c r="D52" s="579"/>
      <c r="E52" s="579"/>
      <c r="F52" s="579"/>
      <c r="G52" s="579"/>
      <c r="H52" s="579"/>
      <c r="I52" s="511"/>
      <c r="J52" s="511"/>
    </row>
    <row r="53" spans="1:10" ht="18.75" x14ac:dyDescent="0.3">
      <c r="A53" s="578"/>
      <c r="B53" s="578"/>
      <c r="C53" s="578"/>
      <c r="D53" s="514"/>
      <c r="E53" s="514"/>
      <c r="F53" s="514"/>
      <c r="G53" s="514"/>
      <c r="H53" s="514"/>
      <c r="I53" s="511"/>
      <c r="J53" s="511"/>
    </row>
    <row r="54" spans="1:10" ht="20.25" x14ac:dyDescent="0.3">
      <c r="A54" s="580"/>
      <c r="B54" s="580"/>
      <c r="C54" s="580"/>
      <c r="D54" s="581"/>
      <c r="E54" s="581"/>
      <c r="F54" s="581"/>
      <c r="G54" s="581"/>
      <c r="H54" s="581"/>
      <c r="I54" s="511"/>
      <c r="J54" s="511"/>
    </row>
    <row r="55" spans="1:10" ht="15.75" x14ac:dyDescent="0.25">
      <c r="I55" s="511"/>
      <c r="J55" s="511"/>
    </row>
    <row r="59" spans="1:10" ht="15.75" x14ac:dyDescent="0.2">
      <c r="E59" s="582"/>
      <c r="F59" s="583"/>
      <c r="G59" s="584"/>
      <c r="H59" s="584"/>
    </row>
    <row r="60" spans="1:10" x14ac:dyDescent="0.2">
      <c r="E60" s="582"/>
      <c r="F60" s="585"/>
      <c r="G60" s="584"/>
      <c r="H60" s="584"/>
    </row>
    <row r="61" spans="1:10" x14ac:dyDescent="0.2">
      <c r="E61" s="584"/>
      <c r="F61" s="584"/>
      <c r="G61" s="584"/>
      <c r="H61" s="584"/>
    </row>
  </sheetData>
  <pageMargins left="0.78740157480314965" right="0.19685039370078741" top="0.78740157480314965" bottom="0.27559055118110237" header="0" footer="0"/>
  <pageSetup paperSize="9" scale="70" fitToHeight="2" orientation="landscape" r:id="rId1"/>
  <headerFooter differentFirst="1" alignWithMargins="0">
    <oddHeader xml:space="preserve">&amp;C&amp;P&amp;RПродовження додатку  5  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110"/>
  <sheetViews>
    <sheetView showZeros="0" view="pageBreakPreview" topLeftCell="A76" zoomScale="87" zoomScaleNormal="112" zoomScaleSheetLayoutView="87" workbookViewId="0">
      <selection activeCell="L76" sqref="L1:O1048576"/>
    </sheetView>
  </sheetViews>
  <sheetFormatPr defaultColWidth="9.140625" defaultRowHeight="12.75" x14ac:dyDescent="0.2"/>
  <cols>
    <col min="1" max="1" width="11.7109375" style="14" customWidth="1"/>
    <col min="2" max="2" width="11.85546875" style="14" customWidth="1"/>
    <col min="3" max="3" width="10.85546875" style="14" customWidth="1"/>
    <col min="4" max="4" width="43.140625" style="14" customWidth="1"/>
    <col min="5" max="5" width="51.42578125" style="14" customWidth="1"/>
    <col min="6" max="6" width="25.7109375" style="139" customWidth="1"/>
    <col min="7" max="7" width="17.5703125" style="113" customWidth="1"/>
    <col min="8" max="8" width="18.5703125" style="147" customWidth="1"/>
    <col min="9" max="10" width="18" style="14" customWidth="1"/>
    <col min="11" max="11" width="9.140625" customWidth="1"/>
    <col min="12" max="12" width="21.42578125" style="14" hidden="1" customWidth="1"/>
    <col min="13" max="13" width="16" style="14" hidden="1" customWidth="1"/>
    <col min="14" max="14" width="9.140625" style="14" hidden="1" customWidth="1"/>
    <col min="15" max="15" width="0" style="14" hidden="1" customWidth="1"/>
    <col min="16" max="16384" width="9.140625" style="14"/>
  </cols>
  <sheetData>
    <row r="4" spans="1:13" ht="57" customHeight="1" x14ac:dyDescent="0.2"/>
    <row r="5" spans="1:13" ht="16.350000000000001" customHeight="1" x14ac:dyDescent="0.3">
      <c r="D5" s="796"/>
      <c r="E5" s="796"/>
      <c r="F5" s="796"/>
      <c r="G5" s="796"/>
      <c r="H5" s="796"/>
      <c r="I5" s="796"/>
    </row>
    <row r="6" spans="1:13" ht="18.75" x14ac:dyDescent="0.3">
      <c r="D6" s="797"/>
      <c r="E6" s="797"/>
      <c r="F6" s="797"/>
      <c r="G6" s="797"/>
      <c r="H6" s="797"/>
      <c r="I6" s="797"/>
      <c r="J6" s="797"/>
    </row>
    <row r="7" spans="1:13" ht="16.899999999999999" customHeight="1" x14ac:dyDescent="0.3">
      <c r="D7" s="242"/>
      <c r="E7" s="242"/>
      <c r="F7" s="140"/>
      <c r="G7" s="241"/>
      <c r="H7" s="242"/>
      <c r="I7" s="242"/>
      <c r="J7" s="242"/>
    </row>
    <row r="8" spans="1:13" ht="27" customHeight="1" x14ac:dyDescent="0.3">
      <c r="A8" s="803" t="s">
        <v>479</v>
      </c>
      <c r="B8" s="804"/>
      <c r="D8" s="242"/>
      <c r="E8" s="242"/>
      <c r="F8" s="140"/>
      <c r="G8" s="241"/>
      <c r="H8" s="242"/>
      <c r="I8" s="242"/>
      <c r="J8" s="242"/>
    </row>
    <row r="9" spans="1:13" ht="17.45" customHeight="1" x14ac:dyDescent="0.3">
      <c r="A9" s="805" t="s">
        <v>310</v>
      </c>
      <c r="B9" s="806"/>
      <c r="D9" s="242"/>
      <c r="E9" s="242"/>
      <c r="F9" s="140"/>
      <c r="G9" s="241"/>
      <c r="H9" s="242"/>
      <c r="I9" s="242"/>
      <c r="J9" s="144" t="s">
        <v>312</v>
      </c>
    </row>
    <row r="10" spans="1:13" ht="9.6" customHeight="1" x14ac:dyDescent="0.3">
      <c r="E10" s="29"/>
      <c r="F10" s="140"/>
      <c r="G10" s="241"/>
      <c r="H10" s="30"/>
    </row>
    <row r="11" spans="1:13" s="72" customFormat="1" ht="27" customHeight="1" x14ac:dyDescent="0.2">
      <c r="A11" s="798" t="s">
        <v>373</v>
      </c>
      <c r="B11" s="798" t="s">
        <v>374</v>
      </c>
      <c r="C11" s="798" t="s">
        <v>269</v>
      </c>
      <c r="D11" s="799" t="s">
        <v>375</v>
      </c>
      <c r="E11" s="800" t="s">
        <v>272</v>
      </c>
      <c r="F11" s="800" t="s">
        <v>273</v>
      </c>
      <c r="G11" s="801" t="s">
        <v>270</v>
      </c>
      <c r="H11" s="802" t="s">
        <v>68</v>
      </c>
      <c r="I11" s="794" t="s">
        <v>69</v>
      </c>
      <c r="J11" s="795"/>
    </row>
    <row r="12" spans="1:13" s="72" customFormat="1" ht="104.25" customHeight="1" x14ac:dyDescent="0.2">
      <c r="A12" s="709"/>
      <c r="B12" s="709"/>
      <c r="C12" s="709"/>
      <c r="D12" s="709"/>
      <c r="E12" s="709"/>
      <c r="F12" s="738"/>
      <c r="G12" s="709"/>
      <c r="H12" s="709"/>
      <c r="I12" s="243" t="s">
        <v>265</v>
      </c>
      <c r="J12" s="75" t="s">
        <v>271</v>
      </c>
    </row>
    <row r="13" spans="1:13" s="135" customFormat="1" ht="15.75" customHeight="1" x14ac:dyDescent="0.2">
      <c r="A13" s="133">
        <v>1</v>
      </c>
      <c r="B13" s="133">
        <v>2</v>
      </c>
      <c r="C13" s="133">
        <v>3</v>
      </c>
      <c r="D13" s="133">
        <v>4</v>
      </c>
      <c r="E13" s="134">
        <v>5</v>
      </c>
      <c r="F13" s="134">
        <v>6</v>
      </c>
      <c r="G13" s="134">
        <v>7</v>
      </c>
      <c r="H13" s="134">
        <v>8</v>
      </c>
      <c r="I13" s="133">
        <v>9</v>
      </c>
      <c r="J13" s="134">
        <v>10</v>
      </c>
    </row>
    <row r="14" spans="1:13" ht="40.5" customHeight="1" x14ac:dyDescent="0.3">
      <c r="A14" s="622" t="s">
        <v>155</v>
      </c>
      <c r="B14" s="622"/>
      <c r="C14" s="622"/>
      <c r="D14" s="623" t="s">
        <v>149</v>
      </c>
      <c r="E14" s="624"/>
      <c r="F14" s="625"/>
      <c r="G14" s="85">
        <f>SUM(G15)</f>
        <v>-268530</v>
      </c>
      <c r="H14" s="85">
        <f t="shared" ref="H14:J14" si="0">SUM(H15)</f>
        <v>93562</v>
      </c>
      <c r="I14" s="85">
        <f t="shared" si="0"/>
        <v>-362092</v>
      </c>
      <c r="J14" s="85">
        <f t="shared" si="0"/>
        <v>-362092</v>
      </c>
      <c r="K14" s="45"/>
      <c r="M14" s="56"/>
    </row>
    <row r="15" spans="1:13" ht="39" customHeight="1" x14ac:dyDescent="0.3">
      <c r="A15" s="622" t="s">
        <v>156</v>
      </c>
      <c r="B15" s="622"/>
      <c r="C15" s="622"/>
      <c r="D15" s="623" t="s">
        <v>149</v>
      </c>
      <c r="E15" s="624"/>
      <c r="F15" s="625"/>
      <c r="G15" s="85">
        <f>SUM(G16:G31)</f>
        <v>-268530</v>
      </c>
      <c r="H15" s="85">
        <f t="shared" ref="H15:J15" si="1">SUM(H16:H31)</f>
        <v>93562</v>
      </c>
      <c r="I15" s="85">
        <f t="shared" si="1"/>
        <v>-362092</v>
      </c>
      <c r="J15" s="85">
        <f t="shared" si="1"/>
        <v>-362092</v>
      </c>
      <c r="K15" s="45"/>
      <c r="L15" s="626">
        <f>SUM(H14:I14)</f>
        <v>-268530</v>
      </c>
    </row>
    <row r="16" spans="1:13" s="628" customFormat="1" ht="115.5" hidden="1" customHeight="1" x14ac:dyDescent="0.3">
      <c r="A16" s="27" t="s">
        <v>298</v>
      </c>
      <c r="B16" s="27" t="s">
        <v>52</v>
      </c>
      <c r="C16" s="27" t="s">
        <v>53</v>
      </c>
      <c r="D16" s="59" t="s">
        <v>299</v>
      </c>
      <c r="E16" s="138" t="s">
        <v>327</v>
      </c>
      <c r="F16" s="143" t="s">
        <v>326</v>
      </c>
      <c r="G16" s="51">
        <f t="shared" ref="G16:G31" si="2">SUM(H16:I16)</f>
        <v>0</v>
      </c>
      <c r="H16" s="627"/>
      <c r="I16" s="627"/>
      <c r="J16" s="627"/>
      <c r="L16" s="629"/>
    </row>
    <row r="17" spans="1:12" s="628" customFormat="1" ht="71.25" hidden="1" customHeight="1" x14ac:dyDescent="0.3">
      <c r="A17" s="27" t="s">
        <v>298</v>
      </c>
      <c r="B17" s="27" t="s">
        <v>52</v>
      </c>
      <c r="C17" s="27" t="s">
        <v>53</v>
      </c>
      <c r="D17" s="59" t="s">
        <v>299</v>
      </c>
      <c r="E17" s="138" t="s">
        <v>466</v>
      </c>
      <c r="F17" s="143" t="s">
        <v>467</v>
      </c>
      <c r="G17" s="51">
        <f t="shared" si="2"/>
        <v>0</v>
      </c>
      <c r="H17" s="627"/>
      <c r="I17" s="627"/>
      <c r="J17" s="627"/>
      <c r="L17" s="629"/>
    </row>
    <row r="18" spans="1:12" s="628" customFormat="1" ht="39" hidden="1" customHeight="1" x14ac:dyDescent="0.3">
      <c r="A18" s="27" t="s">
        <v>298</v>
      </c>
      <c r="B18" s="27" t="s">
        <v>52</v>
      </c>
      <c r="C18" s="27" t="s">
        <v>53</v>
      </c>
      <c r="D18" s="59" t="s">
        <v>299</v>
      </c>
      <c r="E18" s="138" t="s">
        <v>404</v>
      </c>
      <c r="F18" s="143" t="s">
        <v>342</v>
      </c>
      <c r="G18" s="51">
        <f t="shared" si="2"/>
        <v>0</v>
      </c>
      <c r="H18" s="627"/>
      <c r="I18" s="627"/>
      <c r="J18" s="627"/>
      <c r="L18" s="629"/>
    </row>
    <row r="19" spans="1:12" s="628" customFormat="1" ht="54" hidden="1" customHeight="1" x14ac:dyDescent="0.3">
      <c r="A19" s="27" t="s">
        <v>298</v>
      </c>
      <c r="B19" s="27" t="s">
        <v>52</v>
      </c>
      <c r="C19" s="27" t="s">
        <v>53</v>
      </c>
      <c r="D19" s="59" t="s">
        <v>299</v>
      </c>
      <c r="E19" s="138" t="s">
        <v>468</v>
      </c>
      <c r="F19" s="143" t="s">
        <v>469</v>
      </c>
      <c r="G19" s="51">
        <f t="shared" si="2"/>
        <v>0</v>
      </c>
      <c r="H19" s="627"/>
      <c r="I19" s="627"/>
      <c r="J19" s="627"/>
      <c r="L19" s="629"/>
    </row>
    <row r="20" spans="1:12" s="628" customFormat="1" ht="57" hidden="1" customHeight="1" x14ac:dyDescent="0.3">
      <c r="A20" s="27" t="s">
        <v>298</v>
      </c>
      <c r="B20" s="27" t="s">
        <v>52</v>
      </c>
      <c r="C20" s="27" t="s">
        <v>53</v>
      </c>
      <c r="D20" s="59" t="s">
        <v>299</v>
      </c>
      <c r="E20" s="137" t="s">
        <v>461</v>
      </c>
      <c r="F20" s="88" t="s">
        <v>460</v>
      </c>
      <c r="G20" s="51">
        <f t="shared" si="2"/>
        <v>0</v>
      </c>
      <c r="H20" s="627"/>
      <c r="I20" s="627"/>
      <c r="J20" s="627"/>
      <c r="L20" s="629"/>
    </row>
    <row r="21" spans="1:12" s="628" customFormat="1" ht="57" hidden="1" customHeight="1" x14ac:dyDescent="0.3">
      <c r="A21" s="66" t="s">
        <v>165</v>
      </c>
      <c r="B21" s="66" t="s">
        <v>138</v>
      </c>
      <c r="C21" s="66" t="s">
        <v>49</v>
      </c>
      <c r="D21" s="630" t="s">
        <v>14</v>
      </c>
      <c r="E21" s="138" t="s">
        <v>330</v>
      </c>
      <c r="F21" s="143" t="s">
        <v>328</v>
      </c>
      <c r="G21" s="51">
        <f t="shared" si="2"/>
        <v>0</v>
      </c>
      <c r="H21" s="627"/>
      <c r="I21" s="627"/>
      <c r="J21" s="627"/>
      <c r="L21" s="629"/>
    </row>
    <row r="22" spans="1:12" s="628" customFormat="1" ht="57" customHeight="1" x14ac:dyDescent="0.3">
      <c r="A22" s="643" t="s">
        <v>544</v>
      </c>
      <c r="B22" s="643" t="s">
        <v>545</v>
      </c>
      <c r="C22" s="643" t="s">
        <v>547</v>
      </c>
      <c r="D22" s="638" t="s">
        <v>546</v>
      </c>
      <c r="E22" s="632" t="s">
        <v>614</v>
      </c>
      <c r="F22" s="634" t="s">
        <v>615</v>
      </c>
      <c r="G22" s="51">
        <f>SUM(H22:I22)</f>
        <v>-1228530</v>
      </c>
      <c r="H22" s="627">
        <v>-980038</v>
      </c>
      <c r="I22" s="627">
        <v>-248492</v>
      </c>
      <c r="J22" s="627">
        <v>-248492</v>
      </c>
      <c r="L22" s="629"/>
    </row>
    <row r="23" spans="1:12" s="45" customFormat="1" ht="42" hidden="1" customHeight="1" x14ac:dyDescent="0.3">
      <c r="A23" s="643" t="s">
        <v>322</v>
      </c>
      <c r="B23" s="643" t="s">
        <v>323</v>
      </c>
      <c r="C23" s="643" t="s">
        <v>325</v>
      </c>
      <c r="D23" s="638" t="s">
        <v>324</v>
      </c>
      <c r="E23" s="632" t="s">
        <v>349</v>
      </c>
      <c r="F23" s="143" t="s">
        <v>341</v>
      </c>
      <c r="G23" s="51">
        <f t="shared" si="2"/>
        <v>0</v>
      </c>
      <c r="H23" s="51"/>
      <c r="I23" s="34"/>
      <c r="J23" s="34"/>
    </row>
    <row r="24" spans="1:12" ht="63" hidden="1" customHeight="1" x14ac:dyDescent="0.3">
      <c r="A24" s="644" t="s">
        <v>178</v>
      </c>
      <c r="B24" s="644" t="s">
        <v>179</v>
      </c>
      <c r="C24" s="644" t="s">
        <v>54</v>
      </c>
      <c r="D24" s="639" t="s">
        <v>177</v>
      </c>
      <c r="E24" s="632" t="s">
        <v>522</v>
      </c>
      <c r="F24" s="143" t="s">
        <v>523</v>
      </c>
      <c r="G24" s="51">
        <f t="shared" si="2"/>
        <v>0</v>
      </c>
      <c r="H24" s="631"/>
      <c r="I24" s="34"/>
      <c r="J24" s="187"/>
      <c r="K24" s="14"/>
    </row>
    <row r="25" spans="1:12" ht="78" hidden="1" customHeight="1" x14ac:dyDescent="0.3">
      <c r="A25" s="644" t="s">
        <v>180</v>
      </c>
      <c r="B25" s="644" t="s">
        <v>181</v>
      </c>
      <c r="C25" s="635" t="s">
        <v>182</v>
      </c>
      <c r="D25" s="640" t="s">
        <v>183</v>
      </c>
      <c r="E25" s="632" t="s">
        <v>399</v>
      </c>
      <c r="F25" s="88" t="s">
        <v>400</v>
      </c>
      <c r="G25" s="51">
        <f t="shared" si="2"/>
        <v>0</v>
      </c>
      <c r="H25" s="50"/>
      <c r="I25" s="34"/>
      <c r="J25" s="34"/>
      <c r="K25" s="14"/>
    </row>
    <row r="26" spans="1:12" ht="39.75" hidden="1" customHeight="1" x14ac:dyDescent="0.3">
      <c r="A26" s="645" t="s">
        <v>418</v>
      </c>
      <c r="B26" s="643" t="s">
        <v>419</v>
      </c>
      <c r="C26" s="636" t="s">
        <v>423</v>
      </c>
      <c r="D26" s="641" t="s">
        <v>422</v>
      </c>
      <c r="E26" s="633" t="s">
        <v>404</v>
      </c>
      <c r="F26" s="143" t="s">
        <v>342</v>
      </c>
      <c r="G26" s="51">
        <f t="shared" si="2"/>
        <v>0</v>
      </c>
      <c r="H26" s="50"/>
      <c r="I26" s="34"/>
      <c r="J26" s="34"/>
      <c r="K26" s="14"/>
    </row>
    <row r="27" spans="1:12" ht="72.75" hidden="1" customHeight="1" x14ac:dyDescent="0.3">
      <c r="A27" s="645" t="s">
        <v>426</v>
      </c>
      <c r="B27" s="643" t="s">
        <v>427</v>
      </c>
      <c r="C27" s="636" t="s">
        <v>423</v>
      </c>
      <c r="D27" s="641" t="s">
        <v>424</v>
      </c>
      <c r="E27" s="633" t="s">
        <v>466</v>
      </c>
      <c r="F27" s="143" t="s">
        <v>467</v>
      </c>
      <c r="G27" s="51">
        <f t="shared" si="2"/>
        <v>0</v>
      </c>
      <c r="H27" s="50"/>
      <c r="I27" s="34"/>
      <c r="J27" s="34"/>
      <c r="K27" s="14"/>
    </row>
    <row r="28" spans="1:12" ht="42.75" hidden="1" customHeight="1" x14ac:dyDescent="0.3">
      <c r="A28" s="645" t="s">
        <v>401</v>
      </c>
      <c r="B28" s="643" t="s">
        <v>402</v>
      </c>
      <c r="C28" s="636"/>
      <c r="D28" s="640" t="s">
        <v>403</v>
      </c>
      <c r="E28" s="633" t="s">
        <v>404</v>
      </c>
      <c r="F28" s="143" t="s">
        <v>342</v>
      </c>
      <c r="G28" s="51">
        <f t="shared" si="2"/>
        <v>0</v>
      </c>
      <c r="H28" s="50"/>
      <c r="I28" s="34"/>
      <c r="J28" s="187"/>
      <c r="K28" s="14"/>
    </row>
    <row r="29" spans="1:12" s="180" customFormat="1" ht="75" customHeight="1" x14ac:dyDescent="0.35">
      <c r="A29" s="643" t="s">
        <v>420</v>
      </c>
      <c r="B29" s="643" t="s">
        <v>421</v>
      </c>
      <c r="C29" s="643" t="s">
        <v>423</v>
      </c>
      <c r="D29" s="642" t="s">
        <v>425</v>
      </c>
      <c r="E29" s="633" t="s">
        <v>466</v>
      </c>
      <c r="F29" s="634" t="s">
        <v>467</v>
      </c>
      <c r="G29" s="51">
        <f t="shared" si="2"/>
        <v>960000</v>
      </c>
      <c r="H29" s="50"/>
      <c r="I29" s="34">
        <v>960000</v>
      </c>
      <c r="J29" s="34">
        <v>960000</v>
      </c>
    </row>
    <row r="30" spans="1:12" s="180" customFormat="1" ht="75" hidden="1" customHeight="1" x14ac:dyDescent="0.35">
      <c r="A30" s="643" t="s">
        <v>485</v>
      </c>
      <c r="B30" s="643" t="s">
        <v>488</v>
      </c>
      <c r="C30" s="643" t="s">
        <v>52</v>
      </c>
      <c r="D30" s="642" t="s">
        <v>250</v>
      </c>
      <c r="E30" s="633" t="s">
        <v>466</v>
      </c>
      <c r="F30" s="634" t="s">
        <v>467</v>
      </c>
      <c r="G30" s="51">
        <f t="shared" si="2"/>
        <v>0</v>
      </c>
      <c r="H30" s="50"/>
      <c r="I30" s="34"/>
      <c r="J30" s="34"/>
    </row>
    <row r="31" spans="1:12" s="180" customFormat="1" ht="75" customHeight="1" x14ac:dyDescent="0.35">
      <c r="A31" s="643" t="s">
        <v>486</v>
      </c>
      <c r="B31" s="643" t="s">
        <v>487</v>
      </c>
      <c r="C31" s="643" t="s">
        <v>52</v>
      </c>
      <c r="D31" s="642" t="s">
        <v>489</v>
      </c>
      <c r="E31" s="633" t="s">
        <v>466</v>
      </c>
      <c r="F31" s="634" t="s">
        <v>467</v>
      </c>
      <c r="G31" s="51">
        <f t="shared" si="2"/>
        <v>0</v>
      </c>
      <c r="H31" s="50">
        <v>1073600</v>
      </c>
      <c r="I31" s="34">
        <v>-1073600</v>
      </c>
      <c r="J31" s="34">
        <v>-1073600</v>
      </c>
    </row>
    <row r="32" spans="1:12" s="53" customFormat="1" ht="42" hidden="1" customHeight="1" x14ac:dyDescent="0.3">
      <c r="A32" s="543" t="s">
        <v>195</v>
      </c>
      <c r="B32" s="590"/>
      <c r="C32" s="590"/>
      <c r="D32" s="544" t="s">
        <v>150</v>
      </c>
      <c r="E32" s="591"/>
      <c r="F32" s="592"/>
      <c r="G32" s="586">
        <f>SUM(G33)</f>
        <v>0</v>
      </c>
      <c r="H32" s="586">
        <f t="shared" ref="H32:J32" si="3">SUM(H33)</f>
        <v>0</v>
      </c>
      <c r="I32" s="586">
        <f t="shared" si="3"/>
        <v>0</v>
      </c>
      <c r="J32" s="586">
        <f t="shared" si="3"/>
        <v>0</v>
      </c>
    </row>
    <row r="33" spans="1:12" s="53" customFormat="1" ht="39.75" hidden="1" customHeight="1" x14ac:dyDescent="0.3">
      <c r="A33" s="543" t="s">
        <v>194</v>
      </c>
      <c r="B33" s="590"/>
      <c r="C33" s="590"/>
      <c r="D33" s="544" t="s">
        <v>150</v>
      </c>
      <c r="E33" s="591"/>
      <c r="F33" s="592"/>
      <c r="G33" s="586">
        <f>SUM(G34:G36)</f>
        <v>0</v>
      </c>
      <c r="H33" s="586">
        <f t="shared" ref="H33:J33" si="4">SUM(H34:H36)</f>
        <v>0</v>
      </c>
      <c r="I33" s="586">
        <f t="shared" si="4"/>
        <v>0</v>
      </c>
      <c r="J33" s="586">
        <f t="shared" si="4"/>
        <v>0</v>
      </c>
      <c r="L33" s="332">
        <f>SUM(H33:I33)</f>
        <v>0</v>
      </c>
    </row>
    <row r="34" spans="1:12" s="53" customFormat="1" ht="77.25" hidden="1" customHeight="1" x14ac:dyDescent="0.3">
      <c r="A34" s="153" t="s">
        <v>359</v>
      </c>
      <c r="B34" s="153" t="s">
        <v>360</v>
      </c>
      <c r="C34" s="153" t="s">
        <v>44</v>
      </c>
      <c r="D34" s="334" t="s">
        <v>481</v>
      </c>
      <c r="E34" s="83" t="s">
        <v>537</v>
      </c>
      <c r="F34" s="87" t="s">
        <v>538</v>
      </c>
      <c r="G34" s="207">
        <f t="shared" ref="G34" si="5">SUM(H34:I34)</f>
        <v>0</v>
      </c>
      <c r="H34" s="207"/>
      <c r="I34" s="157"/>
      <c r="J34" s="166"/>
      <c r="L34" s="593"/>
    </row>
    <row r="35" spans="1:12" s="53" customFormat="1" ht="75" hidden="1" customHeight="1" x14ac:dyDescent="0.3">
      <c r="A35" s="153" t="s">
        <v>363</v>
      </c>
      <c r="B35" s="153" t="s">
        <v>365</v>
      </c>
      <c r="C35" s="153" t="s">
        <v>46</v>
      </c>
      <c r="D35" s="334" t="s">
        <v>237</v>
      </c>
      <c r="E35" s="65" t="s">
        <v>332</v>
      </c>
      <c r="F35" s="114" t="s">
        <v>333</v>
      </c>
      <c r="G35" s="82">
        <f>SUM(H35:I35)</f>
        <v>0</v>
      </c>
      <c r="H35" s="207"/>
      <c r="I35" s="157"/>
      <c r="J35" s="166"/>
      <c r="L35" s="594"/>
    </row>
    <row r="36" spans="1:12" s="55" customFormat="1" ht="57" hidden="1" customHeight="1" x14ac:dyDescent="0.3">
      <c r="A36" s="153" t="s">
        <v>363</v>
      </c>
      <c r="B36" s="153" t="s">
        <v>365</v>
      </c>
      <c r="C36" s="153" t="s">
        <v>46</v>
      </c>
      <c r="D36" s="334" t="s">
        <v>237</v>
      </c>
      <c r="E36" s="65" t="s">
        <v>461</v>
      </c>
      <c r="F36" s="87" t="s">
        <v>460</v>
      </c>
      <c r="G36" s="82">
        <f>SUM(H36:I36)</f>
        <v>0</v>
      </c>
      <c r="H36" s="67"/>
      <c r="I36" s="67"/>
      <c r="J36" s="67"/>
    </row>
    <row r="37" spans="1:12" s="52" customFormat="1" ht="57.75" customHeight="1" x14ac:dyDescent="0.3">
      <c r="A37" s="84" t="s">
        <v>192</v>
      </c>
      <c r="B37" s="176"/>
      <c r="C37" s="176"/>
      <c r="D37" s="95" t="s">
        <v>413</v>
      </c>
      <c r="E37" s="168"/>
      <c r="F37" s="169"/>
      <c r="G37" s="94">
        <f>SUM(G38)</f>
        <v>2035717</v>
      </c>
      <c r="H37" s="94">
        <f t="shared" ref="H37:J37" si="6">SUM(H38)</f>
        <v>2035717</v>
      </c>
      <c r="I37" s="94">
        <f t="shared" si="6"/>
        <v>0</v>
      </c>
      <c r="J37" s="94">
        <f t="shared" si="6"/>
        <v>0</v>
      </c>
    </row>
    <row r="38" spans="1:12" s="52" customFormat="1" ht="60.75" customHeight="1" x14ac:dyDescent="0.3">
      <c r="A38" s="84" t="s">
        <v>191</v>
      </c>
      <c r="B38" s="176"/>
      <c r="C38" s="176"/>
      <c r="D38" s="95" t="s">
        <v>413</v>
      </c>
      <c r="E38" s="168"/>
      <c r="F38" s="169"/>
      <c r="G38" s="94">
        <f>SUM(G39:G57)</f>
        <v>2035717</v>
      </c>
      <c r="H38" s="94">
        <f t="shared" ref="H38:J38" si="7">SUM(H39:H57)</f>
        <v>2035717</v>
      </c>
      <c r="I38" s="94">
        <f t="shared" si="7"/>
        <v>0</v>
      </c>
      <c r="J38" s="94">
        <f t="shared" si="7"/>
        <v>0</v>
      </c>
      <c r="L38" s="170">
        <f>SUM(H37:I37)</f>
        <v>2035717</v>
      </c>
    </row>
    <row r="39" spans="1:12" s="128" customFormat="1" ht="41.25" customHeight="1" x14ac:dyDescent="0.3">
      <c r="A39" s="643" t="s">
        <v>433</v>
      </c>
      <c r="B39" s="643" t="s">
        <v>321</v>
      </c>
      <c r="C39" s="643" t="s">
        <v>320</v>
      </c>
      <c r="D39" s="646" t="s">
        <v>319</v>
      </c>
      <c r="E39" s="633" t="s">
        <v>462</v>
      </c>
      <c r="F39" s="637" t="s">
        <v>463</v>
      </c>
      <c r="G39" s="51">
        <f t="shared" ref="G39:G96" si="8">SUM(H39:I39)</f>
        <v>397720</v>
      </c>
      <c r="H39" s="50">
        <v>397720</v>
      </c>
      <c r="I39" s="50"/>
      <c r="J39" s="50"/>
      <c r="L39" s="174"/>
    </row>
    <row r="40" spans="1:12" s="154" customFormat="1" ht="75" hidden="1" customHeight="1" x14ac:dyDescent="0.3">
      <c r="A40" s="655" t="s">
        <v>432</v>
      </c>
      <c r="B40" s="655" t="s">
        <v>306</v>
      </c>
      <c r="C40" s="655" t="s">
        <v>305</v>
      </c>
      <c r="D40" s="647" t="s">
        <v>304</v>
      </c>
      <c r="E40" s="648" t="s">
        <v>462</v>
      </c>
      <c r="F40" s="656" t="s">
        <v>463</v>
      </c>
      <c r="G40" s="82">
        <f t="shared" si="8"/>
        <v>0</v>
      </c>
      <c r="H40" s="207"/>
      <c r="I40" s="172"/>
      <c r="J40" s="172"/>
      <c r="L40" s="173"/>
    </row>
    <row r="41" spans="1:12" s="154" customFormat="1" ht="43.5" hidden="1" customHeight="1" x14ac:dyDescent="0.3">
      <c r="A41" s="655" t="s">
        <v>434</v>
      </c>
      <c r="B41" s="655" t="s">
        <v>158</v>
      </c>
      <c r="C41" s="655" t="s">
        <v>77</v>
      </c>
      <c r="D41" s="649" t="s">
        <v>159</v>
      </c>
      <c r="E41" s="648" t="s">
        <v>462</v>
      </c>
      <c r="F41" s="656" t="s">
        <v>463</v>
      </c>
      <c r="G41" s="82">
        <f t="shared" si="8"/>
        <v>0</v>
      </c>
      <c r="H41" s="596"/>
      <c r="I41" s="172"/>
      <c r="J41" s="172"/>
      <c r="L41" s="173"/>
    </row>
    <row r="42" spans="1:12" s="154" customFormat="1" ht="60.75" hidden="1" customHeight="1" x14ac:dyDescent="0.3">
      <c r="A42" s="655" t="s">
        <v>435</v>
      </c>
      <c r="B42" s="655" t="s">
        <v>160</v>
      </c>
      <c r="C42" s="655" t="s">
        <v>77</v>
      </c>
      <c r="D42" s="649" t="s">
        <v>161</v>
      </c>
      <c r="E42" s="648" t="s">
        <v>462</v>
      </c>
      <c r="F42" s="656" t="s">
        <v>463</v>
      </c>
      <c r="G42" s="82">
        <f t="shared" si="8"/>
        <v>0</v>
      </c>
      <c r="H42" s="597"/>
      <c r="I42" s="172"/>
      <c r="J42" s="172"/>
      <c r="L42" s="173"/>
    </row>
    <row r="43" spans="1:12" s="154" customFormat="1" ht="41.25" hidden="1" customHeight="1" x14ac:dyDescent="0.3">
      <c r="A43" s="655" t="s">
        <v>436</v>
      </c>
      <c r="B43" s="655" t="s">
        <v>162</v>
      </c>
      <c r="C43" s="655" t="s">
        <v>77</v>
      </c>
      <c r="D43" s="650" t="s">
        <v>13</v>
      </c>
      <c r="E43" s="648" t="s">
        <v>462</v>
      </c>
      <c r="F43" s="656" t="s">
        <v>463</v>
      </c>
      <c r="G43" s="82">
        <f t="shared" si="8"/>
        <v>0</v>
      </c>
      <c r="H43" s="207"/>
      <c r="I43" s="172"/>
      <c r="J43" s="172"/>
      <c r="L43" s="173"/>
    </row>
    <row r="44" spans="1:12" s="128" customFormat="1" ht="38.25" customHeight="1" x14ac:dyDescent="0.3">
      <c r="A44" s="643" t="s">
        <v>437</v>
      </c>
      <c r="B44" s="643" t="s">
        <v>164</v>
      </c>
      <c r="C44" s="643" t="s">
        <v>77</v>
      </c>
      <c r="D44" s="646" t="s">
        <v>163</v>
      </c>
      <c r="E44" s="633" t="s">
        <v>462</v>
      </c>
      <c r="F44" s="637" t="s">
        <v>463</v>
      </c>
      <c r="G44" s="51">
        <f t="shared" si="8"/>
        <v>27750</v>
      </c>
      <c r="H44" s="50">
        <v>27750</v>
      </c>
      <c r="I44" s="606"/>
      <c r="J44" s="606"/>
      <c r="L44" s="174"/>
    </row>
    <row r="45" spans="1:12" s="154" customFormat="1" ht="76.5" hidden="1" customHeight="1" x14ac:dyDescent="0.3">
      <c r="A45" s="562" t="s">
        <v>198</v>
      </c>
      <c r="B45" s="657">
        <v>3031</v>
      </c>
      <c r="C45" s="657">
        <v>1030</v>
      </c>
      <c r="D45" s="651" t="s">
        <v>203</v>
      </c>
      <c r="E45" s="651" t="s">
        <v>315</v>
      </c>
      <c r="F45" s="656" t="s">
        <v>317</v>
      </c>
      <c r="G45" s="82">
        <f t="shared" si="8"/>
        <v>0</v>
      </c>
      <c r="H45" s="207"/>
      <c r="I45" s="207"/>
      <c r="J45" s="207"/>
      <c r="L45" s="598"/>
    </row>
    <row r="46" spans="1:12" s="55" customFormat="1" ht="77.25" hidden="1" customHeight="1" x14ac:dyDescent="0.3">
      <c r="A46" s="562" t="s">
        <v>201</v>
      </c>
      <c r="B46" s="658" t="s">
        <v>200</v>
      </c>
      <c r="C46" s="659" t="s">
        <v>55</v>
      </c>
      <c r="D46" s="651" t="s">
        <v>204</v>
      </c>
      <c r="E46" s="651" t="s">
        <v>315</v>
      </c>
      <c r="F46" s="656" t="s">
        <v>317</v>
      </c>
      <c r="G46" s="82">
        <f t="shared" si="8"/>
        <v>0</v>
      </c>
      <c r="H46" s="207"/>
      <c r="I46" s="67"/>
      <c r="J46" s="67"/>
      <c r="L46" s="595"/>
    </row>
    <row r="47" spans="1:12" s="110" customFormat="1" ht="54.75" customHeight="1" x14ac:dyDescent="0.3">
      <c r="A47" s="660" t="s">
        <v>202</v>
      </c>
      <c r="B47" s="660" t="s">
        <v>199</v>
      </c>
      <c r="C47" s="661" t="s">
        <v>55</v>
      </c>
      <c r="D47" s="652" t="s">
        <v>21</v>
      </c>
      <c r="E47" s="632" t="s">
        <v>315</v>
      </c>
      <c r="F47" s="637" t="s">
        <v>317</v>
      </c>
      <c r="G47" s="51">
        <f t="shared" si="8"/>
        <v>1069050</v>
      </c>
      <c r="H47" s="50">
        <v>1069050</v>
      </c>
      <c r="I47" s="34"/>
      <c r="J47" s="34"/>
      <c r="L47" s="175"/>
    </row>
    <row r="48" spans="1:12" s="599" customFormat="1" ht="72" hidden="1" customHeight="1" x14ac:dyDescent="0.3">
      <c r="A48" s="562" t="s">
        <v>438</v>
      </c>
      <c r="B48" s="562" t="s">
        <v>439</v>
      </c>
      <c r="C48" s="563" t="s">
        <v>55</v>
      </c>
      <c r="D48" s="651" t="s">
        <v>414</v>
      </c>
      <c r="E48" s="651" t="s">
        <v>315</v>
      </c>
      <c r="F48" s="656" t="s">
        <v>317</v>
      </c>
      <c r="G48" s="82">
        <f t="shared" si="8"/>
        <v>0</v>
      </c>
      <c r="H48" s="207"/>
      <c r="I48" s="67"/>
      <c r="J48" s="67"/>
      <c r="L48" s="600"/>
    </row>
    <row r="49" spans="1:12" s="599" customFormat="1" ht="72" hidden="1" customHeight="1" x14ac:dyDescent="0.3">
      <c r="A49" s="655" t="s">
        <v>440</v>
      </c>
      <c r="B49" s="655" t="s">
        <v>167</v>
      </c>
      <c r="C49" s="655" t="s">
        <v>49</v>
      </c>
      <c r="D49" s="653" t="s">
        <v>166</v>
      </c>
      <c r="E49" s="648" t="s">
        <v>330</v>
      </c>
      <c r="F49" s="657" t="s">
        <v>328</v>
      </c>
      <c r="G49" s="82">
        <f t="shared" si="8"/>
        <v>0</v>
      </c>
      <c r="H49" s="207"/>
      <c r="I49" s="67"/>
      <c r="J49" s="67"/>
      <c r="L49" s="600"/>
    </row>
    <row r="50" spans="1:12" s="599" customFormat="1" ht="72" hidden="1" customHeight="1" x14ac:dyDescent="0.3">
      <c r="A50" s="655" t="s">
        <v>444</v>
      </c>
      <c r="B50" s="655" t="s">
        <v>168</v>
      </c>
      <c r="C50" s="655" t="s">
        <v>49</v>
      </c>
      <c r="D50" s="653" t="s">
        <v>169</v>
      </c>
      <c r="E50" s="648" t="s">
        <v>330</v>
      </c>
      <c r="F50" s="657" t="s">
        <v>328</v>
      </c>
      <c r="G50" s="82">
        <f t="shared" si="8"/>
        <v>0</v>
      </c>
      <c r="H50" s="207"/>
      <c r="I50" s="67"/>
      <c r="J50" s="67"/>
      <c r="L50" s="600"/>
    </row>
    <row r="51" spans="1:12" s="110" customFormat="1" ht="73.5" customHeight="1" x14ac:dyDescent="0.3">
      <c r="A51" s="660" t="s">
        <v>210</v>
      </c>
      <c r="B51" s="662" t="s">
        <v>211</v>
      </c>
      <c r="C51" s="663" t="s">
        <v>20</v>
      </c>
      <c r="D51" s="654" t="s">
        <v>415</v>
      </c>
      <c r="E51" s="632" t="s">
        <v>315</v>
      </c>
      <c r="F51" s="637" t="s">
        <v>317</v>
      </c>
      <c r="G51" s="51">
        <f t="shared" si="8"/>
        <v>41197</v>
      </c>
      <c r="H51" s="50">
        <v>41197</v>
      </c>
      <c r="I51" s="34"/>
      <c r="J51" s="34"/>
      <c r="L51" s="175"/>
    </row>
    <row r="52" spans="1:12" ht="54.75" customHeight="1" x14ac:dyDescent="0.3">
      <c r="A52" s="663" t="s">
        <v>212</v>
      </c>
      <c r="B52" s="660" t="s">
        <v>171</v>
      </c>
      <c r="C52" s="663" t="s">
        <v>48</v>
      </c>
      <c r="D52" s="654" t="s">
        <v>172</v>
      </c>
      <c r="E52" s="632" t="s">
        <v>315</v>
      </c>
      <c r="F52" s="637" t="s">
        <v>317</v>
      </c>
      <c r="G52" s="51">
        <f t="shared" si="8"/>
        <v>500000</v>
      </c>
      <c r="H52" s="34">
        <v>500000</v>
      </c>
      <c r="I52" s="34"/>
      <c r="J52" s="34"/>
      <c r="K52" s="14"/>
      <c r="L52" s="52"/>
    </row>
    <row r="53" spans="1:12" s="55" customFormat="1" ht="54" hidden="1" customHeight="1" x14ac:dyDescent="0.3">
      <c r="A53" s="153" t="s">
        <v>212</v>
      </c>
      <c r="B53" s="565" t="s">
        <v>171</v>
      </c>
      <c r="C53" s="153" t="s">
        <v>48</v>
      </c>
      <c r="D53" s="601" t="s">
        <v>172</v>
      </c>
      <c r="E53" s="65" t="s">
        <v>533</v>
      </c>
      <c r="F53" s="87" t="s">
        <v>534</v>
      </c>
      <c r="G53" s="82">
        <f t="shared" si="8"/>
        <v>0</v>
      </c>
      <c r="H53" s="67"/>
      <c r="I53" s="67"/>
      <c r="J53" s="67"/>
      <c r="L53" s="595"/>
    </row>
    <row r="54" spans="1:12" s="55" customFormat="1" ht="70.900000000000006" hidden="1" customHeight="1" x14ac:dyDescent="0.3">
      <c r="A54" s="153" t="s">
        <v>212</v>
      </c>
      <c r="B54" s="565" t="s">
        <v>171</v>
      </c>
      <c r="C54" s="153" t="s">
        <v>48</v>
      </c>
      <c r="D54" s="601" t="s">
        <v>172</v>
      </c>
      <c r="E54" s="83" t="s">
        <v>466</v>
      </c>
      <c r="F54" s="114" t="s">
        <v>467</v>
      </c>
      <c r="G54" s="82">
        <f t="shared" si="8"/>
        <v>0</v>
      </c>
      <c r="H54" s="67"/>
      <c r="I54" s="67"/>
      <c r="J54" s="67"/>
      <c r="L54" s="595"/>
    </row>
    <row r="55" spans="1:12" s="55" customFormat="1" ht="94.5" hidden="1" customHeight="1" x14ac:dyDescent="0.3">
      <c r="A55" s="565" t="s">
        <v>445</v>
      </c>
      <c r="B55" s="565" t="s">
        <v>302</v>
      </c>
      <c r="C55" s="153" t="s">
        <v>274</v>
      </c>
      <c r="D55" s="601" t="s">
        <v>303</v>
      </c>
      <c r="E55" s="83" t="s">
        <v>475</v>
      </c>
      <c r="F55" s="87" t="s">
        <v>476</v>
      </c>
      <c r="G55" s="82">
        <f t="shared" si="8"/>
        <v>0</v>
      </c>
      <c r="H55" s="67"/>
      <c r="I55" s="67"/>
      <c r="J55" s="67"/>
      <c r="L55" s="595"/>
    </row>
    <row r="56" spans="1:12" s="55" customFormat="1" ht="74.25" hidden="1" customHeight="1" x14ac:dyDescent="0.3">
      <c r="A56" s="602" t="s">
        <v>483</v>
      </c>
      <c r="B56" s="150" t="s">
        <v>421</v>
      </c>
      <c r="C56" s="150" t="s">
        <v>423</v>
      </c>
      <c r="D56" s="589" t="s">
        <v>425</v>
      </c>
      <c r="E56" s="83" t="s">
        <v>466</v>
      </c>
      <c r="F56" s="114" t="s">
        <v>467</v>
      </c>
      <c r="G56" s="82">
        <f t="shared" si="8"/>
        <v>0</v>
      </c>
      <c r="H56" s="207"/>
      <c r="I56" s="67"/>
      <c r="J56" s="67"/>
      <c r="L56" s="595"/>
    </row>
    <row r="57" spans="1:12" s="55" customFormat="1" ht="15.75" hidden="1" customHeight="1" x14ac:dyDescent="0.3">
      <c r="A57" s="150" t="s">
        <v>503</v>
      </c>
      <c r="B57" s="150" t="s">
        <v>488</v>
      </c>
      <c r="C57" s="150" t="s">
        <v>52</v>
      </c>
      <c r="D57" s="589" t="s">
        <v>250</v>
      </c>
      <c r="E57" s="65" t="s">
        <v>315</v>
      </c>
      <c r="F57" s="87" t="s">
        <v>317</v>
      </c>
      <c r="G57" s="82">
        <f t="shared" si="8"/>
        <v>0</v>
      </c>
      <c r="H57" s="207"/>
      <c r="I57" s="67"/>
      <c r="J57" s="67"/>
      <c r="L57" s="595"/>
    </row>
    <row r="58" spans="1:12" s="45" customFormat="1" ht="54" customHeight="1" x14ac:dyDescent="0.3">
      <c r="A58" s="84" t="s">
        <v>22</v>
      </c>
      <c r="B58" s="167"/>
      <c r="C58" s="167"/>
      <c r="D58" s="95" t="s">
        <v>405</v>
      </c>
      <c r="E58" s="168"/>
      <c r="F58" s="169"/>
      <c r="G58" s="94">
        <f t="shared" si="8"/>
        <v>74116</v>
      </c>
      <c r="H58" s="85">
        <f>SUM(H59)</f>
        <v>94192</v>
      </c>
      <c r="I58" s="85">
        <f t="shared" ref="I58:J58" si="9">SUM(I59)</f>
        <v>-20076</v>
      </c>
      <c r="J58" s="85">
        <f t="shared" si="9"/>
        <v>-20076</v>
      </c>
    </row>
    <row r="59" spans="1:12" s="45" customFormat="1" ht="57" customHeight="1" x14ac:dyDescent="0.3">
      <c r="A59" s="84" t="s">
        <v>23</v>
      </c>
      <c r="B59" s="167"/>
      <c r="C59" s="167"/>
      <c r="D59" s="95" t="s">
        <v>405</v>
      </c>
      <c r="E59" s="168"/>
      <c r="F59" s="169"/>
      <c r="G59" s="85">
        <f>SUM(G61:G72)</f>
        <v>74116</v>
      </c>
      <c r="H59" s="85">
        <f t="shared" ref="H59:J59" si="10">SUM(H61:H72)</f>
        <v>94192</v>
      </c>
      <c r="I59" s="85">
        <f t="shared" si="10"/>
        <v>-20076</v>
      </c>
      <c r="J59" s="85">
        <f t="shared" si="10"/>
        <v>-20076</v>
      </c>
      <c r="L59" s="179">
        <f>SUM(H59:I59)</f>
        <v>74116</v>
      </c>
    </row>
    <row r="60" spans="1:12" s="53" customFormat="1" ht="64.5" hidden="1" customHeight="1" x14ac:dyDescent="0.3">
      <c r="A60" s="153" t="s">
        <v>355</v>
      </c>
      <c r="B60" s="153" t="s">
        <v>356</v>
      </c>
      <c r="C60" s="153" t="s">
        <v>45</v>
      </c>
      <c r="D60" s="156" t="s">
        <v>446</v>
      </c>
      <c r="E60" s="65" t="s">
        <v>461</v>
      </c>
      <c r="F60" s="87" t="s">
        <v>460</v>
      </c>
      <c r="G60" s="82">
        <f>SUM(H60:I60)</f>
        <v>0</v>
      </c>
      <c r="H60" s="157"/>
      <c r="I60" s="157"/>
      <c r="J60" s="157"/>
      <c r="L60" s="155"/>
    </row>
    <row r="61" spans="1:12" s="53" customFormat="1" ht="72.75" hidden="1" customHeight="1" x14ac:dyDescent="0.3">
      <c r="A61" s="153" t="s">
        <v>447</v>
      </c>
      <c r="B61" s="153" t="s">
        <v>168</v>
      </c>
      <c r="C61" s="153" t="s">
        <v>49</v>
      </c>
      <c r="D61" s="156" t="s">
        <v>169</v>
      </c>
      <c r="E61" s="83" t="s">
        <v>406</v>
      </c>
      <c r="F61" s="114" t="s">
        <v>328</v>
      </c>
      <c r="G61" s="82">
        <f t="shared" ref="G61:G62" si="11">SUM(H61:I61)</f>
        <v>0</v>
      </c>
      <c r="H61" s="157"/>
      <c r="I61" s="166"/>
      <c r="J61" s="166"/>
      <c r="L61" s="332"/>
    </row>
    <row r="62" spans="1:12" s="53" customFormat="1" ht="72.599999999999994" hidden="1" customHeight="1" x14ac:dyDescent="0.3">
      <c r="A62" s="153" t="s">
        <v>464</v>
      </c>
      <c r="B62" s="153" t="s">
        <v>171</v>
      </c>
      <c r="C62" s="153" t="s">
        <v>48</v>
      </c>
      <c r="D62" s="156" t="s">
        <v>172</v>
      </c>
      <c r="E62" s="83" t="s">
        <v>406</v>
      </c>
      <c r="F62" s="114" t="s">
        <v>328</v>
      </c>
      <c r="G62" s="82">
        <f t="shared" si="11"/>
        <v>0</v>
      </c>
      <c r="H62" s="157"/>
      <c r="I62" s="166"/>
      <c r="J62" s="166"/>
    </row>
    <row r="63" spans="1:12" s="55" customFormat="1" ht="117.75" hidden="1" customHeight="1" x14ac:dyDescent="0.3">
      <c r="A63" s="152" t="s">
        <v>448</v>
      </c>
      <c r="B63" s="68" t="s">
        <v>140</v>
      </c>
      <c r="C63" s="152" t="s">
        <v>49</v>
      </c>
      <c r="D63" s="603" t="s">
        <v>15</v>
      </c>
      <c r="E63" s="83" t="s">
        <v>331</v>
      </c>
      <c r="F63" s="114" t="s">
        <v>329</v>
      </c>
      <c r="G63" s="82">
        <f>SUM(H63:I63)</f>
        <v>0</v>
      </c>
      <c r="H63" s="82"/>
      <c r="I63" s="67"/>
      <c r="J63" s="587"/>
    </row>
    <row r="64" spans="1:12" s="55" customFormat="1" ht="59.25" hidden="1" customHeight="1" x14ac:dyDescent="0.3">
      <c r="A64" s="153" t="s">
        <v>215</v>
      </c>
      <c r="B64" s="153" t="s">
        <v>217</v>
      </c>
      <c r="C64" s="153" t="s">
        <v>58</v>
      </c>
      <c r="D64" s="156" t="s">
        <v>214</v>
      </c>
      <c r="E64" s="65" t="s">
        <v>461</v>
      </c>
      <c r="F64" s="87" t="s">
        <v>460</v>
      </c>
      <c r="G64" s="82">
        <f>SUM(H64:I64)</f>
        <v>0</v>
      </c>
      <c r="H64" s="82"/>
      <c r="I64" s="67"/>
      <c r="J64" s="67"/>
    </row>
    <row r="65" spans="1:12" s="53" customFormat="1" ht="57.75" hidden="1" customHeight="1" x14ac:dyDescent="0.3">
      <c r="A65" s="588" t="s">
        <v>220</v>
      </c>
      <c r="B65" s="588" t="s">
        <v>221</v>
      </c>
      <c r="C65" s="588" t="s">
        <v>60</v>
      </c>
      <c r="D65" s="604" t="s">
        <v>222</v>
      </c>
      <c r="E65" s="65" t="s">
        <v>316</v>
      </c>
      <c r="F65" s="87" t="s">
        <v>343</v>
      </c>
      <c r="G65" s="82">
        <f>SUM(H65:I65)</f>
        <v>0</v>
      </c>
      <c r="H65" s="67"/>
      <c r="I65" s="67"/>
      <c r="J65" s="67"/>
    </row>
    <row r="66" spans="1:12" s="53" customFormat="1" ht="36.75" hidden="1" customHeight="1" x14ac:dyDescent="0.3">
      <c r="A66" s="588" t="s">
        <v>224</v>
      </c>
      <c r="B66" s="588" t="s">
        <v>225</v>
      </c>
      <c r="C66" s="588" t="s">
        <v>60</v>
      </c>
      <c r="D66" s="605" t="s">
        <v>223</v>
      </c>
      <c r="E66" s="65" t="s">
        <v>316</v>
      </c>
      <c r="F66" s="87" t="s">
        <v>343</v>
      </c>
      <c r="G66" s="82">
        <f>SUM(H66:I66)</f>
        <v>0</v>
      </c>
      <c r="H66" s="67"/>
      <c r="I66" s="67"/>
      <c r="J66" s="67"/>
    </row>
    <row r="67" spans="1:12" s="53" customFormat="1" ht="29.25" hidden="1" customHeight="1" x14ac:dyDescent="0.3">
      <c r="A67" s="588" t="s">
        <v>449</v>
      </c>
      <c r="B67" s="150" t="s">
        <v>142</v>
      </c>
      <c r="C67" s="588" t="s">
        <v>47</v>
      </c>
      <c r="D67" s="334" t="s">
        <v>17</v>
      </c>
      <c r="E67" s="65" t="s">
        <v>461</v>
      </c>
      <c r="F67" s="87" t="s">
        <v>460</v>
      </c>
      <c r="G67" s="82">
        <f>SUM(H67:I67)</f>
        <v>0</v>
      </c>
      <c r="H67" s="67"/>
      <c r="I67" s="67"/>
      <c r="J67" s="67"/>
    </row>
    <row r="68" spans="1:12" s="53" customFormat="1" ht="54" hidden="1" customHeight="1" x14ac:dyDescent="0.3">
      <c r="A68" s="588" t="s">
        <v>449</v>
      </c>
      <c r="B68" s="150" t="s">
        <v>142</v>
      </c>
      <c r="C68" s="588" t="s">
        <v>47</v>
      </c>
      <c r="D68" s="334" t="s">
        <v>17</v>
      </c>
      <c r="E68" s="65" t="s">
        <v>332</v>
      </c>
      <c r="F68" s="87" t="s">
        <v>465</v>
      </c>
      <c r="G68" s="82">
        <f t="shared" ref="G68:G71" si="12">SUM(H68:I68)</f>
        <v>0</v>
      </c>
      <c r="H68" s="67"/>
      <c r="I68" s="67"/>
      <c r="J68" s="67"/>
    </row>
    <row r="69" spans="1:12" s="53" customFormat="1" ht="55.5" hidden="1" customHeight="1" x14ac:dyDescent="0.3">
      <c r="A69" s="150" t="s">
        <v>450</v>
      </c>
      <c r="B69" s="150" t="s">
        <v>143</v>
      </c>
      <c r="C69" s="333" t="s">
        <v>47</v>
      </c>
      <c r="D69" s="334" t="s">
        <v>16</v>
      </c>
      <c r="E69" s="65" t="s">
        <v>332</v>
      </c>
      <c r="F69" s="87" t="s">
        <v>465</v>
      </c>
      <c r="G69" s="82">
        <f t="shared" si="12"/>
        <v>0</v>
      </c>
      <c r="H69" s="67"/>
      <c r="I69" s="67"/>
      <c r="J69" s="67"/>
    </row>
    <row r="70" spans="1:12" ht="75" customHeight="1" x14ac:dyDescent="0.3">
      <c r="A70" s="643" t="s">
        <v>451</v>
      </c>
      <c r="B70" s="643" t="s">
        <v>300</v>
      </c>
      <c r="C70" s="664" t="s">
        <v>47</v>
      </c>
      <c r="D70" s="632" t="s">
        <v>301</v>
      </c>
      <c r="E70" s="632" t="s">
        <v>332</v>
      </c>
      <c r="F70" s="637" t="s">
        <v>465</v>
      </c>
      <c r="G70" s="51">
        <f t="shared" si="12"/>
        <v>74116</v>
      </c>
      <c r="H70" s="51">
        <v>74116</v>
      </c>
      <c r="I70" s="34"/>
      <c r="J70" s="187"/>
      <c r="K70" s="14"/>
    </row>
    <row r="71" spans="1:12" s="45" customFormat="1" ht="53.25" customHeight="1" x14ac:dyDescent="0.3">
      <c r="A71" s="643" t="s">
        <v>504</v>
      </c>
      <c r="B71" s="643" t="s">
        <v>505</v>
      </c>
      <c r="C71" s="664" t="s">
        <v>506</v>
      </c>
      <c r="D71" s="632" t="s">
        <v>507</v>
      </c>
      <c r="E71" s="632" t="s">
        <v>511</v>
      </c>
      <c r="F71" s="637" t="s">
        <v>512</v>
      </c>
      <c r="G71" s="51">
        <f t="shared" si="12"/>
        <v>0</v>
      </c>
      <c r="H71" s="34">
        <v>20076</v>
      </c>
      <c r="I71" s="34">
        <v>-20076</v>
      </c>
      <c r="J71" s="34">
        <v>-20076</v>
      </c>
    </row>
    <row r="72" spans="1:12" s="53" customFormat="1" ht="57.75" hidden="1" customHeight="1" x14ac:dyDescent="0.3">
      <c r="A72" s="150" t="s">
        <v>532</v>
      </c>
      <c r="B72" s="150" t="s">
        <v>279</v>
      </c>
      <c r="C72" s="333" t="s">
        <v>65</v>
      </c>
      <c r="D72" s="334" t="s">
        <v>280</v>
      </c>
      <c r="E72" s="65" t="s">
        <v>339</v>
      </c>
      <c r="F72" s="114" t="s">
        <v>340</v>
      </c>
      <c r="G72" s="82">
        <f t="shared" si="8"/>
        <v>0</v>
      </c>
      <c r="H72" s="67"/>
      <c r="I72" s="67"/>
      <c r="J72" s="67"/>
    </row>
    <row r="73" spans="1:12" s="45" customFormat="1" ht="72.75" customHeight="1" x14ac:dyDescent="0.3">
      <c r="A73" s="84" t="s">
        <v>376</v>
      </c>
      <c r="B73" s="167"/>
      <c r="C73" s="167"/>
      <c r="D73" s="95" t="s">
        <v>377</v>
      </c>
      <c r="E73" s="168"/>
      <c r="F73" s="169"/>
      <c r="G73" s="94">
        <f t="shared" si="8"/>
        <v>2441167</v>
      </c>
      <c r="H73" s="85">
        <f>SUM(H74)</f>
        <v>787797</v>
      </c>
      <c r="I73" s="85">
        <f t="shared" ref="I73:J73" si="13">SUM(I74)</f>
        <v>1653370</v>
      </c>
      <c r="J73" s="85">
        <f t="shared" si="13"/>
        <v>1653370</v>
      </c>
    </row>
    <row r="74" spans="1:12" s="45" customFormat="1" ht="71.25" customHeight="1" x14ac:dyDescent="0.3">
      <c r="A74" s="84" t="s">
        <v>378</v>
      </c>
      <c r="B74" s="167"/>
      <c r="C74" s="167"/>
      <c r="D74" s="95" t="s">
        <v>377</v>
      </c>
      <c r="E74" s="168"/>
      <c r="F74" s="169"/>
      <c r="G74" s="94">
        <f>SUM(G75:G101)</f>
        <v>2441167</v>
      </c>
      <c r="H74" s="94">
        <f t="shared" ref="H74:J74" si="14">SUM(H75:H101)</f>
        <v>787797</v>
      </c>
      <c r="I74" s="94">
        <f t="shared" si="14"/>
        <v>1653370</v>
      </c>
      <c r="J74" s="94">
        <f t="shared" si="14"/>
        <v>1653370</v>
      </c>
      <c r="L74" s="619">
        <f>SUM(H74:I74)</f>
        <v>2441167</v>
      </c>
    </row>
    <row r="75" spans="1:12" s="45" customFormat="1" ht="116.25" hidden="1" customHeight="1" x14ac:dyDescent="0.3">
      <c r="A75" s="54" t="s">
        <v>379</v>
      </c>
      <c r="B75" s="54" t="s">
        <v>152</v>
      </c>
      <c r="C75" s="27" t="s">
        <v>42</v>
      </c>
      <c r="D75" s="137" t="s">
        <v>361</v>
      </c>
      <c r="E75" s="138" t="s">
        <v>513</v>
      </c>
      <c r="F75" s="88" t="s">
        <v>514</v>
      </c>
      <c r="G75" s="51">
        <f t="shared" ref="G75:G80" si="15">SUM(H75:I75)</f>
        <v>0</v>
      </c>
      <c r="H75" s="50"/>
      <c r="I75" s="606"/>
      <c r="J75" s="606"/>
      <c r="L75" s="619"/>
    </row>
    <row r="76" spans="1:12" s="620" customFormat="1" ht="93.75" customHeight="1" x14ac:dyDescent="0.3">
      <c r="A76" s="643" t="s">
        <v>452</v>
      </c>
      <c r="B76" s="643" t="s">
        <v>360</v>
      </c>
      <c r="C76" s="664" t="s">
        <v>44</v>
      </c>
      <c r="D76" s="632" t="s">
        <v>481</v>
      </c>
      <c r="E76" s="633" t="s">
        <v>513</v>
      </c>
      <c r="F76" s="637" t="s">
        <v>514</v>
      </c>
      <c r="G76" s="51">
        <f t="shared" si="15"/>
        <v>612865</v>
      </c>
      <c r="H76" s="50">
        <v>612865</v>
      </c>
      <c r="I76" s="50"/>
      <c r="J76" s="50"/>
      <c r="L76" s="621"/>
    </row>
    <row r="77" spans="1:12" s="335" customFormat="1" ht="113.25" hidden="1" customHeight="1" x14ac:dyDescent="0.3">
      <c r="A77" s="665" t="s">
        <v>535</v>
      </c>
      <c r="B77" s="655" t="s">
        <v>321</v>
      </c>
      <c r="C77" s="655" t="s">
        <v>320</v>
      </c>
      <c r="D77" s="650" t="s">
        <v>319</v>
      </c>
      <c r="E77" s="648" t="s">
        <v>513</v>
      </c>
      <c r="F77" s="656" t="s">
        <v>514</v>
      </c>
      <c r="G77" s="82">
        <f t="shared" si="15"/>
        <v>0</v>
      </c>
      <c r="H77" s="207"/>
      <c r="I77" s="207"/>
      <c r="J77" s="207"/>
      <c r="L77" s="336"/>
    </row>
    <row r="78" spans="1:12" s="53" customFormat="1" ht="118.5" hidden="1" customHeight="1" x14ac:dyDescent="0.3">
      <c r="A78" s="665" t="s">
        <v>417</v>
      </c>
      <c r="B78" s="665" t="s">
        <v>227</v>
      </c>
      <c r="C78" s="655" t="s">
        <v>274</v>
      </c>
      <c r="D78" s="651" t="s">
        <v>228</v>
      </c>
      <c r="E78" s="648" t="s">
        <v>513</v>
      </c>
      <c r="F78" s="656" t="s">
        <v>514</v>
      </c>
      <c r="G78" s="82">
        <f t="shared" si="15"/>
        <v>0</v>
      </c>
      <c r="H78" s="157"/>
      <c r="I78" s="157"/>
      <c r="J78" s="157"/>
    </row>
    <row r="79" spans="1:12" s="53" customFormat="1" ht="76.5" hidden="1" customHeight="1" x14ac:dyDescent="0.3">
      <c r="A79" s="665" t="s">
        <v>417</v>
      </c>
      <c r="B79" s="665" t="s">
        <v>227</v>
      </c>
      <c r="C79" s="655" t="s">
        <v>274</v>
      </c>
      <c r="D79" s="651" t="s">
        <v>228</v>
      </c>
      <c r="E79" s="651" t="s">
        <v>337</v>
      </c>
      <c r="F79" s="656" t="s">
        <v>338</v>
      </c>
      <c r="G79" s="82">
        <f t="shared" si="15"/>
        <v>0</v>
      </c>
      <c r="H79" s="157"/>
      <c r="I79" s="157"/>
      <c r="J79" s="157"/>
    </row>
    <row r="80" spans="1:12" s="53" customFormat="1" ht="75" hidden="1" customHeight="1" x14ac:dyDescent="0.3">
      <c r="A80" s="665" t="s">
        <v>524</v>
      </c>
      <c r="B80" s="665" t="s">
        <v>525</v>
      </c>
      <c r="C80" s="655" t="s">
        <v>50</v>
      </c>
      <c r="D80" s="669" t="s">
        <v>527</v>
      </c>
      <c r="E80" s="648" t="s">
        <v>526</v>
      </c>
      <c r="F80" s="656" t="s">
        <v>407</v>
      </c>
      <c r="G80" s="82">
        <f t="shared" si="15"/>
        <v>0</v>
      </c>
      <c r="H80" s="157"/>
      <c r="I80" s="157"/>
      <c r="J80" s="157"/>
    </row>
    <row r="81" spans="1:10" s="53" customFormat="1" ht="78.75" hidden="1" customHeight="1" x14ac:dyDescent="0.3">
      <c r="A81" s="665" t="s">
        <v>398</v>
      </c>
      <c r="B81" s="665" t="s">
        <v>277</v>
      </c>
      <c r="C81" s="655" t="s">
        <v>50</v>
      </c>
      <c r="D81" s="651" t="s">
        <v>278</v>
      </c>
      <c r="E81" s="651" t="s">
        <v>526</v>
      </c>
      <c r="F81" s="656" t="s">
        <v>334</v>
      </c>
      <c r="G81" s="82">
        <f>SUM(H81:I81)</f>
        <v>0</v>
      </c>
      <c r="H81" s="157"/>
      <c r="I81" s="67"/>
      <c r="J81" s="67"/>
    </row>
    <row r="82" spans="1:10" s="53" customFormat="1" ht="131.25" hidden="1" customHeight="1" x14ac:dyDescent="0.3">
      <c r="A82" s="665" t="s">
        <v>453</v>
      </c>
      <c r="B82" s="665" t="s">
        <v>261</v>
      </c>
      <c r="C82" s="655" t="s">
        <v>50</v>
      </c>
      <c r="D82" s="651" t="s">
        <v>455</v>
      </c>
      <c r="E82" s="648"/>
      <c r="F82" s="656"/>
      <c r="G82" s="82">
        <f t="shared" ref="G82:G83" si="16">SUM(H82:I82)</f>
        <v>0</v>
      </c>
      <c r="H82" s="157"/>
      <c r="I82" s="157"/>
      <c r="J82" s="157"/>
    </row>
    <row r="83" spans="1:10" s="53" customFormat="1" ht="70.5" hidden="1" customHeight="1" x14ac:dyDescent="0.3">
      <c r="A83" s="665" t="s">
        <v>454</v>
      </c>
      <c r="B83" s="665" t="s">
        <v>307</v>
      </c>
      <c r="C83" s="655" t="s">
        <v>50</v>
      </c>
      <c r="D83" s="651" t="s">
        <v>308</v>
      </c>
      <c r="E83" s="648" t="s">
        <v>526</v>
      </c>
      <c r="F83" s="656" t="s">
        <v>407</v>
      </c>
      <c r="G83" s="82">
        <f t="shared" si="16"/>
        <v>0</v>
      </c>
      <c r="H83" s="157"/>
      <c r="I83" s="157"/>
      <c r="J83" s="157"/>
    </row>
    <row r="84" spans="1:10" s="53" customFormat="1" ht="96.75" hidden="1" customHeight="1" x14ac:dyDescent="0.3">
      <c r="A84" s="665" t="s">
        <v>380</v>
      </c>
      <c r="B84" s="665" t="s">
        <v>276</v>
      </c>
      <c r="C84" s="655" t="s">
        <v>50</v>
      </c>
      <c r="D84" s="668" t="s">
        <v>275</v>
      </c>
      <c r="E84" s="648"/>
      <c r="F84" s="656"/>
      <c r="G84" s="82">
        <f t="shared" si="8"/>
        <v>0</v>
      </c>
      <c r="H84" s="157"/>
      <c r="I84" s="166"/>
      <c r="J84" s="166"/>
    </row>
    <row r="85" spans="1:10" s="290" customFormat="1" ht="0.75" hidden="1" customHeight="1" x14ac:dyDescent="0.3">
      <c r="A85" s="655" t="s">
        <v>380</v>
      </c>
      <c r="B85" s="655" t="s">
        <v>276</v>
      </c>
      <c r="C85" s="666" t="s">
        <v>50</v>
      </c>
      <c r="D85" s="670" t="s">
        <v>275</v>
      </c>
      <c r="E85" s="651" t="s">
        <v>289</v>
      </c>
      <c r="F85" s="657" t="s">
        <v>281</v>
      </c>
      <c r="G85" s="82">
        <f>SUM(H85:I85)</f>
        <v>0</v>
      </c>
      <c r="H85" s="82"/>
      <c r="I85" s="82"/>
      <c r="J85" s="82"/>
    </row>
    <row r="86" spans="1:10" s="618" customFormat="1" ht="72.75" customHeight="1" x14ac:dyDescent="0.3">
      <c r="A86" s="644" t="s">
        <v>456</v>
      </c>
      <c r="B86" s="644" t="s">
        <v>173</v>
      </c>
      <c r="C86" s="644" t="s">
        <v>50</v>
      </c>
      <c r="D86" s="671" t="s">
        <v>174</v>
      </c>
      <c r="E86" s="632" t="s">
        <v>526</v>
      </c>
      <c r="F86" s="637" t="s">
        <v>334</v>
      </c>
      <c r="G86" s="51">
        <f>SUM(H86:I86)</f>
        <v>830400</v>
      </c>
      <c r="H86" s="51">
        <v>-249600</v>
      </c>
      <c r="I86" s="34">
        <v>1080000</v>
      </c>
      <c r="J86" s="34">
        <v>1080000</v>
      </c>
    </row>
    <row r="87" spans="1:10" s="290" customFormat="1" ht="94.9" hidden="1" customHeight="1" x14ac:dyDescent="0.3">
      <c r="A87" s="667" t="s">
        <v>456</v>
      </c>
      <c r="B87" s="667" t="s">
        <v>173</v>
      </c>
      <c r="C87" s="667" t="s">
        <v>50</v>
      </c>
      <c r="D87" s="669" t="s">
        <v>174</v>
      </c>
      <c r="E87" s="651" t="s">
        <v>335</v>
      </c>
      <c r="F87" s="656" t="s">
        <v>336</v>
      </c>
      <c r="G87" s="340">
        <f>SUM(H87:I87)</f>
        <v>0</v>
      </c>
      <c r="H87" s="340"/>
      <c r="I87" s="67"/>
      <c r="J87" s="67"/>
    </row>
    <row r="88" spans="1:10" s="290" customFormat="1" ht="58.5" hidden="1" customHeight="1" x14ac:dyDescent="0.3">
      <c r="A88" s="667" t="s">
        <v>456</v>
      </c>
      <c r="B88" s="667" t="s">
        <v>173</v>
      </c>
      <c r="C88" s="667" t="s">
        <v>50</v>
      </c>
      <c r="D88" s="669" t="s">
        <v>174</v>
      </c>
      <c r="E88" s="651" t="s">
        <v>461</v>
      </c>
      <c r="F88" s="656" t="s">
        <v>460</v>
      </c>
      <c r="G88" s="340">
        <f>SUM(H88:I88)</f>
        <v>0</v>
      </c>
      <c r="H88" s="340"/>
      <c r="I88" s="67"/>
      <c r="J88" s="67"/>
    </row>
    <row r="89" spans="1:10" s="53" customFormat="1" ht="81" hidden="1" customHeight="1" x14ac:dyDescent="0.3">
      <c r="A89" s="665" t="s">
        <v>381</v>
      </c>
      <c r="B89" s="665" t="s">
        <v>382</v>
      </c>
      <c r="C89" s="655" t="s">
        <v>383</v>
      </c>
      <c r="D89" s="651" t="s">
        <v>384</v>
      </c>
      <c r="E89" s="648" t="s">
        <v>526</v>
      </c>
      <c r="F89" s="656" t="s">
        <v>334</v>
      </c>
      <c r="G89" s="340">
        <f t="shared" si="8"/>
        <v>0</v>
      </c>
      <c r="H89" s="341"/>
      <c r="I89" s="166"/>
      <c r="J89" s="166"/>
    </row>
    <row r="90" spans="1:10" s="53" customFormat="1" ht="117.75" hidden="1" customHeight="1" x14ac:dyDescent="0.3">
      <c r="A90" s="665" t="s">
        <v>508</v>
      </c>
      <c r="B90" s="665" t="s">
        <v>509</v>
      </c>
      <c r="C90" s="655" t="s">
        <v>54</v>
      </c>
      <c r="D90" s="651" t="s">
        <v>510</v>
      </c>
      <c r="E90" s="648" t="s">
        <v>513</v>
      </c>
      <c r="F90" s="656" t="s">
        <v>514</v>
      </c>
      <c r="G90" s="340">
        <f t="shared" si="8"/>
        <v>0</v>
      </c>
      <c r="H90" s="341"/>
      <c r="I90" s="157"/>
      <c r="J90" s="157"/>
    </row>
    <row r="91" spans="1:10" s="53" customFormat="1" ht="130.5" hidden="1" customHeight="1" x14ac:dyDescent="0.3">
      <c r="A91" s="665" t="s">
        <v>385</v>
      </c>
      <c r="B91" s="665" t="s">
        <v>144</v>
      </c>
      <c r="C91" s="655" t="s">
        <v>230</v>
      </c>
      <c r="D91" s="651" t="s">
        <v>229</v>
      </c>
      <c r="E91" s="648"/>
      <c r="F91" s="656"/>
      <c r="G91" s="340">
        <f t="shared" si="8"/>
        <v>0</v>
      </c>
      <c r="H91" s="341"/>
      <c r="I91" s="157"/>
      <c r="J91" s="157"/>
    </row>
    <row r="92" spans="1:10" s="53" customFormat="1" ht="81" hidden="1" customHeight="1" x14ac:dyDescent="0.3">
      <c r="A92" s="665" t="s">
        <v>385</v>
      </c>
      <c r="B92" s="665" t="s">
        <v>144</v>
      </c>
      <c r="C92" s="655" t="s">
        <v>230</v>
      </c>
      <c r="D92" s="651" t="s">
        <v>229</v>
      </c>
      <c r="E92" s="651" t="s">
        <v>337</v>
      </c>
      <c r="F92" s="656" t="s">
        <v>338</v>
      </c>
      <c r="G92" s="340">
        <f t="shared" si="8"/>
        <v>0</v>
      </c>
      <c r="H92" s="341"/>
      <c r="I92" s="157"/>
      <c r="J92" s="157"/>
    </row>
    <row r="93" spans="1:10" s="53" customFormat="1" ht="132.75" hidden="1" customHeight="1" x14ac:dyDescent="0.3">
      <c r="A93" s="665" t="s">
        <v>386</v>
      </c>
      <c r="B93" s="665" t="s">
        <v>282</v>
      </c>
      <c r="C93" s="655" t="s">
        <v>230</v>
      </c>
      <c r="D93" s="651" t="s">
        <v>387</v>
      </c>
      <c r="E93" s="648"/>
      <c r="F93" s="656"/>
      <c r="G93" s="340">
        <f t="shared" si="8"/>
        <v>0</v>
      </c>
      <c r="H93" s="151"/>
      <c r="I93" s="67"/>
      <c r="J93" s="67"/>
    </row>
    <row r="94" spans="1:10" s="53" customFormat="1" ht="93" customHeight="1" x14ac:dyDescent="0.3">
      <c r="A94" s="663" t="s">
        <v>548</v>
      </c>
      <c r="B94" s="663" t="s">
        <v>550</v>
      </c>
      <c r="C94" s="643" t="s">
        <v>230</v>
      </c>
      <c r="D94" s="632" t="s">
        <v>549</v>
      </c>
      <c r="E94" s="633" t="s">
        <v>513</v>
      </c>
      <c r="F94" s="637" t="s">
        <v>514</v>
      </c>
      <c r="G94" s="51">
        <f t="shared" si="8"/>
        <v>510000</v>
      </c>
      <c r="H94" s="331"/>
      <c r="I94" s="34">
        <v>510000</v>
      </c>
      <c r="J94" s="34">
        <v>510000</v>
      </c>
    </row>
    <row r="95" spans="1:10" s="53" customFormat="1" ht="93" hidden="1" customHeight="1" x14ac:dyDescent="0.3">
      <c r="A95" s="663" t="s">
        <v>551</v>
      </c>
      <c r="B95" s="663" t="s">
        <v>552</v>
      </c>
      <c r="C95" s="643" t="s">
        <v>230</v>
      </c>
      <c r="D95" s="632" t="s">
        <v>553</v>
      </c>
      <c r="E95" s="633" t="s">
        <v>513</v>
      </c>
      <c r="F95" s="637" t="s">
        <v>514</v>
      </c>
      <c r="G95" s="51">
        <f t="shared" si="8"/>
        <v>0</v>
      </c>
      <c r="H95" s="331"/>
      <c r="I95" s="34"/>
      <c r="J95" s="34"/>
    </row>
    <row r="96" spans="1:10" s="45" customFormat="1" ht="114" hidden="1" customHeight="1" x14ac:dyDescent="0.3">
      <c r="A96" s="663" t="s">
        <v>388</v>
      </c>
      <c r="B96" s="663" t="s">
        <v>232</v>
      </c>
      <c r="C96" s="643" t="s">
        <v>51</v>
      </c>
      <c r="D96" s="632" t="s">
        <v>231</v>
      </c>
      <c r="E96" s="633" t="s">
        <v>513</v>
      </c>
      <c r="F96" s="637" t="s">
        <v>514</v>
      </c>
      <c r="G96" s="51">
        <f t="shared" si="8"/>
        <v>0</v>
      </c>
      <c r="H96" s="34"/>
      <c r="I96" s="34"/>
      <c r="J96" s="331"/>
    </row>
    <row r="97" spans="1:12" s="53" customFormat="1" ht="75" customHeight="1" x14ac:dyDescent="0.3">
      <c r="A97" s="663" t="s">
        <v>388</v>
      </c>
      <c r="B97" s="663" t="s">
        <v>232</v>
      </c>
      <c r="C97" s="643" t="s">
        <v>51</v>
      </c>
      <c r="D97" s="632" t="s">
        <v>231</v>
      </c>
      <c r="E97" s="633" t="s">
        <v>526</v>
      </c>
      <c r="F97" s="637" t="s">
        <v>334</v>
      </c>
      <c r="G97" s="51">
        <f>SUM(H97:I97)</f>
        <v>419532</v>
      </c>
      <c r="H97" s="34">
        <v>419532</v>
      </c>
      <c r="I97" s="67"/>
      <c r="J97" s="67"/>
    </row>
    <row r="98" spans="1:12" s="53" customFormat="1" ht="78" hidden="1" customHeight="1" x14ac:dyDescent="0.3">
      <c r="A98" s="665" t="s">
        <v>388</v>
      </c>
      <c r="B98" s="665" t="s">
        <v>232</v>
      </c>
      <c r="C98" s="655" t="s">
        <v>51</v>
      </c>
      <c r="D98" s="651" t="s">
        <v>231</v>
      </c>
      <c r="E98" s="651" t="s">
        <v>461</v>
      </c>
      <c r="F98" s="656" t="s">
        <v>460</v>
      </c>
      <c r="G98" s="51">
        <f t="shared" ref="G98:G99" si="17">SUM(H98:I98)</f>
        <v>0</v>
      </c>
      <c r="H98" s="67"/>
      <c r="I98" s="67"/>
      <c r="J98" s="67"/>
    </row>
    <row r="99" spans="1:12" s="53" customFormat="1" ht="58.5" customHeight="1" x14ac:dyDescent="0.3">
      <c r="A99" s="663" t="s">
        <v>613</v>
      </c>
      <c r="B99" s="643" t="s">
        <v>505</v>
      </c>
      <c r="C99" s="664" t="s">
        <v>506</v>
      </c>
      <c r="D99" s="632" t="s">
        <v>507</v>
      </c>
      <c r="E99" s="632" t="s">
        <v>511</v>
      </c>
      <c r="F99" s="637" t="s">
        <v>512</v>
      </c>
      <c r="G99" s="51">
        <f t="shared" si="17"/>
        <v>5000</v>
      </c>
      <c r="H99" s="34">
        <v>5000</v>
      </c>
      <c r="I99" s="67"/>
      <c r="J99" s="67"/>
    </row>
    <row r="100" spans="1:12" s="45" customFormat="1" ht="75.75" customHeight="1" x14ac:dyDescent="0.3">
      <c r="A100" s="663" t="s">
        <v>484</v>
      </c>
      <c r="B100" s="643" t="s">
        <v>421</v>
      </c>
      <c r="C100" s="643" t="s">
        <v>423</v>
      </c>
      <c r="D100" s="642" t="s">
        <v>425</v>
      </c>
      <c r="E100" s="633" t="s">
        <v>466</v>
      </c>
      <c r="F100" s="634" t="s">
        <v>467</v>
      </c>
      <c r="G100" s="51">
        <f t="shared" ref="G100" si="18">SUM(H100:I100)</f>
        <v>63370</v>
      </c>
      <c r="H100" s="50"/>
      <c r="I100" s="34">
        <v>63370</v>
      </c>
      <c r="J100" s="34">
        <v>63370</v>
      </c>
    </row>
    <row r="101" spans="1:12" s="55" customFormat="1" ht="77.25" hidden="1" customHeight="1" x14ac:dyDescent="0.3">
      <c r="A101" s="337" t="s">
        <v>416</v>
      </c>
      <c r="B101" s="150" t="s">
        <v>279</v>
      </c>
      <c r="C101" s="337" t="s">
        <v>65</v>
      </c>
      <c r="D101" s="338" t="s">
        <v>280</v>
      </c>
      <c r="E101" s="65" t="s">
        <v>339</v>
      </c>
      <c r="F101" s="114" t="s">
        <v>340</v>
      </c>
      <c r="G101" s="82">
        <f>SUM(H101:I101)</f>
        <v>0</v>
      </c>
      <c r="H101" s="339"/>
      <c r="I101" s="67"/>
      <c r="J101" s="67"/>
    </row>
    <row r="102" spans="1:12" s="45" customFormat="1" ht="58.5" hidden="1" customHeight="1" x14ac:dyDescent="0.3">
      <c r="A102" s="84" t="s">
        <v>389</v>
      </c>
      <c r="B102" s="167"/>
      <c r="C102" s="167"/>
      <c r="D102" s="95" t="s">
        <v>390</v>
      </c>
      <c r="E102" s="168"/>
      <c r="F102" s="169"/>
      <c r="G102" s="94">
        <f>SUM(G103)</f>
        <v>0</v>
      </c>
      <c r="H102" s="94">
        <f t="shared" ref="H102:J102" si="19">SUM(H103)</f>
        <v>0</v>
      </c>
      <c r="I102" s="94">
        <f t="shared" si="19"/>
        <v>0</v>
      </c>
      <c r="J102" s="94">
        <f t="shared" si="19"/>
        <v>0</v>
      </c>
    </row>
    <row r="103" spans="1:12" s="45" customFormat="1" ht="57" hidden="1" customHeight="1" x14ac:dyDescent="0.3">
      <c r="A103" s="84" t="s">
        <v>391</v>
      </c>
      <c r="B103" s="167"/>
      <c r="C103" s="167"/>
      <c r="D103" s="95" t="s">
        <v>390</v>
      </c>
      <c r="E103" s="168"/>
      <c r="F103" s="169"/>
      <c r="G103" s="85">
        <f t="shared" ref="G103:H103" si="20">SUM(G104:G106)</f>
        <v>0</v>
      </c>
      <c r="H103" s="85">
        <f t="shared" si="20"/>
        <v>0</v>
      </c>
      <c r="I103" s="85">
        <f>SUM(I104:I106)</f>
        <v>0</v>
      </c>
      <c r="J103" s="85">
        <f>SUM(J104:J106)</f>
        <v>0</v>
      </c>
      <c r="L103" s="170">
        <f>SUM(H102:I102)</f>
        <v>0</v>
      </c>
    </row>
    <row r="104" spans="1:12" s="45" customFormat="1" ht="73.5" hidden="1" customHeight="1" x14ac:dyDescent="0.3">
      <c r="A104" s="54" t="s">
        <v>393</v>
      </c>
      <c r="B104" s="54" t="s">
        <v>248</v>
      </c>
      <c r="C104" s="27" t="s">
        <v>230</v>
      </c>
      <c r="D104" s="171" t="s">
        <v>247</v>
      </c>
      <c r="E104" s="138" t="s">
        <v>408</v>
      </c>
      <c r="F104" s="88" t="s">
        <v>318</v>
      </c>
      <c r="G104" s="51">
        <f t="shared" ref="G104:G106" si="21">SUM(H104:I104)</f>
        <v>0</v>
      </c>
      <c r="H104" s="34"/>
      <c r="I104" s="202"/>
      <c r="J104" s="202"/>
    </row>
    <row r="105" spans="1:12" s="45" customFormat="1" ht="81" hidden="1" customHeight="1" x14ac:dyDescent="0.3">
      <c r="A105" s="54" t="s">
        <v>457</v>
      </c>
      <c r="B105" s="54" t="s">
        <v>458</v>
      </c>
      <c r="C105" s="27" t="s">
        <v>230</v>
      </c>
      <c r="D105" s="137" t="s">
        <v>459</v>
      </c>
      <c r="E105" s="138" t="s">
        <v>408</v>
      </c>
      <c r="F105" s="88" t="s">
        <v>318</v>
      </c>
      <c r="G105" s="51">
        <f t="shared" si="21"/>
        <v>0</v>
      </c>
      <c r="H105" s="34"/>
      <c r="I105" s="202"/>
      <c r="J105" s="202"/>
    </row>
    <row r="106" spans="1:12" s="53" customFormat="1" ht="96" hidden="1" customHeight="1" x14ac:dyDescent="0.3">
      <c r="A106" s="114">
        <v>1618821</v>
      </c>
      <c r="B106" s="114">
        <v>8821</v>
      </c>
      <c r="C106" s="152" t="s">
        <v>409</v>
      </c>
      <c r="D106" s="65" t="s">
        <v>410</v>
      </c>
      <c r="E106" s="83" t="s">
        <v>411</v>
      </c>
      <c r="F106" s="87" t="s">
        <v>412</v>
      </c>
      <c r="G106" s="82">
        <f t="shared" si="21"/>
        <v>0</v>
      </c>
      <c r="H106" s="67"/>
      <c r="I106" s="67"/>
      <c r="J106" s="67"/>
    </row>
    <row r="107" spans="1:12" s="184" customFormat="1" ht="32.450000000000003" customHeight="1" x14ac:dyDescent="0.3">
      <c r="A107" s="182" t="s">
        <v>311</v>
      </c>
      <c r="B107" s="182" t="s">
        <v>311</v>
      </c>
      <c r="C107" s="182" t="s">
        <v>311</v>
      </c>
      <c r="D107" s="183" t="s">
        <v>264</v>
      </c>
      <c r="E107" s="183" t="s">
        <v>311</v>
      </c>
      <c r="F107" s="183" t="s">
        <v>311</v>
      </c>
      <c r="G107" s="391">
        <f>SUM(G15,G33,G38,G59,G74,G103)</f>
        <v>4282470</v>
      </c>
      <c r="H107" s="391">
        <f t="shared" ref="H107:J107" si="22">SUM(H15,H33,H38,H59,H74,H103)</f>
        <v>3011268</v>
      </c>
      <c r="I107" s="391">
        <f t="shared" si="22"/>
        <v>1271202</v>
      </c>
      <c r="J107" s="391">
        <f t="shared" si="22"/>
        <v>1271202</v>
      </c>
      <c r="L107" s="185">
        <f>SUM(L15:L103)</f>
        <v>4282470</v>
      </c>
    </row>
    <row r="108" spans="1:12" s="55" customFormat="1" ht="28.9" customHeight="1" x14ac:dyDescent="0.3">
      <c r="A108" s="159"/>
      <c r="B108" s="159"/>
      <c r="C108" s="159"/>
      <c r="D108" s="159"/>
      <c r="E108" s="159"/>
      <c r="F108" s="141"/>
      <c r="G108" s="141"/>
      <c r="H108" s="159"/>
      <c r="I108" s="159"/>
      <c r="L108" s="186">
        <f>SUM(H107:I107)</f>
        <v>4282470</v>
      </c>
    </row>
    <row r="109" spans="1:12" ht="54.75" customHeight="1" x14ac:dyDescent="0.3">
      <c r="A109" s="31"/>
      <c r="B109" s="31"/>
      <c r="C109" s="31"/>
      <c r="D109" s="31"/>
      <c r="E109" s="31"/>
      <c r="F109" s="141"/>
      <c r="G109" s="115"/>
      <c r="H109" s="32"/>
      <c r="I109" s="32"/>
      <c r="K109" s="14"/>
    </row>
    <row r="110" spans="1:12" ht="18.75" x14ac:dyDescent="0.3">
      <c r="A110" s="31"/>
      <c r="B110" s="31"/>
      <c r="C110" s="31"/>
      <c r="D110" s="33"/>
      <c r="E110" s="33"/>
      <c r="F110" s="142"/>
      <c r="G110" s="116"/>
      <c r="I110" s="32"/>
      <c r="K110" s="14"/>
    </row>
  </sheetData>
  <mergeCells count="13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  <mergeCell ref="A8:B8"/>
    <mergeCell ref="A9:B9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10</vt:i4>
      </vt:variant>
    </vt:vector>
  </HeadingPairs>
  <TitlesOfParts>
    <vt:vector size="16" baseType="lpstr">
      <vt:lpstr>дод1</vt:lpstr>
      <vt:lpstr>дод2 </vt:lpstr>
      <vt:lpstr>дод3 </vt:lpstr>
      <vt:lpstr>дод4</vt:lpstr>
      <vt:lpstr>дод5</vt:lpstr>
      <vt:lpstr>дод6</vt:lpstr>
      <vt:lpstr>дод1!Заголовки_для_печати</vt:lpstr>
      <vt:lpstr>'дод3 '!Заголовки_для_печати</vt:lpstr>
      <vt:lpstr>дод5!Заголовки_для_печати</vt:lpstr>
      <vt:lpstr>дод6!Заголовки_для_печати</vt:lpstr>
      <vt:lpstr>дод1!Область_печати</vt:lpstr>
      <vt:lpstr>'дод2 '!Область_печати</vt:lpstr>
      <vt:lpstr>'дод3 '!Область_печати</vt:lpstr>
      <vt:lpstr>дод4!Область_печати</vt:lpstr>
      <vt:lpstr>дод5!Область_печати</vt:lpstr>
      <vt:lpstr>дод6!Область_печати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Lytay</cp:lastModifiedBy>
  <cp:lastPrinted>2023-10-16T06:56:47Z</cp:lastPrinted>
  <dcterms:created xsi:type="dcterms:W3CDTF">2004-12-22T07:46:33Z</dcterms:created>
  <dcterms:modified xsi:type="dcterms:W3CDTF">2023-10-16T12:56:16Z</dcterms:modified>
</cp:coreProperties>
</file>