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xr:revisionPtr revIDLastSave="0" documentId="8_{0D257C3E-3E79-477D-AA42-C9B37A818BFA}" xr6:coauthVersionLast="47" xr6:coauthVersionMax="47" xr10:uidLastSave="{00000000-0000-0000-0000-000000000000}"/>
  <bookViews>
    <workbookView xWindow="-120" yWindow="-120" windowWidth="29040" windowHeight="15840" tabRatio="555" xr2:uid="{00000000-000D-0000-FFFF-FFFF00000000}"/>
  </bookViews>
  <sheets>
    <sheet name="дод1" sheetId="18" r:id="rId1"/>
  </sheets>
  <definedNames>
    <definedName name="_xlnm.Print_Titles" localSheetId="0">дод1!$8:$10</definedName>
    <definedName name="_xlnm.Print_Area" localSheetId="0">дод1!$A$1:$G$82</definedName>
  </definedNames>
  <calcPr calcId="181029"/>
</workbook>
</file>

<file path=xl/calcChain.xml><?xml version="1.0" encoding="utf-8"?>
<calcChain xmlns="http://schemas.openxmlformats.org/spreadsheetml/2006/main">
  <c r="F44" i="18" l="1"/>
  <c r="G71" i="18"/>
  <c r="F71" i="18"/>
  <c r="G56" i="18"/>
  <c r="F53" i="18"/>
  <c r="D42" i="18"/>
  <c r="E42" i="18"/>
  <c r="F26" i="18"/>
  <c r="F75" i="18" l="1"/>
  <c r="F56" i="18" l="1"/>
  <c r="G36" i="18"/>
  <c r="G20" i="18"/>
  <c r="G60" i="18" l="1"/>
  <c r="G28" i="18" l="1"/>
  <c r="G72" i="18"/>
  <c r="F72" i="18" l="1"/>
  <c r="F21" i="18"/>
  <c r="F60" i="18"/>
  <c r="F45" i="18"/>
  <c r="F36" i="18"/>
  <c r="F66" i="18" l="1"/>
  <c r="F68" i="18"/>
  <c r="F69" i="18"/>
  <c r="F70" i="18"/>
  <c r="C49" i="18"/>
  <c r="F55" i="18" l="1"/>
  <c r="F62" i="18"/>
  <c r="F61" i="18"/>
  <c r="F58" i="18"/>
  <c r="F39" i="18"/>
  <c r="F38" i="18"/>
  <c r="F37" i="18"/>
  <c r="D17" i="18" l="1"/>
  <c r="D16" i="18" s="1"/>
  <c r="D11" i="18" s="1"/>
  <c r="D23" i="18"/>
  <c r="D47" i="18"/>
  <c r="D49" i="18"/>
  <c r="D41" i="18" s="1"/>
  <c r="D78" i="18"/>
  <c r="D40" i="18" l="1"/>
  <c r="F74" i="18"/>
  <c r="D64" i="18" l="1"/>
  <c r="D79" i="18" s="1"/>
  <c r="F59" i="18"/>
  <c r="G58" i="18"/>
  <c r="G29" i="18"/>
  <c r="F20" i="18"/>
  <c r="F77" i="18" l="1"/>
  <c r="E49" i="18"/>
  <c r="F76" i="18" l="1"/>
  <c r="F73" i="18" s="1"/>
  <c r="E73" i="18"/>
  <c r="E78" i="18" s="1"/>
  <c r="C78" i="18"/>
  <c r="G70" i="18"/>
  <c r="G66" i="18"/>
  <c r="G63" i="18"/>
  <c r="G62" i="18"/>
  <c r="G61" i="18"/>
  <c r="G59" i="18"/>
  <c r="G57" i="18"/>
  <c r="F57" i="18"/>
  <c r="G55" i="18"/>
  <c r="G54" i="18"/>
  <c r="G53" i="18"/>
  <c r="G52" i="18"/>
  <c r="G50" i="18"/>
  <c r="G48" i="18"/>
  <c r="E47" i="18"/>
  <c r="G47" i="18" s="1"/>
  <c r="C47" i="18"/>
  <c r="G46" i="18"/>
  <c r="G45" i="18"/>
  <c r="G44" i="18"/>
  <c r="G43" i="18"/>
  <c r="F42" i="18"/>
  <c r="C42" i="18"/>
  <c r="G35" i="18"/>
  <c r="F35" i="18"/>
  <c r="G34" i="18"/>
  <c r="F34" i="18"/>
  <c r="G33" i="18"/>
  <c r="F33" i="18"/>
  <c r="G32" i="18"/>
  <c r="F32" i="18"/>
  <c r="G31" i="18"/>
  <c r="F31" i="18"/>
  <c r="G30" i="18"/>
  <c r="F30" i="18"/>
  <c r="F29" i="18"/>
  <c r="F28" i="18"/>
  <c r="G27" i="18"/>
  <c r="F27" i="18"/>
  <c r="F25" i="18"/>
  <c r="G24" i="18"/>
  <c r="F24" i="18"/>
  <c r="E23" i="18"/>
  <c r="C23" i="18"/>
  <c r="G22" i="18"/>
  <c r="F22" i="18"/>
  <c r="G21" i="18"/>
  <c r="G19" i="18"/>
  <c r="F19" i="18"/>
  <c r="G18" i="18"/>
  <c r="F18" i="18"/>
  <c r="E17" i="18"/>
  <c r="E16" i="18" s="1"/>
  <c r="C17" i="18"/>
  <c r="C16" i="18" s="1"/>
  <c r="C11" i="18" s="1"/>
  <c r="G15" i="18"/>
  <c r="F15" i="18"/>
  <c r="G14" i="18"/>
  <c r="F14" i="18"/>
  <c r="G13" i="18"/>
  <c r="F13" i="18"/>
  <c r="G12" i="18"/>
  <c r="F12" i="18"/>
  <c r="C41" i="18" l="1"/>
  <c r="C40" i="18"/>
  <c r="F78" i="18"/>
  <c r="F49" i="18"/>
  <c r="F41" i="18" s="1"/>
  <c r="G42" i="18"/>
  <c r="F23" i="18"/>
  <c r="G23" i="18"/>
  <c r="F17" i="18"/>
  <c r="F16" i="18" s="1"/>
  <c r="F11" i="18" s="1"/>
  <c r="G16" i="18"/>
  <c r="G17" i="18"/>
  <c r="G78" i="18"/>
  <c r="E11" i="18"/>
  <c r="E40" i="18" s="1"/>
  <c r="C64" i="18" l="1"/>
  <c r="C79" i="18" s="1"/>
  <c r="F40" i="18"/>
  <c r="F64" i="18" s="1"/>
  <c r="F79" i="18" s="1"/>
  <c r="G11" i="18"/>
  <c r="G40" i="18" l="1"/>
  <c r="G49" i="18"/>
  <c r="E41" i="18"/>
  <c r="G41" i="18" s="1"/>
  <c r="E64" i="18" l="1"/>
  <c r="G64" i="18" l="1"/>
  <c r="E79" i="18"/>
  <c r="G79" i="18" s="1"/>
</calcChain>
</file>

<file path=xl/sharedStrings.xml><?xml version="1.0" encoding="utf-8"?>
<sst xmlns="http://schemas.openxmlformats.org/spreadsheetml/2006/main" count="88" uniqueCount="86">
  <si>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</si>
  <si>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</si>
  <si>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</si>
  <si>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</si>
  <si>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</si>
  <si>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</si>
  <si>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</si>
  <si>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</si>
  <si>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</si>
  <si>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</si>
  <si>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</si>
  <si>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</si>
  <si>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</si>
  <si>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</si>
  <si>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</si>
  <si>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</si>
  <si>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</si>
  <si>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</si>
  <si>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</si>
  <si>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</si>
  <si>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</si>
  <si>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</si>
  <si>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</si>
  <si>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</si>
  <si>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</si>
  <si>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</si>
  <si>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</si>
  <si>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</si>
  <si>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</si>
  <si>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</si>
  <si>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</si>
  <si>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</si>
  <si>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</si>
  <si>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</si>
  <si>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</si>
  <si>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</si>
  <si>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</si>
  <si>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</si>
  <si>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</si>
  <si>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</si>
  <si>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</si>
  <si>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</si>
  <si>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</si>
  <si>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</si>
  <si>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</si>
  <si>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</si>
  <si>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</si>
  <si>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</si>
  <si>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</si>
  <si>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</si>
  <si>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</si>
  <si>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</si>
  <si>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</si>
  <si>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</si>
  <si>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</si>
  <si>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</si>
  <si>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</si>
  <si>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</si>
  <si>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</si>
  <si>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</si>
  <si>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</si>
  <si>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</si>
  <si>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</si>
  <si>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</si>
  <si>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</si>
  <si>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</si>
  <si>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</si>
  <si>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</si>
  <si>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</si>
  <si>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</si>
  <si>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</si>
  <si>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</si>
  <si>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Внутрішні податки на товари та послуги  (акцизний податок)</t>
  </si>
  <si>
    <t>Звіт про виконання доходної частини бюджету Вараської міської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</si>
  <si>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</si>
  <si>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</si>
  <si>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Надходження коштів пайової участі у розвитку інфраструктури населеного пункту</t>
  </si>
  <si>
    <t>_________2025 року №_____________</t>
  </si>
  <si>
    <t xml:space="preserve">  територіальної громади за  2024 рік</t>
  </si>
  <si>
    <t xml:space="preserve">                     № 7320-ЗВ-01-25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</si>
  <si>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</si>
  <si>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</si>
  <si>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 рішення Вараської міської ради</t>
  </si>
  <si>
    <t>Бюджет  на 2024 рік</t>
  </si>
  <si>
    <t xml:space="preserve"> Фактичні надходження  до бюджету станом  на 01.01.2025</t>
  </si>
  <si>
    <t>Бюджет на 2024 рік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</si>
</sst>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7" x14ac:knownFonts="1"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8"/>
      <name val="Arial Cyr"/>
      <charset val="204"/>
    </font>
    <font>
      <b/>
      <i/>
      <sz val="13"/>
      <name val="Times New Roman"/>
      <family val="1"/>
      <charset val="204"/>
    </font>
    <font>
      <b/>
      <sz val="19.5"/>
      <color indexed="8"/>
      <name val="Times New Roman"/>
      <family val="1"/>
      <charset val="204"/>
    </font>
    <font>
      <sz val="19.5"/>
      <name val="Times New Roman"/>
      <family val="1"/>
      <charset val="204"/>
    </font>
    <font>
      <b/>
      <sz val="19.5"/>
      <name val="Times New Roman"/>
      <family val="1"/>
      <charset val="204"/>
    </font>
    <font>
      <sz val="19.5"/>
      <color indexed="8"/>
      <name val="Times New Roman"/>
      <family val="1"/>
      <charset val="204"/>
    </font>
    <font>
      <sz val="19.5"/>
      <color rgb="FF000000"/>
      <name val="Times New Roman"/>
      <family val="1"/>
      <charset val="204"/>
    </font>
    <font>
      <sz val="19.5"/>
      <color theme="1"/>
      <name val="Times New Roman"/>
      <family val="1"/>
      <charset val="204"/>
    </font>
    <font>
      <sz val="19.5"/>
      <color theme="3" tint="-0.499984740745262"/>
      <name val="Times New Roman"/>
      <family val="1"/>
      <charset val="204"/>
    </font>
    <font>
      <sz val="19.5"/>
      <color theme="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Arial Cyr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.5"/>
      <name val="Times New Roman"/>
      <family val="1"/>
      <charset val="204"/>
    </font>
    <font>
      <b/>
      <sz val="14.5"/>
      <name val="Times New Roman"/>
      <family val="1"/>
      <charset val="204"/>
    </font>
    <font>
      <sz val="14.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42">
    <xf numFmtId="0" fontId="0" fillId="0" borderId="0" xfId="0"/>
    <xf numFmtId="0" fontId="2" fillId="0" borderId="0" xfId="1" applyFont="1"/>
    <xf numFmtId="0" fontId="0" fillId="0" borderId="1" xfId="0" applyBorder="1"/>
    <xf numFmtId="0" fontId="5" fillId="0" borderId="2" xfId="1" applyFont="1" applyBorder="1"/>
    <xf numFmtId="0" fontId="9" fillId="0" borderId="2" xfId="1" applyFont="1" applyBorder="1"/>
    <xf numFmtId="4" fontId="10" fillId="0" borderId="2" xfId="1" applyNumberFormat="1" applyFont="1" applyBorder="1"/>
    <xf numFmtId="4" fontId="9" fillId="0" borderId="2" xfId="1" applyNumberFormat="1" applyFont="1" applyBorder="1"/>
    <xf numFmtId="0" fontId="3" fillId="0" borderId="0" xfId="1"/>
    <xf numFmtId="0" fontId="11" fillId="0" borderId="0" xfId="1" applyFont="1"/>
    <xf numFmtId="166" fontId="6" fillId="0" borderId="0" xfId="1" applyNumberFormat="1" applyFont="1"/>
    <xf numFmtId="165" fontId="12" fillId="0" borderId="0" xfId="1" applyNumberFormat="1" applyFont="1"/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5" fillId="0" borderId="7" xfId="1" applyFont="1" applyBorder="1" applyAlignment="1">
      <alignment horizontal="left"/>
    </xf>
    <xf numFmtId="0" fontId="15" fillId="0" borderId="7" xfId="1" applyFont="1" applyBorder="1" applyAlignment="1">
      <alignment horizontal="center"/>
    </xf>
    <xf numFmtId="0" fontId="17" fillId="0" borderId="9" xfId="1" applyFont="1" applyBorder="1"/>
    <xf numFmtId="0" fontId="18" fillId="0" borderId="3" xfId="1" applyFont="1" applyBorder="1" applyAlignment="1">
      <alignment horizontal="left" wrapText="1"/>
    </xf>
    <xf numFmtId="0" fontId="19" fillId="0" borderId="3" xfId="1" applyFont="1" applyBorder="1" applyAlignment="1" applyProtection="1">
      <alignment horizontal="left" wrapText="1"/>
      <protection locked="0"/>
    </xf>
    <xf numFmtId="0" fontId="19" fillId="0" borderId="3" xfId="1" applyFont="1" applyBorder="1" applyAlignment="1">
      <alignment horizontal="left" wrapText="1"/>
    </xf>
    <xf numFmtId="0" fontId="20" fillId="0" borderId="3" xfId="1" applyFont="1" applyBorder="1" applyAlignment="1">
      <alignment horizontal="left" wrapText="1"/>
    </xf>
    <xf numFmtId="49" fontId="19" fillId="0" borderId="3" xfId="1" applyNumberFormat="1" applyFont="1" applyBorder="1" applyAlignment="1">
      <alignment horizontal="left" wrapText="1"/>
    </xf>
    <xf numFmtId="0" fontId="19" fillId="2" borderId="3" xfId="0" applyFont="1" applyFill="1" applyBorder="1" applyAlignment="1">
      <alignment horizontal="left" wrapText="1"/>
    </xf>
    <xf numFmtId="49" fontId="21" fillId="0" borderId="3" xfId="1" applyNumberFormat="1" applyFont="1" applyBorder="1" applyAlignment="1" applyProtection="1">
      <alignment horizontal="left" wrapText="1"/>
      <protection locked="0"/>
    </xf>
    <xf numFmtId="49" fontId="19" fillId="0" borderId="3" xfId="0" applyNumberFormat="1" applyFont="1" applyBorder="1" applyAlignment="1" applyProtection="1">
      <alignment horizontal="left" wrapText="1"/>
      <protection locked="0"/>
    </xf>
    <xf numFmtId="0" fontId="22" fillId="0" borderId="3" xfId="0" applyFont="1" applyBorder="1" applyAlignment="1">
      <alignment horizontal="left" wrapText="1"/>
    </xf>
    <xf numFmtId="0" fontId="19" fillId="0" borderId="3" xfId="1" applyFont="1" applyBorder="1" applyAlignment="1" applyProtection="1">
      <alignment horizontal="left"/>
      <protection locked="0"/>
    </xf>
    <xf numFmtId="0" fontId="19" fillId="0" borderId="3" xfId="1" applyFont="1" applyBorder="1" applyAlignment="1">
      <alignment horizontal="left"/>
    </xf>
    <xf numFmtId="11" fontId="19" fillId="0" borderId="3" xfId="1" applyNumberFormat="1" applyFont="1" applyBorder="1" applyAlignment="1">
      <alignment horizontal="left" wrapText="1"/>
    </xf>
    <xf numFmtId="0" fontId="21" fillId="0" borderId="3" xfId="1" applyFont="1" applyBorder="1" applyAlignment="1">
      <alignment horizontal="left" wrapText="1"/>
    </xf>
    <xf numFmtId="49" fontId="22" fillId="0" borderId="3" xfId="0" applyNumberFormat="1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20" fillId="0" borderId="3" xfId="0" applyFont="1" applyBorder="1" applyAlignment="1">
      <alignment wrapText="1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0" fontId="23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>
      <alignment horizontal="left" wrapText="1"/>
    </xf>
    <xf numFmtId="49" fontId="19" fillId="0" borderId="3" xfId="0" applyNumberFormat="1" applyFont="1" applyBorder="1" applyAlignment="1">
      <alignment horizontal="left" vertical="top" wrapText="1"/>
    </xf>
    <xf numFmtId="0" fontId="23" fillId="0" borderId="3" xfId="0" applyFont="1" applyBorder="1" applyAlignment="1">
      <alignment horizontal="left" wrapText="1"/>
    </xf>
    <xf numFmtId="49" fontId="19" fillId="0" borderId="3" xfId="1" applyNumberFormat="1" applyFont="1" applyBorder="1" applyAlignment="1">
      <alignment wrapText="1"/>
    </xf>
    <xf numFmtId="0" fontId="20" fillId="0" borderId="10" xfId="1" applyFont="1" applyBorder="1" applyAlignment="1">
      <alignment horizontal="left"/>
    </xf>
    <xf numFmtId="166" fontId="18" fillId="0" borderId="3" xfId="1" applyNumberFormat="1" applyFont="1" applyBorder="1" applyAlignment="1">
      <alignment wrapText="1"/>
    </xf>
    <xf numFmtId="166" fontId="18" fillId="0" borderId="3" xfId="1" applyNumberFormat="1" applyFont="1" applyBorder="1" applyAlignment="1">
      <alignment horizontal="right" wrapText="1"/>
    </xf>
    <xf numFmtId="165" fontId="20" fillId="0" borderId="8" xfId="1" applyNumberFormat="1" applyFont="1" applyBorder="1"/>
    <xf numFmtId="166" fontId="19" fillId="0" borderId="3" xfId="1" applyNumberFormat="1" applyFont="1" applyBorder="1" applyProtection="1">
      <protection locked="0"/>
    </xf>
    <xf numFmtId="166" fontId="19" fillId="4" borderId="3" xfId="1" applyNumberFormat="1" applyFont="1" applyFill="1" applyBorder="1" applyAlignment="1" applyProtection="1">
      <alignment horizontal="right"/>
      <protection locked="0"/>
    </xf>
    <xf numFmtId="166" fontId="19" fillId="2" borderId="3" xfId="1" applyNumberFormat="1" applyFont="1" applyFill="1" applyBorder="1" applyAlignment="1">
      <alignment horizontal="right"/>
    </xf>
    <xf numFmtId="165" fontId="19" fillId="2" borderId="8" xfId="1" applyNumberFormat="1" applyFont="1" applyFill="1" applyBorder="1"/>
    <xf numFmtId="164" fontId="19" fillId="0" borderId="3" xfId="1" applyNumberFormat="1" applyFont="1" applyBorder="1" applyAlignment="1" applyProtection="1">
      <alignment wrapText="1"/>
      <protection locked="0"/>
    </xf>
    <xf numFmtId="166" fontId="19" fillId="0" borderId="3" xfId="1" applyNumberFormat="1" applyFont="1" applyBorder="1" applyAlignment="1" applyProtection="1">
      <alignment horizontal="right"/>
      <protection locked="0"/>
    </xf>
    <xf numFmtId="166" fontId="19" fillId="4" borderId="3" xfId="1" applyNumberFormat="1" applyFont="1" applyFill="1" applyBorder="1" applyProtection="1">
      <protection locked="0"/>
    </xf>
    <xf numFmtId="166" fontId="19" fillId="0" borderId="15" xfId="1" applyNumberFormat="1" applyFont="1" applyBorder="1" applyAlignment="1" applyProtection="1">
      <alignment wrapText="1"/>
      <protection locked="0"/>
    </xf>
    <xf numFmtId="166" fontId="19" fillId="0" borderId="15" xfId="1" applyNumberFormat="1" applyFont="1" applyBorder="1" applyAlignment="1">
      <alignment wrapText="1"/>
    </xf>
    <xf numFmtId="166" fontId="20" fillId="0" borderId="3" xfId="1" applyNumberFormat="1" applyFont="1" applyBorder="1" applyProtection="1">
      <protection locked="0"/>
    </xf>
    <xf numFmtId="166" fontId="20" fillId="2" borderId="3" xfId="1" applyNumberFormat="1" applyFont="1" applyFill="1" applyBorder="1" applyAlignment="1">
      <alignment horizontal="right"/>
    </xf>
    <xf numFmtId="165" fontId="20" fillId="2" borderId="8" xfId="1" applyNumberFormat="1" applyFont="1" applyFill="1" applyBorder="1"/>
    <xf numFmtId="166" fontId="19" fillId="0" borderId="16" xfId="1" applyNumberFormat="1" applyFont="1" applyBorder="1" applyAlignment="1">
      <alignment wrapText="1"/>
    </xf>
    <xf numFmtId="166" fontId="18" fillId="0" borderId="3" xfId="1" applyNumberFormat="1" applyFont="1" applyBorder="1"/>
    <xf numFmtId="166" fontId="18" fillId="0" borderId="3" xfId="1" applyNumberFormat="1" applyFont="1" applyBorder="1" applyAlignment="1">
      <alignment horizontal="right"/>
    </xf>
    <xf numFmtId="164" fontId="19" fillId="0" borderId="3" xfId="1" applyNumberFormat="1" applyFont="1" applyBorder="1" applyAlignment="1" applyProtection="1">
      <alignment horizontal="right" wrapText="1"/>
      <protection locked="0"/>
    </xf>
    <xf numFmtId="164" fontId="19" fillId="0" borderId="0" xfId="0" applyNumberFormat="1" applyFont="1" applyAlignment="1">
      <alignment horizontal="right" wrapText="1"/>
    </xf>
    <xf numFmtId="164" fontId="19" fillId="0" borderId="3" xfId="0" applyNumberFormat="1" applyFont="1" applyBorder="1" applyAlignment="1">
      <alignment horizontal="right" wrapText="1"/>
    </xf>
    <xf numFmtId="164" fontId="19" fillId="2" borderId="3" xfId="0" applyNumberFormat="1" applyFont="1" applyFill="1" applyBorder="1" applyAlignment="1">
      <alignment horizontal="right" wrapText="1"/>
    </xf>
    <xf numFmtId="166" fontId="21" fillId="0" borderId="3" xfId="1" applyNumberFormat="1" applyFont="1" applyBorder="1" applyAlignment="1" applyProtection="1">
      <alignment horizontal="right" wrapText="1"/>
      <protection locked="0"/>
    </xf>
    <xf numFmtId="164" fontId="24" fillId="0" borderId="17" xfId="0" applyNumberFormat="1" applyFont="1" applyBorder="1" applyAlignment="1" applyProtection="1">
      <alignment horizontal="right" wrapText="1"/>
      <protection locked="0"/>
    </xf>
    <xf numFmtId="164" fontId="24" fillId="0" borderId="3" xfId="0" applyNumberFormat="1" applyFont="1" applyBorder="1" applyAlignment="1" applyProtection="1">
      <alignment horizontal="right" wrapText="1"/>
      <protection locked="0"/>
    </xf>
    <xf numFmtId="164" fontId="19" fillId="0" borderId="3" xfId="1" applyNumberFormat="1" applyFont="1" applyBorder="1" applyAlignment="1" applyProtection="1">
      <alignment horizontal="right"/>
      <protection locked="0"/>
    </xf>
    <xf numFmtId="164" fontId="19" fillId="0" borderId="3" xfId="1" applyNumberFormat="1" applyFont="1" applyBorder="1" applyAlignment="1">
      <alignment horizontal="right"/>
    </xf>
    <xf numFmtId="164" fontId="19" fillId="0" borderId="14" xfId="1" applyNumberFormat="1" applyFont="1" applyBorder="1" applyAlignment="1">
      <alignment horizontal="right"/>
    </xf>
    <xf numFmtId="166" fontId="19" fillId="0" borderId="14" xfId="1" applyNumberFormat="1" applyFont="1" applyBorder="1" applyProtection="1">
      <protection locked="0"/>
    </xf>
    <xf numFmtId="166" fontId="19" fillId="4" borderId="14" xfId="1" applyNumberFormat="1" applyFont="1" applyFill="1" applyBorder="1" applyProtection="1">
      <protection locked="0"/>
    </xf>
    <xf numFmtId="164" fontId="19" fillId="0" borderId="14" xfId="1" applyNumberFormat="1" applyFont="1" applyBorder="1" applyAlignment="1">
      <alignment horizontal="right" wrapText="1"/>
    </xf>
    <xf numFmtId="166" fontId="21" fillId="0" borderId="3" xfId="1" applyNumberFormat="1" applyFont="1" applyBorder="1" applyAlignment="1">
      <alignment horizontal="right"/>
    </xf>
    <xf numFmtId="0" fontId="19" fillId="0" borderId="3" xfId="1" applyFont="1" applyBorder="1" applyAlignment="1">
      <alignment wrapText="1"/>
    </xf>
    <xf numFmtId="166" fontId="20" fillId="0" borderId="3" xfId="1" applyNumberFormat="1" applyFont="1" applyBorder="1" applyAlignment="1" applyProtection="1">
      <alignment horizontal="right"/>
      <protection locked="0"/>
    </xf>
    <xf numFmtId="166" fontId="19" fillId="0" borderId="3" xfId="1" applyNumberFormat="1" applyFont="1" applyBorder="1" applyAlignment="1">
      <alignment horizontal="right" wrapText="1"/>
    </xf>
    <xf numFmtId="166" fontId="20" fillId="0" borderId="3" xfId="1" applyNumberFormat="1" applyFont="1" applyBorder="1" applyAlignment="1">
      <alignment horizontal="right" wrapText="1"/>
    </xf>
    <xf numFmtId="166" fontId="25" fillId="2" borderId="3" xfId="1" applyNumberFormat="1" applyFont="1" applyFill="1" applyBorder="1" applyAlignment="1">
      <alignment horizontal="right"/>
    </xf>
    <xf numFmtId="164" fontId="19" fillId="0" borderId="15" xfId="1" applyNumberFormat="1" applyFont="1" applyBorder="1" applyAlignment="1">
      <alignment horizontal="right" wrapText="1"/>
    </xf>
    <xf numFmtId="164" fontId="19" fillId="0" borderId="3" xfId="1" applyNumberFormat="1" applyFont="1" applyBorder="1" applyAlignment="1">
      <alignment horizontal="right" wrapText="1"/>
    </xf>
    <xf numFmtId="4" fontId="23" fillId="0" borderId="3" xfId="0" applyNumberFormat="1" applyFont="1" applyBorder="1" applyAlignment="1">
      <alignment horizontal="right" wrapText="1"/>
    </xf>
    <xf numFmtId="4" fontId="23" fillId="0" borderId="3" xfId="0" applyNumberFormat="1" applyFont="1" applyBorder="1" applyAlignment="1">
      <alignment horizontal="right"/>
    </xf>
    <xf numFmtId="164" fontId="23" fillId="4" borderId="3" xfId="0" applyNumberFormat="1" applyFont="1" applyFill="1" applyBorder="1" applyAlignment="1">
      <alignment horizontal="right"/>
    </xf>
    <xf numFmtId="166" fontId="23" fillId="0" borderId="16" xfId="0" applyNumberFormat="1" applyFont="1" applyBorder="1" applyAlignment="1">
      <alignment horizontal="right" wrapText="1"/>
    </xf>
    <xf numFmtId="166" fontId="23" fillId="4" borderId="3" xfId="0" applyNumberFormat="1" applyFont="1" applyFill="1" applyBorder="1" applyAlignment="1">
      <alignment horizontal="right"/>
    </xf>
    <xf numFmtId="166" fontId="23" fillId="0" borderId="3" xfId="0" applyNumberFormat="1" applyFont="1" applyBorder="1" applyAlignment="1">
      <alignment horizontal="right" wrapText="1"/>
    </xf>
    <xf numFmtId="164" fontId="19" fillId="0" borderId="3" xfId="1" applyNumberFormat="1" applyFont="1" applyBorder="1"/>
    <xf numFmtId="164" fontId="19" fillId="0" borderId="3" xfId="1" applyNumberFormat="1" applyFont="1" applyBorder="1" applyAlignment="1">
      <alignment wrapText="1"/>
    </xf>
    <xf numFmtId="166" fontId="20" fillId="0" borderId="10" xfId="1" applyNumberFormat="1" applyFont="1" applyBorder="1" applyAlignment="1">
      <alignment horizontal="right"/>
    </xf>
    <xf numFmtId="165" fontId="20" fillId="0" borderId="11" xfId="1" applyNumberFormat="1" applyFont="1" applyBorder="1"/>
    <xf numFmtId="49" fontId="31" fillId="0" borderId="3" xfId="1" applyNumberFormat="1" applyFont="1" applyBorder="1" applyAlignment="1">
      <alignment horizontal="centerContinuous" vertical="center"/>
    </xf>
    <xf numFmtId="0" fontId="31" fillId="0" borderId="8" xfId="1" applyFont="1" applyBorder="1" applyAlignment="1">
      <alignment horizontal="centerContinuous" vertical="center"/>
    </xf>
    <xf numFmtId="0" fontId="30" fillId="3" borderId="7" xfId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0" fillId="3" borderId="8" xfId="1" applyFont="1" applyFill="1" applyBorder="1" applyAlignment="1">
      <alignment horizontal="center" vertical="center"/>
    </xf>
    <xf numFmtId="0" fontId="33" fillId="0" borderId="7" xfId="1" applyFont="1" applyBorder="1" applyAlignment="1">
      <alignment horizontal="left" wrapText="1"/>
    </xf>
    <xf numFmtId="1" fontId="34" fillId="0" borderId="7" xfId="1" applyNumberFormat="1" applyFont="1" applyBorder="1" applyAlignment="1">
      <alignment horizontal="left"/>
    </xf>
    <xf numFmtId="0" fontId="34" fillId="0" borderId="7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4" fillId="0" borderId="7" xfId="1" applyFont="1" applyBorder="1" applyAlignment="1">
      <alignment horizontal="left" wrapText="1"/>
    </xf>
    <xf numFmtId="0" fontId="34" fillId="0" borderId="7" xfId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13" fillId="0" borderId="7" xfId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30" fillId="0" borderId="4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/>
    </xf>
    <xf numFmtId="0" fontId="31" fillId="0" borderId="3" xfId="1" applyFont="1" applyBorder="1" applyAlignment="1">
      <alignment vertical="center"/>
    </xf>
    <xf numFmtId="0" fontId="31" fillId="0" borderId="5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4" fillId="0" borderId="18" xfId="1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4" fontId="19" fillId="0" borderId="20" xfId="1" applyNumberFormat="1" applyFont="1" applyBorder="1" applyAlignment="1" applyProtection="1">
      <alignment horizontal="right" wrapText="1"/>
      <protection locked="0"/>
    </xf>
    <xf numFmtId="0" fontId="0" fillId="0" borderId="14" xfId="0" applyBorder="1" applyAlignment="1">
      <alignment horizontal="right" wrapText="1"/>
    </xf>
    <xf numFmtId="166" fontId="19" fillId="0" borderId="20" xfId="1" applyNumberFormat="1" applyFont="1" applyBorder="1" applyProtection="1">
      <protection locked="0"/>
    </xf>
    <xf numFmtId="0" fontId="0" fillId="0" borderId="14" xfId="0" applyBorder="1"/>
    <xf numFmtId="166" fontId="19" fillId="2" borderId="20" xfId="1" applyNumberFormat="1" applyFont="1" applyFill="1" applyBorder="1" applyAlignment="1">
      <alignment horizontal="right"/>
    </xf>
    <xf numFmtId="0" fontId="0" fillId="0" borderId="14" xfId="0" applyBorder="1" applyAlignment="1">
      <alignment horizontal="right"/>
    </xf>
    <xf numFmtId="165" fontId="19" fillId="2" borderId="21" xfId="1" applyNumberFormat="1" applyFont="1" applyFill="1" applyBorder="1"/>
    <xf numFmtId="0" fontId="0" fillId="0" borderId="22" xfId="0" applyBorder="1"/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5" xfId="1" applyFont="1" applyBorder="1" applyAlignment="1" applyProtection="1">
      <alignment horizontal="center" vertical="center" wrapText="1"/>
      <protection locked="0"/>
    </xf>
    <xf numFmtId="0" fontId="31" fillId="0" borderId="3" xfId="1" applyFont="1" applyBorder="1" applyAlignment="1">
      <alignment vertical="center" wrapText="1"/>
    </xf>
    <xf numFmtId="0" fontId="31" fillId="0" borderId="6" xfId="1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/>
    <xf numFmtId="0" fontId="4" fillId="0" borderId="12" xfId="1" applyFont="1" applyBorder="1" applyAlignment="1" applyProtection="1">
      <alignment horizontal="center"/>
      <protection locked="0"/>
    </xf>
    <xf numFmtId="0" fontId="16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R86"/>
  <sheetViews>
    <sheetView tabSelected="1" view="pageBreakPreview" zoomScale="63" zoomScaleNormal="90" zoomScaleSheetLayoutView="63" zoomScalePageLayoutView="93" workbookViewId="0">
      <selection activeCell="L75" sqref="L75"/>
    </sheetView>
  </sheetViews>
  <sheetFormatPr defaultRowHeight="12.75" x14ac:dyDescent="0.2"/>
  <cols>
    <col min="1" max="1" width="14.42578125" customWidth="1"/>
    <col min="2" max="2" width="92.7109375" customWidth="1"/>
    <col min="3" max="3" width="18.85546875" customWidth="1"/>
    <col min="4" max="4" width="19.140625" customWidth="1"/>
    <col min="5" max="5" width="19" customWidth="1"/>
    <col min="6" max="6" width="16.140625" customWidth="1"/>
    <col min="7" max="7" width="19.140625" customWidth="1"/>
  </cols>
  <sheetData>
    <row r="1" spans="1:7" ht="27.75" x14ac:dyDescent="0.4">
      <c r="D1" s="131" t="s">
        <v>58</v>
      </c>
      <c r="E1" s="132"/>
      <c r="F1" s="132"/>
      <c r="G1" s="132"/>
    </row>
    <row r="2" spans="1:7" ht="27.75" x14ac:dyDescent="0.4">
      <c r="D2" s="131" t="s">
        <v>82</v>
      </c>
      <c r="E2" s="132"/>
      <c r="F2" s="132"/>
      <c r="G2" s="132"/>
    </row>
    <row r="3" spans="1:7" ht="27.75" x14ac:dyDescent="0.4">
      <c r="A3" s="1"/>
      <c r="B3" s="12"/>
      <c r="C3" s="12"/>
      <c r="D3" s="133" t="s">
        <v>77</v>
      </c>
      <c r="E3" s="132"/>
      <c r="F3" s="132"/>
      <c r="G3" s="132"/>
    </row>
    <row r="4" spans="1:7" ht="22.5" x14ac:dyDescent="0.3">
      <c r="A4" s="1"/>
      <c r="B4" s="12"/>
      <c r="C4" s="12"/>
      <c r="D4" s="12"/>
      <c r="E4" s="134"/>
      <c r="F4" s="135"/>
      <c r="G4" s="135"/>
    </row>
    <row r="5" spans="1:7" ht="36" customHeight="1" x14ac:dyDescent="0.4">
      <c r="A5" s="138" t="s">
        <v>73</v>
      </c>
      <c r="B5" s="139"/>
      <c r="C5" s="139"/>
      <c r="D5" s="139"/>
      <c r="E5" s="139"/>
      <c r="F5" s="139"/>
      <c r="G5" s="139"/>
    </row>
    <row r="6" spans="1:7" ht="36.75" customHeight="1" x14ac:dyDescent="0.4">
      <c r="A6" s="138" t="s">
        <v>78</v>
      </c>
      <c r="B6" s="139"/>
      <c r="C6" s="139"/>
      <c r="D6" s="139"/>
      <c r="E6" s="139"/>
      <c r="F6" s="139"/>
      <c r="G6" s="139"/>
    </row>
    <row r="7" spans="1:7" ht="32.25" customHeight="1" thickBot="1" x14ac:dyDescent="0.4">
      <c r="A7" s="1"/>
      <c r="B7" s="140" t="s">
        <v>79</v>
      </c>
      <c r="C7" s="141"/>
      <c r="D7" s="141"/>
      <c r="E7" s="141"/>
      <c r="F7" s="136" t="s">
        <v>28</v>
      </c>
      <c r="G7" s="137"/>
    </row>
    <row r="8" spans="1:7" ht="93" customHeight="1" x14ac:dyDescent="0.2">
      <c r="A8" s="108" t="s">
        <v>29</v>
      </c>
      <c r="B8" s="110" t="s">
        <v>0</v>
      </c>
      <c r="C8" s="112" t="s">
        <v>83</v>
      </c>
      <c r="D8" s="126" t="s">
        <v>85</v>
      </c>
      <c r="E8" s="128" t="s">
        <v>84</v>
      </c>
      <c r="F8" s="112" t="s">
        <v>30</v>
      </c>
      <c r="G8" s="130"/>
    </row>
    <row r="9" spans="1:7" ht="33.6" customHeight="1" x14ac:dyDescent="0.2">
      <c r="A9" s="109"/>
      <c r="B9" s="111"/>
      <c r="C9" s="113"/>
      <c r="D9" s="127"/>
      <c r="E9" s="129"/>
      <c r="F9" s="92" t="s">
        <v>1</v>
      </c>
      <c r="G9" s="93" t="s">
        <v>2</v>
      </c>
    </row>
    <row r="10" spans="1:7" ht="20.45" customHeight="1" x14ac:dyDescent="0.2">
      <c r="A10" s="94">
        <v>1</v>
      </c>
      <c r="B10" s="95">
        <v>2</v>
      </c>
      <c r="C10" s="96">
        <v>3</v>
      </c>
      <c r="D10" s="95">
        <v>4</v>
      </c>
      <c r="E10" s="95">
        <v>5</v>
      </c>
      <c r="F10" s="95">
        <v>6</v>
      </c>
      <c r="G10" s="97">
        <v>7</v>
      </c>
    </row>
    <row r="11" spans="1:7" ht="31.5" customHeight="1" x14ac:dyDescent="0.35">
      <c r="A11" s="99">
        <v>10000000</v>
      </c>
      <c r="B11" s="16" t="s">
        <v>3</v>
      </c>
      <c r="C11" s="43">
        <f>SUM(C12:C15,C16)</f>
        <v>754624.60000000009</v>
      </c>
      <c r="D11" s="44">
        <f>SUM(D12:D15,D16)</f>
        <v>827919.6</v>
      </c>
      <c r="E11" s="44">
        <f>SUM(E12:E15,E16)</f>
        <v>873684.2</v>
      </c>
      <c r="F11" s="44">
        <f>SUM(F12:F15,F16)</f>
        <v>45764.600000000006</v>
      </c>
      <c r="G11" s="45">
        <f t="shared" ref="G11:G20" si="0">SUM(E11/D11)</f>
        <v>1.0552766234788982</v>
      </c>
    </row>
    <row r="12" spans="1:7" ht="32.25" customHeight="1" x14ac:dyDescent="0.35">
      <c r="A12" s="100">
        <v>11010000</v>
      </c>
      <c r="B12" s="17" t="s">
        <v>4</v>
      </c>
      <c r="C12" s="46">
        <v>648229.9</v>
      </c>
      <c r="D12" s="46">
        <v>693356.3</v>
      </c>
      <c r="E12" s="47">
        <v>732921.3</v>
      </c>
      <c r="F12" s="48">
        <f>SUM(E12-D12)</f>
        <v>39565</v>
      </c>
      <c r="G12" s="49">
        <f t="shared" si="0"/>
        <v>1.0570630136338273</v>
      </c>
    </row>
    <row r="13" spans="1:7" ht="36" customHeight="1" x14ac:dyDescent="0.35">
      <c r="A13" s="100">
        <v>11020000</v>
      </c>
      <c r="B13" s="17" t="s">
        <v>63</v>
      </c>
      <c r="C13" s="50">
        <v>339.8</v>
      </c>
      <c r="D13" s="51">
        <v>5392.7</v>
      </c>
      <c r="E13" s="52">
        <v>5406.7</v>
      </c>
      <c r="F13" s="48">
        <f>SUM(E13-D13)</f>
        <v>14</v>
      </c>
      <c r="G13" s="49">
        <f t="shared" si="0"/>
        <v>1.0025961021380756</v>
      </c>
    </row>
    <row r="14" spans="1:7" ht="49.5" x14ac:dyDescent="0.35">
      <c r="A14" s="100">
        <v>13000000</v>
      </c>
      <c r="B14" s="17" t="s">
        <v>31</v>
      </c>
      <c r="C14" s="53">
        <v>1060</v>
      </c>
      <c r="D14" s="51">
        <v>1504.2</v>
      </c>
      <c r="E14" s="52">
        <v>1810.5</v>
      </c>
      <c r="F14" s="48">
        <f>SUM(E14-D14)</f>
        <v>306.29999999999995</v>
      </c>
      <c r="G14" s="49">
        <f t="shared" si="0"/>
        <v>1.2036298364579179</v>
      </c>
    </row>
    <row r="15" spans="1:7" ht="50.45" customHeight="1" x14ac:dyDescent="0.35">
      <c r="A15" s="100">
        <v>14000000</v>
      </c>
      <c r="B15" s="18" t="s">
        <v>72</v>
      </c>
      <c r="C15" s="54">
        <v>23635</v>
      </c>
      <c r="D15" s="46">
        <v>28069.9</v>
      </c>
      <c r="E15" s="46">
        <v>30458.5</v>
      </c>
      <c r="F15" s="48">
        <f>SUM(E15-D15)</f>
        <v>2388.5999999999985</v>
      </c>
      <c r="G15" s="49">
        <f t="shared" si="0"/>
        <v>1.0850947099918418</v>
      </c>
    </row>
    <row r="16" spans="1:7" ht="77.45" customHeight="1" x14ac:dyDescent="0.35">
      <c r="A16" s="101">
        <v>18000000</v>
      </c>
      <c r="B16" s="19" t="s">
        <v>61</v>
      </c>
      <c r="C16" s="55">
        <f>SUM(C21:C22,C17)</f>
        <v>81359.899999999994</v>
      </c>
      <c r="D16" s="55">
        <f>SUM(D21:D22,D17)</f>
        <v>99596.5</v>
      </c>
      <c r="E16" s="55">
        <f t="shared" ref="E16" si="1">SUM(E21:E22,E17)</f>
        <v>103087.20000000001</v>
      </c>
      <c r="F16" s="56">
        <f>SUM(F21:F22,F17)</f>
        <v>3490.7000000000048</v>
      </c>
      <c r="G16" s="57">
        <f t="shared" si="0"/>
        <v>1.0350484203762182</v>
      </c>
    </row>
    <row r="17" spans="1:7" ht="29.25" customHeight="1" x14ac:dyDescent="0.35">
      <c r="A17" s="101">
        <v>18010000</v>
      </c>
      <c r="B17" s="19" t="s">
        <v>5</v>
      </c>
      <c r="C17" s="55">
        <f t="shared" ref="C17" si="2">SUM(C18:C20)</f>
        <v>47955.5</v>
      </c>
      <c r="D17" s="55">
        <f>SUM(D18:D20)</f>
        <v>55721.9</v>
      </c>
      <c r="E17" s="55">
        <f t="shared" ref="E17" si="3">SUM(E18:E20)</f>
        <v>56871.3</v>
      </c>
      <c r="F17" s="56">
        <f>SUM(F18:F20)</f>
        <v>1149.4000000000033</v>
      </c>
      <c r="G17" s="57">
        <f t="shared" si="0"/>
        <v>1.0206274373271551</v>
      </c>
    </row>
    <row r="18" spans="1:7" ht="37.5" customHeight="1" x14ac:dyDescent="0.35">
      <c r="A18" s="102" t="s">
        <v>6</v>
      </c>
      <c r="B18" s="20" t="s">
        <v>32</v>
      </c>
      <c r="C18" s="58">
        <v>5547.5</v>
      </c>
      <c r="D18" s="46">
        <v>11178.1</v>
      </c>
      <c r="E18" s="52">
        <v>11750.2</v>
      </c>
      <c r="F18" s="48">
        <f>SUM(E18-D18)</f>
        <v>572.10000000000036</v>
      </c>
      <c r="G18" s="49">
        <f t="shared" si="0"/>
        <v>1.0511804331684276</v>
      </c>
    </row>
    <row r="19" spans="1:7" ht="35.450000000000003" customHeight="1" x14ac:dyDescent="0.35">
      <c r="A19" s="98" t="s">
        <v>7</v>
      </c>
      <c r="B19" s="20" t="s">
        <v>33</v>
      </c>
      <c r="C19" s="58">
        <v>42383</v>
      </c>
      <c r="D19" s="46">
        <v>44448</v>
      </c>
      <c r="E19" s="52">
        <v>45025.3</v>
      </c>
      <c r="F19" s="48">
        <f>SUM(E19-D19)</f>
        <v>577.30000000000291</v>
      </c>
      <c r="G19" s="49">
        <f t="shared" si="0"/>
        <v>1.0129882109431245</v>
      </c>
    </row>
    <row r="20" spans="1:7" ht="36.6" customHeight="1" x14ac:dyDescent="0.35">
      <c r="A20" s="102" t="s">
        <v>8</v>
      </c>
      <c r="B20" s="20" t="s">
        <v>34</v>
      </c>
      <c r="C20" s="58">
        <v>25</v>
      </c>
      <c r="D20" s="46">
        <v>95.8</v>
      </c>
      <c r="E20" s="52">
        <v>95.8</v>
      </c>
      <c r="F20" s="48">
        <f>SUM(E20-D20)</f>
        <v>0</v>
      </c>
      <c r="G20" s="49">
        <f t="shared" si="0"/>
        <v>1</v>
      </c>
    </row>
    <row r="21" spans="1:7" ht="27.75" customHeight="1" x14ac:dyDescent="0.35">
      <c r="A21" s="100">
        <v>18030000</v>
      </c>
      <c r="B21" s="20" t="s">
        <v>9</v>
      </c>
      <c r="C21" s="58">
        <v>82</v>
      </c>
      <c r="D21" s="46">
        <v>82</v>
      </c>
      <c r="E21" s="52">
        <v>164.4</v>
      </c>
      <c r="F21" s="48">
        <f>SUM(E21-D21)</f>
        <v>82.4</v>
      </c>
      <c r="G21" s="49">
        <f>SUM(E21/D21)</f>
        <v>2.0048780487804878</v>
      </c>
    </row>
    <row r="22" spans="1:7" ht="29.25" customHeight="1" x14ac:dyDescent="0.35">
      <c r="A22" s="100">
        <v>18050000</v>
      </c>
      <c r="B22" s="20" t="s">
        <v>10</v>
      </c>
      <c r="C22" s="58">
        <v>33322.400000000001</v>
      </c>
      <c r="D22" s="46">
        <v>43792.6</v>
      </c>
      <c r="E22" s="52">
        <v>46051.5</v>
      </c>
      <c r="F22" s="48">
        <f>SUM(E22-D22)</f>
        <v>2258.9000000000015</v>
      </c>
      <c r="G22" s="49">
        <f>SUM(E22/D22)</f>
        <v>1.0515817740896864</v>
      </c>
    </row>
    <row r="23" spans="1:7" ht="34.15" customHeight="1" x14ac:dyDescent="0.35">
      <c r="A23" s="100">
        <v>20000000</v>
      </c>
      <c r="B23" s="16" t="s">
        <v>11</v>
      </c>
      <c r="C23" s="59">
        <f>SUM(C24:C36)</f>
        <v>4976.8</v>
      </c>
      <c r="D23" s="60">
        <f>SUM(D24:D36)</f>
        <v>11007.9</v>
      </c>
      <c r="E23" s="60">
        <f>SUM(E24:E36)</f>
        <v>11178.7</v>
      </c>
      <c r="F23" s="60">
        <f>SUM(F24:F36)</f>
        <v>170.7999999999999</v>
      </c>
      <c r="G23" s="45">
        <f>SUM(E23/D23)</f>
        <v>1.0155161293253028</v>
      </c>
    </row>
    <row r="24" spans="1:7" ht="80.45" customHeight="1" x14ac:dyDescent="0.35">
      <c r="A24" s="100">
        <v>21010300</v>
      </c>
      <c r="B24" s="17" t="s">
        <v>64</v>
      </c>
      <c r="C24" s="61">
        <v>231.6</v>
      </c>
      <c r="D24" s="46">
        <v>173.7</v>
      </c>
      <c r="E24" s="52">
        <v>91</v>
      </c>
      <c r="F24" s="48">
        <f>SUM(E24-D24)</f>
        <v>-82.699999999999989</v>
      </c>
      <c r="G24" s="49">
        <f>SUM(E24/D24)</f>
        <v>0.52389176741508348</v>
      </c>
    </row>
    <row r="25" spans="1:7" ht="44.45" hidden="1" customHeight="1" x14ac:dyDescent="0.35">
      <c r="A25" s="100">
        <v>21050000</v>
      </c>
      <c r="B25" s="17" t="s">
        <v>52</v>
      </c>
      <c r="C25" s="62"/>
      <c r="D25" s="46"/>
      <c r="E25" s="52"/>
      <c r="F25" s="48">
        <f>SUM(E25-D25)</f>
        <v>0</v>
      </c>
      <c r="G25" s="49"/>
    </row>
    <row r="26" spans="1:7" ht="123.75" customHeight="1" x14ac:dyDescent="0.35">
      <c r="A26" s="100">
        <v>21080900</v>
      </c>
      <c r="B26" s="75" t="s">
        <v>80</v>
      </c>
      <c r="C26" s="63"/>
      <c r="D26" s="46"/>
      <c r="E26" s="52">
        <v>0.2</v>
      </c>
      <c r="F26" s="48">
        <f>SUM(E26-D26)</f>
        <v>0.2</v>
      </c>
      <c r="G26" s="49"/>
    </row>
    <row r="27" spans="1:7" ht="35.25" customHeight="1" x14ac:dyDescent="0.35">
      <c r="A27" s="100">
        <v>21081100</v>
      </c>
      <c r="B27" s="17" t="s">
        <v>12</v>
      </c>
      <c r="C27" s="61">
        <v>500</v>
      </c>
      <c r="D27" s="46">
        <v>2290.9</v>
      </c>
      <c r="E27" s="52">
        <v>2606.5</v>
      </c>
      <c r="F27" s="48">
        <f t="shared" ref="F27:F36" si="4">SUM(E27-D27)</f>
        <v>315.59999999999991</v>
      </c>
      <c r="G27" s="49">
        <f t="shared" ref="G27:G36" si="5">SUM(E27/D27)</f>
        <v>1.1377624514382993</v>
      </c>
    </row>
    <row r="28" spans="1:7" ht="126" customHeight="1" x14ac:dyDescent="0.35">
      <c r="A28" s="100">
        <v>21081500</v>
      </c>
      <c r="B28" s="21" t="s">
        <v>65</v>
      </c>
      <c r="C28" s="64">
        <v>40</v>
      </c>
      <c r="D28" s="46">
        <v>243.2</v>
      </c>
      <c r="E28" s="52">
        <v>372.1</v>
      </c>
      <c r="F28" s="48">
        <f t="shared" si="4"/>
        <v>128.90000000000003</v>
      </c>
      <c r="G28" s="49">
        <f t="shared" si="5"/>
        <v>1.5300164473684212</v>
      </c>
    </row>
    <row r="29" spans="1:7" ht="125.25" customHeight="1" x14ac:dyDescent="0.35">
      <c r="A29" s="100">
        <v>21082400</v>
      </c>
      <c r="B29" s="21" t="s">
        <v>54</v>
      </c>
      <c r="C29" s="64">
        <v>12</v>
      </c>
      <c r="D29" s="46">
        <v>8</v>
      </c>
      <c r="E29" s="52">
        <v>5</v>
      </c>
      <c r="F29" s="48">
        <f t="shared" si="4"/>
        <v>-3</v>
      </c>
      <c r="G29" s="49">
        <f t="shared" si="5"/>
        <v>0.625</v>
      </c>
    </row>
    <row r="30" spans="1:7" ht="73.5" customHeight="1" x14ac:dyDescent="0.35">
      <c r="A30" s="100">
        <v>22010300</v>
      </c>
      <c r="B30" s="21" t="s">
        <v>35</v>
      </c>
      <c r="C30" s="64">
        <v>50</v>
      </c>
      <c r="D30" s="46">
        <v>65.099999999999994</v>
      </c>
      <c r="E30" s="52">
        <v>71.8</v>
      </c>
      <c r="F30" s="48">
        <f t="shared" si="4"/>
        <v>6.7000000000000028</v>
      </c>
      <c r="G30" s="49">
        <f t="shared" si="5"/>
        <v>1.1029185867895546</v>
      </c>
    </row>
    <row r="31" spans="1:7" ht="34.5" customHeight="1" x14ac:dyDescent="0.35">
      <c r="A31" s="100">
        <v>22012500</v>
      </c>
      <c r="B31" s="22" t="s">
        <v>36</v>
      </c>
      <c r="C31" s="65">
        <v>2900</v>
      </c>
      <c r="D31" s="46">
        <v>2645</v>
      </c>
      <c r="E31" s="52">
        <v>2453.4</v>
      </c>
      <c r="F31" s="48">
        <f t="shared" si="4"/>
        <v>-191.59999999999991</v>
      </c>
      <c r="G31" s="49">
        <f t="shared" si="5"/>
        <v>0.92756143667296787</v>
      </c>
    </row>
    <row r="32" spans="1:7" ht="54" customHeight="1" x14ac:dyDescent="0.35">
      <c r="A32" s="100">
        <v>22012600</v>
      </c>
      <c r="B32" s="23" t="s">
        <v>37</v>
      </c>
      <c r="C32" s="66">
        <v>200</v>
      </c>
      <c r="D32" s="46">
        <v>324</v>
      </c>
      <c r="E32" s="52">
        <v>386.8</v>
      </c>
      <c r="F32" s="48">
        <f t="shared" si="4"/>
        <v>62.800000000000011</v>
      </c>
      <c r="G32" s="49">
        <f t="shared" si="5"/>
        <v>1.1938271604938271</v>
      </c>
    </row>
    <row r="33" spans="1:7" ht="74.25" x14ac:dyDescent="0.35">
      <c r="A33" s="100">
        <v>22080400</v>
      </c>
      <c r="B33" s="24" t="s">
        <v>66</v>
      </c>
      <c r="C33" s="67">
        <v>998.2</v>
      </c>
      <c r="D33" s="46">
        <v>697.9</v>
      </c>
      <c r="E33" s="52">
        <v>568.20000000000005</v>
      </c>
      <c r="F33" s="48">
        <f t="shared" si="4"/>
        <v>-129.69999999999993</v>
      </c>
      <c r="G33" s="49">
        <f t="shared" si="5"/>
        <v>0.81415675598223247</v>
      </c>
    </row>
    <row r="34" spans="1:7" ht="31.15" customHeight="1" x14ac:dyDescent="0.35">
      <c r="A34" s="100">
        <v>22090000</v>
      </c>
      <c r="B34" s="25" t="s">
        <v>13</v>
      </c>
      <c r="C34" s="68">
        <v>25</v>
      </c>
      <c r="D34" s="46">
        <v>25</v>
      </c>
      <c r="E34" s="52">
        <v>26.7</v>
      </c>
      <c r="F34" s="48">
        <f t="shared" si="4"/>
        <v>1.6999999999999993</v>
      </c>
      <c r="G34" s="49">
        <f t="shared" si="5"/>
        <v>1.0680000000000001</v>
      </c>
    </row>
    <row r="35" spans="1:7" ht="36.6" customHeight="1" x14ac:dyDescent="0.35">
      <c r="A35" s="100">
        <v>24060300</v>
      </c>
      <c r="B35" s="26" t="s">
        <v>14</v>
      </c>
      <c r="C35" s="69">
        <v>20</v>
      </c>
      <c r="D35" s="46">
        <v>4403.1000000000004</v>
      </c>
      <c r="E35" s="52">
        <v>4441.8</v>
      </c>
      <c r="F35" s="48">
        <f t="shared" si="4"/>
        <v>38.699999999999818</v>
      </c>
      <c r="G35" s="49">
        <f t="shared" si="5"/>
        <v>1.0087892621107855</v>
      </c>
    </row>
    <row r="36" spans="1:7" ht="216.75" customHeight="1" x14ac:dyDescent="0.35">
      <c r="A36" s="100">
        <v>24062200</v>
      </c>
      <c r="B36" s="27" t="s">
        <v>22</v>
      </c>
      <c r="C36" s="70"/>
      <c r="D36" s="71">
        <v>132</v>
      </c>
      <c r="E36" s="72">
        <v>155.19999999999999</v>
      </c>
      <c r="F36" s="48">
        <f t="shared" si="4"/>
        <v>23.199999999999989</v>
      </c>
      <c r="G36" s="49">
        <f t="shared" si="5"/>
        <v>1.1757575757575758</v>
      </c>
    </row>
    <row r="37" spans="1:7" ht="26.25" hidden="1" customHeight="1" x14ac:dyDescent="0.35">
      <c r="A37" s="100">
        <v>30000000</v>
      </c>
      <c r="B37" s="16" t="s">
        <v>21</v>
      </c>
      <c r="C37" s="73"/>
      <c r="D37" s="71"/>
      <c r="E37" s="72"/>
      <c r="F37" s="56">
        <f t="shared" ref="F37:F39" si="6">SUM(E37-D37)</f>
        <v>0</v>
      </c>
      <c r="G37" s="45"/>
    </row>
    <row r="38" spans="1:7" ht="24.75" hidden="1" customHeight="1" x14ac:dyDescent="0.35">
      <c r="A38" s="100">
        <v>31010200</v>
      </c>
      <c r="B38" s="28" t="s">
        <v>59</v>
      </c>
      <c r="C38" s="16"/>
      <c r="D38" s="60"/>
      <c r="E38" s="74"/>
      <c r="F38" s="48">
        <f t="shared" si="6"/>
        <v>0</v>
      </c>
      <c r="G38" s="45"/>
    </row>
    <row r="39" spans="1:7" ht="24.75" hidden="1" customHeight="1" x14ac:dyDescent="0.35">
      <c r="A39" s="100">
        <v>31020000</v>
      </c>
      <c r="B39" s="29" t="s">
        <v>38</v>
      </c>
      <c r="C39" s="75"/>
      <c r="D39" s="51"/>
      <c r="E39" s="46"/>
      <c r="F39" s="48">
        <f t="shared" si="6"/>
        <v>0</v>
      </c>
      <c r="G39" s="49"/>
    </row>
    <row r="40" spans="1:7" ht="32.25" customHeight="1" x14ac:dyDescent="0.35">
      <c r="A40" s="103"/>
      <c r="B40" s="16" t="s">
        <v>16</v>
      </c>
      <c r="C40" s="55">
        <f>SUM(C11,C23,C37)</f>
        <v>759601.40000000014</v>
      </c>
      <c r="D40" s="55">
        <f t="shared" ref="D40:E40" si="7">SUM(D11,D23,D37)</f>
        <v>838927.5</v>
      </c>
      <c r="E40" s="55">
        <f t="shared" si="7"/>
        <v>884862.89999999991</v>
      </c>
      <c r="F40" s="55">
        <f>SUM(F11,F23,F37)</f>
        <v>45935.400000000009</v>
      </c>
      <c r="G40" s="45">
        <f t="shared" ref="G40:G64" si="8">SUM(E40/D40)</f>
        <v>1.0547549102872416</v>
      </c>
    </row>
    <row r="41" spans="1:7" ht="32.450000000000003" customHeight="1" x14ac:dyDescent="0.35">
      <c r="A41" s="101">
        <v>40000000</v>
      </c>
      <c r="B41" s="16" t="s">
        <v>15</v>
      </c>
      <c r="C41" s="76">
        <f>SUM(C42,C49,C47)</f>
        <v>186398.59999999998</v>
      </c>
      <c r="D41" s="76">
        <f>SUM(D42,D49,D47)</f>
        <v>198729.1</v>
      </c>
      <c r="E41" s="76">
        <f t="shared" ref="E41:F41" si="9">SUM(E42,E49,E47)</f>
        <v>197996.1</v>
      </c>
      <c r="F41" s="76">
        <f t="shared" si="9"/>
        <v>-733.00000000000591</v>
      </c>
      <c r="G41" s="57">
        <f t="shared" si="8"/>
        <v>0.99631156181958258</v>
      </c>
    </row>
    <row r="42" spans="1:7" ht="34.5" customHeight="1" x14ac:dyDescent="0.35">
      <c r="A42" s="101">
        <v>41030000</v>
      </c>
      <c r="B42" s="16" t="s">
        <v>39</v>
      </c>
      <c r="C42" s="76">
        <f>SUM(C45:C46)</f>
        <v>184313.3</v>
      </c>
      <c r="D42" s="76">
        <f>SUM(D44:D45)</f>
        <v>187984.1</v>
      </c>
      <c r="E42" s="76">
        <f>SUM(E44:E45)</f>
        <v>187323</v>
      </c>
      <c r="F42" s="56">
        <f t="shared" ref="F42" si="10">SUM(E42-D42)</f>
        <v>-661.10000000000582</v>
      </c>
      <c r="G42" s="57">
        <f t="shared" si="8"/>
        <v>0.99648321320792554</v>
      </c>
    </row>
    <row r="43" spans="1:7" ht="99" hidden="1" x14ac:dyDescent="0.35">
      <c r="A43" s="100">
        <v>41030400</v>
      </c>
      <c r="B43" s="30" t="s">
        <v>40</v>
      </c>
      <c r="C43" s="76"/>
      <c r="D43" s="51"/>
      <c r="E43" s="51"/>
      <c r="F43" s="48"/>
      <c r="G43" s="49" t="e">
        <f t="shared" si="8"/>
        <v>#DIV/0!</v>
      </c>
    </row>
    <row r="44" spans="1:7" ht="84" customHeight="1" x14ac:dyDescent="0.35">
      <c r="A44" s="100">
        <v>41033300</v>
      </c>
      <c r="B44" s="31" t="s">
        <v>81</v>
      </c>
      <c r="C44" s="76"/>
      <c r="D44" s="51">
        <v>3284.5</v>
      </c>
      <c r="E44" s="51">
        <v>2623.4</v>
      </c>
      <c r="F44" s="48">
        <f t="shared" ref="F44" si="11">SUM(E44-D44)</f>
        <v>-661.09999999999991</v>
      </c>
      <c r="G44" s="49">
        <f t="shared" si="8"/>
        <v>0.79872126655503128</v>
      </c>
    </row>
    <row r="45" spans="1:7" ht="52.5" customHeight="1" x14ac:dyDescent="0.35">
      <c r="A45" s="100">
        <v>41033900</v>
      </c>
      <c r="B45" s="18" t="s">
        <v>41</v>
      </c>
      <c r="C45" s="77">
        <v>184313.3</v>
      </c>
      <c r="D45" s="51">
        <v>184699.6</v>
      </c>
      <c r="E45" s="52">
        <v>184699.6</v>
      </c>
      <c r="F45" s="48">
        <f t="shared" ref="F45" si="12">SUM(E45-D45)</f>
        <v>0</v>
      </c>
      <c r="G45" s="49">
        <f t="shared" si="8"/>
        <v>1</v>
      </c>
    </row>
    <row r="46" spans="1:7" ht="99.6" hidden="1" customHeight="1" x14ac:dyDescent="0.35">
      <c r="A46" s="100">
        <v>41034500</v>
      </c>
      <c r="B46" s="18" t="s">
        <v>53</v>
      </c>
      <c r="C46" s="77"/>
      <c r="D46" s="77"/>
      <c r="E46" s="46"/>
      <c r="F46" s="48"/>
      <c r="G46" s="49" t="e">
        <f t="shared" si="8"/>
        <v>#DIV/0!</v>
      </c>
    </row>
    <row r="47" spans="1:7" ht="31.9" hidden="1" customHeight="1" x14ac:dyDescent="0.35">
      <c r="A47" s="101">
        <v>41050000</v>
      </c>
      <c r="B47" s="32" t="s">
        <v>50</v>
      </c>
      <c r="C47" s="78">
        <f>SUM(C48)</f>
        <v>0</v>
      </c>
      <c r="D47" s="78">
        <f t="shared" ref="D47:E47" si="13">SUM(D48)</f>
        <v>0</v>
      </c>
      <c r="E47" s="78">
        <f t="shared" si="13"/>
        <v>0</v>
      </c>
      <c r="F47" s="56"/>
      <c r="G47" s="57" t="e">
        <f t="shared" si="8"/>
        <v>#DIV/0!</v>
      </c>
    </row>
    <row r="48" spans="1:7" ht="30.75" hidden="1" customHeight="1" x14ac:dyDescent="0.35">
      <c r="A48" s="100">
        <v>41040200</v>
      </c>
      <c r="B48" s="33" t="s">
        <v>51</v>
      </c>
      <c r="C48" s="77"/>
      <c r="D48" s="77"/>
      <c r="E48" s="46"/>
      <c r="F48" s="48"/>
      <c r="G48" s="49" t="e">
        <f t="shared" si="8"/>
        <v>#DIV/0!</v>
      </c>
    </row>
    <row r="49" spans="1:44" ht="53.45" customHeight="1" x14ac:dyDescent="0.35">
      <c r="A49" s="101">
        <v>41050000</v>
      </c>
      <c r="B49" s="16" t="s">
        <v>42</v>
      </c>
      <c r="C49" s="76">
        <f>SUM(C50:C63)</f>
        <v>2085.3000000000002</v>
      </c>
      <c r="D49" s="76">
        <f>SUM(D50:D63)</f>
        <v>10745.000000000002</v>
      </c>
      <c r="E49" s="76">
        <f>SUM(E50:E63)</f>
        <v>10673.1</v>
      </c>
      <c r="F49" s="76">
        <f>SUM(F50:F63)</f>
        <v>-71.900000000000091</v>
      </c>
      <c r="G49" s="49">
        <f t="shared" si="8"/>
        <v>0.99330851558864575</v>
      </c>
    </row>
    <row r="50" spans="1:44" ht="409.6" customHeight="1" x14ac:dyDescent="0.2">
      <c r="A50" s="114">
        <v>41050400</v>
      </c>
      <c r="B50" s="116" t="s">
        <v>74</v>
      </c>
      <c r="C50" s="118"/>
      <c r="D50" s="118">
        <v>3329.8</v>
      </c>
      <c r="E50" s="120">
        <v>3329.8</v>
      </c>
      <c r="F50" s="122"/>
      <c r="G50" s="124">
        <f t="shared" si="8"/>
        <v>1</v>
      </c>
    </row>
    <row r="51" spans="1:44" ht="70.5" customHeight="1" x14ac:dyDescent="0.2">
      <c r="A51" s="115"/>
      <c r="B51" s="117"/>
      <c r="C51" s="119"/>
      <c r="D51" s="119"/>
      <c r="E51" s="121"/>
      <c r="F51" s="123"/>
      <c r="G51" s="125"/>
    </row>
    <row r="52" spans="1:44" ht="351" customHeight="1" x14ac:dyDescent="0.35">
      <c r="A52" s="103">
        <v>41050500</v>
      </c>
      <c r="B52" s="34" t="s">
        <v>75</v>
      </c>
      <c r="C52" s="61"/>
      <c r="D52" s="61">
        <v>2248.1999999999998</v>
      </c>
      <c r="E52" s="46">
        <v>2248.1999999999998</v>
      </c>
      <c r="F52" s="48"/>
      <c r="G52" s="49">
        <f t="shared" si="8"/>
        <v>1</v>
      </c>
    </row>
    <row r="53" spans="1:44" ht="59.25" customHeight="1" x14ac:dyDescent="0.35">
      <c r="A53" s="100">
        <v>41051000</v>
      </c>
      <c r="B53" s="35" t="s">
        <v>43</v>
      </c>
      <c r="C53" s="61">
        <v>2085.3000000000002</v>
      </c>
      <c r="D53" s="51">
        <v>1957</v>
      </c>
      <c r="E53" s="52">
        <v>1953</v>
      </c>
      <c r="F53" s="48">
        <f t="shared" ref="F53" si="14">SUM(E53-D53)</f>
        <v>-4</v>
      </c>
      <c r="G53" s="49">
        <f t="shared" si="8"/>
        <v>0.99795605518650998</v>
      </c>
    </row>
    <row r="54" spans="1:44" ht="24" hidden="1" customHeight="1" x14ac:dyDescent="0.35">
      <c r="A54" s="103">
        <v>41051100</v>
      </c>
      <c r="B54" s="34" t="s">
        <v>23</v>
      </c>
      <c r="C54" s="61"/>
      <c r="D54" s="51"/>
      <c r="E54" s="46"/>
      <c r="F54" s="79"/>
      <c r="G54" s="49" t="e">
        <f t="shared" si="8"/>
        <v>#DIV/0!</v>
      </c>
    </row>
    <row r="55" spans="1:44" ht="75" customHeight="1" x14ac:dyDescent="0.35">
      <c r="A55" s="100">
        <v>41051200</v>
      </c>
      <c r="B55" s="36" t="s">
        <v>24</v>
      </c>
      <c r="C55" s="61"/>
      <c r="D55" s="51">
        <v>932</v>
      </c>
      <c r="E55" s="46">
        <v>932</v>
      </c>
      <c r="F55" s="48">
        <f>SUM(E55-D55)</f>
        <v>0</v>
      </c>
      <c r="G55" s="49">
        <f t="shared" si="8"/>
        <v>1</v>
      </c>
    </row>
    <row r="56" spans="1:44" ht="108" customHeight="1" x14ac:dyDescent="0.35">
      <c r="A56" s="100">
        <v>41051400</v>
      </c>
      <c r="B56" s="36" t="s">
        <v>25</v>
      </c>
      <c r="C56" s="61"/>
      <c r="D56" s="51">
        <v>1974.7</v>
      </c>
      <c r="E56" s="46">
        <v>1961.3</v>
      </c>
      <c r="F56" s="48">
        <f t="shared" ref="F56" si="15">SUM(E56-D56)</f>
        <v>-13.400000000000091</v>
      </c>
      <c r="G56" s="49">
        <f t="shared" si="8"/>
        <v>0.99321415911277655</v>
      </c>
    </row>
    <row r="57" spans="1:44" ht="90.75" hidden="1" customHeight="1" x14ac:dyDescent="0.35">
      <c r="A57" s="100">
        <v>41051500</v>
      </c>
      <c r="B57" s="37" t="s">
        <v>26</v>
      </c>
      <c r="C57" s="61"/>
      <c r="D57" s="51"/>
      <c r="E57" s="46"/>
      <c r="F57" s="48">
        <f t="shared" ref="F57:F62" si="16">SUM(E57-D57)</f>
        <v>0</v>
      </c>
      <c r="G57" s="49" t="e">
        <f t="shared" si="8"/>
        <v>#DIV/0!</v>
      </c>
    </row>
    <row r="58" spans="1:44" ht="103.5" customHeight="1" x14ac:dyDescent="0.35">
      <c r="A58" s="100">
        <v>41051700</v>
      </c>
      <c r="B58" s="34" t="s">
        <v>62</v>
      </c>
      <c r="C58" s="63"/>
      <c r="D58" s="51">
        <v>16</v>
      </c>
      <c r="E58" s="46">
        <v>16</v>
      </c>
      <c r="F58" s="48">
        <f t="shared" si="16"/>
        <v>0</v>
      </c>
      <c r="G58" s="49">
        <f t="shared" si="8"/>
        <v>1</v>
      </c>
    </row>
    <row r="59" spans="1:44" ht="8.4499999999999993" hidden="1" customHeight="1" x14ac:dyDescent="0.35">
      <c r="A59" s="100">
        <v>41052300</v>
      </c>
      <c r="B59" s="34" t="s">
        <v>44</v>
      </c>
      <c r="C59" s="63"/>
      <c r="D59" s="51"/>
      <c r="E59" s="46"/>
      <c r="F59" s="79">
        <f t="shared" si="16"/>
        <v>0</v>
      </c>
      <c r="G59" s="49" t="e">
        <f t="shared" si="8"/>
        <v>#DIV/0!</v>
      </c>
    </row>
    <row r="60" spans="1:44" ht="34.9" customHeight="1" x14ac:dyDescent="0.35">
      <c r="A60" s="100">
        <v>41053900</v>
      </c>
      <c r="B60" s="38" t="s">
        <v>45</v>
      </c>
      <c r="C60" s="63"/>
      <c r="D60" s="51">
        <v>191.2</v>
      </c>
      <c r="E60" s="46">
        <v>152.19999999999999</v>
      </c>
      <c r="F60" s="48">
        <f t="shared" ref="F60" si="17">SUM(E60-D60)</f>
        <v>-39</v>
      </c>
      <c r="G60" s="49">
        <f t="shared" si="8"/>
        <v>0.79602510460251041</v>
      </c>
    </row>
    <row r="61" spans="1:44" ht="99" hidden="1" customHeight="1" x14ac:dyDescent="0.35">
      <c r="A61" s="100">
        <v>41056400</v>
      </c>
      <c r="B61" s="39" t="s">
        <v>71</v>
      </c>
      <c r="C61" s="63"/>
      <c r="D61" s="51"/>
      <c r="E61" s="46"/>
      <c r="F61" s="48">
        <f t="shared" si="16"/>
        <v>0</v>
      </c>
      <c r="G61" s="49" t="e">
        <f t="shared" si="8"/>
        <v>#DIV/0!</v>
      </c>
    </row>
    <row r="62" spans="1:44" ht="108.75" customHeight="1" x14ac:dyDescent="0.35">
      <c r="A62" s="100">
        <v>41057700</v>
      </c>
      <c r="B62" s="34" t="s">
        <v>68</v>
      </c>
      <c r="C62" s="63"/>
      <c r="D62" s="51">
        <v>96.1</v>
      </c>
      <c r="E62" s="46">
        <v>80.599999999999994</v>
      </c>
      <c r="F62" s="48">
        <f t="shared" si="16"/>
        <v>-15.5</v>
      </c>
      <c r="G62" s="49">
        <f t="shared" si="8"/>
        <v>0.83870967741935487</v>
      </c>
    </row>
    <row r="63" spans="1:44" ht="10.15" hidden="1" customHeight="1" x14ac:dyDescent="0.35">
      <c r="A63" s="13">
        <v>41058100</v>
      </c>
      <c r="B63" s="38" t="s">
        <v>69</v>
      </c>
      <c r="C63" s="63"/>
      <c r="D63" s="51"/>
      <c r="E63" s="46"/>
      <c r="F63" s="48"/>
      <c r="G63" s="49" t="e">
        <f t="shared" si="8"/>
        <v>#DIV/0!</v>
      </c>
    </row>
    <row r="64" spans="1:44" s="2" customFormat="1" ht="36.6" customHeight="1" x14ac:dyDescent="0.35">
      <c r="A64" s="11"/>
      <c r="B64" s="16" t="s">
        <v>46</v>
      </c>
      <c r="C64" s="55">
        <f>SUM(C40:C41)</f>
        <v>946000.00000000012</v>
      </c>
      <c r="D64" s="55">
        <f>SUM(D40:D41)</f>
        <v>1037656.6</v>
      </c>
      <c r="E64" s="55">
        <f>SUM(E40:E41)</f>
        <v>1082859</v>
      </c>
      <c r="F64" s="55">
        <f>SUM(F40:F41)</f>
        <v>45202.400000000001</v>
      </c>
      <c r="G64" s="45">
        <f t="shared" si="8"/>
        <v>1.0435620030750057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</row>
    <row r="65" spans="1:7" ht="20.25" x14ac:dyDescent="0.3">
      <c r="A65" s="105" t="s">
        <v>47</v>
      </c>
      <c r="B65" s="106"/>
      <c r="C65" s="106"/>
      <c r="D65" s="106"/>
      <c r="E65" s="106"/>
      <c r="F65" s="106"/>
      <c r="G65" s="107"/>
    </row>
    <row r="66" spans="1:7" ht="31.5" customHeight="1" x14ac:dyDescent="0.35">
      <c r="A66" s="100">
        <v>19010000</v>
      </c>
      <c r="B66" s="20" t="s">
        <v>17</v>
      </c>
      <c r="C66" s="80">
        <v>883</v>
      </c>
      <c r="D66" s="46">
        <v>883</v>
      </c>
      <c r="E66" s="52">
        <v>976.6</v>
      </c>
      <c r="F66" s="48">
        <f>SUM(E66-D66)</f>
        <v>93.600000000000023</v>
      </c>
      <c r="G66" s="49">
        <f>SUM(E66/D66)</f>
        <v>1.1060022650056625</v>
      </c>
    </row>
    <row r="67" spans="1:7" ht="66" hidden="1" customHeight="1" x14ac:dyDescent="0.35">
      <c r="A67" s="100">
        <v>21110000</v>
      </c>
      <c r="B67" s="20" t="s">
        <v>55</v>
      </c>
      <c r="C67" s="81"/>
      <c r="D67" s="81"/>
      <c r="E67" s="52"/>
      <c r="F67" s="48"/>
      <c r="G67" s="49"/>
    </row>
    <row r="68" spans="1:7" ht="54.75" hidden="1" customHeight="1" x14ac:dyDescent="0.35">
      <c r="A68" s="100">
        <v>24061600</v>
      </c>
      <c r="B68" s="36" t="s">
        <v>70</v>
      </c>
      <c r="C68" s="82"/>
      <c r="D68" s="83"/>
      <c r="E68" s="84"/>
      <c r="F68" s="48">
        <f>SUM(E68-D68)</f>
        <v>0</v>
      </c>
      <c r="G68" s="49"/>
    </row>
    <row r="69" spans="1:7" ht="76.5" customHeight="1" x14ac:dyDescent="0.35">
      <c r="A69" s="100">
        <v>24062100</v>
      </c>
      <c r="B69" s="40" t="s">
        <v>48</v>
      </c>
      <c r="C69" s="82"/>
      <c r="D69" s="83"/>
      <c r="E69" s="84">
        <v>297.2</v>
      </c>
      <c r="F69" s="48">
        <f>SUM(E69-D69)</f>
        <v>297.2</v>
      </c>
      <c r="G69" s="49"/>
    </row>
    <row r="70" spans="1:7" ht="35.25" customHeight="1" x14ac:dyDescent="0.35">
      <c r="A70" s="100">
        <v>25000000</v>
      </c>
      <c r="B70" s="40" t="s">
        <v>67</v>
      </c>
      <c r="C70" s="85">
        <v>8392.7999999999993</v>
      </c>
      <c r="D70" s="86">
        <v>8392.7999999999993</v>
      </c>
      <c r="E70" s="86">
        <v>20759</v>
      </c>
      <c r="F70" s="48">
        <f>SUM(E70-D70)</f>
        <v>12366.2</v>
      </c>
      <c r="G70" s="49">
        <f>SUM(E70/D70)</f>
        <v>2.4734296063292347</v>
      </c>
    </row>
    <row r="71" spans="1:7" ht="78" customHeight="1" x14ac:dyDescent="0.35">
      <c r="A71" s="100">
        <v>41033300</v>
      </c>
      <c r="B71" s="40" t="s">
        <v>81</v>
      </c>
      <c r="C71" s="87"/>
      <c r="D71" s="87">
        <v>5865.1</v>
      </c>
      <c r="E71" s="86">
        <v>5865.1</v>
      </c>
      <c r="F71" s="48">
        <f>SUM(E71-D71)</f>
        <v>0</v>
      </c>
      <c r="G71" s="49">
        <f>SUM(E71/D71)</f>
        <v>1</v>
      </c>
    </row>
    <row r="72" spans="1:7" ht="78" customHeight="1" x14ac:dyDescent="0.35">
      <c r="A72" s="100">
        <v>41051100</v>
      </c>
      <c r="B72" s="40" t="s">
        <v>23</v>
      </c>
      <c r="C72" s="87"/>
      <c r="D72" s="87">
        <v>6617.6</v>
      </c>
      <c r="E72" s="86">
        <v>2278.8000000000002</v>
      </c>
      <c r="F72" s="48">
        <f>SUM(E72-D72)</f>
        <v>-4338.8</v>
      </c>
      <c r="G72" s="49">
        <f>SUM(E72/D72)</f>
        <v>0.34435444874274662</v>
      </c>
    </row>
    <row r="73" spans="1:7" ht="27.6" customHeight="1" x14ac:dyDescent="0.35">
      <c r="A73" s="100"/>
      <c r="B73" s="16" t="s">
        <v>18</v>
      </c>
      <c r="C73" s="55"/>
      <c r="D73" s="55"/>
      <c r="E73" s="55">
        <f>SUM(E74:E77)</f>
        <v>196.1</v>
      </c>
      <c r="F73" s="55">
        <f>SUM(F74:F77)</f>
        <v>196.1</v>
      </c>
      <c r="G73" s="57"/>
    </row>
    <row r="74" spans="1:7" ht="104.25" customHeight="1" x14ac:dyDescent="0.35">
      <c r="A74" s="100">
        <v>24110900</v>
      </c>
      <c r="B74" s="35" t="s">
        <v>27</v>
      </c>
      <c r="C74" s="55"/>
      <c r="D74" s="55"/>
      <c r="E74" s="46">
        <v>2.1</v>
      </c>
      <c r="F74" s="48">
        <f>SUM(E74-D74)</f>
        <v>2.1</v>
      </c>
      <c r="G74" s="45"/>
    </row>
    <row r="75" spans="1:7" ht="52.15" customHeight="1" x14ac:dyDescent="0.35">
      <c r="A75" s="100">
        <v>24170000</v>
      </c>
      <c r="B75" s="35" t="s">
        <v>76</v>
      </c>
      <c r="C75" s="55"/>
      <c r="D75" s="55"/>
      <c r="E75" s="46">
        <v>90.3</v>
      </c>
      <c r="F75" s="48">
        <f>SUM(E75-D75)</f>
        <v>90.3</v>
      </c>
      <c r="G75" s="45"/>
    </row>
    <row r="76" spans="1:7" ht="126" customHeight="1" x14ac:dyDescent="0.35">
      <c r="A76" s="100">
        <v>33010100</v>
      </c>
      <c r="B76" s="41" t="s">
        <v>56</v>
      </c>
      <c r="C76" s="88"/>
      <c r="D76" s="88"/>
      <c r="E76" s="46">
        <v>103.7</v>
      </c>
      <c r="F76" s="48">
        <f>SUM(E76-D76)</f>
        <v>103.7</v>
      </c>
      <c r="G76" s="49"/>
    </row>
    <row r="77" spans="1:7" ht="1.1499999999999999" hidden="1" customHeight="1" x14ac:dyDescent="0.35">
      <c r="A77" s="13">
        <v>33010200</v>
      </c>
      <c r="B77" s="30" t="s">
        <v>57</v>
      </c>
      <c r="C77" s="89"/>
      <c r="D77" s="51"/>
      <c r="E77" s="46"/>
      <c r="F77" s="48">
        <f>SUM(E77-D77)</f>
        <v>0</v>
      </c>
      <c r="G77" s="49"/>
    </row>
    <row r="78" spans="1:7" ht="34.5" customHeight="1" x14ac:dyDescent="0.35">
      <c r="A78" s="14"/>
      <c r="B78" s="16" t="s">
        <v>19</v>
      </c>
      <c r="C78" s="76">
        <f>SUM(C66:C73)</f>
        <v>9275.7999999999993</v>
      </c>
      <c r="D78" s="76">
        <f>SUM(D66:D73)</f>
        <v>21758.5</v>
      </c>
      <c r="E78" s="76">
        <f>SUM(E66:E73)</f>
        <v>30372.799999999999</v>
      </c>
      <c r="F78" s="76">
        <f>SUM(F66:F73)</f>
        <v>8614.3000000000011</v>
      </c>
      <c r="G78" s="45">
        <f>SUM(E78/D78)</f>
        <v>1.395905048601696</v>
      </c>
    </row>
    <row r="79" spans="1:7" ht="39.6" customHeight="1" thickBot="1" x14ac:dyDescent="0.4">
      <c r="A79" s="15"/>
      <c r="B79" s="42" t="s">
        <v>20</v>
      </c>
      <c r="C79" s="90">
        <f>SUM(C64,C78)</f>
        <v>955275.80000000016</v>
      </c>
      <c r="D79" s="90">
        <f>SUM(D64,D78)</f>
        <v>1059415.1000000001</v>
      </c>
      <c r="E79" s="90">
        <f>SUM(E64,E78)</f>
        <v>1113231.8</v>
      </c>
      <c r="F79" s="90">
        <f>SUM(F64,F78)</f>
        <v>53816.700000000004</v>
      </c>
      <c r="G79" s="91">
        <f>SUM(E79/D79)</f>
        <v>1.0507985019280921</v>
      </c>
    </row>
    <row r="80" spans="1:7" ht="12.75" customHeight="1" x14ac:dyDescent="0.35">
      <c r="A80" s="3"/>
      <c r="B80" s="3"/>
      <c r="C80" s="3"/>
      <c r="D80" s="4"/>
      <c r="E80" s="5"/>
      <c r="F80" s="6"/>
      <c r="G80" s="3"/>
    </row>
    <row r="81" spans="1:7" ht="141.6" customHeight="1" x14ac:dyDescent="0.3">
      <c r="A81" s="7"/>
      <c r="C81" s="7"/>
      <c r="D81" s="8"/>
      <c r="E81" s="9"/>
      <c r="F81" s="10"/>
      <c r="G81" s="7"/>
    </row>
    <row r="82" spans="1:7" ht="44.25" customHeight="1" x14ac:dyDescent="0.45">
      <c r="A82" s="104" t="s">
        <v>60</v>
      </c>
      <c r="B82" s="104"/>
      <c r="C82" s="104"/>
      <c r="D82" s="104"/>
      <c r="E82" s="104"/>
      <c r="F82" s="104"/>
      <c r="G82" s="104"/>
    </row>
    <row r="86" spans="1:7" x14ac:dyDescent="0.2">
      <c r="B86" t="s">
        <v>49</v>
      </c>
    </row>
  </sheetData>
  <mergeCells count="23">
    <mergeCell ref="D1:G1"/>
    <mergeCell ref="D3:G3"/>
    <mergeCell ref="E4:G4"/>
    <mergeCell ref="D2:G2"/>
    <mergeCell ref="F7:G7"/>
    <mergeCell ref="A5:G5"/>
    <mergeCell ref="A6:G6"/>
    <mergeCell ref="B7:E7"/>
    <mergeCell ref="A82:G82"/>
    <mergeCell ref="A65:G65"/>
    <mergeCell ref="A8:A9"/>
    <mergeCell ref="B8:B9"/>
    <mergeCell ref="C8:C9"/>
    <mergeCell ref="A50:A51"/>
    <mergeCell ref="B50:B51"/>
    <mergeCell ref="C50:C51"/>
    <mergeCell ref="D50:D51"/>
    <mergeCell ref="E50:E51"/>
    <mergeCell ref="F50:F51"/>
    <mergeCell ref="G50:G51"/>
    <mergeCell ref="D8:D9"/>
    <mergeCell ref="E8:E9"/>
    <mergeCell ref="F8:G8"/>
  </mergeCells>
  <conditionalFormatting sqref="A1:XFD50 H51:XFD51 A52:XFD1048576">
    <cfRule type="cellIs" dxfId="21" priority="65" operator="equal">
      <formula>0</formula>
    </cfRule>
  </conditionalFormatting>
  <conditionalFormatting sqref="C53">
    <cfRule type="containsErrors" dxfId="20" priority="33">
      <formula>ISERROR(C53)</formula>
    </cfRule>
    <cfRule type="cellIs" dxfId="19" priority="34" operator="equal">
      <formula>0</formula>
    </cfRule>
  </conditionalFormatting>
  <conditionalFormatting sqref="C12:E15">
    <cfRule type="containsErrors" dxfId="18" priority="3">
      <formula>ISERROR(C12)</formula>
    </cfRule>
    <cfRule type="cellIs" dxfId="17" priority="4" operator="equal">
      <formula>0</formula>
    </cfRule>
  </conditionalFormatting>
  <conditionalFormatting sqref="C18:E22">
    <cfRule type="containsErrors" dxfId="16" priority="53">
      <formula>ISERROR(C18)</formula>
    </cfRule>
    <cfRule type="cellIs" dxfId="15" priority="54" operator="equal">
      <formula>0</formula>
    </cfRule>
  </conditionalFormatting>
  <conditionalFormatting sqref="C24:E37">
    <cfRule type="containsErrors" dxfId="14" priority="41">
      <formula>ISERROR(C24)</formula>
    </cfRule>
    <cfRule type="cellIs" dxfId="13" priority="42" operator="equal">
      <formula>0</formula>
    </cfRule>
  </conditionalFormatting>
  <conditionalFormatting sqref="C45:E45">
    <cfRule type="containsErrors" dxfId="12" priority="37">
      <formula>ISERROR(C45)</formula>
    </cfRule>
    <cfRule type="cellIs" dxfId="11" priority="38" operator="equal">
      <formula>0</formula>
    </cfRule>
  </conditionalFormatting>
  <conditionalFormatting sqref="C66:E66">
    <cfRule type="containsErrors" dxfId="10" priority="31">
      <formula>ISERROR(C66)</formula>
    </cfRule>
    <cfRule type="cellIs" dxfId="9" priority="32" operator="equal">
      <formula>0</formula>
    </cfRule>
  </conditionalFormatting>
  <conditionalFormatting sqref="C70:E71">
    <cfRule type="containsErrors" dxfId="8" priority="27">
      <formula>ISERROR(C70)</formula>
    </cfRule>
    <cfRule type="cellIs" dxfId="7" priority="28" operator="equal">
      <formula>0</formula>
    </cfRule>
  </conditionalFormatting>
  <conditionalFormatting sqref="D53:E63">
    <cfRule type="containsErrors" dxfId="6" priority="35">
      <formula>ISERROR(D53)</formula>
    </cfRule>
    <cfRule type="cellIs" dxfId="5" priority="36" operator="equal">
      <formula>0</formula>
    </cfRule>
  </conditionalFormatting>
  <conditionalFormatting sqref="E69">
    <cfRule type="containsErrors" dxfId="4" priority="29">
      <formula>ISERROR(E69)</formula>
    </cfRule>
    <cfRule type="cellIs" dxfId="3" priority="30" operator="equal">
      <formula>0</formula>
    </cfRule>
  </conditionalFormatting>
  <conditionalFormatting sqref="E71:E72">
    <cfRule type="cellIs" dxfId="2" priority="2" operator="equal">
      <formula>0</formula>
    </cfRule>
    <cfRule type="containsErrors" dxfId="1" priority="1">
      <formula>ISERROR(E71)</formula>
    </cfRule>
  </conditionalFormatting>
  <conditionalFormatting sqref="F41 F43:F44 F46:F49">
    <cfRule type="cellIs" dxfId="0" priority="63" operator="equal">
      <formula>0</formula>
    </cfRule>
  </conditionalFormatting>
  <pageMargins left="1.1811023622047245" right="0.39370078740157483" top="0.78740157480314965" bottom="1.1811023622047245" header="0" footer="0"/>
  <pageSetup paperSize="9" scale="43" fitToHeight="3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Novak</cp:lastModifiedBy>
  <cp:lastPrinted>2025-02-06T12:58:02Z</cp:lastPrinted>
  <dcterms:created xsi:type="dcterms:W3CDTF">2004-10-20T06:45:28Z</dcterms:created>
  <dcterms:modified xsi:type="dcterms:W3CDTF">2025-02-11T08:11:42Z</dcterms:modified>
</cp:coreProperties>
</file>