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49084FDC-65D4-4D0C-BEF6-97751DA172C7}" xr6:coauthVersionLast="47" xr6:coauthVersionMax="47" xr10:uidLastSave="{00000000-0000-0000-0000-000000000000}"/>
  <bookViews>
    <workbookView xWindow="-120" yWindow="-120" windowWidth="29040" windowHeight="15840" tabRatio="551" xr2:uid="{00000000-000D-0000-FFFF-FFFF00000000}"/>
  </bookViews>
  <sheets>
    <sheet name="дод2" sheetId="23" r:id="rId1"/>
  </sheets>
  <definedNames>
    <definedName name="_xlnm._FilterDatabase" localSheetId="0" hidden="1">дод2!$A$10:$GN$231</definedName>
    <definedName name="_xlnm.Print_Titles" localSheetId="0">дод2!$7:$10</definedName>
    <definedName name="_xlnm.Print_Area" localSheetId="0">дод2!$A$1:$W$237</definedName>
  </definedNames>
  <calcPr calcId="181029"/>
</workbook>
</file>

<file path=xl/calcChain.xml><?xml version="1.0" encoding="utf-8"?>
<calcChain xmlns="http://schemas.openxmlformats.org/spreadsheetml/2006/main">
  <c r="U230" i="23" l="1"/>
  <c r="T230" i="23"/>
  <c r="W230" i="23" s="1"/>
  <c r="R230" i="23"/>
  <c r="Q230" i="23"/>
  <c r="P230" i="23"/>
  <c r="K230" i="23"/>
  <c r="J230" i="23"/>
  <c r="U229" i="23"/>
  <c r="T229" i="23"/>
  <c r="R229" i="23"/>
  <c r="Q229" i="23"/>
  <c r="P229" i="23"/>
  <c r="K229" i="23"/>
  <c r="J229" i="23"/>
  <c r="U228" i="23"/>
  <c r="T228" i="23"/>
  <c r="R228" i="23"/>
  <c r="Q228" i="23"/>
  <c r="P228" i="23"/>
  <c r="K228" i="23"/>
  <c r="J228" i="23"/>
  <c r="U227" i="23"/>
  <c r="T227" i="23"/>
  <c r="S227" i="23"/>
  <c r="R227" i="23"/>
  <c r="Q227" i="23"/>
  <c r="P227" i="23"/>
  <c r="K227" i="23"/>
  <c r="J227" i="23"/>
  <c r="U225" i="23"/>
  <c r="T225" i="23"/>
  <c r="S225" i="23"/>
  <c r="R225" i="23"/>
  <c r="Q225" i="23"/>
  <c r="P225" i="23"/>
  <c r="K225" i="23"/>
  <c r="J225" i="23"/>
  <c r="U224" i="23"/>
  <c r="W224" i="23" s="1"/>
  <c r="T224" i="23"/>
  <c r="S224" i="23"/>
  <c r="R224" i="23"/>
  <c r="Q224" i="23"/>
  <c r="P224" i="23"/>
  <c r="K224" i="23"/>
  <c r="J224" i="23"/>
  <c r="U223" i="23"/>
  <c r="T223" i="23"/>
  <c r="S223" i="23"/>
  <c r="R223" i="23"/>
  <c r="Q223" i="23"/>
  <c r="P223" i="23"/>
  <c r="K223" i="23"/>
  <c r="J223" i="23"/>
  <c r="U222" i="23"/>
  <c r="T222" i="23"/>
  <c r="S222" i="23"/>
  <c r="R222" i="23"/>
  <c r="Q222" i="23"/>
  <c r="P222" i="23"/>
  <c r="K222" i="23"/>
  <c r="J222" i="23"/>
  <c r="U221" i="23"/>
  <c r="V221" i="23" s="1"/>
  <c r="T221" i="23"/>
  <c r="S221" i="23"/>
  <c r="R221" i="23"/>
  <c r="Q221" i="23"/>
  <c r="P221" i="23"/>
  <c r="K221" i="23"/>
  <c r="J221" i="23"/>
  <c r="U220" i="23"/>
  <c r="T220" i="23"/>
  <c r="S220" i="23"/>
  <c r="R220" i="23"/>
  <c r="Q220" i="23"/>
  <c r="P220" i="23"/>
  <c r="K220" i="23"/>
  <c r="J220" i="23"/>
  <c r="U219" i="23"/>
  <c r="T219" i="23"/>
  <c r="S219" i="23"/>
  <c r="R219" i="23"/>
  <c r="Q219" i="23"/>
  <c r="P219" i="23"/>
  <c r="K219" i="23"/>
  <c r="J219" i="23"/>
  <c r="U218" i="23"/>
  <c r="T218" i="23"/>
  <c r="V218" i="23" s="1"/>
  <c r="S218" i="23"/>
  <c r="R218" i="23"/>
  <c r="Q218" i="23"/>
  <c r="P218" i="23"/>
  <c r="K218" i="23"/>
  <c r="J218" i="23"/>
  <c r="U217" i="23"/>
  <c r="T217" i="23"/>
  <c r="S217" i="23"/>
  <c r="R217" i="23"/>
  <c r="Q217" i="23"/>
  <c r="P217" i="23"/>
  <c r="K217" i="23"/>
  <c r="J217" i="23"/>
  <c r="U216" i="23"/>
  <c r="T216" i="23"/>
  <c r="S216" i="23"/>
  <c r="R216" i="23"/>
  <c r="Q216" i="23"/>
  <c r="P216" i="23"/>
  <c r="K216" i="23"/>
  <c r="J216" i="23"/>
  <c r="U215" i="23"/>
  <c r="T215" i="23"/>
  <c r="S215" i="23"/>
  <c r="R215" i="23"/>
  <c r="Q215" i="23"/>
  <c r="P215" i="23"/>
  <c r="K215" i="23"/>
  <c r="J215" i="23"/>
  <c r="U214" i="23"/>
  <c r="T214" i="23"/>
  <c r="S214" i="23"/>
  <c r="R214" i="23"/>
  <c r="Q214" i="23"/>
  <c r="P214" i="23"/>
  <c r="K214" i="23"/>
  <c r="J214" i="23"/>
  <c r="U213" i="23"/>
  <c r="T213" i="23"/>
  <c r="S213" i="23"/>
  <c r="R213" i="23"/>
  <c r="Q213" i="23"/>
  <c r="P213" i="23"/>
  <c r="K213" i="23"/>
  <c r="J213" i="23"/>
  <c r="U212" i="23"/>
  <c r="T212" i="23"/>
  <c r="S212" i="23"/>
  <c r="R212" i="23"/>
  <c r="Q212" i="23"/>
  <c r="P212" i="23"/>
  <c r="K212" i="23"/>
  <c r="J212" i="23"/>
  <c r="U211" i="23"/>
  <c r="T211" i="23"/>
  <c r="S211" i="23"/>
  <c r="R211" i="23"/>
  <c r="Q211" i="23"/>
  <c r="P211" i="23"/>
  <c r="K211" i="23"/>
  <c r="J211" i="23"/>
  <c r="U210" i="23"/>
  <c r="T210" i="23"/>
  <c r="S210" i="23"/>
  <c r="R210" i="23"/>
  <c r="Q210" i="23"/>
  <c r="P210" i="23"/>
  <c r="K210" i="23"/>
  <c r="J210" i="23"/>
  <c r="U209" i="23"/>
  <c r="T209" i="23"/>
  <c r="W209" i="23" s="1"/>
  <c r="S209" i="23"/>
  <c r="R209" i="23"/>
  <c r="Q209" i="23"/>
  <c r="P209" i="23"/>
  <c r="K209" i="23"/>
  <c r="J209" i="23"/>
  <c r="U208" i="23"/>
  <c r="T208" i="23"/>
  <c r="S208" i="23"/>
  <c r="R208" i="23"/>
  <c r="Q208" i="23"/>
  <c r="P208" i="23"/>
  <c r="K208" i="23"/>
  <c r="J208" i="23"/>
  <c r="U207" i="23"/>
  <c r="T207" i="23"/>
  <c r="S207" i="23"/>
  <c r="R207" i="23"/>
  <c r="Q207" i="23"/>
  <c r="P207" i="23"/>
  <c r="K207" i="23"/>
  <c r="J207" i="23"/>
  <c r="U206" i="23"/>
  <c r="T206" i="23"/>
  <c r="S206" i="23"/>
  <c r="R206" i="23"/>
  <c r="Q206" i="23"/>
  <c r="P206" i="23"/>
  <c r="K206" i="23"/>
  <c r="J206" i="23"/>
  <c r="U205" i="23"/>
  <c r="T205" i="23"/>
  <c r="S205" i="23"/>
  <c r="R205" i="23"/>
  <c r="Q205" i="23"/>
  <c r="P205" i="23"/>
  <c r="K205" i="23"/>
  <c r="J205" i="23"/>
  <c r="U204" i="23"/>
  <c r="T204" i="23"/>
  <c r="S204" i="23"/>
  <c r="R204" i="23"/>
  <c r="Q204" i="23"/>
  <c r="P204" i="23"/>
  <c r="K204" i="23"/>
  <c r="J204" i="23"/>
  <c r="U203" i="23"/>
  <c r="T203" i="23"/>
  <c r="S203" i="23"/>
  <c r="R203" i="23"/>
  <c r="Q203" i="23"/>
  <c r="P203" i="23"/>
  <c r="K203" i="23"/>
  <c r="J203" i="23"/>
  <c r="U202" i="23"/>
  <c r="T202" i="23"/>
  <c r="S202" i="23"/>
  <c r="R202" i="23"/>
  <c r="Q202" i="23"/>
  <c r="P202" i="23"/>
  <c r="K202" i="23"/>
  <c r="J202" i="23"/>
  <c r="U201" i="23"/>
  <c r="T201" i="23"/>
  <c r="S201" i="23"/>
  <c r="R201" i="23"/>
  <c r="Q201" i="23"/>
  <c r="P201" i="23"/>
  <c r="K201" i="23"/>
  <c r="J201" i="23"/>
  <c r="U200" i="23"/>
  <c r="T200" i="23"/>
  <c r="S200" i="23"/>
  <c r="R200" i="23"/>
  <c r="Q200" i="23"/>
  <c r="P200" i="23"/>
  <c r="K200" i="23"/>
  <c r="J200" i="23"/>
  <c r="U199" i="23"/>
  <c r="T199" i="23"/>
  <c r="S199" i="23"/>
  <c r="R199" i="23"/>
  <c r="Q199" i="23"/>
  <c r="P199" i="23"/>
  <c r="K199" i="23"/>
  <c r="J199" i="23"/>
  <c r="U198" i="23"/>
  <c r="T198" i="23"/>
  <c r="S198" i="23"/>
  <c r="R198" i="23"/>
  <c r="Q198" i="23"/>
  <c r="P198" i="23"/>
  <c r="K198" i="23"/>
  <c r="J198" i="23"/>
  <c r="U197" i="23"/>
  <c r="T197" i="23"/>
  <c r="S197" i="23"/>
  <c r="R197" i="23"/>
  <c r="Q197" i="23"/>
  <c r="P197" i="23"/>
  <c r="K197" i="23"/>
  <c r="J197" i="23"/>
  <c r="U196" i="23"/>
  <c r="T196" i="23"/>
  <c r="S196" i="23"/>
  <c r="R196" i="23"/>
  <c r="Q196" i="23"/>
  <c r="P196" i="23"/>
  <c r="K196" i="23"/>
  <c r="J196" i="23"/>
  <c r="U195" i="23"/>
  <c r="T195" i="23"/>
  <c r="S195" i="23"/>
  <c r="R195" i="23"/>
  <c r="Q195" i="23"/>
  <c r="P195" i="23"/>
  <c r="K195" i="23"/>
  <c r="J195" i="23"/>
  <c r="U194" i="23"/>
  <c r="T194" i="23"/>
  <c r="S194" i="23"/>
  <c r="R194" i="23"/>
  <c r="Q194" i="23"/>
  <c r="P194" i="23"/>
  <c r="K194" i="23"/>
  <c r="J194" i="23"/>
  <c r="U193" i="23"/>
  <c r="T193" i="23"/>
  <c r="S193" i="23"/>
  <c r="R193" i="23"/>
  <c r="Q193" i="23"/>
  <c r="P193" i="23"/>
  <c r="K193" i="23"/>
  <c r="J193" i="23"/>
  <c r="U192" i="23"/>
  <c r="T192" i="23"/>
  <c r="S192" i="23"/>
  <c r="R192" i="23"/>
  <c r="Q192" i="23"/>
  <c r="P192" i="23"/>
  <c r="K192" i="23"/>
  <c r="J192" i="23"/>
  <c r="U191" i="23"/>
  <c r="T191" i="23"/>
  <c r="S191" i="23"/>
  <c r="R191" i="23"/>
  <c r="Q191" i="23"/>
  <c r="P191" i="23"/>
  <c r="K191" i="23"/>
  <c r="J191" i="23"/>
  <c r="U190" i="23"/>
  <c r="T190" i="23"/>
  <c r="S190" i="23"/>
  <c r="R190" i="23"/>
  <c r="Q190" i="23"/>
  <c r="P190" i="23"/>
  <c r="K190" i="23"/>
  <c r="J190" i="23"/>
  <c r="U189" i="23"/>
  <c r="T189" i="23"/>
  <c r="S189" i="23"/>
  <c r="R189" i="23"/>
  <c r="Q189" i="23"/>
  <c r="P189" i="23"/>
  <c r="K189" i="23"/>
  <c r="J189" i="23"/>
  <c r="U188" i="23"/>
  <c r="T188" i="23"/>
  <c r="S188" i="23"/>
  <c r="R188" i="23"/>
  <c r="Q188" i="23"/>
  <c r="P188" i="23"/>
  <c r="K188" i="23"/>
  <c r="J188" i="23"/>
  <c r="U187" i="23"/>
  <c r="W187" i="23" s="1"/>
  <c r="T187" i="23"/>
  <c r="S187" i="23"/>
  <c r="R187" i="23"/>
  <c r="Q187" i="23"/>
  <c r="P187" i="23"/>
  <c r="K187" i="23"/>
  <c r="J187" i="23"/>
  <c r="U186" i="23"/>
  <c r="T186" i="23"/>
  <c r="S186" i="23"/>
  <c r="R186" i="23"/>
  <c r="Q186" i="23"/>
  <c r="P186" i="23"/>
  <c r="K186" i="23"/>
  <c r="J186" i="23"/>
  <c r="U185" i="23"/>
  <c r="T185" i="23"/>
  <c r="S185" i="23"/>
  <c r="R185" i="23"/>
  <c r="Q185" i="23"/>
  <c r="P185" i="23"/>
  <c r="K185" i="23"/>
  <c r="J185" i="23"/>
  <c r="U184" i="23"/>
  <c r="T184" i="23"/>
  <c r="S184" i="23"/>
  <c r="R184" i="23"/>
  <c r="Q184" i="23"/>
  <c r="P184" i="23"/>
  <c r="K184" i="23"/>
  <c r="J184" i="23"/>
  <c r="U183" i="23"/>
  <c r="T183" i="23"/>
  <c r="S183" i="23"/>
  <c r="R183" i="23"/>
  <c r="Q183" i="23"/>
  <c r="P183" i="23"/>
  <c r="K183" i="23"/>
  <c r="J183" i="23"/>
  <c r="U182" i="23"/>
  <c r="T182" i="23"/>
  <c r="S182" i="23"/>
  <c r="R182" i="23"/>
  <c r="Q182" i="23"/>
  <c r="P182" i="23"/>
  <c r="K182" i="23"/>
  <c r="J182" i="23"/>
  <c r="U181" i="23"/>
  <c r="T181" i="23"/>
  <c r="S181" i="23"/>
  <c r="R181" i="23"/>
  <c r="Q181" i="23"/>
  <c r="P181" i="23"/>
  <c r="K181" i="23"/>
  <c r="J181" i="23"/>
  <c r="U180" i="23"/>
  <c r="T180" i="23"/>
  <c r="S180" i="23"/>
  <c r="R180" i="23"/>
  <c r="Q180" i="23"/>
  <c r="P180" i="23"/>
  <c r="K180" i="23"/>
  <c r="J180" i="23"/>
  <c r="U179" i="23"/>
  <c r="T179" i="23"/>
  <c r="S179" i="23"/>
  <c r="R179" i="23"/>
  <c r="Q179" i="23"/>
  <c r="P179" i="23"/>
  <c r="K179" i="23"/>
  <c r="J179" i="23"/>
  <c r="U178" i="23"/>
  <c r="T178" i="23"/>
  <c r="S178" i="23"/>
  <c r="R178" i="23"/>
  <c r="Q178" i="23"/>
  <c r="P178" i="23"/>
  <c r="K178" i="23"/>
  <c r="J178" i="23"/>
  <c r="U177" i="23"/>
  <c r="T177" i="23"/>
  <c r="S177" i="23"/>
  <c r="R177" i="23"/>
  <c r="Q177" i="23"/>
  <c r="P177" i="23"/>
  <c r="K177" i="23"/>
  <c r="J177" i="23"/>
  <c r="U176" i="23"/>
  <c r="T176" i="23"/>
  <c r="S176" i="23"/>
  <c r="R176" i="23"/>
  <c r="Q176" i="23"/>
  <c r="P176" i="23"/>
  <c r="K176" i="23"/>
  <c r="J176" i="23"/>
  <c r="U175" i="23"/>
  <c r="T175" i="23"/>
  <c r="S175" i="23"/>
  <c r="R175" i="23"/>
  <c r="Q175" i="23"/>
  <c r="P175" i="23"/>
  <c r="K175" i="23"/>
  <c r="J175" i="23"/>
  <c r="O174" i="23"/>
  <c r="N174" i="23"/>
  <c r="M174" i="23"/>
  <c r="L174" i="23"/>
  <c r="H174" i="23"/>
  <c r="U174" i="23" s="1"/>
  <c r="G174" i="23"/>
  <c r="F174" i="23"/>
  <c r="U173" i="23"/>
  <c r="T173" i="23"/>
  <c r="S173" i="23"/>
  <c r="R173" i="23"/>
  <c r="Q173" i="23"/>
  <c r="P173" i="23"/>
  <c r="K173" i="23"/>
  <c r="J173" i="23"/>
  <c r="U172" i="23"/>
  <c r="T172" i="23"/>
  <c r="S172" i="23"/>
  <c r="R172" i="23"/>
  <c r="Q172" i="23"/>
  <c r="P172" i="23"/>
  <c r="K172" i="23"/>
  <c r="J172" i="23"/>
  <c r="U171" i="23"/>
  <c r="T171" i="23"/>
  <c r="S171" i="23"/>
  <c r="R171" i="23"/>
  <c r="Q171" i="23"/>
  <c r="P171" i="23"/>
  <c r="K171" i="23"/>
  <c r="J171" i="23"/>
  <c r="U170" i="23"/>
  <c r="T170" i="23"/>
  <c r="S170" i="23"/>
  <c r="R170" i="23"/>
  <c r="Q170" i="23"/>
  <c r="P170" i="23"/>
  <c r="K170" i="23"/>
  <c r="J170" i="23"/>
  <c r="U169" i="23"/>
  <c r="T169" i="23"/>
  <c r="S169" i="23"/>
  <c r="R169" i="23"/>
  <c r="Q169" i="23"/>
  <c r="P169" i="23"/>
  <c r="K169" i="23"/>
  <c r="J169" i="23"/>
  <c r="U168" i="23"/>
  <c r="T168" i="23"/>
  <c r="S168" i="23"/>
  <c r="R168" i="23"/>
  <c r="Q168" i="23"/>
  <c r="P168" i="23"/>
  <c r="K168" i="23"/>
  <c r="J168" i="23"/>
  <c r="U167" i="23"/>
  <c r="V167" i="23" s="1"/>
  <c r="T167" i="23"/>
  <c r="S167" i="23"/>
  <c r="R167" i="23"/>
  <c r="Q167" i="23"/>
  <c r="P167" i="23"/>
  <c r="K167" i="23"/>
  <c r="J167" i="23"/>
  <c r="U166" i="23"/>
  <c r="T166" i="23"/>
  <c r="S166" i="23"/>
  <c r="R166" i="23"/>
  <c r="Q166" i="23"/>
  <c r="P166" i="23"/>
  <c r="K166" i="23"/>
  <c r="J166" i="23"/>
  <c r="U165" i="23"/>
  <c r="T165" i="23"/>
  <c r="S165" i="23"/>
  <c r="R165" i="23"/>
  <c r="Q165" i="23"/>
  <c r="P165" i="23"/>
  <c r="K165" i="23"/>
  <c r="J165" i="23"/>
  <c r="U164" i="23"/>
  <c r="T164" i="23"/>
  <c r="S164" i="23"/>
  <c r="R164" i="23"/>
  <c r="Q164" i="23"/>
  <c r="P164" i="23"/>
  <c r="K164" i="23"/>
  <c r="J164" i="23"/>
  <c r="U163" i="23"/>
  <c r="T163" i="23"/>
  <c r="S163" i="23"/>
  <c r="R163" i="23"/>
  <c r="Q163" i="23"/>
  <c r="P163" i="23"/>
  <c r="K163" i="23"/>
  <c r="J163" i="23"/>
  <c r="U162" i="23"/>
  <c r="T162" i="23"/>
  <c r="S162" i="23"/>
  <c r="R162" i="23"/>
  <c r="Q162" i="23"/>
  <c r="P162" i="23"/>
  <c r="K162" i="23"/>
  <c r="J162" i="23"/>
  <c r="U161" i="23"/>
  <c r="V161" i="23" s="1"/>
  <c r="T161" i="23"/>
  <c r="S161" i="23"/>
  <c r="R161" i="23"/>
  <c r="Q161" i="23"/>
  <c r="P161" i="23"/>
  <c r="K161" i="23"/>
  <c r="J161" i="23"/>
  <c r="U160" i="23"/>
  <c r="T160" i="23"/>
  <c r="W160" i="23" s="1"/>
  <c r="S160" i="23"/>
  <c r="R160" i="23"/>
  <c r="Q160" i="23"/>
  <c r="P160" i="23"/>
  <c r="K160" i="23"/>
  <c r="J160" i="23"/>
  <c r="U159" i="23"/>
  <c r="T159" i="23"/>
  <c r="V159" i="23" s="1"/>
  <c r="S159" i="23"/>
  <c r="R159" i="23"/>
  <c r="Q159" i="23"/>
  <c r="P159" i="23"/>
  <c r="K159" i="23"/>
  <c r="J159" i="23"/>
  <c r="U158" i="23"/>
  <c r="T158" i="23"/>
  <c r="S158" i="23"/>
  <c r="R158" i="23"/>
  <c r="Q158" i="23"/>
  <c r="P158" i="23"/>
  <c r="K158" i="23"/>
  <c r="J158" i="23"/>
  <c r="U157" i="23"/>
  <c r="T157" i="23"/>
  <c r="S157" i="23"/>
  <c r="R157" i="23"/>
  <c r="Q157" i="23"/>
  <c r="P157" i="23"/>
  <c r="K157" i="23"/>
  <c r="J157" i="23"/>
  <c r="O156" i="23"/>
  <c r="N156" i="23"/>
  <c r="M156" i="23"/>
  <c r="L156" i="23"/>
  <c r="H156" i="23"/>
  <c r="G156" i="23"/>
  <c r="F156" i="23"/>
  <c r="U155" i="23"/>
  <c r="T155" i="23"/>
  <c r="S155" i="23"/>
  <c r="R155" i="23"/>
  <c r="Q155" i="23"/>
  <c r="P155" i="23"/>
  <c r="K155" i="23"/>
  <c r="J155" i="23"/>
  <c r="U154" i="23"/>
  <c r="T154" i="23"/>
  <c r="S154" i="23"/>
  <c r="R154" i="23"/>
  <c r="Q154" i="23"/>
  <c r="P154" i="23"/>
  <c r="K154" i="23"/>
  <c r="J154" i="23"/>
  <c r="U153" i="23"/>
  <c r="T153" i="23"/>
  <c r="S153" i="23"/>
  <c r="R153" i="23"/>
  <c r="Q153" i="23"/>
  <c r="P153" i="23"/>
  <c r="K153" i="23"/>
  <c r="J153" i="23"/>
  <c r="U152" i="23"/>
  <c r="V152" i="23" s="1"/>
  <c r="T152" i="23"/>
  <c r="S152" i="23"/>
  <c r="R152" i="23"/>
  <c r="Q152" i="23"/>
  <c r="P152" i="23"/>
  <c r="K152" i="23"/>
  <c r="J152" i="23"/>
  <c r="U151" i="23"/>
  <c r="T151" i="23"/>
  <c r="S151" i="23"/>
  <c r="R151" i="23"/>
  <c r="Q151" i="23"/>
  <c r="P151" i="23"/>
  <c r="K151" i="23"/>
  <c r="J151" i="23"/>
  <c r="U150" i="23"/>
  <c r="T150" i="23"/>
  <c r="S150" i="23"/>
  <c r="R150" i="23"/>
  <c r="Q150" i="23"/>
  <c r="P150" i="23"/>
  <c r="K150" i="23"/>
  <c r="J150" i="23"/>
  <c r="U149" i="23"/>
  <c r="T149" i="23"/>
  <c r="S149" i="23"/>
  <c r="R149" i="23"/>
  <c r="Q149" i="23"/>
  <c r="P149" i="23"/>
  <c r="K149" i="23"/>
  <c r="J149" i="23"/>
  <c r="U148" i="23"/>
  <c r="T148" i="23"/>
  <c r="S148" i="23"/>
  <c r="R148" i="23"/>
  <c r="Q148" i="23"/>
  <c r="P148" i="23"/>
  <c r="K148" i="23"/>
  <c r="J148" i="23"/>
  <c r="U147" i="23"/>
  <c r="T147" i="23"/>
  <c r="S147" i="23"/>
  <c r="R147" i="23"/>
  <c r="Q147" i="23"/>
  <c r="P147" i="23"/>
  <c r="K147" i="23"/>
  <c r="J147" i="23"/>
  <c r="U146" i="23"/>
  <c r="T146" i="23"/>
  <c r="S146" i="23"/>
  <c r="R146" i="23"/>
  <c r="Q146" i="23"/>
  <c r="P146" i="23"/>
  <c r="K146" i="23"/>
  <c r="J146" i="23"/>
  <c r="U145" i="23"/>
  <c r="T145" i="23"/>
  <c r="S145" i="23"/>
  <c r="R145" i="23"/>
  <c r="Q145" i="23"/>
  <c r="P145" i="23"/>
  <c r="K145" i="23"/>
  <c r="J145" i="23"/>
  <c r="O144" i="23"/>
  <c r="N144" i="23"/>
  <c r="M144" i="23"/>
  <c r="L144" i="23"/>
  <c r="H144" i="23"/>
  <c r="G144" i="23"/>
  <c r="T144" i="23" s="1"/>
  <c r="F144" i="23"/>
  <c r="U143" i="23"/>
  <c r="T143" i="23"/>
  <c r="S143" i="23"/>
  <c r="R143" i="23"/>
  <c r="Q143" i="23"/>
  <c r="P143" i="23"/>
  <c r="K143" i="23"/>
  <c r="J143" i="23"/>
  <c r="U142" i="23"/>
  <c r="W142" i="23" s="1"/>
  <c r="T142" i="23"/>
  <c r="S142" i="23"/>
  <c r="R142" i="23"/>
  <c r="Q142" i="23"/>
  <c r="P142" i="23"/>
  <c r="K142" i="23"/>
  <c r="J142" i="23"/>
  <c r="U141" i="23"/>
  <c r="T141" i="23"/>
  <c r="S141" i="23"/>
  <c r="R141" i="23"/>
  <c r="Q141" i="23"/>
  <c r="P141" i="23"/>
  <c r="K141" i="23"/>
  <c r="J141" i="23"/>
  <c r="U140" i="23"/>
  <c r="T140" i="23"/>
  <c r="S140" i="23"/>
  <c r="R140" i="23"/>
  <c r="Q140" i="23"/>
  <c r="P140" i="23"/>
  <c r="K140" i="23"/>
  <c r="J140" i="23"/>
  <c r="U139" i="23"/>
  <c r="T139" i="23"/>
  <c r="S139" i="23"/>
  <c r="R139" i="23"/>
  <c r="Q139" i="23"/>
  <c r="P139" i="23"/>
  <c r="K139" i="23"/>
  <c r="J139" i="23"/>
  <c r="U138" i="23"/>
  <c r="T138" i="23"/>
  <c r="S138" i="23"/>
  <c r="R138" i="23"/>
  <c r="Q138" i="23"/>
  <c r="P138" i="23"/>
  <c r="K138" i="23"/>
  <c r="J138" i="23"/>
  <c r="U137" i="23"/>
  <c r="T137" i="23"/>
  <c r="V137" i="23" s="1"/>
  <c r="S137" i="23"/>
  <c r="R137" i="23"/>
  <c r="Q137" i="23"/>
  <c r="P137" i="23"/>
  <c r="K137" i="23"/>
  <c r="J137" i="23"/>
  <c r="U136" i="23"/>
  <c r="T136" i="23"/>
  <c r="S136" i="23"/>
  <c r="R136" i="23"/>
  <c r="Q136" i="23"/>
  <c r="P136" i="23"/>
  <c r="K136" i="23"/>
  <c r="J136" i="23"/>
  <c r="U135" i="23"/>
  <c r="T135" i="23"/>
  <c r="S135" i="23"/>
  <c r="R135" i="23"/>
  <c r="Q135" i="23"/>
  <c r="P135" i="23"/>
  <c r="K135" i="23"/>
  <c r="J135" i="23"/>
  <c r="U134" i="23"/>
  <c r="T134" i="23"/>
  <c r="S134" i="23"/>
  <c r="R134" i="23"/>
  <c r="Q134" i="23"/>
  <c r="P134" i="23"/>
  <c r="K134" i="23"/>
  <c r="J134" i="23"/>
  <c r="U133" i="23"/>
  <c r="T133" i="23"/>
  <c r="S133" i="23"/>
  <c r="R133" i="23"/>
  <c r="Q133" i="23"/>
  <c r="P133" i="23"/>
  <c r="K133" i="23"/>
  <c r="J133" i="23"/>
  <c r="U132" i="23"/>
  <c r="T132" i="23"/>
  <c r="S132" i="23"/>
  <c r="R132" i="23"/>
  <c r="Q132" i="23"/>
  <c r="P132" i="23"/>
  <c r="K132" i="23"/>
  <c r="J132" i="23"/>
  <c r="U131" i="23"/>
  <c r="T131" i="23"/>
  <c r="S131" i="23"/>
  <c r="R131" i="23"/>
  <c r="Q131" i="23"/>
  <c r="P131" i="23"/>
  <c r="K131" i="23"/>
  <c r="J131" i="23"/>
  <c r="U130" i="23"/>
  <c r="T130" i="23"/>
  <c r="S130" i="23"/>
  <c r="R130" i="23"/>
  <c r="Q130" i="23"/>
  <c r="P130" i="23"/>
  <c r="K130" i="23"/>
  <c r="J130" i="23"/>
  <c r="U129" i="23"/>
  <c r="T129" i="23"/>
  <c r="S129" i="23"/>
  <c r="R129" i="23"/>
  <c r="Q129" i="23"/>
  <c r="P129" i="23"/>
  <c r="K129" i="23"/>
  <c r="J129" i="23"/>
  <c r="U128" i="23"/>
  <c r="T128" i="23"/>
  <c r="S128" i="23"/>
  <c r="R128" i="23"/>
  <c r="Q128" i="23"/>
  <c r="P128" i="23"/>
  <c r="K128" i="23"/>
  <c r="J128" i="23"/>
  <c r="U127" i="23"/>
  <c r="T127" i="23"/>
  <c r="S127" i="23"/>
  <c r="R127" i="23"/>
  <c r="Q127" i="23"/>
  <c r="P127" i="23"/>
  <c r="K127" i="23"/>
  <c r="J127" i="23"/>
  <c r="U126" i="23"/>
  <c r="T126" i="23"/>
  <c r="V126" i="23" s="1"/>
  <c r="S126" i="23"/>
  <c r="R126" i="23"/>
  <c r="Q126" i="23"/>
  <c r="P126" i="23"/>
  <c r="K126" i="23"/>
  <c r="J126" i="23"/>
  <c r="U125" i="23"/>
  <c r="T125" i="23"/>
  <c r="S125" i="23"/>
  <c r="R125" i="23"/>
  <c r="Q125" i="23"/>
  <c r="P125" i="23"/>
  <c r="K125" i="23"/>
  <c r="J125" i="23"/>
  <c r="U124" i="23"/>
  <c r="T124" i="23"/>
  <c r="S124" i="23"/>
  <c r="R124" i="23"/>
  <c r="Q124" i="23"/>
  <c r="P124" i="23"/>
  <c r="K124" i="23"/>
  <c r="J124" i="23"/>
  <c r="U123" i="23"/>
  <c r="T123" i="23"/>
  <c r="S123" i="23"/>
  <c r="R123" i="23"/>
  <c r="Q123" i="23"/>
  <c r="P123" i="23"/>
  <c r="K123" i="23"/>
  <c r="J123" i="23"/>
  <c r="U122" i="23"/>
  <c r="T122" i="23"/>
  <c r="S122" i="23"/>
  <c r="R122" i="23"/>
  <c r="Q122" i="23"/>
  <c r="P122" i="23"/>
  <c r="K122" i="23"/>
  <c r="J122" i="23"/>
  <c r="U121" i="23"/>
  <c r="T121" i="23"/>
  <c r="V121" i="23" s="1"/>
  <c r="S121" i="23"/>
  <c r="R121" i="23"/>
  <c r="Q121" i="23"/>
  <c r="P121" i="23"/>
  <c r="K121" i="23"/>
  <c r="J121" i="23"/>
  <c r="U120" i="23"/>
  <c r="T120" i="23"/>
  <c r="S120" i="23"/>
  <c r="R120" i="23"/>
  <c r="Q120" i="23"/>
  <c r="P120" i="23"/>
  <c r="K120" i="23"/>
  <c r="J120" i="23"/>
  <c r="U119" i="23"/>
  <c r="T119" i="23"/>
  <c r="S119" i="23"/>
  <c r="R119" i="23"/>
  <c r="Q119" i="23"/>
  <c r="P119" i="23"/>
  <c r="K119" i="23"/>
  <c r="J119" i="23"/>
  <c r="U118" i="23"/>
  <c r="T118" i="23"/>
  <c r="S118" i="23"/>
  <c r="R118" i="23"/>
  <c r="Q118" i="23"/>
  <c r="P118" i="23"/>
  <c r="K118" i="23"/>
  <c r="J118" i="23"/>
  <c r="U117" i="23"/>
  <c r="V117" i="23" s="1"/>
  <c r="T117" i="23"/>
  <c r="S117" i="23"/>
  <c r="R117" i="23"/>
  <c r="Q117" i="23"/>
  <c r="P117" i="23"/>
  <c r="K117" i="23"/>
  <c r="J117" i="23"/>
  <c r="U116" i="23"/>
  <c r="T116" i="23"/>
  <c r="S116" i="23"/>
  <c r="R116" i="23"/>
  <c r="Q116" i="23"/>
  <c r="P116" i="23"/>
  <c r="K116" i="23"/>
  <c r="J116" i="23"/>
  <c r="U115" i="23"/>
  <c r="T115" i="23"/>
  <c r="S115" i="23"/>
  <c r="R115" i="23"/>
  <c r="Q115" i="23"/>
  <c r="P115" i="23"/>
  <c r="K115" i="23"/>
  <c r="J115" i="23"/>
  <c r="U114" i="23"/>
  <c r="T114" i="23"/>
  <c r="S114" i="23"/>
  <c r="R114" i="23"/>
  <c r="Q114" i="23"/>
  <c r="P114" i="23"/>
  <c r="K114" i="23"/>
  <c r="J114" i="23"/>
  <c r="U113" i="23"/>
  <c r="T113" i="23"/>
  <c r="S113" i="23"/>
  <c r="R113" i="23"/>
  <c r="Q113" i="23"/>
  <c r="P113" i="23"/>
  <c r="K113" i="23"/>
  <c r="J113" i="23"/>
  <c r="U112" i="23"/>
  <c r="T112" i="23"/>
  <c r="S112" i="23"/>
  <c r="R112" i="23"/>
  <c r="Q112" i="23"/>
  <c r="P112" i="23"/>
  <c r="K112" i="23"/>
  <c r="J112" i="23"/>
  <c r="U111" i="23"/>
  <c r="W111" i="23" s="1"/>
  <c r="T111" i="23"/>
  <c r="S111" i="23"/>
  <c r="R111" i="23"/>
  <c r="Q111" i="23"/>
  <c r="P111" i="23"/>
  <c r="K111" i="23"/>
  <c r="J111" i="23"/>
  <c r="U110" i="23"/>
  <c r="W110" i="23" s="1"/>
  <c r="T110" i="23"/>
  <c r="S110" i="23"/>
  <c r="R110" i="23"/>
  <c r="Q110" i="23"/>
  <c r="P110" i="23"/>
  <c r="K110" i="23"/>
  <c r="J110" i="23"/>
  <c r="U109" i="23"/>
  <c r="V109" i="23" s="1"/>
  <c r="T109" i="23"/>
  <c r="S109" i="23"/>
  <c r="R109" i="23"/>
  <c r="Q109" i="23"/>
  <c r="P109" i="23"/>
  <c r="K109" i="23"/>
  <c r="J109" i="23"/>
  <c r="U108" i="23"/>
  <c r="T108" i="23"/>
  <c r="S108" i="23"/>
  <c r="R108" i="23"/>
  <c r="Q108" i="23"/>
  <c r="P108" i="23"/>
  <c r="K108" i="23"/>
  <c r="J108" i="23"/>
  <c r="O107" i="23"/>
  <c r="N107" i="23"/>
  <c r="M107" i="23"/>
  <c r="L107" i="23"/>
  <c r="H107" i="23"/>
  <c r="G107" i="23"/>
  <c r="F107" i="23"/>
  <c r="U106" i="23"/>
  <c r="T106" i="23"/>
  <c r="S106" i="23"/>
  <c r="R106" i="23"/>
  <c r="Q106" i="23"/>
  <c r="P106" i="23"/>
  <c r="K106" i="23"/>
  <c r="J106" i="23"/>
  <c r="U105" i="23"/>
  <c r="T105" i="23"/>
  <c r="S105" i="23"/>
  <c r="R105" i="23"/>
  <c r="Q105" i="23"/>
  <c r="P105" i="23"/>
  <c r="K105" i="23"/>
  <c r="J105" i="23"/>
  <c r="U104" i="23"/>
  <c r="T104" i="23"/>
  <c r="S104" i="23"/>
  <c r="R104" i="23"/>
  <c r="Q104" i="23"/>
  <c r="P104" i="23"/>
  <c r="K104" i="23"/>
  <c r="J104" i="23"/>
  <c r="U103" i="23"/>
  <c r="T103" i="23"/>
  <c r="W103" i="23" s="1"/>
  <c r="S103" i="23"/>
  <c r="R103" i="23"/>
  <c r="Q103" i="23"/>
  <c r="P103" i="23"/>
  <c r="K103" i="23"/>
  <c r="J103" i="23"/>
  <c r="U102" i="23"/>
  <c r="T102" i="23"/>
  <c r="S102" i="23"/>
  <c r="R102" i="23"/>
  <c r="Q102" i="23"/>
  <c r="P102" i="23"/>
  <c r="K102" i="23"/>
  <c r="J102" i="23"/>
  <c r="U101" i="23"/>
  <c r="T101" i="23"/>
  <c r="S101" i="23"/>
  <c r="R101" i="23"/>
  <c r="Q101" i="23"/>
  <c r="P101" i="23"/>
  <c r="K101" i="23"/>
  <c r="J101" i="23"/>
  <c r="U100" i="23"/>
  <c r="T100" i="23"/>
  <c r="S100" i="23"/>
  <c r="R100" i="23"/>
  <c r="Q100" i="23"/>
  <c r="P100" i="23"/>
  <c r="K100" i="23"/>
  <c r="J100" i="23"/>
  <c r="U99" i="23"/>
  <c r="V99" i="23" s="1"/>
  <c r="T99" i="23"/>
  <c r="S99" i="23"/>
  <c r="R99" i="23"/>
  <c r="Q99" i="23"/>
  <c r="P99" i="23"/>
  <c r="K99" i="23"/>
  <c r="J99" i="23"/>
  <c r="U98" i="23"/>
  <c r="T98" i="23"/>
  <c r="W98" i="23" s="1"/>
  <c r="S98" i="23"/>
  <c r="R98" i="23"/>
  <c r="Q98" i="23"/>
  <c r="P98" i="23"/>
  <c r="K98" i="23"/>
  <c r="J98" i="23"/>
  <c r="U97" i="23"/>
  <c r="T97" i="23"/>
  <c r="W97" i="23" s="1"/>
  <c r="S97" i="23"/>
  <c r="R97" i="23"/>
  <c r="Q97" i="23"/>
  <c r="P97" i="23"/>
  <c r="K97" i="23"/>
  <c r="J97" i="23"/>
  <c r="U96" i="23"/>
  <c r="T96" i="23"/>
  <c r="S96" i="23"/>
  <c r="R96" i="23"/>
  <c r="Q96" i="23"/>
  <c r="P96" i="23"/>
  <c r="K96" i="23"/>
  <c r="J96" i="23"/>
  <c r="U95" i="23"/>
  <c r="T95" i="23"/>
  <c r="S95" i="23"/>
  <c r="R95" i="23"/>
  <c r="Q95" i="23"/>
  <c r="P95" i="23"/>
  <c r="K95" i="23"/>
  <c r="J95" i="23"/>
  <c r="O94" i="23"/>
  <c r="N94" i="23"/>
  <c r="M94" i="23"/>
  <c r="L94" i="23"/>
  <c r="H94" i="23"/>
  <c r="G94" i="23"/>
  <c r="F94" i="23"/>
  <c r="U93" i="23"/>
  <c r="T93" i="23"/>
  <c r="S93" i="23"/>
  <c r="R93" i="23"/>
  <c r="Q93" i="23"/>
  <c r="P93" i="23"/>
  <c r="K93" i="23"/>
  <c r="J93" i="23"/>
  <c r="U92" i="23"/>
  <c r="T92" i="23"/>
  <c r="S92" i="23"/>
  <c r="R92" i="23"/>
  <c r="Q92" i="23"/>
  <c r="P92" i="23"/>
  <c r="K92" i="23"/>
  <c r="J92" i="23"/>
  <c r="U91" i="23"/>
  <c r="T91" i="23"/>
  <c r="S91" i="23"/>
  <c r="R91" i="23"/>
  <c r="Q91" i="23"/>
  <c r="P91" i="23"/>
  <c r="K91" i="23"/>
  <c r="J91" i="23"/>
  <c r="U90" i="23"/>
  <c r="T90" i="23"/>
  <c r="W90" i="23" s="1"/>
  <c r="S90" i="23"/>
  <c r="R90" i="23"/>
  <c r="Q90" i="23"/>
  <c r="P90" i="23"/>
  <c r="K90" i="23"/>
  <c r="J90" i="23"/>
  <c r="U89" i="23"/>
  <c r="T89" i="23"/>
  <c r="S89" i="23"/>
  <c r="R89" i="23"/>
  <c r="Q89" i="23"/>
  <c r="P89" i="23"/>
  <c r="K89" i="23"/>
  <c r="J89" i="23"/>
  <c r="U88" i="23"/>
  <c r="T88" i="23"/>
  <c r="S88" i="23"/>
  <c r="R88" i="23"/>
  <c r="Q88" i="23"/>
  <c r="P88" i="23"/>
  <c r="K88" i="23"/>
  <c r="J88" i="23"/>
  <c r="U87" i="23"/>
  <c r="T87" i="23"/>
  <c r="W87" i="23" s="1"/>
  <c r="S87" i="23"/>
  <c r="R87" i="23"/>
  <c r="Q87" i="23"/>
  <c r="P87" i="23"/>
  <c r="K87" i="23"/>
  <c r="J87" i="23"/>
  <c r="U86" i="23"/>
  <c r="T86" i="23"/>
  <c r="S86" i="23"/>
  <c r="R86" i="23"/>
  <c r="Q86" i="23"/>
  <c r="P86" i="23"/>
  <c r="K86" i="23"/>
  <c r="J86" i="23"/>
  <c r="U85" i="23"/>
  <c r="T85" i="23"/>
  <c r="S85" i="23"/>
  <c r="R85" i="23"/>
  <c r="R84" i="23" s="1"/>
  <c r="Q85" i="23"/>
  <c r="P85" i="23"/>
  <c r="K85" i="23"/>
  <c r="J85" i="23"/>
  <c r="O84" i="23"/>
  <c r="Q84" i="23" s="1"/>
  <c r="N84" i="23"/>
  <c r="M84" i="23"/>
  <c r="L84" i="23"/>
  <c r="H84" i="23"/>
  <c r="G84" i="23"/>
  <c r="F84" i="23"/>
  <c r="U83" i="23"/>
  <c r="T83" i="23"/>
  <c r="S83" i="23"/>
  <c r="R83" i="23"/>
  <c r="Q83" i="23"/>
  <c r="P83" i="23"/>
  <c r="K83" i="23"/>
  <c r="J83" i="23"/>
  <c r="U82" i="23"/>
  <c r="W82" i="23" s="1"/>
  <c r="T82" i="23"/>
  <c r="S82" i="23"/>
  <c r="R82" i="23"/>
  <c r="Q82" i="23"/>
  <c r="P82" i="23"/>
  <c r="K82" i="23"/>
  <c r="J82" i="23"/>
  <c r="U81" i="23"/>
  <c r="W81" i="23" s="1"/>
  <c r="T81" i="23"/>
  <c r="S81" i="23"/>
  <c r="R81" i="23"/>
  <c r="Q81" i="23"/>
  <c r="P81" i="23"/>
  <c r="K81" i="23"/>
  <c r="J81" i="23"/>
  <c r="U80" i="23"/>
  <c r="T80" i="23"/>
  <c r="S80" i="23"/>
  <c r="R80" i="23"/>
  <c r="Q80" i="23"/>
  <c r="P80" i="23"/>
  <c r="K80" i="23"/>
  <c r="J80" i="23"/>
  <c r="S79" i="23"/>
  <c r="O79" i="23"/>
  <c r="N79" i="23"/>
  <c r="M79" i="23"/>
  <c r="L79" i="23"/>
  <c r="H79" i="23"/>
  <c r="G79" i="23"/>
  <c r="F79" i="23"/>
  <c r="U78" i="23"/>
  <c r="T78" i="23"/>
  <c r="S78" i="23"/>
  <c r="R78" i="23"/>
  <c r="Q78" i="23"/>
  <c r="P78" i="23"/>
  <c r="K78" i="23"/>
  <c r="J78" i="23"/>
  <c r="U77" i="23"/>
  <c r="T77" i="23"/>
  <c r="S77" i="23"/>
  <c r="R77" i="23"/>
  <c r="Q77" i="23"/>
  <c r="P77" i="23"/>
  <c r="K77" i="23"/>
  <c r="J77" i="23"/>
  <c r="U76" i="23"/>
  <c r="T76" i="23"/>
  <c r="S76" i="23"/>
  <c r="R76" i="23"/>
  <c r="Q76" i="23"/>
  <c r="P76" i="23"/>
  <c r="K76" i="23"/>
  <c r="J76" i="23"/>
  <c r="U75" i="23"/>
  <c r="W75" i="23" s="1"/>
  <c r="T75" i="23"/>
  <c r="S75" i="23"/>
  <c r="R75" i="23"/>
  <c r="Q75" i="23"/>
  <c r="P75" i="23"/>
  <c r="K75" i="23"/>
  <c r="J75" i="23"/>
  <c r="U74" i="23"/>
  <c r="W74" i="23" s="1"/>
  <c r="T74" i="23"/>
  <c r="S74" i="23"/>
  <c r="R74" i="23"/>
  <c r="Q74" i="23"/>
  <c r="P74" i="23"/>
  <c r="K74" i="23"/>
  <c r="J74" i="23"/>
  <c r="U73" i="23"/>
  <c r="T73" i="23"/>
  <c r="S73" i="23"/>
  <c r="R73" i="23"/>
  <c r="Q73" i="23"/>
  <c r="P73" i="23"/>
  <c r="K73" i="23"/>
  <c r="J73" i="23"/>
  <c r="U72" i="23"/>
  <c r="T72" i="23"/>
  <c r="S72" i="23"/>
  <c r="R72" i="23"/>
  <c r="Q72" i="23"/>
  <c r="P72" i="23"/>
  <c r="K72" i="23"/>
  <c r="J72" i="23"/>
  <c r="U71" i="23"/>
  <c r="W71" i="23" s="1"/>
  <c r="T71" i="23"/>
  <c r="S71" i="23"/>
  <c r="R71" i="23"/>
  <c r="Q71" i="23"/>
  <c r="P71" i="23"/>
  <c r="K71" i="23"/>
  <c r="J71" i="23"/>
  <c r="U70" i="23"/>
  <c r="W70" i="23" s="1"/>
  <c r="T70" i="23"/>
  <c r="S70" i="23"/>
  <c r="R70" i="23"/>
  <c r="Q70" i="23"/>
  <c r="P70" i="23"/>
  <c r="K70" i="23"/>
  <c r="J70" i="23"/>
  <c r="U69" i="23"/>
  <c r="T69" i="23"/>
  <c r="S69" i="23"/>
  <c r="R69" i="23"/>
  <c r="Q69" i="23"/>
  <c r="P69" i="23"/>
  <c r="K69" i="23"/>
  <c r="J69" i="23"/>
  <c r="W68" i="23"/>
  <c r="U68" i="23"/>
  <c r="T68" i="23"/>
  <c r="S68" i="23"/>
  <c r="R68" i="23"/>
  <c r="Q68" i="23"/>
  <c r="P68" i="23"/>
  <c r="K68" i="23"/>
  <c r="J68" i="23"/>
  <c r="U67" i="23"/>
  <c r="T67" i="23"/>
  <c r="S67" i="23"/>
  <c r="R67" i="23"/>
  <c r="Q67" i="23"/>
  <c r="P67" i="23"/>
  <c r="K67" i="23"/>
  <c r="J67" i="23"/>
  <c r="U66" i="23"/>
  <c r="T66" i="23"/>
  <c r="S66" i="23"/>
  <c r="R66" i="23"/>
  <c r="Q66" i="23"/>
  <c r="P66" i="23"/>
  <c r="K66" i="23"/>
  <c r="J66" i="23"/>
  <c r="U65" i="23"/>
  <c r="T65" i="23"/>
  <c r="W65" i="23" s="1"/>
  <c r="S65" i="23"/>
  <c r="R65" i="23"/>
  <c r="Q65" i="23"/>
  <c r="P65" i="23"/>
  <c r="K65" i="23"/>
  <c r="J65" i="23"/>
  <c r="U64" i="23"/>
  <c r="T64" i="23"/>
  <c r="W64" i="23" s="1"/>
  <c r="S64" i="23"/>
  <c r="R64" i="23"/>
  <c r="Q64" i="23"/>
  <c r="P64" i="23"/>
  <c r="K64" i="23"/>
  <c r="J64" i="23"/>
  <c r="U63" i="23"/>
  <c r="T63" i="23"/>
  <c r="S63" i="23"/>
  <c r="R63" i="23"/>
  <c r="Q63" i="23"/>
  <c r="P63" i="23"/>
  <c r="K63" i="23"/>
  <c r="J63" i="23"/>
  <c r="U62" i="23"/>
  <c r="T62" i="23"/>
  <c r="S62" i="23"/>
  <c r="R62" i="23"/>
  <c r="Q62" i="23"/>
  <c r="P62" i="23"/>
  <c r="K62" i="23"/>
  <c r="J62" i="23"/>
  <c r="U61" i="23"/>
  <c r="T61" i="23"/>
  <c r="S61" i="23"/>
  <c r="R61" i="23"/>
  <c r="Q61" i="23"/>
  <c r="P61" i="23"/>
  <c r="K61" i="23"/>
  <c r="J61" i="23"/>
  <c r="U60" i="23"/>
  <c r="T60" i="23"/>
  <c r="S60" i="23"/>
  <c r="S59" i="23" s="1"/>
  <c r="R60" i="23"/>
  <c r="Q60" i="23"/>
  <c r="P60" i="23"/>
  <c r="K60" i="23"/>
  <c r="J60" i="23"/>
  <c r="O59" i="23"/>
  <c r="N59" i="23"/>
  <c r="M59" i="23"/>
  <c r="L59" i="23"/>
  <c r="H59" i="23"/>
  <c r="U59" i="23" s="1"/>
  <c r="G59" i="23"/>
  <c r="T59" i="23" s="1"/>
  <c r="F59" i="23"/>
  <c r="U58" i="23"/>
  <c r="T58" i="23"/>
  <c r="S58" i="23"/>
  <c r="R58" i="23"/>
  <c r="Q58" i="23"/>
  <c r="P58" i="23"/>
  <c r="K58" i="23"/>
  <c r="J58" i="23"/>
  <c r="U57" i="23"/>
  <c r="T57" i="23"/>
  <c r="W57" i="23" s="1"/>
  <c r="S57" i="23"/>
  <c r="R57" i="23"/>
  <c r="Q57" i="23"/>
  <c r="P57" i="23"/>
  <c r="K57" i="23"/>
  <c r="J57" i="23"/>
  <c r="U56" i="23"/>
  <c r="T56" i="23"/>
  <c r="S56" i="23"/>
  <c r="R56" i="23"/>
  <c r="Q56" i="23"/>
  <c r="P56" i="23"/>
  <c r="K56" i="23"/>
  <c r="J56" i="23"/>
  <c r="U55" i="23"/>
  <c r="W55" i="23" s="1"/>
  <c r="T55" i="23"/>
  <c r="S55" i="23"/>
  <c r="R55" i="23"/>
  <c r="Q55" i="23"/>
  <c r="P55" i="23"/>
  <c r="K55" i="23"/>
  <c r="J55" i="23"/>
  <c r="U54" i="23"/>
  <c r="T54" i="23"/>
  <c r="S54" i="23"/>
  <c r="R54" i="23"/>
  <c r="Q54" i="23"/>
  <c r="P54" i="23"/>
  <c r="K54" i="23"/>
  <c r="J54" i="23"/>
  <c r="U53" i="23"/>
  <c r="T53" i="23"/>
  <c r="S53" i="23"/>
  <c r="R53" i="23"/>
  <c r="Q53" i="23"/>
  <c r="P53" i="23"/>
  <c r="K53" i="23"/>
  <c r="J53" i="23"/>
  <c r="U52" i="23"/>
  <c r="T52" i="23"/>
  <c r="S52" i="23"/>
  <c r="R52" i="23"/>
  <c r="Q52" i="23"/>
  <c r="P52" i="23"/>
  <c r="K52" i="23"/>
  <c r="J52" i="23"/>
  <c r="U51" i="23"/>
  <c r="T51" i="23"/>
  <c r="S51" i="23"/>
  <c r="R51" i="23"/>
  <c r="Q51" i="23"/>
  <c r="P51" i="23"/>
  <c r="K51" i="23"/>
  <c r="J51" i="23"/>
  <c r="U50" i="23"/>
  <c r="T50" i="23"/>
  <c r="S50" i="23"/>
  <c r="R50" i="23"/>
  <c r="Q50" i="23"/>
  <c r="P50" i="23"/>
  <c r="K50" i="23"/>
  <c r="J50" i="23"/>
  <c r="U49" i="23"/>
  <c r="W49" i="23" s="1"/>
  <c r="T49" i="23"/>
  <c r="S49" i="23"/>
  <c r="R49" i="23"/>
  <c r="Q49" i="23"/>
  <c r="P49" i="23"/>
  <c r="K49" i="23"/>
  <c r="J49" i="23"/>
  <c r="U48" i="23"/>
  <c r="T48" i="23"/>
  <c r="S48" i="23"/>
  <c r="R48" i="23"/>
  <c r="Q48" i="23"/>
  <c r="P48" i="23"/>
  <c r="K48" i="23"/>
  <c r="J48" i="23"/>
  <c r="U47" i="23"/>
  <c r="T47" i="23"/>
  <c r="S47" i="23"/>
  <c r="R47" i="23"/>
  <c r="Q47" i="23"/>
  <c r="P47" i="23"/>
  <c r="K47" i="23"/>
  <c r="J47" i="23"/>
  <c r="O46" i="23"/>
  <c r="N46" i="23"/>
  <c r="M46" i="23"/>
  <c r="L46" i="23"/>
  <c r="H46" i="23"/>
  <c r="G46" i="23"/>
  <c r="F46" i="23"/>
  <c r="U45" i="23"/>
  <c r="W45" i="23" s="1"/>
  <c r="T45" i="23"/>
  <c r="S45" i="23"/>
  <c r="R45" i="23"/>
  <c r="Q45" i="23"/>
  <c r="P45" i="23"/>
  <c r="K45" i="23"/>
  <c r="J45" i="23"/>
  <c r="U44" i="23"/>
  <c r="T44" i="23"/>
  <c r="V44" i="23" s="1"/>
  <c r="S44" i="23"/>
  <c r="R44" i="23"/>
  <c r="Q44" i="23"/>
  <c r="P44" i="23"/>
  <c r="K44" i="23"/>
  <c r="J44" i="23"/>
  <c r="U43" i="23"/>
  <c r="T43" i="23"/>
  <c r="S43" i="23"/>
  <c r="R43" i="23"/>
  <c r="Q43" i="23"/>
  <c r="P43" i="23"/>
  <c r="K43" i="23"/>
  <c r="J43" i="23"/>
  <c r="U42" i="23"/>
  <c r="T42" i="23"/>
  <c r="S42" i="23"/>
  <c r="R42" i="23"/>
  <c r="Q42" i="23"/>
  <c r="P42" i="23"/>
  <c r="K42" i="23"/>
  <c r="J42" i="23"/>
  <c r="U41" i="23"/>
  <c r="T41" i="23"/>
  <c r="S41" i="23"/>
  <c r="R41" i="23"/>
  <c r="Q41" i="23"/>
  <c r="P41" i="23"/>
  <c r="K41" i="23"/>
  <c r="J41" i="23"/>
  <c r="U40" i="23"/>
  <c r="T40" i="23"/>
  <c r="S40" i="23"/>
  <c r="R40" i="23"/>
  <c r="Q40" i="23"/>
  <c r="P40" i="23"/>
  <c r="K40" i="23"/>
  <c r="J40" i="23"/>
  <c r="U39" i="23"/>
  <c r="T39" i="23"/>
  <c r="S39" i="23"/>
  <c r="R39" i="23"/>
  <c r="Q39" i="23"/>
  <c r="P39" i="23"/>
  <c r="K39" i="23"/>
  <c r="J39" i="23"/>
  <c r="U38" i="23"/>
  <c r="T38" i="23"/>
  <c r="S38" i="23"/>
  <c r="R38" i="23"/>
  <c r="Q38" i="23"/>
  <c r="P38" i="23"/>
  <c r="K38" i="23"/>
  <c r="J38" i="23"/>
  <c r="U37" i="23"/>
  <c r="T37" i="23"/>
  <c r="S37" i="23"/>
  <c r="R37" i="23"/>
  <c r="Q37" i="23"/>
  <c r="P37" i="23"/>
  <c r="K37" i="23"/>
  <c r="J37" i="23"/>
  <c r="U36" i="23"/>
  <c r="T36" i="23"/>
  <c r="V36" i="23" s="1"/>
  <c r="S36" i="23"/>
  <c r="R36" i="23"/>
  <c r="Q36" i="23"/>
  <c r="P36" i="23"/>
  <c r="K36" i="23"/>
  <c r="J36" i="23"/>
  <c r="U35" i="23"/>
  <c r="T35" i="23"/>
  <c r="S35" i="23"/>
  <c r="R35" i="23"/>
  <c r="Q35" i="23"/>
  <c r="P35" i="23"/>
  <c r="K35" i="23"/>
  <c r="J35" i="23"/>
  <c r="U34" i="23"/>
  <c r="T34" i="23"/>
  <c r="S34" i="23"/>
  <c r="R34" i="23"/>
  <c r="Q34" i="23"/>
  <c r="P34" i="23"/>
  <c r="K34" i="23"/>
  <c r="J34" i="23"/>
  <c r="U33" i="23"/>
  <c r="T33" i="23"/>
  <c r="S33" i="23"/>
  <c r="R33" i="23"/>
  <c r="Q33" i="23"/>
  <c r="P33" i="23"/>
  <c r="K33" i="23"/>
  <c r="J33" i="23"/>
  <c r="U32" i="23"/>
  <c r="T32" i="23"/>
  <c r="S32" i="23"/>
  <c r="R32" i="23"/>
  <c r="Q32" i="23"/>
  <c r="P32" i="23"/>
  <c r="K32" i="23"/>
  <c r="J32" i="23"/>
  <c r="U31" i="23"/>
  <c r="W31" i="23" s="1"/>
  <c r="T31" i="23"/>
  <c r="S31" i="23"/>
  <c r="R31" i="23"/>
  <c r="Q31" i="23"/>
  <c r="P31" i="23"/>
  <c r="K31" i="23"/>
  <c r="J31" i="23"/>
  <c r="U30" i="23"/>
  <c r="T30" i="23"/>
  <c r="S30" i="23"/>
  <c r="R30" i="23"/>
  <c r="Q30" i="23"/>
  <c r="P30" i="23"/>
  <c r="K30" i="23"/>
  <c r="J30" i="23"/>
  <c r="U29" i="23"/>
  <c r="T29" i="23"/>
  <c r="S29" i="23"/>
  <c r="R29" i="23"/>
  <c r="Q29" i="23"/>
  <c r="P29" i="23"/>
  <c r="K29" i="23"/>
  <c r="J29" i="23"/>
  <c r="U28" i="23"/>
  <c r="W28" i="23" s="1"/>
  <c r="T28" i="23"/>
  <c r="S28" i="23"/>
  <c r="R28" i="23"/>
  <c r="Q28" i="23"/>
  <c r="P28" i="23"/>
  <c r="K28" i="23"/>
  <c r="J28" i="23"/>
  <c r="U27" i="23"/>
  <c r="T27" i="23"/>
  <c r="S27" i="23"/>
  <c r="R27" i="23"/>
  <c r="Q27" i="23"/>
  <c r="P27" i="23"/>
  <c r="K27" i="23"/>
  <c r="J27" i="23"/>
  <c r="U26" i="23"/>
  <c r="T26" i="23"/>
  <c r="S26" i="23"/>
  <c r="R26" i="23"/>
  <c r="Q26" i="23"/>
  <c r="P26" i="23"/>
  <c r="K26" i="23"/>
  <c r="J26" i="23"/>
  <c r="U25" i="23"/>
  <c r="T25" i="23"/>
  <c r="W25" i="23" s="1"/>
  <c r="S25" i="23"/>
  <c r="R25" i="23"/>
  <c r="Q25" i="23"/>
  <c r="P25" i="23"/>
  <c r="K25" i="23"/>
  <c r="J25" i="23"/>
  <c r="U24" i="23"/>
  <c r="T24" i="23"/>
  <c r="S24" i="23"/>
  <c r="R24" i="23"/>
  <c r="Q24" i="23"/>
  <c r="P24" i="23"/>
  <c r="K24" i="23"/>
  <c r="J24" i="23"/>
  <c r="U23" i="23"/>
  <c r="W23" i="23" s="1"/>
  <c r="T23" i="23"/>
  <c r="S23" i="23"/>
  <c r="R23" i="23"/>
  <c r="Q23" i="23"/>
  <c r="P23" i="23"/>
  <c r="K23" i="23"/>
  <c r="J23" i="23"/>
  <c r="U22" i="23"/>
  <c r="V22" i="23" s="1"/>
  <c r="T22" i="23"/>
  <c r="S22" i="23"/>
  <c r="R22" i="23"/>
  <c r="Q22" i="23"/>
  <c r="P22" i="23"/>
  <c r="K22" i="23"/>
  <c r="J22" i="23"/>
  <c r="U21" i="23"/>
  <c r="T21" i="23"/>
  <c r="S21" i="23"/>
  <c r="R21" i="23"/>
  <c r="Q21" i="23"/>
  <c r="P21" i="23"/>
  <c r="K21" i="23"/>
  <c r="J21" i="23"/>
  <c r="U20" i="23"/>
  <c r="T20" i="23"/>
  <c r="S20" i="23"/>
  <c r="R20" i="23"/>
  <c r="Q20" i="23"/>
  <c r="P20" i="23"/>
  <c r="K20" i="23"/>
  <c r="J20" i="23"/>
  <c r="U19" i="23"/>
  <c r="V19" i="23" s="1"/>
  <c r="T19" i="23"/>
  <c r="S19" i="23"/>
  <c r="R19" i="23"/>
  <c r="Q19" i="23"/>
  <c r="P19" i="23"/>
  <c r="K19" i="23"/>
  <c r="J19" i="23"/>
  <c r="U18" i="23"/>
  <c r="T18" i="23"/>
  <c r="S18" i="23"/>
  <c r="R18" i="23"/>
  <c r="Q18" i="23"/>
  <c r="P18" i="23"/>
  <c r="K18" i="23"/>
  <c r="J18" i="23"/>
  <c r="U17" i="23"/>
  <c r="T17" i="23"/>
  <c r="S17" i="23"/>
  <c r="R17" i="23"/>
  <c r="Q17" i="23"/>
  <c r="P17" i="23"/>
  <c r="K17" i="23"/>
  <c r="J17" i="23"/>
  <c r="U16" i="23"/>
  <c r="T16" i="23"/>
  <c r="S16" i="23"/>
  <c r="R16" i="23"/>
  <c r="Q16" i="23"/>
  <c r="P16" i="23"/>
  <c r="K16" i="23"/>
  <c r="J16" i="23"/>
  <c r="U15" i="23"/>
  <c r="T15" i="23"/>
  <c r="S15" i="23"/>
  <c r="R15" i="23"/>
  <c r="Q15" i="23"/>
  <c r="P15" i="23"/>
  <c r="K15" i="23"/>
  <c r="J15" i="23"/>
  <c r="O14" i="23"/>
  <c r="N14" i="23"/>
  <c r="M14" i="23"/>
  <c r="L14" i="23"/>
  <c r="H14" i="23"/>
  <c r="G14" i="23"/>
  <c r="F14" i="23"/>
  <c r="O12" i="23"/>
  <c r="N12" i="23"/>
  <c r="M12" i="23"/>
  <c r="L12" i="23"/>
  <c r="H12" i="23"/>
  <c r="G12" i="23"/>
  <c r="F12" i="23"/>
  <c r="R12" i="23" s="1"/>
  <c r="U8" i="23"/>
  <c r="T8" i="23"/>
  <c r="O8" i="23"/>
  <c r="N8" i="23"/>
  <c r="W175" i="23" l="1"/>
  <c r="W202" i="23"/>
  <c r="M13" i="23"/>
  <c r="V27" i="23"/>
  <c r="W33" i="23"/>
  <c r="V54" i="23"/>
  <c r="V66" i="23"/>
  <c r="W85" i="23"/>
  <c r="V88" i="23"/>
  <c r="W118" i="23"/>
  <c r="W133" i="23"/>
  <c r="W145" i="23"/>
  <c r="V148" i="23"/>
  <c r="W163" i="23"/>
  <c r="W220" i="23"/>
  <c r="W20" i="23"/>
  <c r="W69" i="23"/>
  <c r="Q174" i="23"/>
  <c r="W213" i="23"/>
  <c r="W229" i="23"/>
  <c r="W112" i="23"/>
  <c r="W32" i="23"/>
  <c r="U46" i="23"/>
  <c r="W46" i="23" s="1"/>
  <c r="W47" i="23"/>
  <c r="W117" i="23"/>
  <c r="V171" i="23"/>
  <c r="V38" i="23"/>
  <c r="W62" i="23"/>
  <c r="V68" i="23"/>
  <c r="V110" i="23"/>
  <c r="V138" i="23"/>
  <c r="V153" i="23"/>
  <c r="W24" i="23"/>
  <c r="V82" i="23"/>
  <c r="W22" i="23"/>
  <c r="V25" i="23"/>
  <c r="T46" i="23"/>
  <c r="V74" i="23"/>
  <c r="W80" i="23"/>
  <c r="W86" i="23"/>
  <c r="W113" i="23"/>
  <c r="W152" i="23"/>
  <c r="W179" i="23"/>
  <c r="W188" i="23"/>
  <c r="V115" i="23"/>
  <c r="W37" i="23"/>
  <c r="W58" i="23"/>
  <c r="W61" i="23"/>
  <c r="W67" i="23"/>
  <c r="V122" i="23"/>
  <c r="W125" i="23"/>
  <c r="J144" i="23"/>
  <c r="R174" i="23"/>
  <c r="W189" i="23"/>
  <c r="W194" i="23"/>
  <c r="V197" i="23"/>
  <c r="W215" i="23"/>
  <c r="V216" i="23"/>
  <c r="V175" i="23"/>
  <c r="V183" i="23"/>
  <c r="F13" i="23"/>
  <c r="W172" i="23"/>
  <c r="T12" i="23"/>
  <c r="W38" i="23"/>
  <c r="W39" i="23"/>
  <c r="W40" i="23"/>
  <c r="W41" i="23"/>
  <c r="V43" i="23"/>
  <c r="W44" i="23"/>
  <c r="Q46" i="23"/>
  <c r="V85" i="23"/>
  <c r="V125" i="23"/>
  <c r="W128" i="23"/>
  <c r="W129" i="23"/>
  <c r="V180" i="23"/>
  <c r="W182" i="23"/>
  <c r="W183" i="23"/>
  <c r="V186" i="23"/>
  <c r="V224" i="23"/>
  <c r="W225" i="23"/>
  <c r="W227" i="23"/>
  <c r="W52" i="23"/>
  <c r="H13" i="23"/>
  <c r="W95" i="23"/>
  <c r="V96" i="23"/>
  <c r="W109" i="23"/>
  <c r="V129" i="23"/>
  <c r="V130" i="23"/>
  <c r="V133" i="23"/>
  <c r="W134" i="23"/>
  <c r="W141" i="23"/>
  <c r="V145" i="23"/>
  <c r="V49" i="23"/>
  <c r="V57" i="23"/>
  <c r="W60" i="23"/>
  <c r="K84" i="23"/>
  <c r="W89" i="23"/>
  <c r="W91" i="23"/>
  <c r="W92" i="23"/>
  <c r="W93" i="23"/>
  <c r="W101" i="23"/>
  <c r="W102" i="23"/>
  <c r="V104" i="23"/>
  <c r="W17" i="23"/>
  <c r="W63" i="23"/>
  <c r="W104" i="23"/>
  <c r="W106" i="23"/>
  <c r="W114" i="23"/>
  <c r="V149" i="23"/>
  <c r="V160" i="23"/>
  <c r="V194" i="23"/>
  <c r="S107" i="23"/>
  <c r="W30" i="23"/>
  <c r="W34" i="23"/>
  <c r="W35" i="23"/>
  <c r="L13" i="23"/>
  <c r="R13" i="23" s="1"/>
  <c r="T84" i="23"/>
  <c r="K94" i="23"/>
  <c r="V118" i="23"/>
  <c r="R156" i="23"/>
  <c r="V168" i="23"/>
  <c r="W198" i="23"/>
  <c r="V199" i="23"/>
  <c r="W204" i="23"/>
  <c r="W205" i="23"/>
  <c r="V230" i="23"/>
  <c r="G13" i="23"/>
  <c r="S14" i="23"/>
  <c r="W15" i="23"/>
  <c r="W16" i="23"/>
  <c r="V28" i="23"/>
  <c r="W29" i="23"/>
  <c r="V41" i="23"/>
  <c r="W42" i="23"/>
  <c r="W43" i="23"/>
  <c r="W50" i="23"/>
  <c r="W51" i="23"/>
  <c r="V71" i="23"/>
  <c r="W72" i="23"/>
  <c r="W73" i="23"/>
  <c r="P84" i="23"/>
  <c r="V89" i="23"/>
  <c r="V102" i="23"/>
  <c r="V103" i="23"/>
  <c r="V113" i="23"/>
  <c r="V114" i="23"/>
  <c r="W127" i="23"/>
  <c r="W138" i="23"/>
  <c r="V139" i="23"/>
  <c r="W153" i="23"/>
  <c r="W154" i="23"/>
  <c r="W155" i="23"/>
  <c r="S156" i="23"/>
  <c r="W157" i="23"/>
  <c r="W158" i="23"/>
  <c r="W159" i="23"/>
  <c r="P174" i="23"/>
  <c r="W184" i="23"/>
  <c r="W185" i="23"/>
  <c r="W186" i="23"/>
  <c r="W199" i="23"/>
  <c r="W201" i="23"/>
  <c r="W221" i="23"/>
  <c r="W222" i="23"/>
  <c r="V223" i="23"/>
  <c r="U14" i="23"/>
  <c r="V17" i="23"/>
  <c r="W18" i="23"/>
  <c r="W19" i="23"/>
  <c r="V30" i="23"/>
  <c r="V52" i="23"/>
  <c r="W53" i="23"/>
  <c r="W54" i="23"/>
  <c r="S46" i="23"/>
  <c r="J59" i="23"/>
  <c r="V60" i="23"/>
  <c r="V90" i="23"/>
  <c r="W126" i="23"/>
  <c r="V141" i="23"/>
  <c r="V142" i="23"/>
  <c r="S144" i="23"/>
  <c r="V188" i="23"/>
  <c r="V202" i="23"/>
  <c r="W223" i="23"/>
  <c r="V228" i="23"/>
  <c r="R46" i="23"/>
  <c r="K59" i="23"/>
  <c r="R79" i="23"/>
  <c r="R94" i="23"/>
  <c r="T174" i="23"/>
  <c r="V174" i="23" s="1"/>
  <c r="R14" i="23"/>
  <c r="Q12" i="23"/>
  <c r="V20" i="23"/>
  <c r="W21" i="23"/>
  <c r="V33" i="23"/>
  <c r="P46" i="23"/>
  <c r="V55" i="23"/>
  <c r="W56" i="23"/>
  <c r="V63" i="23"/>
  <c r="V76" i="23"/>
  <c r="Q79" i="23"/>
  <c r="J84" i="23"/>
  <c r="V93" i="23"/>
  <c r="Q94" i="23"/>
  <c r="V106" i="23"/>
  <c r="Q107" i="23"/>
  <c r="W130" i="23"/>
  <c r="V131" i="23"/>
  <c r="P144" i="23"/>
  <c r="R144" i="23"/>
  <c r="U156" i="23"/>
  <c r="V163" i="23"/>
  <c r="V164" i="23"/>
  <c r="W176" i="23"/>
  <c r="W177" i="23"/>
  <c r="W178" i="23"/>
  <c r="V189" i="23"/>
  <c r="W190" i="23"/>
  <c r="V191" i="23"/>
  <c r="V205" i="23"/>
  <c r="W206" i="23"/>
  <c r="V207" i="23"/>
  <c r="V227" i="23"/>
  <c r="N13" i="23"/>
  <c r="V35" i="23"/>
  <c r="W36" i="23"/>
  <c r="W66" i="23"/>
  <c r="W76" i="23"/>
  <c r="W78" i="23"/>
  <c r="P79" i="23"/>
  <c r="U84" i="23"/>
  <c r="S84" i="23"/>
  <c r="P94" i="23"/>
  <c r="P107" i="23"/>
  <c r="W119" i="23"/>
  <c r="W120" i="23"/>
  <c r="W121" i="23"/>
  <c r="V134" i="23"/>
  <c r="W146" i="23"/>
  <c r="W147" i="23"/>
  <c r="W148" i="23"/>
  <c r="W164" i="23"/>
  <c r="W166" i="23"/>
  <c r="W167" i="23"/>
  <c r="J174" i="23"/>
  <c r="V178" i="23"/>
  <c r="V179" i="23"/>
  <c r="W180" i="23"/>
  <c r="W191" i="23"/>
  <c r="W193" i="23"/>
  <c r="W207" i="23"/>
  <c r="V209" i="23"/>
  <c r="V210" i="23"/>
  <c r="W212" i="23"/>
  <c r="V213" i="23"/>
  <c r="W216" i="23"/>
  <c r="O13" i="23"/>
  <c r="R59" i="23"/>
  <c r="U94" i="23"/>
  <c r="S94" i="23"/>
  <c r="J12" i="23"/>
  <c r="P14" i="23"/>
  <c r="W26" i="23"/>
  <c r="W27" i="23"/>
  <c r="K46" i="23"/>
  <c r="V47" i="23"/>
  <c r="W48" i="23"/>
  <c r="T79" i="23"/>
  <c r="W83" i="23"/>
  <c r="W88" i="23"/>
  <c r="T94" i="23"/>
  <c r="W96" i="23"/>
  <c r="W99" i="23"/>
  <c r="T107" i="23"/>
  <c r="W122" i="23"/>
  <c r="V123" i="23"/>
  <c r="W135" i="23"/>
  <c r="W136" i="23"/>
  <c r="W137" i="23"/>
  <c r="K144" i="23"/>
  <c r="W149" i="23"/>
  <c r="V150" i="23"/>
  <c r="W168" i="23"/>
  <c r="V169" i="23"/>
  <c r="W171" i="23"/>
  <c r="V172" i="23"/>
  <c r="V182" i="23"/>
  <c r="W195" i="23"/>
  <c r="W196" i="23"/>
  <c r="W197" i="23"/>
  <c r="W217" i="23"/>
  <c r="S13" i="23"/>
  <c r="K12" i="23"/>
  <c r="S12" i="23"/>
  <c r="K107" i="23"/>
  <c r="J107" i="23"/>
  <c r="W132" i="23"/>
  <c r="V132" i="23"/>
  <c r="W143" i="23"/>
  <c r="V143" i="23"/>
  <c r="W203" i="23"/>
  <c r="W219" i="23"/>
  <c r="V219" i="23"/>
  <c r="W170" i="23"/>
  <c r="V170" i="23"/>
  <c r="W181" i="23"/>
  <c r="V181" i="23"/>
  <c r="W192" i="23"/>
  <c r="V192" i="23"/>
  <c r="U12" i="23"/>
  <c r="Q14" i="23"/>
  <c r="V15" i="23"/>
  <c r="V23" i="23"/>
  <c r="V31" i="23"/>
  <c r="V39" i="23"/>
  <c r="J46" i="23"/>
  <c r="V50" i="23"/>
  <c r="V58" i="23"/>
  <c r="L226" i="23"/>
  <c r="V61" i="23"/>
  <c r="V69" i="23"/>
  <c r="V77" i="23"/>
  <c r="V80" i="23"/>
  <c r="V91" i="23"/>
  <c r="W124" i="23"/>
  <c r="V124" i="23"/>
  <c r="T156" i="23"/>
  <c r="K156" i="23"/>
  <c r="W173" i="23"/>
  <c r="V173" i="23"/>
  <c r="J14" i="23"/>
  <c r="V18" i="23"/>
  <c r="V26" i="23"/>
  <c r="V34" i="23"/>
  <c r="V42" i="23"/>
  <c r="V53" i="23"/>
  <c r="M226" i="23"/>
  <c r="V64" i="23"/>
  <c r="V72" i="23"/>
  <c r="W77" i="23"/>
  <c r="J79" i="23"/>
  <c r="V83" i="23"/>
  <c r="V86" i="23"/>
  <c r="V97" i="23"/>
  <c r="W100" i="23"/>
  <c r="V100" i="23"/>
  <c r="W105" i="23"/>
  <c r="V105" i="23"/>
  <c r="W208" i="23"/>
  <c r="V208" i="23"/>
  <c r="K14" i="23"/>
  <c r="V21" i="23"/>
  <c r="V29" i="23"/>
  <c r="V37" i="23"/>
  <c r="V45" i="23"/>
  <c r="V48" i="23"/>
  <c r="V56" i="23"/>
  <c r="F226" i="23"/>
  <c r="N226" i="23"/>
  <c r="V59" i="23"/>
  <c r="V67" i="23"/>
  <c r="V75" i="23"/>
  <c r="K79" i="23"/>
  <c r="W116" i="23"/>
  <c r="V116" i="23"/>
  <c r="W162" i="23"/>
  <c r="V162" i="23"/>
  <c r="W211" i="23"/>
  <c r="V211" i="23"/>
  <c r="P12" i="23"/>
  <c r="T14" i="23"/>
  <c r="V16" i="23"/>
  <c r="V24" i="23"/>
  <c r="V32" i="23"/>
  <c r="V40" i="23"/>
  <c r="V51" i="23"/>
  <c r="G226" i="23"/>
  <c r="O226" i="23"/>
  <c r="W59" i="23"/>
  <c r="V62" i="23"/>
  <c r="V70" i="23"/>
  <c r="V78" i="23"/>
  <c r="V81" i="23"/>
  <c r="V84" i="23"/>
  <c r="V92" i="23"/>
  <c r="V95" i="23"/>
  <c r="V101" i="23"/>
  <c r="V127" i="23"/>
  <c r="W165" i="23"/>
  <c r="V165" i="23"/>
  <c r="W214" i="23"/>
  <c r="W228" i="23"/>
  <c r="H226" i="23"/>
  <c r="P59" i="23"/>
  <c r="V65" i="23"/>
  <c r="V73" i="23"/>
  <c r="U79" i="23"/>
  <c r="V87" i="23"/>
  <c r="J94" i="23"/>
  <c r="V98" i="23"/>
  <c r="U107" i="23"/>
  <c r="W108" i="23"/>
  <c r="V108" i="23"/>
  <c r="W140" i="23"/>
  <c r="V140" i="23"/>
  <c r="W151" i="23"/>
  <c r="V151" i="23"/>
  <c r="W174" i="23"/>
  <c r="W200" i="23"/>
  <c r="V200" i="23"/>
  <c r="Q59" i="23"/>
  <c r="Q156" i="23"/>
  <c r="P156" i="23"/>
  <c r="W115" i="23"/>
  <c r="W123" i="23"/>
  <c r="W131" i="23"/>
  <c r="W139" i="23"/>
  <c r="Q144" i="23"/>
  <c r="W150" i="23"/>
  <c r="W161" i="23"/>
  <c r="W169" i="23"/>
  <c r="W210" i="23"/>
  <c r="W218" i="23"/>
  <c r="K174" i="23"/>
  <c r="S174" i="23"/>
  <c r="R107" i="23"/>
  <c r="V111" i="23"/>
  <c r="V119" i="23"/>
  <c r="V135" i="23"/>
  <c r="V146" i="23"/>
  <c r="V154" i="23"/>
  <c r="V157" i="23"/>
  <c r="V176" i="23"/>
  <c r="V184" i="23"/>
  <c r="V195" i="23"/>
  <c r="V203" i="23"/>
  <c r="V214" i="23"/>
  <c r="V222" i="23"/>
  <c r="U144" i="23"/>
  <c r="J156" i="23"/>
  <c r="V187" i="23"/>
  <c r="V190" i="23"/>
  <c r="V198" i="23"/>
  <c r="V206" i="23"/>
  <c r="V217" i="23"/>
  <c r="V225" i="23"/>
  <c r="V193" i="23"/>
  <c r="V201" i="23"/>
  <c r="V212" i="23"/>
  <c r="V220" i="23"/>
  <c r="V229" i="23"/>
  <c r="V112" i="23"/>
  <c r="V120" i="23"/>
  <c r="V128" i="23"/>
  <c r="V136" i="23"/>
  <c r="V147" i="23"/>
  <c r="V155" i="23"/>
  <c r="V158" i="23"/>
  <c r="V166" i="23"/>
  <c r="V177" i="23"/>
  <c r="V185" i="23"/>
  <c r="V196" i="23"/>
  <c r="V204" i="23"/>
  <c r="V215" i="23"/>
  <c r="V46" i="23" l="1"/>
  <c r="W94" i="23"/>
  <c r="W84" i="23"/>
  <c r="R226" i="23"/>
  <c r="R11" i="23" s="1"/>
  <c r="W156" i="23"/>
  <c r="U13" i="23"/>
  <c r="J226" i="23"/>
  <c r="T13" i="23"/>
  <c r="P13" i="23"/>
  <c r="V94" i="23"/>
  <c r="Q13" i="23"/>
  <c r="J13" i="23"/>
  <c r="V14" i="23"/>
  <c r="K13" i="23"/>
  <c r="S226" i="23"/>
  <c r="S11" i="23" s="1"/>
  <c r="G231" i="23"/>
  <c r="G11" i="23"/>
  <c r="W144" i="23"/>
  <c r="V144" i="23"/>
  <c r="O231" i="23"/>
  <c r="P226" i="23"/>
  <c r="Q226" i="23"/>
  <c r="O11" i="23"/>
  <c r="M231" i="23"/>
  <c r="M11" i="23"/>
  <c r="V107" i="23"/>
  <c r="W107" i="23"/>
  <c r="H231" i="23"/>
  <c r="K226" i="23"/>
  <c r="H11" i="23"/>
  <c r="V156" i="23"/>
  <c r="L231" i="23"/>
  <c r="L11" i="23"/>
  <c r="W13" i="23"/>
  <c r="V13" i="23"/>
  <c r="T226" i="23"/>
  <c r="T11" i="23" s="1"/>
  <c r="W12" i="23"/>
  <c r="V12" i="23"/>
  <c r="N231" i="23"/>
  <c r="N11" i="23"/>
  <c r="W14" i="23"/>
  <c r="V79" i="23"/>
  <c r="W79" i="23"/>
  <c r="F231" i="23"/>
  <c r="F11" i="23"/>
  <c r="U226" i="23"/>
  <c r="V226" i="23" l="1"/>
  <c r="Q231" i="23"/>
  <c r="P231" i="23"/>
  <c r="Q11" i="23"/>
  <c r="P11" i="23"/>
  <c r="K231" i="23"/>
  <c r="J231" i="23"/>
  <c r="I231" i="23"/>
  <c r="U231" i="23"/>
  <c r="S231" i="23"/>
  <c r="R231" i="23"/>
  <c r="I230" i="23"/>
  <c r="I221" i="23"/>
  <c r="I213" i="23"/>
  <c r="I202" i="23"/>
  <c r="I194" i="23"/>
  <c r="I183" i="23"/>
  <c r="I175" i="23"/>
  <c r="I172" i="23"/>
  <c r="I164" i="23"/>
  <c r="I153" i="23"/>
  <c r="I145" i="23"/>
  <c r="I142" i="23"/>
  <c r="I134" i="23"/>
  <c r="I126" i="23"/>
  <c r="I118" i="23"/>
  <c r="I110" i="23"/>
  <c r="I218" i="23"/>
  <c r="I207" i="23"/>
  <c r="I199" i="23"/>
  <c r="I191" i="23"/>
  <c r="I188" i="23"/>
  <c r="I180" i="23"/>
  <c r="I169" i="23"/>
  <c r="I161" i="23"/>
  <c r="I150" i="23"/>
  <c r="I139" i="23"/>
  <c r="I131" i="23"/>
  <c r="I123" i="23"/>
  <c r="I115" i="23"/>
  <c r="I104" i="23"/>
  <c r="I229" i="23"/>
  <c r="I223" i="23"/>
  <c r="I215" i="23"/>
  <c r="I204" i="23"/>
  <c r="I196" i="23"/>
  <c r="I185" i="23"/>
  <c r="I177" i="23"/>
  <c r="I166" i="23"/>
  <c r="I158" i="23"/>
  <c r="I155" i="23"/>
  <c r="I147" i="23"/>
  <c r="I136" i="23"/>
  <c r="I128" i="23"/>
  <c r="I120" i="23"/>
  <c r="I112" i="23"/>
  <c r="I220" i="23"/>
  <c r="I212" i="23"/>
  <c r="I209" i="23"/>
  <c r="I201" i="23"/>
  <c r="I193" i="23"/>
  <c r="I182" i="23"/>
  <c r="I171" i="23"/>
  <c r="I163" i="23"/>
  <c r="I152" i="23"/>
  <c r="I141" i="23"/>
  <c r="I133" i="23"/>
  <c r="I125" i="23"/>
  <c r="I117" i="23"/>
  <c r="I109" i="23"/>
  <c r="I106" i="23"/>
  <c r="I228" i="23"/>
  <c r="I225" i="23"/>
  <c r="I217" i="23"/>
  <c r="I206" i="23"/>
  <c r="I198" i="23"/>
  <c r="I190" i="23"/>
  <c r="I187" i="23"/>
  <c r="I179" i="23"/>
  <c r="I168" i="23"/>
  <c r="I160" i="23"/>
  <c r="I149" i="23"/>
  <c r="I138" i="23"/>
  <c r="I130" i="23"/>
  <c r="I122" i="23"/>
  <c r="I114" i="23"/>
  <c r="I103" i="23"/>
  <c r="I222" i="23"/>
  <c r="I214" i="23"/>
  <c r="I203" i="23"/>
  <c r="I195" i="23"/>
  <c r="I184" i="23"/>
  <c r="I176" i="23"/>
  <c r="I173" i="23"/>
  <c r="I165" i="23"/>
  <c r="I157" i="23"/>
  <c r="I154" i="23"/>
  <c r="I146" i="23"/>
  <c r="I143" i="23"/>
  <c r="I135" i="23"/>
  <c r="I127" i="23"/>
  <c r="I119" i="23"/>
  <c r="I111" i="23"/>
  <c r="I227" i="23"/>
  <c r="I224" i="23"/>
  <c r="I216" i="23"/>
  <c r="I205" i="23"/>
  <c r="I197" i="23"/>
  <c r="I186" i="23"/>
  <c r="I178" i="23"/>
  <c r="I174" i="23"/>
  <c r="I167" i="23"/>
  <c r="I159" i="23"/>
  <c r="I148" i="23"/>
  <c r="I144" i="23"/>
  <c r="I137" i="23"/>
  <c r="I129" i="23"/>
  <c r="I121" i="23"/>
  <c r="I113" i="23"/>
  <c r="I102" i="23"/>
  <c r="I96" i="23"/>
  <c r="I93" i="23"/>
  <c r="I85" i="23"/>
  <c r="I82" i="23"/>
  <c r="I71" i="23"/>
  <c r="I63" i="23"/>
  <c r="I59" i="23"/>
  <c r="I52" i="23"/>
  <c r="I41" i="23"/>
  <c r="I33" i="23"/>
  <c r="I25" i="23"/>
  <c r="I17" i="23"/>
  <c r="I80" i="23"/>
  <c r="I46" i="23"/>
  <c r="I15" i="23"/>
  <c r="I200" i="23"/>
  <c r="I151" i="23"/>
  <c r="I140" i="23"/>
  <c r="I108" i="23"/>
  <c r="I90" i="23"/>
  <c r="I76" i="23"/>
  <c r="I68" i="23"/>
  <c r="I60" i="23"/>
  <c r="I57" i="23"/>
  <c r="I49" i="23"/>
  <c r="I38" i="23"/>
  <c r="I30" i="23"/>
  <c r="I22" i="23"/>
  <c r="K11" i="23"/>
  <c r="I77" i="23"/>
  <c r="I58" i="23"/>
  <c r="I50" i="23"/>
  <c r="I98" i="23"/>
  <c r="I87" i="23"/>
  <c r="I73" i="23"/>
  <c r="I65" i="23"/>
  <c r="I54" i="23"/>
  <c r="I43" i="23"/>
  <c r="I35" i="23"/>
  <c r="I27" i="23"/>
  <c r="I19" i="23"/>
  <c r="J11" i="23"/>
  <c r="I31" i="23"/>
  <c r="I211" i="23"/>
  <c r="I162" i="23"/>
  <c r="I116" i="23"/>
  <c r="I101" i="23"/>
  <c r="I95" i="23"/>
  <c r="I92" i="23"/>
  <c r="I81" i="23"/>
  <c r="I78" i="23"/>
  <c r="I70" i="23"/>
  <c r="I62" i="23"/>
  <c r="I51" i="23"/>
  <c r="I40" i="23"/>
  <c r="I32" i="23"/>
  <c r="I24" i="23"/>
  <c r="I16" i="23"/>
  <c r="I208" i="23"/>
  <c r="I105" i="23"/>
  <c r="I100" i="23"/>
  <c r="I89" i="23"/>
  <c r="I75" i="23"/>
  <c r="I67" i="23"/>
  <c r="I56" i="23"/>
  <c r="I48" i="23"/>
  <c r="I45" i="23"/>
  <c r="I37" i="23"/>
  <c r="I29" i="23"/>
  <c r="I21" i="23"/>
  <c r="I69" i="23"/>
  <c r="I61" i="23"/>
  <c r="I124" i="23"/>
  <c r="I97" i="23"/>
  <c r="I86" i="23"/>
  <c r="I83" i="23"/>
  <c r="I72" i="23"/>
  <c r="I64" i="23"/>
  <c r="I53" i="23"/>
  <c r="I42" i="23"/>
  <c r="I34" i="23"/>
  <c r="I26" i="23"/>
  <c r="I18" i="23"/>
  <c r="I192" i="23"/>
  <c r="I181" i="23"/>
  <c r="I170" i="23"/>
  <c r="I91" i="23"/>
  <c r="I219" i="23"/>
  <c r="I132" i="23"/>
  <c r="I99" i="23"/>
  <c r="I88" i="23"/>
  <c r="I84" i="23"/>
  <c r="I74" i="23"/>
  <c r="I66" i="23"/>
  <c r="I55" i="23"/>
  <c r="I47" i="23"/>
  <c r="I44" i="23"/>
  <c r="I36" i="23"/>
  <c r="I28" i="23"/>
  <c r="I20" i="23"/>
  <c r="I39" i="23"/>
  <c r="I23" i="23"/>
  <c r="I12" i="23"/>
  <c r="I107" i="23"/>
  <c r="I79" i="23"/>
  <c r="I14" i="23"/>
  <c r="I156" i="23"/>
  <c r="I13" i="23"/>
  <c r="I94" i="23"/>
  <c r="W226" i="23"/>
  <c r="U11" i="23"/>
  <c r="I226" i="23"/>
  <c r="T231" i="23"/>
  <c r="V11" i="23" l="1"/>
  <c r="W11" i="23"/>
  <c r="W231" i="23"/>
  <c r="V231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E2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Субвенція 41051200</t>
        </r>
      </text>
    </comment>
    <comment ref="E6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субвенція 41053900</t>
        </r>
      </text>
    </comment>
    <comment ref="E13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Субвенція
41035100</t>
        </r>
      </text>
    </comment>
    <comment ref="E13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Субвенція
41050800</t>
        </r>
      </text>
    </comment>
  </commentList>
</comments>
</file>

<file path=xl/sharedStrings.xml><?xml version="1.0" encoding="utf-8"?>
<sst xmlns="http://schemas.openxmlformats.org/spreadsheetml/2006/main" count="526" uniqueCount="416">
  <si>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</si>
  <si>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</si>
  <si>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</si>
  <si>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</si>
  <si>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</si>
  <si>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</si>
  <si>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</si>
  <si>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</si>
  <si>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</si>
  <si>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</si>
  <si>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</si>
  <si>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</si>
  <si>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</si>
  <si>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</si>
  <si>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</si>
  <si>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</si>
  <si>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</si>
  <si>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100203</t>
  </si>
  <si>
    <t>170102</t>
  </si>
  <si>
    <t>250102</t>
  </si>
  <si>
    <t>250301</t>
  </si>
  <si>
    <t>130107</t>
  </si>
  <si>
    <t>070201</t>
  </si>
  <si>
    <t>070304</t>
  </si>
  <si>
    <t>070401</t>
  </si>
  <si>
    <t>070801</t>
  </si>
  <si>
    <t>070802</t>
  </si>
  <si>
    <t>110201</t>
  </si>
  <si>
    <t>110205</t>
  </si>
  <si>
    <t>110502</t>
  </si>
  <si>
    <t>100000</t>
  </si>
  <si>
    <t>130102</t>
  </si>
  <si>
    <t>110204</t>
  </si>
  <si>
    <t>ВИДАТКИ ТА  КРЕДИТУВАННЯ - усього</t>
  </si>
  <si>
    <t>100101</t>
  </si>
  <si>
    <t>091205</t>
  </si>
  <si>
    <t>виконання у %</t>
  </si>
  <si>
    <t>091206</t>
  </si>
  <si>
    <t>080000</t>
  </si>
  <si>
    <t>Охорона здоров'я</t>
  </si>
  <si>
    <t>080201</t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</si>
  <si>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</si>
  <si>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</si>
  <si>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</si>
  <si>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</si>
  <si>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</si>
  <si>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</si>
  <si>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КФКВКБ</t>
  </si>
  <si>
    <t>0170</t>
  </si>
  <si>
    <t>0180</t>
  </si>
  <si>
    <t>0111</t>
  </si>
  <si>
    <t xml:space="preserve">Назва коду за типовою програмною класифікацією видатків та кредитування місцевих бюджетів </t>
  </si>
  <si>
    <t>1000</t>
  </si>
  <si>
    <t>0910</t>
  </si>
  <si>
    <t>0921</t>
  </si>
  <si>
    <t>0990</t>
  </si>
  <si>
    <t>1090</t>
  </si>
  <si>
    <t>0960</t>
  </si>
  <si>
    <t>0922</t>
  </si>
  <si>
    <t>0763</t>
  </si>
  <si>
    <t>4060</t>
  </si>
  <si>
    <t>0824</t>
  </si>
  <si>
    <t>0828</t>
  </si>
  <si>
    <t>0829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</si>
  <si>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</si>
  <si>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</si>
  <si>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</si>
  <si>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</si>
  <si>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</si>
  <si>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</si>
  <si>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</si>
  <si>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0610</t>
  </si>
  <si>
    <t>0620</t>
  </si>
  <si>
    <t>Впровадження засобів обліку витрат та регулювання споживання води та теплової енергії</t>
  </si>
  <si>
    <t>Житлово-комунальне господарство</t>
  </si>
  <si>
    <t>0490</t>
  </si>
  <si>
    <t>7310</t>
  </si>
  <si>
    <t>0456</t>
  </si>
  <si>
    <t>0411</t>
  </si>
  <si>
    <t>0470</t>
  </si>
  <si>
    <t>Заходи з енергозбереження</t>
  </si>
  <si>
    <t>Сприяння розвитку малого та середнього підприємництва</t>
  </si>
  <si>
    <t>0380</t>
  </si>
  <si>
    <t>0320</t>
  </si>
  <si>
    <t>0133</t>
  </si>
  <si>
    <t>9110</t>
  </si>
  <si>
    <t>0540</t>
  </si>
  <si>
    <t>8600</t>
  </si>
  <si>
    <t>1030</t>
  </si>
  <si>
    <t>1070</t>
  </si>
  <si>
    <t>Соціальний захист та соціальне забезпечення</t>
  </si>
  <si>
    <t>1040</t>
  </si>
  <si>
    <t>Компенсаційні виплати на пільговий проїзд автомобільним транспортом окремим категоріям громадян</t>
  </si>
  <si>
    <t>090212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</si>
  <si>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</si>
  <si>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</si>
  <si>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</si>
  <si>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</si>
  <si>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</si>
  <si>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</si>
  <si>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</si>
  <si>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</si>
  <si>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3160</t>
  </si>
  <si>
    <t xml:space="preserve">КТКВК </t>
  </si>
  <si>
    <t>Інші заходи та заклади молодіжної політики</t>
  </si>
  <si>
    <t>3000</t>
  </si>
  <si>
    <t>2000</t>
  </si>
  <si>
    <t>4000</t>
  </si>
  <si>
    <t>6000</t>
  </si>
  <si>
    <t>5000</t>
  </si>
  <si>
    <t>Утримання клубів для підлітків за місцем проживання</t>
  </si>
  <si>
    <t>090203</t>
  </si>
  <si>
    <t>3031</t>
  </si>
  <si>
    <t>3033</t>
  </si>
  <si>
    <t>Надання пільг окремим категоріям громадян з оплати послуг зв'язку</t>
  </si>
  <si>
    <t>090214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</si>
  <si>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</si>
  <si>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Надання інших пільг окремим категоріям громадян відповідно до законодавства</t>
  </si>
  <si>
    <t>3032</t>
  </si>
  <si>
    <t>Надання реабілітаційних послуг особам з інвалідністю та дітям з інвалідністю</t>
  </si>
  <si>
    <t>3121</t>
  </si>
  <si>
    <t>3133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</si>
  <si>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</si>
  <si>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3242</t>
  </si>
  <si>
    <t>Інші заходи у сфері соціального захисту і соціального забезпечення</t>
  </si>
  <si>
    <t>Надання дошкільної освіти</t>
  </si>
  <si>
    <t>2142</t>
  </si>
  <si>
    <t>2144</t>
  </si>
  <si>
    <t>Централізовані заходи з лікування хворих на цукровий та нецукровий діабет</t>
  </si>
  <si>
    <t>2145</t>
  </si>
  <si>
    <t>2152</t>
  </si>
  <si>
    <t>Інші програми та заходи у сфері охорони здоров’я</t>
  </si>
  <si>
    <t>Забезпечення діяльності бібліотек</t>
  </si>
  <si>
    <t>4030</t>
  </si>
  <si>
    <t>Забезпечення діяльності палаців i будинків культури, клубів, центрів дозвілля та iнших клубних закладів</t>
  </si>
  <si>
    <t>4081</t>
  </si>
  <si>
    <t xml:space="preserve">Забезпечення діяльності інших закладів в галузі культури і мистецтва </t>
  </si>
  <si>
    <t>4082</t>
  </si>
  <si>
    <t>Інші заходи в галузі культури і мистецтва</t>
  </si>
  <si>
    <t>0150</t>
  </si>
  <si>
    <t>0160</t>
  </si>
  <si>
    <t>6030</t>
  </si>
  <si>
    <t>Організація благоустрою населених пунктів</t>
  </si>
  <si>
    <t>7610</t>
  </si>
  <si>
    <t>Відшкодування вартості лікарських засобів для лікування окремих захворювань</t>
  </si>
  <si>
    <t>2146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</si>
  <si>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</si>
  <si>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</si>
  <si>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</si>
  <si>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3192</t>
  </si>
  <si>
    <t>Інші програми та заходи у сфері освіти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</si>
  <si>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</si>
  <si>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</si>
  <si>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</si>
  <si>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</si>
  <si>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0443</t>
  </si>
  <si>
    <t>Будівництво об'єктів житлово-комунального господарства</t>
  </si>
  <si>
    <t>7330</t>
  </si>
  <si>
    <t>7640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</si>
  <si>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</si>
  <si>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</si>
  <si>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</si>
  <si>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Обслуговування місцевого боргу</t>
  </si>
  <si>
    <t>9770</t>
  </si>
  <si>
    <t xml:space="preserve">Інші субвенції з місцевого бюджету </t>
  </si>
  <si>
    <t>6016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</si>
  <si>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</si>
  <si>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</si>
  <si>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</si>
  <si>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</si>
  <si>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0726</t>
  </si>
  <si>
    <t>6082</t>
  </si>
  <si>
    <t>Придбання житла для окремих категорій населення відповідно до законодавства</t>
  </si>
  <si>
    <t>7350</t>
  </si>
  <si>
    <t>Розроблення схем планування та забудови територій (містобудівної документації)</t>
  </si>
  <si>
    <t>Інша діяльність у сфері державного управління</t>
  </si>
  <si>
    <t>7321</t>
  </si>
  <si>
    <t xml:space="preserve">Будівництво освітніх установ та закладів </t>
  </si>
  <si>
    <t xml:space="preserve">  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</si>
  <si>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</si>
  <si>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</si>
  <si>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затверджено розписом на рік з урахуванням внесених змін</t>
  </si>
  <si>
    <t>Будівництво інших об'єктів комунальної власності</t>
  </si>
  <si>
    <t>5062</t>
  </si>
  <si>
    <t>8230</t>
  </si>
  <si>
    <t>Інші заходи громадського порядку та безпеки</t>
  </si>
  <si>
    <t>7363</t>
  </si>
  <si>
    <t>8340</t>
  </si>
  <si>
    <t>Природоохоронні заходи за рахунок цільових фондів</t>
  </si>
  <si>
    <t>Підтримка спорту вищих досягнень та організацій, які здійснюють фізкультурно-спортивну діяльність в регіоні</t>
  </si>
  <si>
    <t>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</si>
  <si>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>у т.ч. за рахунок субвенції з інших бюджетів (41053900)</t>
  </si>
  <si>
    <t xml:space="preserve">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</si>
  <si>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 xml:space="preserve"> 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спостереження-закупівля калій-йодиду; протирад.укриття №64383, кап. ремонт (41035100)</t>
  </si>
  <si>
    <t xml:space="preserve"> в т.ч. 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пот.ремонт сховища №65080, протирадіаційного укриття №64382</t>
  </si>
  <si>
    <t>7370</t>
  </si>
  <si>
    <t>Реалізація інших заходів щодо соціально-економічного розвитку територій</t>
  </si>
  <si>
    <t>6083</t>
  </si>
  <si>
    <t>7130</t>
  </si>
  <si>
    <t>Здійснення заходів із землеустрою</t>
  </si>
  <si>
    <t>0421</t>
  </si>
  <si>
    <t>7670</t>
  </si>
  <si>
    <t>у т.ч.: за рахунок освітньої субвенції з державного бюджету місцевим бюджетам (41033900)</t>
  </si>
  <si>
    <t>7680</t>
  </si>
  <si>
    <t>Внески до статутного капіталу суб'єктів господарювання</t>
  </si>
  <si>
    <t xml:space="preserve">субвенції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 (41051700) 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</si>
  <si>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 (41051400)</t>
  </si>
  <si>
    <t>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 на лікування хворих на цукровий діабет інсуліном та нецукровий діабет десмопресином (41055000)</t>
  </si>
  <si>
    <t>Виконання інвестиційних проєктів в рамках здійснення заходів щодо соціально-економічного розвитку окремих територій</t>
  </si>
  <si>
    <t>субвенції з місцевого бюджету за рахунок залишку коштів освітньої субвенції, що утворився на початок бюджетного періоду (41051100)-придбання обладнання для їдалень ЗЗСО№№2,4,5</t>
  </si>
  <si>
    <t>у т. ч. за рахунок: освітньої субвенції з державного бюджету місцевим бюджетам (41033900) та залишку освітньої субвенції, що утворився станом на 01.01.2020 р. (41051100)</t>
  </si>
  <si>
    <t>відхилення                       "+", "-"</t>
  </si>
  <si>
    <t>відхилення                     "+", "-"</t>
  </si>
  <si>
    <t>відхилення                          "+", "-"</t>
  </si>
  <si>
    <t>2010</t>
  </si>
  <si>
    <t>Багатопрофільна стаціонарна медична допомога населенню</t>
  </si>
  <si>
    <t>у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(41035100) - поточний ремонт сховища №65080</t>
  </si>
  <si>
    <t>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закупівля респіраторів</t>
  </si>
  <si>
    <t>Надання позашкільної освіти закладами позашкільної освіти, заходи із позашкільної роботи з дітьми</t>
  </si>
  <si>
    <t>7322</t>
  </si>
  <si>
    <t>Будівництво медичних установ та закладів</t>
  </si>
  <si>
    <t>0731</t>
  </si>
  <si>
    <t>Керівництво і управління у відповідній сфері у містах (місті Києві), селищах, селах, територіальних громадах</t>
  </si>
  <si>
    <t>7530</t>
  </si>
  <si>
    <t>0460</t>
  </si>
  <si>
    <t>Інші заходи у сфері зв'язку, телекомунікації та інформатики</t>
  </si>
  <si>
    <t>1141</t>
  </si>
  <si>
    <t>Забезпечення діяльності інших закладів у сфері освіти</t>
  </si>
  <si>
    <t>1142</t>
  </si>
  <si>
    <t>1151</t>
  </si>
  <si>
    <t>Забезпечення діяльності інклюзивно-ресурсних центрів за рахунок коштів місцевого бюджету</t>
  </si>
  <si>
    <t>1160</t>
  </si>
  <si>
    <t>Забезпечення діяльності центрів професійного розвитку педагогічних працівників</t>
  </si>
  <si>
    <t>8710</t>
  </si>
  <si>
    <t>Резервний фонд місцевого бюджету</t>
  </si>
  <si>
    <t>1152</t>
  </si>
  <si>
    <t>1200</t>
  </si>
  <si>
    <t>9800</t>
  </si>
  <si>
    <t>у т.ч.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(41040200)</t>
  </si>
  <si>
    <t>7650</t>
  </si>
  <si>
    <t>Проведення експертної  грошової  оцінки  земельної ділянки чи права на неї</t>
  </si>
  <si>
    <t>Субвенція з місцевого бюджету державному бюджету на виконання програм соціально-економічного розвитку регіонів</t>
  </si>
  <si>
    <t>7324</t>
  </si>
  <si>
    <t>Будівництво установ та закладів культури</t>
  </si>
  <si>
    <t>1210</t>
  </si>
  <si>
    <t>у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(41055000) - інсуліни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</si>
  <si>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 (41051100)</t>
  </si>
  <si>
    <t>Надання загальної середньої освіти закладами загальної середньої освіти (41051100)</t>
  </si>
  <si>
    <t>1181</t>
  </si>
  <si>
    <t>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</si>
  <si>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</si>
  <si>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7390</t>
  </si>
  <si>
    <t xml:space="preserve">у т.ч. за рахунок субвенції з державного бюджету місцевим бюджетам на розвиток мережі ЦНАП (41035200) </t>
  </si>
  <si>
    <t>7000</t>
  </si>
  <si>
    <t>Економічна діяльність</t>
  </si>
  <si>
    <t>8000</t>
  </si>
  <si>
    <t>Інша діяльність</t>
  </si>
  <si>
    <t>3124</t>
  </si>
  <si>
    <t>6090</t>
  </si>
  <si>
    <t>Інша діяльність у сфері житлово-комунального господарства</t>
  </si>
  <si>
    <t>0640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</si>
  <si>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</si>
  <si>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</si>
  <si>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</si>
  <si>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3221</t>
  </si>
  <si>
    <t>1060</t>
  </si>
  <si>
    <t>7325</t>
  </si>
  <si>
    <t>Будівництво споруд, установ та закладів фізичної культури і спорту</t>
  </si>
  <si>
    <t xml:space="preserve">у т.ч. за рахунок субвенції з державного бюджету місцевим бюджетам на реалізацію заходів, спрямованих на підвищення доступності  широкосмугового доступу до Інтернету  в сільській місцевості (41035500) </t>
  </si>
  <si>
    <t>за рахунок субвенції з державного бюджету місцевим бюджетам на здійснення заходів щодо соціально-економічного розвитку окремих територій (41034500) - Вараська багатопрофільна лікарня</t>
  </si>
  <si>
    <t>у т.ч. за рахунок субвенції з державного бюджету місцевим бюджетам на здійснення заходів щодо соціально-економічного розвитку окремих територій (41034500) - заклади освіти</t>
  </si>
  <si>
    <t>у т.ч. за рахунок інших субвенції з місцевого бюджету (41053900) - капітальний ремонт спортзалу ЗОШ №2 за рахунок субвенції з обласного бюджету</t>
  </si>
  <si>
    <t>Надання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</si>
  <si>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затверджено розписом на рік та кошторисні призначення</t>
  </si>
  <si>
    <t>3035</t>
  </si>
  <si>
    <t>Компенсаційні виплати за пільговий проїзд окремих категорій громадян на залізничному транспорті</t>
  </si>
  <si>
    <t>8721</t>
  </si>
  <si>
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</si>
  <si>
    <t>6072</t>
  </si>
  <si>
    <t>у т.ч. за рахунок субвенції з державного бюджету місцевим бюджетам на розвиток комунальної інфраструктури, у тому числі на придбання комунальної техніки (41032500)</t>
  </si>
  <si>
    <t xml:space="preserve">у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(41055000)  - придбання рентгенапарату </t>
  </si>
  <si>
    <t>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за рахунок субвенції з державного бюджету (41052900)</t>
  </si>
  <si>
    <t>8210</t>
  </si>
  <si>
    <t>8220</t>
  </si>
  <si>
    <t>8240</t>
  </si>
  <si>
    <t>Муніципальні формування з охорони громадського порядку</t>
  </si>
  <si>
    <t>Заходи та роботи з мобілізаційної підготовки місцевого значення</t>
  </si>
  <si>
    <t>Заходи та роботи з територіальної оборони</t>
  </si>
  <si>
    <t>7351</t>
  </si>
  <si>
    <t>Розроблення комплексних планів просторового розвитку територій територіальних громад</t>
  </si>
  <si>
    <t>Утримання та забезпечення діяльності центрів соціальних служб</t>
  </si>
  <si>
    <t>Надання спеціалізованої освіти мистецькими школами</t>
  </si>
  <si>
    <t>Реверсна дотація</t>
  </si>
  <si>
    <t>КТКВКМБ</t>
  </si>
  <si>
    <t>Освіта</t>
  </si>
  <si>
    <t>Фізична культура і спорт</t>
  </si>
  <si>
    <t>Культура і мистецтво</t>
  </si>
  <si>
    <t>7693</t>
  </si>
  <si>
    <t>Інші заходи, пов'язані з економічною діяльністю</t>
  </si>
  <si>
    <t>8775</t>
  </si>
  <si>
    <t>Інші заходи за рахунок коштів резервного фонду місцевого бюджету</t>
  </si>
  <si>
    <t>2112</t>
  </si>
  <si>
    <t>Первинна медична допомога населенню, що надається фельдшерськими, фельдшерсько-акушерськими пунктами</t>
  </si>
  <si>
    <t>0725</t>
  </si>
  <si>
    <t>2141</t>
  </si>
  <si>
    <t>Програми і централізовані заходи з імунопрофілактики</t>
  </si>
  <si>
    <t>0191</t>
  </si>
  <si>
    <t>Проведення місцевих виборів</t>
  </si>
  <si>
    <t>у т.ч. за рах. інших субвенцій з місцевого бюджету  (з бюджетів Рафалівської селищної ради та Полицької сільської ради) - для Вараського ІРЦ (41053900)</t>
  </si>
  <si>
    <t>Повернення пільгових довгострокових кредитів, наданих молодим сім'ям та одиноким молодим громадянам на будівництво / реконструкцію / придбання житла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</si>
  <si>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</si>
  <si>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 (41033900)</t>
  </si>
  <si>
    <t>6013</t>
  </si>
  <si>
    <t>Забезпечення діяльності водопровідно-каналізаційного господарства</t>
  </si>
  <si>
    <t>у тому числі видатків за рахунок субвенцій  з інших бюджетів: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</si>
  <si>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- за рахунок субвенції з місцевого бюджету (41050900)</t>
  </si>
  <si>
    <t>5049</t>
  </si>
  <si>
    <t>Розвиток мережі центрів надання адміністративних послуг</t>
  </si>
  <si>
    <t>у т.ч. за рахунок субвенції з державного бюджету місцевим бюджетам на створення мережі спеціалізованих служб підтримки осіб, які постраждали від домашнього насильства                  та/або насильства за ознакою статі (41056400)</t>
  </si>
  <si>
    <t>Виконання окремих заходів з реалізації соціального проекту "Активні парки - локації здорової України" (41057700)</t>
  </si>
  <si>
    <t>в т.ч.за рахунок субвенції (41058100)</t>
  </si>
  <si>
    <t xml:space="preserve">у т.ч. за рах. інших субвенцій з місцевого бюджету - для Вараського центру професійного розвитку педагогічних працівників (з бюджетів Рафалівської селищної громади, Полицької, Антонівської, Каноницької громад) (41053900)  </t>
  </si>
  <si>
    <t>субвенція районному бюджету Вараського району 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роки)</t>
  </si>
  <si>
    <t>Забезпечення діяльності інклюзивно-ресурсних центрів за рахунок освітньої субвенції (41051000)</t>
  </si>
  <si>
    <t>субвенція бюджету Каноницької сільської територіальної громади (на виконання заходів Програми підтримки територіальної оборони та місцевого населення до участі в русі національного спротиву на 2022 – 2025 роки)</t>
  </si>
  <si>
    <t>субвенція бюджету Полицької сільської територіальнї громади (на виконання заходів Програми матеріальної підтримки добровольчих формувань сил спротиву Полицької територіальної грмади, батальйону територіальної оборони Вараського району, волонтерського руху та евакуйованого населення з зони бойових дій на період воєнного стану та матеріальне забезпечення заходів під час мобілізації, забезпечення заходів евакуації населення громади в разі збройного вторгнення агресора та для якісного забезпечення організації оборони населених пунктів територіальної громади на 2024 рік)</t>
  </si>
  <si>
    <t>субвенція бюджету Рафалівської селищної територіальної громади (на виконання заходів Програми підготовки територіальної оборони та місцевого населення до участі в русі національного спротиву на 2022 – 2024 роки)</t>
  </si>
  <si>
    <t>субвенція обласному бюджету Рівненської області (інша субвенція для надання соціальних послуг в інтернатних закладах Рівненської області)</t>
  </si>
  <si>
    <t>1291</t>
  </si>
  <si>
    <t>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</si>
  <si>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</si>
  <si>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бюджету)(41051100)</t>
  </si>
  <si>
    <t>Надання бюджетних позичок суб'єктам господарювання</t>
  </si>
  <si>
    <t xml:space="preserve">Повернення бюджетних позичок, наданих суб'єктам господарювання
</t>
  </si>
  <si>
    <t xml:space="preserve">Соціально-культурна сфера, всього        </t>
  </si>
  <si>
    <t>6012</t>
  </si>
  <si>
    <t>Забезпечення діяльності з виробництва, транспортування, постачання теплової енергії</t>
  </si>
  <si>
    <t>субвенція обласному бюджету Рівненської області (співфінансування обласного бюджету для придбання двох шкільних автобусів для Вараської міської територіальної громади)</t>
  </si>
  <si>
    <t>субвенція обласному бюджету на завершення робіт по об'єкту "Реконструкція будівлі навчального закладу з облаштуванням захисної споруди цивільного захисту (протирадіаційного укриття) за адресою: мкрн. Перемоги, буд. 8, м. Вараш, Вараський район, Рівненська область"</t>
  </si>
  <si>
    <t>субвенція районному бюджету Вараського району Рівненської області на виконання заходів районної 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2024 рік</t>
  </si>
  <si>
    <t xml:space="preserve">субвенція для військової частини А0998 МОУ (24 ОМБр ім Короля Данила) (програма мобілізаційної підготовки, мобілізації та оборонної роботи у Вараській міській територіальній громаді на 2022 – 2025 роки) </t>
  </si>
  <si>
    <t xml:space="preserve">субвенція для військової частини 3018 НГУ (програма мобілізаційної підготовки, мобілізації та оборонної роботи у Вараській міській територіальній громаді на 2022 – 2025 роки) </t>
  </si>
  <si>
    <t xml:space="preserve">субвенція для військової частини А7032 МОУ (104 бригада ТрО) (програма мобілізаційної підготовки, мобілізації та оборонної роботи у Вараській міській територіальній громаді на 2022 – 2025 роки) </t>
  </si>
  <si>
    <t xml:space="preserve">субвенція для департаменту контррозвідки Служби Безпеки України (програма мобілізаційної підготовки, мобілізації та оборонної роботи у Вараській міській територіальній громаді на 2022 – 2025 роки) </t>
  </si>
  <si>
    <t>субвенція для військової частини А4638 МОУ (3-тя окрема штурмова бригада ЗСУ)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</si>
  <si>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А0237 МОУ (для потреб військової частини А0252), програма мобілізаційної підготовки,мобілізації та оборонної роботи у Вараській міській територіальній громаді на 2022 – 2025 роки</t>
  </si>
  <si>
    <t xml:space="preserve">субвенція для військової частини А4935 МОУ (програма мобілізаційної підготовки, мобілізації та оборонної роботи у Вараській міській територіальній громаді на 2022 – 2025 роки) </t>
  </si>
  <si>
    <t>субвенція для військової частини 3045 НГУ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</si>
  <si>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3005 НГУ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</si>
  <si>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1141 НГУ (програма мобілізаційної підготовки, мобілізації та оборонної роботи у Вараській міській територіальній громаді на 2022 – 2025 роки)</t>
  </si>
  <si>
    <t xml:space="preserve">субвенція для військової частини 1495 Державної прикордонної служби України для потреб 5 прикордонної комендатури 9 прикордонного загону імені Січових Стрільців (програма мобілізаційної підготовки, мобілізації та оборонної роботи у Вараській міській територіальній громаді на 2022 – 2025 роки) </t>
  </si>
  <si>
    <t xml:space="preserve">субвенція для військової частини А4576 МОУ (програма мобілізаційної підготовки, мобілізації та оборонної роботи у Вараській міській територіальній громаді на 2022 – 2025 роки) </t>
  </si>
  <si>
    <t xml:space="preserve">субвенція для військової частини А4118 МОУ (програма мобілізаційної підготовки, мобілізації та оборонної роботи у Вараській міській територіальній громаді на 2022 – 2025 роки) </t>
  </si>
  <si>
    <t>субвенція для військової частини А4633 МОУ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</si>
  <si>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А3091 МОУ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</si>
  <si>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А0693 МОУ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</si>
  <si>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А4594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</si>
  <si>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А4667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</si>
  <si>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А4056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</si>
  <si>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3057 НГУ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</si>
  <si>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Державної установи "Центр обслуговування підрозділів Національної поліції України" для Рівненського управління Департаменту внутрішньої безпеки Національної поліції України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</si>
  <si>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квартирно-експлуатаційного відділу м.Рівне МОУ на проведення ремонтних робіт по об'єкту "Капітальний ремонт нежитлових будівель Літери А-2, Б-2,  В-2, військового містечка №80 за адресою м.Рівне, вул.Дубенська, 71а", що дасть можливість перебування/базування військових РУ Сил ТРО "Захід" (військова частина А5509 Міністерства оборони України)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</si>
  <si>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Управлінню Служби Безпеки України в Рівненській області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</si>
  <si>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Управління Служби Безпеки України в Рівненській області на виконання заходів програми "Безпечна громада та профілактика правопорушень на 2024-2028 роки"</t>
  </si>
  <si>
    <t>субвенція для ГУ Національної поліції України в Рівненській області на виконання заходів програми "Безпечна громада та профілактика правопорушень на 2024-2028 роки"</t>
  </si>
  <si>
    <t>субвенція для ГУ  ДСНС  України у Рівненській області (6 ДПРЗ  ГУ ДСНС) на виконання заходів Комплексної програми розвитку цивільного захисту Вараської міської територіальної громади на 2021-2025 роки</t>
  </si>
  <si>
    <t>субвенція для Головного управління Державної податкової служби в Рівненській області для Вараської державної податкової інспеції (програма поліпшення сервісу обслуговування платників податків та забезпечення збільшення надходжень до бюджету Вараської міської територіальної громади на 2024 рік)</t>
  </si>
  <si>
    <t>субвенція для військової частини А4152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</si>
  <si>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А4808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</si>
  <si>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А4832 МОУ  (через військову частину А4447 МОУ) (програма мобілізаційної підготовки, мобілізації та оборонної роботи у Вараській міській територіальній громаді на 2022 – 2025 роки)</t>
  </si>
  <si>
    <t>3223</t>
  </si>
  <si>
    <t>Грошова компенсація за належні для отримання жилі приміщення для сімей осіб, визначених пунктами 2 - 5 частини першої статті 10-1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(41050400)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</si>
  <si>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 (41050500)</t>
  </si>
  <si>
    <t>субвенція обласному бюджету Рівненської області на виконання заходів Програми забезпечення мобілізаційної підготовки та оборонної роботи в Рівненській області на 2024-2026 роки</t>
  </si>
  <si>
    <t>субвенція для військової частини А1823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</si>
  <si>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9937 Державної прикордонної служби України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</si>
  <si>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Рівненському обласному територіальному центру комплектування та соціальної підтримки (для потреб Вараського районного ТЦК та СП)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</si>
  <si>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А4447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</si>
  <si>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А0222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</si>
  <si>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9938 Державної прикордонної служби України (3 прикордонний загін імені Героя України полковника Євгенія Пікуса)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</si>
  <si>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А4885 МОУ 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</si>
  <si>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ГУ  ДСНС  України у Рівненській області (6 ДПРЗ  ГУ ДСНС)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</si>
  <si>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районному бюджету Вараського району Рівненської області на організаційне, інформаційно-аналітичне та матеріально-технічне забезпечення діяльності Вараської районної ради</t>
  </si>
  <si>
    <t>субвенція для військової частини 1241 НГУ (програма мобілізаційної підготовки, мобілізації та оборонної роботи у Вараській міській територіальній громаді на 2022 – 2025 роки)</t>
  </si>
  <si>
    <t>Додаток 2</t>
  </si>
  <si>
    <t>(тис.грн)</t>
  </si>
  <si>
    <t>Міський голова</t>
  </si>
  <si>
    <t>Олександр МЕНЗУЛ</t>
  </si>
  <si>
    <t>затверджено на 01.01.2025</t>
  </si>
  <si>
    <t>виконано станом на 01.01.2025</t>
  </si>
  <si>
    <r>
  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  </r>
    <r>
      <rPr>
        <sz val="16"/>
        <color theme="1"/>
        <rFont val="Times New Roman"/>
        <family val="1"/>
        <charset val="204"/>
      </rPr>
      <t xml:space="preserve"> </t>
    </r>
    <r>
      <rPr>
        <i/>
        <sz val="16"/>
        <color theme="1"/>
        <rFont val="Times New Roman"/>
        <family val="1"/>
        <charset val="204"/>
      </rPr>
      <t>(41051400)</t>
    </r>
  </si>
  <si>
    <r>
  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  </r>
    <r>
      <rPr>
        <i/>
        <sz val="16"/>
        <rFont val="Times New Roman"/>
        <family val="1"/>
        <charset val="204"/>
      </rPr>
      <t xml:space="preserve"> (41051200)</t>
    </r>
  </si>
  <si>
    <r>
  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  </r>
    <r>
      <rPr>
        <i/>
        <sz val="16"/>
        <rFont val="Times New Roman"/>
        <family val="1"/>
        <charset val="204"/>
      </rPr>
      <t xml:space="preserve"> (41051700) </t>
    </r>
  </si>
  <si>
    <t>у т.ч.субвенція з місцевого бюджету за рахунок залишку коштів освітньої субвенції, що утворився на початок бюджетного періоду (на закупівлю мультимедійного обладнання)</t>
  </si>
  <si>
    <t>у т.ч. субвенція з місцевого бюджету за рахунок залишку коштів освітньої субвенції, що утворився на початок бюджетного періоду (для оснащення навчальних кабінетів предмета "Захист України")</t>
  </si>
  <si>
    <t>1403</t>
  </si>
  <si>
    <r>
      <t xml:space="preserve">Забезпечення харчуванням учнів початкових класів закладів загальної середньої освіти за рахунок субвенції з державного бюджету місцевим бюджетам </t>
    </r>
    <r>
      <rPr>
        <i/>
        <sz val="16"/>
        <rFont val="Times New Roman"/>
        <family val="1"/>
        <charset val="204"/>
      </rPr>
      <t>(41033300)</t>
    </r>
  </si>
  <si>
    <t>субвенція бюджету Локницької сільської територіальної громади (на виконання заходів Програми мобілізаційної підготовки, мобілізації та оборонної роботи у Вараській міській територіальній громаді на 2022 – 2025 роки )</t>
  </si>
  <si>
    <t xml:space="preserve">субвенція бюджету Зарічненської селищної територіальної громади (на виконання заходів Програми мобілізаційної підготовки, мобілізації та оборонної роботи у Вараській міській територіальній громаді на 2022 – 2025 роки) </t>
  </si>
  <si>
    <t>субвенція обласному бюджету Рівненської області на експлуатаційне утримання автомобільних доріг загального користування місцевого значення та штучних споруд на них у Вараському районі Рівненської області (протяжність 447,0 км)</t>
  </si>
  <si>
    <t xml:space="preserve">субвенція для військової частини А0989 Міністерства оборони України (програма мобілізаційної підготовки, мобілізації та оборонної роботи у Вараській міській територіальній громаді на 2022 – 2025 роки) </t>
  </si>
  <si>
    <t xml:space="preserve">субвенція для військової частини А1277 Міністерства оборони України (програма мобілізаційної підготовки, мобілізації та оборонної роботи у Вараській міській територіальній громаді на 2022 – 2025 роки) </t>
  </si>
  <si>
    <t>субвенція для військової частини А1962 Міністерства оборони України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</si>
  <si>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А3719 Міністерства оборони України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</si>
  <si>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А4122 Міністерства оборони України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</si>
  <si>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А4635 МОУ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</si>
  <si>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військової частини А4674 МОУ (для потреб військової частини А7098 МОУ) (програма мобілізаційної підготовки, мобілізації та оборонної роботи у Вараській міській територіальній громаді на 2022 – 2025 роки)</t>
  </si>
  <si>
    <t xml:space="preserve">Субвенція для військової частини А7028 Міністерства оборони України (програма мобілізаційної підготовки, мобілізації та оборонної роботи у Вараській міській територіальній громаді на 2022 – 2025 роки) </t>
  </si>
  <si>
    <t>Субвенція державній установі "Полицька виправна колонія (№76)"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</si>
  <si>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ГУ Національної поліції України в Рівненській області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</si>
  <si>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для ГУНП України в Рівненській області для батальйону поліції особливого призначення (стрілецький) (програма мобілізаційної підготовки, мобілізації та оборонної роботи у Вараській міській територіальній громаді на 2022 – 2025 роки)</t>
  </si>
  <si>
    <t>субвенція Департаменту патрульної поліції (зведеній бригаді при департаменті патрульної поліції під умовним найменуванням "Хижак" (програма мобілізаційної підготовки, мобілізації та оборонної роботи у Вараській міській територіальній громаді на 2022 – 2025 роки)</t>
  </si>
  <si>
    <t>_________2025 року №_____________</t>
  </si>
  <si>
    <t>до рішення Вараської міської ради</t>
  </si>
  <si>
    <t xml:space="preserve">             Звіт про виконання бюджету Вараської міської територіальної громади по видатках та кредитуванню за 2024 рік                                                                                                                   </t>
  </si>
  <si>
    <t xml:space="preserve"> № 7310-ЗВ-01-25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</si>
</sst>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00000"/>
    <numFmt numFmtId="167" formatCode="#,##0.0"/>
    <numFmt numFmtId="168" formatCode="0.000%"/>
    <numFmt numFmtId="169" formatCode="0.0000%"/>
  </numFmts>
  <fonts count="53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sz val="20"/>
      <name val="Arial Cyr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9"/>
      <name val="Times New Roman"/>
      <family val="1"/>
      <charset val="204"/>
    </font>
    <font>
      <sz val="12"/>
      <name val="Times New Roman Cyr"/>
      <family val="1"/>
      <charset val="204"/>
    </font>
    <font>
      <b/>
      <sz val="9"/>
      <color indexed="81"/>
      <name val="Tahoma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color rgb="FF000000"/>
      <name val="Tahoma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theme="1"/>
      <name val="Arial Cyr"/>
      <family val="2"/>
      <charset val="204"/>
    </font>
    <font>
      <sz val="20"/>
      <name val="Times New Roman"/>
      <family val="1"/>
    </font>
    <font>
      <sz val="20"/>
      <name val="Times New Roman"/>
      <family val="1"/>
      <charset val="204"/>
    </font>
    <font>
      <sz val="15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4"/>
      <name val="Times New Roman"/>
      <family val="1"/>
    </font>
    <font>
      <i/>
      <sz val="12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Arial"/>
      <family val="2"/>
      <charset val="204"/>
    </font>
    <font>
      <i/>
      <sz val="16"/>
      <name val="Times New Roman"/>
      <family val="1"/>
      <charset val="204"/>
    </font>
    <font>
      <i/>
      <sz val="16"/>
      <name val="Arial"/>
      <family val="2"/>
      <charset val="204"/>
    </font>
    <font>
      <i/>
      <sz val="16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color rgb="FFFF0000"/>
      <name val="Arial"/>
      <family val="2"/>
      <charset val="204"/>
    </font>
    <font>
      <b/>
      <i/>
      <sz val="16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b/>
      <sz val="16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2" fillId="0" borderId="0"/>
    <xf numFmtId="0" fontId="18" fillId="0" borderId="0"/>
    <xf numFmtId="9" fontId="19" fillId="0" borderId="0" applyFont="0" applyFill="0" applyBorder="0" applyAlignment="0" applyProtection="0"/>
    <xf numFmtId="0" fontId="19" fillId="0" borderId="0"/>
  </cellStyleXfs>
  <cellXfs count="184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2" fillId="2" borderId="3" xfId="0" applyFont="1" applyFill="1" applyBorder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49" fontId="15" fillId="2" borderId="5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49" fontId="14" fillId="2" borderId="5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167" fontId="2" fillId="2" borderId="0" xfId="0" applyNumberFormat="1" applyFont="1" applyFill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167" fontId="2" fillId="2" borderId="0" xfId="0" applyNumberFormat="1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165" fontId="2" fillId="2" borderId="0" xfId="0" applyNumberFormat="1" applyFont="1" applyFill="1" applyAlignment="1">
      <alignment wrapText="1"/>
    </xf>
    <xf numFmtId="167" fontId="2" fillId="2" borderId="0" xfId="0" applyNumberFormat="1" applyFont="1" applyFill="1" applyAlignment="1">
      <alignment wrapText="1"/>
    </xf>
    <xf numFmtId="49" fontId="24" fillId="2" borderId="5" xfId="0" applyNumberFormat="1" applyFont="1" applyFill="1" applyBorder="1" applyAlignment="1">
      <alignment horizontal="center" wrapText="1"/>
    </xf>
    <xf numFmtId="0" fontId="25" fillId="2" borderId="0" xfId="0" applyFont="1" applyFill="1" applyAlignment="1">
      <alignment horizontal="right" wrapText="1"/>
    </xf>
    <xf numFmtId="0" fontId="25" fillId="2" borderId="0" xfId="0" applyFont="1" applyFill="1" applyAlignment="1">
      <alignment wrapText="1"/>
    </xf>
    <xf numFmtId="0" fontId="25" fillId="2" borderId="0" xfId="0" applyFont="1" applyFill="1"/>
    <xf numFmtId="0" fontId="21" fillId="2" borderId="0" xfId="0" applyFont="1" applyFill="1" applyAlignment="1">
      <alignment horizontal="right" wrapText="1"/>
    </xf>
    <xf numFmtId="0" fontId="21" fillId="2" borderId="0" xfId="0" applyFont="1" applyFill="1" applyAlignment="1">
      <alignment wrapText="1"/>
    </xf>
    <xf numFmtId="0" fontId="21" fillId="2" borderId="0" xfId="0" applyFont="1" applyFill="1"/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167" fontId="5" fillId="2" borderId="0" xfId="0" applyNumberFormat="1" applyFont="1" applyFill="1" applyAlignment="1">
      <alignment horizontal="center" wrapText="1"/>
    </xf>
    <xf numFmtId="167" fontId="17" fillId="2" borderId="0" xfId="0" applyNumberFormat="1" applyFont="1" applyFill="1" applyAlignment="1">
      <alignment horizontal="center" wrapText="1"/>
    </xf>
    <xf numFmtId="165" fontId="27" fillId="2" borderId="0" xfId="0" applyNumberFormat="1" applyFont="1" applyFill="1" applyAlignment="1">
      <alignment wrapText="1"/>
    </xf>
    <xf numFmtId="0" fontId="26" fillId="2" borderId="0" xfId="0" applyFont="1" applyFill="1"/>
    <xf numFmtId="167" fontId="16" fillId="2" borderId="0" xfId="0" applyNumberFormat="1" applyFont="1" applyFill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22" fillId="2" borderId="5" xfId="0" applyFont="1" applyFill="1" applyBorder="1" applyAlignment="1">
      <alignment horizontal="center" wrapText="1"/>
    </xf>
    <xf numFmtId="0" fontId="15" fillId="2" borderId="5" xfId="0" applyFont="1" applyFill="1" applyBorder="1"/>
    <xf numFmtId="0" fontId="23" fillId="2" borderId="5" xfId="0" applyFont="1" applyFill="1" applyBorder="1" applyAlignment="1" applyProtection="1">
      <alignment horizontal="justify" wrapText="1"/>
      <protection locked="0"/>
    </xf>
    <xf numFmtId="49" fontId="28" fillId="2" borderId="5" xfId="0" applyNumberFormat="1" applyFont="1" applyFill="1" applyBorder="1" applyAlignment="1" applyProtection="1">
      <alignment horizontal="justify" wrapText="1"/>
      <protection locked="0"/>
    </xf>
    <xf numFmtId="49" fontId="7" fillId="2" borderId="5" xfId="0" applyNumberFormat="1" applyFont="1" applyFill="1" applyBorder="1" applyAlignment="1">
      <alignment horizontal="center" wrapText="1"/>
    </xf>
    <xf numFmtId="0" fontId="27" fillId="0" borderId="0" xfId="0" applyFont="1"/>
    <xf numFmtId="0" fontId="31" fillId="0" borderId="0" xfId="2" applyFont="1"/>
    <xf numFmtId="0" fontId="32" fillId="0" borderId="0" xfId="2" applyFont="1" applyAlignment="1">
      <alignment horizontal="center"/>
    </xf>
    <xf numFmtId="0" fontId="34" fillId="2" borderId="0" xfId="0" applyFont="1" applyFill="1" applyAlignment="1">
      <alignment wrapText="1"/>
    </xf>
    <xf numFmtId="0" fontId="22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8" fillId="2" borderId="5" xfId="0" applyFont="1" applyFill="1" applyBorder="1"/>
    <xf numFmtId="0" fontId="38" fillId="2" borderId="5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 wrapText="1"/>
    </xf>
    <xf numFmtId="167" fontId="40" fillId="2" borderId="5" xfId="0" applyNumberFormat="1" applyFont="1" applyFill="1" applyBorder="1" applyAlignment="1">
      <alignment horizontal="center" wrapText="1"/>
    </xf>
    <xf numFmtId="165" fontId="40" fillId="2" borderId="5" xfId="0" applyNumberFormat="1" applyFont="1" applyFill="1" applyBorder="1" applyAlignment="1">
      <alignment horizontal="center" wrapText="1"/>
    </xf>
    <xf numFmtId="0" fontId="35" fillId="2" borderId="0" xfId="0" applyFont="1" applyFill="1" applyAlignment="1">
      <alignment horizontal="right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0" fontId="22" fillId="2" borderId="5" xfId="0" applyFont="1" applyFill="1" applyBorder="1"/>
    <xf numFmtId="49" fontId="22" fillId="2" borderId="5" xfId="0" applyNumberFormat="1" applyFont="1" applyFill="1" applyBorder="1" applyAlignment="1">
      <alignment horizontal="center"/>
    </xf>
    <xf numFmtId="0" fontId="22" fillId="2" borderId="5" xfId="0" applyFont="1" applyFill="1" applyBorder="1" applyAlignment="1" applyProtection="1">
      <alignment horizontal="justify" wrapText="1"/>
      <protection locked="0"/>
    </xf>
    <xf numFmtId="167" fontId="41" fillId="2" borderId="5" xfId="0" applyNumberFormat="1" applyFont="1" applyFill="1" applyBorder="1" applyAlignment="1">
      <alignment horizontal="center" wrapText="1"/>
    </xf>
    <xf numFmtId="165" fontId="41" fillId="2" borderId="5" xfId="0" applyNumberFormat="1" applyFont="1" applyFill="1" applyBorder="1" applyAlignment="1">
      <alignment horizontal="center" wrapText="1"/>
    </xf>
    <xf numFmtId="0" fontId="8" fillId="2" borderId="5" xfId="0" applyFont="1" applyFill="1" applyBorder="1"/>
    <xf numFmtId="49" fontId="8" fillId="2" borderId="5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justify" wrapText="1"/>
    </xf>
    <xf numFmtId="166" fontId="8" fillId="2" borderId="5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 applyProtection="1">
      <alignment horizontal="justify" wrapText="1"/>
      <protection locked="0"/>
    </xf>
    <xf numFmtId="167" fontId="42" fillId="2" borderId="5" xfId="0" applyNumberFormat="1" applyFont="1" applyFill="1" applyBorder="1" applyAlignment="1">
      <alignment horizontal="center" wrapText="1"/>
    </xf>
    <xf numFmtId="165" fontId="42" fillId="2" borderId="5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 applyProtection="1">
      <alignment horizontal="center" wrapText="1"/>
      <protection locked="0"/>
    </xf>
    <xf numFmtId="1" fontId="8" fillId="2" borderId="5" xfId="0" applyNumberFormat="1" applyFont="1" applyFill="1" applyBorder="1" applyAlignment="1" applyProtection="1">
      <alignment horizontal="center" wrapText="1"/>
      <protection locked="0"/>
    </xf>
    <xf numFmtId="167" fontId="43" fillId="2" borderId="5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 applyProtection="1">
      <alignment horizontal="justify" wrapText="1"/>
      <protection locked="0"/>
    </xf>
    <xf numFmtId="164" fontId="42" fillId="2" borderId="5" xfId="0" applyNumberFormat="1" applyFont="1" applyFill="1" applyBorder="1" applyAlignment="1">
      <alignment horizontal="center" wrapText="1"/>
    </xf>
    <xf numFmtId="0" fontId="42" fillId="2" borderId="5" xfId="0" applyFont="1" applyFill="1" applyBorder="1" applyAlignment="1">
      <alignment horizontal="center" wrapText="1"/>
    </xf>
    <xf numFmtId="10" fontId="42" fillId="2" borderId="5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 applyProtection="1">
      <alignment horizontal="right" wrapText="1"/>
      <protection locked="0"/>
    </xf>
    <xf numFmtId="0" fontId="44" fillId="2" borderId="5" xfId="0" applyFont="1" applyFill="1" applyBorder="1"/>
    <xf numFmtId="49" fontId="44" fillId="2" borderId="5" xfId="0" applyNumberFormat="1" applyFont="1" applyFill="1" applyBorder="1" applyAlignment="1" applyProtection="1">
      <alignment horizontal="center" wrapText="1"/>
      <protection locked="0"/>
    </xf>
    <xf numFmtId="1" fontId="44" fillId="2" borderId="5" xfId="0" applyNumberFormat="1" applyFont="1" applyFill="1" applyBorder="1" applyAlignment="1" applyProtection="1">
      <alignment horizontal="center" wrapText="1"/>
      <protection locked="0"/>
    </xf>
    <xf numFmtId="49" fontId="44" fillId="2" borderId="5" xfId="0" applyNumberFormat="1" applyFont="1" applyFill="1" applyBorder="1" applyAlignment="1" applyProtection="1">
      <alignment horizontal="justify" wrapText="1"/>
      <protection locked="0"/>
    </xf>
    <xf numFmtId="167" fontId="45" fillId="2" borderId="5" xfId="0" applyNumberFormat="1" applyFont="1" applyFill="1" applyBorder="1" applyAlignment="1">
      <alignment horizontal="center" wrapText="1"/>
    </xf>
    <xf numFmtId="165" fontId="45" fillId="2" borderId="5" xfId="0" applyNumberFormat="1" applyFont="1" applyFill="1" applyBorder="1" applyAlignment="1">
      <alignment horizontal="center" wrapText="1"/>
    </xf>
    <xf numFmtId="0" fontId="44" fillId="2" borderId="5" xfId="0" applyFont="1" applyFill="1" applyBorder="1" applyAlignment="1" applyProtection="1">
      <alignment horizontal="justify" wrapText="1"/>
      <protection locked="0"/>
    </xf>
    <xf numFmtId="49" fontId="8" fillId="2" borderId="5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justify" wrapText="1"/>
    </xf>
    <xf numFmtId="168" fontId="42" fillId="2" borderId="5" xfId="0" applyNumberFormat="1" applyFont="1" applyFill="1" applyBorder="1" applyAlignment="1">
      <alignment horizontal="center" wrapText="1"/>
    </xf>
    <xf numFmtId="49" fontId="44" fillId="2" borderId="5" xfId="0" applyNumberFormat="1" applyFont="1" applyFill="1" applyBorder="1" applyAlignment="1">
      <alignment horizontal="center" wrapText="1"/>
    </xf>
    <xf numFmtId="168" fontId="45" fillId="2" borderId="5" xfId="0" applyNumberFormat="1" applyFont="1" applyFill="1" applyBorder="1" applyAlignment="1">
      <alignment horizontal="center" wrapText="1"/>
    </xf>
    <xf numFmtId="167" fontId="46" fillId="2" borderId="5" xfId="0" applyNumberFormat="1" applyFont="1" applyFill="1" applyBorder="1" applyAlignment="1">
      <alignment horizontal="center" wrapText="1"/>
    </xf>
    <xf numFmtId="10" fontId="45" fillId="2" borderId="5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justify" wrapText="1"/>
    </xf>
    <xf numFmtId="49" fontId="44" fillId="2" borderId="5" xfId="0" applyNumberFormat="1" applyFont="1" applyFill="1" applyBorder="1" applyAlignment="1">
      <alignment horizontal="center"/>
    </xf>
    <xf numFmtId="49" fontId="44" fillId="2" borderId="5" xfId="0" applyNumberFormat="1" applyFont="1" applyFill="1" applyBorder="1" applyAlignment="1">
      <alignment horizontal="justify" wrapText="1"/>
    </xf>
    <xf numFmtId="167" fontId="42" fillId="2" borderId="5" xfId="0" applyNumberFormat="1" applyFont="1" applyFill="1" applyBorder="1" applyAlignment="1" applyProtection="1">
      <alignment horizontal="center" wrapText="1"/>
      <protection locked="0"/>
    </xf>
    <xf numFmtId="164" fontId="42" fillId="2" borderId="5" xfId="0" applyNumberFormat="1" applyFont="1" applyFill="1" applyBorder="1" applyAlignment="1" applyProtection="1">
      <alignment horizontal="center" wrapText="1"/>
      <protection locked="0"/>
    </xf>
    <xf numFmtId="169" fontId="42" fillId="2" borderId="5" xfId="0" applyNumberFormat="1" applyFont="1" applyFill="1" applyBorder="1" applyAlignment="1">
      <alignment horizontal="center" wrapText="1"/>
    </xf>
    <xf numFmtId="0" fontId="44" fillId="2" borderId="5" xfId="0" applyFont="1" applyFill="1" applyBorder="1" applyAlignment="1">
      <alignment horizontal="justify" wrapText="1"/>
    </xf>
    <xf numFmtId="167" fontId="45" fillId="2" borderId="5" xfId="0" applyNumberFormat="1" applyFont="1" applyFill="1" applyBorder="1" applyAlignment="1" applyProtection="1">
      <alignment horizontal="center" wrapText="1"/>
      <protection locked="0"/>
    </xf>
    <xf numFmtId="0" fontId="44" fillId="2" borderId="5" xfId="0" applyFont="1" applyFill="1" applyBorder="1" applyAlignment="1">
      <alignment horizontal="center"/>
    </xf>
    <xf numFmtId="0" fontId="8" fillId="2" borderId="5" xfId="1" applyFont="1" applyFill="1" applyBorder="1" applyAlignment="1">
      <alignment horizontal="justify" wrapText="1"/>
    </xf>
    <xf numFmtId="3" fontId="8" fillId="2" borderId="5" xfId="0" applyNumberFormat="1" applyFont="1" applyFill="1" applyBorder="1" applyAlignment="1">
      <alignment horizontal="justify" wrapText="1"/>
    </xf>
    <xf numFmtId="167" fontId="49" fillId="2" borderId="5" xfId="0" applyNumberFormat="1" applyFont="1" applyFill="1" applyBorder="1" applyAlignment="1">
      <alignment horizontal="center" wrapText="1"/>
    </xf>
    <xf numFmtId="3" fontId="44" fillId="2" borderId="5" xfId="0" applyNumberFormat="1" applyFont="1" applyFill="1" applyBorder="1" applyAlignment="1">
      <alignment horizontal="justify" wrapText="1"/>
    </xf>
    <xf numFmtId="167" fontId="50" fillId="2" borderId="5" xfId="0" applyNumberFormat="1" applyFont="1" applyFill="1" applyBorder="1" applyAlignment="1">
      <alignment horizontal="center" wrapText="1"/>
    </xf>
    <xf numFmtId="0" fontId="39" fillId="2" borderId="5" xfId="0" applyFont="1" applyFill="1" applyBorder="1"/>
    <xf numFmtId="49" fontId="39" fillId="2" borderId="5" xfId="0" applyNumberFormat="1" applyFont="1" applyFill="1" applyBorder="1" applyAlignment="1">
      <alignment horizontal="center"/>
    </xf>
    <xf numFmtId="0" fontId="39" fillId="2" borderId="5" xfId="0" applyFont="1" applyFill="1" applyBorder="1" applyAlignment="1" applyProtection="1">
      <alignment horizontal="justify" wrapText="1"/>
      <protection locked="0"/>
    </xf>
    <xf numFmtId="0" fontId="35" fillId="2" borderId="3" xfId="0" applyFont="1" applyFill="1" applyBorder="1" applyAlignment="1">
      <alignment wrapText="1"/>
    </xf>
    <xf numFmtId="0" fontId="35" fillId="2" borderId="3" xfId="0" applyFont="1" applyFill="1" applyBorder="1"/>
    <xf numFmtId="0" fontId="45" fillId="2" borderId="5" xfId="0" applyFont="1" applyFill="1" applyBorder="1" applyAlignment="1">
      <alignment horizontal="center" wrapText="1"/>
    </xf>
    <xf numFmtId="164" fontId="45" fillId="2" borderId="5" xfId="0" applyNumberFormat="1" applyFont="1" applyFill="1" applyBorder="1" applyAlignment="1">
      <alignment horizontal="center" wrapText="1"/>
    </xf>
    <xf numFmtId="167" fontId="41" fillId="2" borderId="5" xfId="0" applyNumberFormat="1" applyFont="1" applyFill="1" applyBorder="1" applyAlignment="1" applyProtection="1">
      <alignment horizontal="center" wrapText="1"/>
      <protection locked="0"/>
    </xf>
    <xf numFmtId="49" fontId="22" fillId="2" borderId="5" xfId="0" applyNumberFormat="1" applyFont="1" applyFill="1" applyBorder="1" applyAlignment="1">
      <alignment horizontal="center" wrapText="1"/>
    </xf>
    <xf numFmtId="167" fontId="40" fillId="2" borderId="5" xfId="0" applyNumberFormat="1" applyFont="1" applyFill="1" applyBorder="1" applyAlignment="1" applyProtection="1">
      <alignment horizontal="center" wrapText="1"/>
      <protection locked="0"/>
    </xf>
    <xf numFmtId="167" fontId="46" fillId="2" borderId="5" xfId="0" applyNumberFormat="1" applyFont="1" applyFill="1" applyBorder="1" applyAlignment="1" applyProtection="1">
      <alignment horizontal="center" wrapText="1"/>
      <protection locked="0"/>
    </xf>
    <xf numFmtId="165" fontId="45" fillId="2" borderId="5" xfId="3" applyNumberFormat="1" applyFont="1" applyFill="1" applyBorder="1" applyAlignment="1">
      <alignment horizontal="center" wrapText="1"/>
    </xf>
    <xf numFmtId="167" fontId="49" fillId="2" borderId="5" xfId="0" applyNumberFormat="1" applyFont="1" applyFill="1" applyBorder="1" applyAlignment="1" applyProtection="1">
      <alignment horizontal="center" wrapText="1"/>
      <protection locked="0"/>
    </xf>
    <xf numFmtId="165" fontId="43" fillId="2" borderId="5" xfId="0" applyNumberFormat="1" applyFont="1" applyFill="1" applyBorder="1" applyAlignment="1">
      <alignment horizontal="center" wrapText="1"/>
    </xf>
    <xf numFmtId="0" fontId="44" fillId="2" borderId="6" xfId="0" applyFont="1" applyFill="1" applyBorder="1" applyAlignment="1">
      <alignment horizontal="justify" wrapText="1"/>
    </xf>
    <xf numFmtId="49" fontId="44" fillId="2" borderId="8" xfId="0" applyNumberFormat="1" applyFont="1" applyFill="1" applyBorder="1" applyAlignment="1">
      <alignment horizontal="center"/>
    </xf>
    <xf numFmtId="49" fontId="44" fillId="2" borderId="5" xfId="4" applyNumberFormat="1" applyFont="1" applyFill="1" applyBorder="1" applyAlignment="1">
      <alignment horizontal="justify" vertical="center" wrapText="1"/>
    </xf>
    <xf numFmtId="167" fontId="46" fillId="2" borderId="9" xfId="0" applyNumberFormat="1" applyFont="1" applyFill="1" applyBorder="1" applyAlignment="1" applyProtection="1">
      <alignment horizontal="center" wrapText="1"/>
      <protection locked="0"/>
    </xf>
    <xf numFmtId="0" fontId="44" fillId="2" borderId="7" xfId="0" applyFont="1" applyFill="1" applyBorder="1" applyAlignment="1">
      <alignment horizontal="justify" wrapText="1"/>
    </xf>
    <xf numFmtId="0" fontId="48" fillId="2" borderId="5" xfId="0" applyFont="1" applyFill="1" applyBorder="1"/>
    <xf numFmtId="49" fontId="48" fillId="2" borderId="5" xfId="0" applyNumberFormat="1" applyFont="1" applyFill="1" applyBorder="1" applyAlignment="1">
      <alignment horizontal="center"/>
    </xf>
    <xf numFmtId="0" fontId="48" fillId="2" borderId="5" xfId="0" applyFont="1" applyFill="1" applyBorder="1" applyAlignment="1">
      <alignment horizontal="justify" wrapText="1"/>
    </xf>
    <xf numFmtId="165" fontId="46" fillId="2" borderId="5" xfId="0" applyNumberFormat="1" applyFont="1" applyFill="1" applyBorder="1" applyAlignment="1">
      <alignment horizontal="center" wrapText="1"/>
    </xf>
    <xf numFmtId="0" fontId="22" fillId="0" borderId="5" xfId="0" applyFont="1" applyBorder="1"/>
    <xf numFmtId="49" fontId="22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horizontal="justify" wrapText="1"/>
    </xf>
    <xf numFmtId="167" fontId="45" fillId="0" borderId="5" xfId="0" applyNumberFormat="1" applyFont="1" applyBorder="1" applyAlignment="1" applyProtection="1">
      <alignment horizontal="center" wrapText="1"/>
      <protection locked="0"/>
    </xf>
    <xf numFmtId="165" fontId="45" fillId="0" borderId="5" xfId="0" applyNumberFormat="1" applyFont="1" applyBorder="1" applyAlignment="1">
      <alignment horizontal="center" wrapText="1"/>
    </xf>
    <xf numFmtId="167" fontId="42" fillId="0" borderId="5" xfId="0" applyNumberFormat="1" applyFont="1" applyBorder="1" applyAlignment="1">
      <alignment horizontal="center" wrapText="1"/>
    </xf>
    <xf numFmtId="167" fontId="45" fillId="0" borderId="5" xfId="0" applyNumberFormat="1" applyFont="1" applyBorder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/>
    <xf numFmtId="0" fontId="51" fillId="2" borderId="5" xfId="0" applyFont="1" applyFill="1" applyBorder="1" applyAlignment="1" applyProtection="1">
      <alignment wrapText="1"/>
      <protection locked="0"/>
    </xf>
    <xf numFmtId="0" fontId="22" fillId="2" borderId="5" xfId="0" applyFont="1" applyFill="1" applyBorder="1" applyAlignment="1" applyProtection="1">
      <alignment wrapText="1"/>
      <protection locked="0"/>
    </xf>
    <xf numFmtId="0" fontId="52" fillId="2" borderId="0" xfId="0" applyFont="1" applyFill="1"/>
    <xf numFmtId="0" fontId="22" fillId="2" borderId="5" xfId="0" applyFont="1" applyFill="1" applyBorder="1" applyAlignment="1" applyProtection="1">
      <alignment vertical="top" wrapText="1"/>
      <protection locked="0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wrapText="1"/>
    </xf>
    <xf numFmtId="0" fontId="29" fillId="0" borderId="0" xfId="0" applyFont="1" applyAlignment="1">
      <alignment horizontal="center"/>
    </xf>
    <xf numFmtId="0" fontId="30" fillId="0" borderId="0" xfId="0" applyFont="1"/>
    <xf numFmtId="0" fontId="33" fillId="0" borderId="0" xfId="0" applyFont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5" fontId="24" fillId="2" borderId="5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27" fillId="0" borderId="0" xfId="2" applyFont="1" applyAlignment="1">
      <alignment horizontal="center"/>
    </xf>
    <xf numFmtId="0" fontId="27" fillId="0" borderId="0" xfId="0" applyFont="1"/>
  </cellXfs>
  <cellStyles count="5"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Обычный_ZV1PIV98" xfId="1" xr:uid="{00000000-0005-0000-0000-000003000000}"/>
    <cellStyle name="Процентный" xfId="3" builtinId="5"/>
  </cellStyles>
  <dxfs count="0"/>
  <tableStyles count="0" defaultTableStyle="TableStyleMedium2" defaultPivotStyle="PivotStyleLight16"/>
  <colors>
    <mruColors>
      <color rgb="FFD5C9E1"/>
      <color rgb="FFCCFFCC"/>
      <color rgb="FFFFCC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N2155"/>
  <sheetViews>
    <sheetView showZeros="0" tabSelected="1" showOutlineSymbols="0" view="pageBreakPreview" topLeftCell="A43" zoomScale="70" zoomScaleNormal="80" zoomScaleSheetLayoutView="70" workbookViewId="0">
      <selection activeCell="K12" sqref="K12"/>
    </sheetView>
  </sheetViews>
  <sheetFormatPr defaultColWidth="9.140625" defaultRowHeight="12.75" x14ac:dyDescent="0.2"/>
  <cols>
    <col min="1" max="1" width="5.42578125" style="1" customWidth="1"/>
    <col min="2" max="2" width="8" style="37" hidden="1" customWidth="1"/>
    <col min="3" max="4" width="7.7109375" style="37" customWidth="1"/>
    <col min="5" max="5" width="93.5703125" style="5" customWidth="1"/>
    <col min="6" max="6" width="22.7109375" style="5" customWidth="1"/>
    <col min="7" max="7" width="14.42578125" style="5" hidden="1" customWidth="1"/>
    <col min="8" max="8" width="16.7109375" style="5" customWidth="1"/>
    <col min="9" max="9" width="14.28515625" style="5" customWidth="1"/>
    <col min="10" max="10" width="14" style="5" customWidth="1"/>
    <col min="11" max="11" width="17.28515625" style="41" customWidth="1"/>
    <col min="12" max="12" width="21" style="5" customWidth="1"/>
    <col min="13" max="13" width="20.140625" style="5" customWidth="1"/>
    <col min="14" max="14" width="15.140625" style="5" hidden="1" customWidth="1"/>
    <col min="15" max="15" width="18.42578125" style="5" customWidth="1"/>
    <col min="16" max="16" width="14.7109375" style="42" customWidth="1"/>
    <col min="17" max="17" width="16.7109375" style="5" customWidth="1"/>
    <col min="18" max="18" width="20.5703125" style="5" customWidth="1"/>
    <col min="19" max="19" width="21.7109375" style="5" customWidth="1"/>
    <col min="20" max="20" width="17.28515625" style="5" hidden="1" customWidth="1"/>
    <col min="21" max="23" width="17.28515625" style="5" customWidth="1"/>
    <col min="24" max="24" width="17.42578125" style="5" customWidth="1"/>
    <col min="25" max="25" width="16.28515625" style="5" customWidth="1"/>
    <col min="26" max="196" width="9.140625" style="5"/>
    <col min="197" max="16384" width="9.140625" style="1"/>
  </cols>
  <sheetData>
    <row r="1" spans="1:196" ht="25.7" customHeight="1" x14ac:dyDescent="0.4">
      <c r="A1"/>
      <c r="B1"/>
      <c r="C1"/>
      <c r="D1" s="169"/>
      <c r="E1" s="170"/>
      <c r="F1" s="170"/>
      <c r="G1" s="170"/>
      <c r="H1"/>
      <c r="I1"/>
      <c r="J1"/>
      <c r="K1"/>
      <c r="L1"/>
      <c r="M1"/>
      <c r="N1"/>
      <c r="O1"/>
      <c r="P1"/>
      <c r="Q1"/>
      <c r="R1" s="65"/>
      <c r="S1" s="180" t="s">
        <v>384</v>
      </c>
      <c r="T1" s="180"/>
      <c r="U1" s="180"/>
      <c r="V1" s="180"/>
      <c r="W1" s="180"/>
    </row>
    <row r="2" spans="1:196" ht="28.5" customHeight="1" x14ac:dyDescent="0.4">
      <c r="A2"/>
      <c r="B2"/>
      <c r="C2"/>
      <c r="D2" s="169"/>
      <c r="E2" s="181"/>
      <c r="F2" s="181"/>
      <c r="G2" s="181"/>
      <c r="H2"/>
      <c r="I2"/>
      <c r="J2"/>
      <c r="K2"/>
      <c r="L2"/>
      <c r="M2"/>
      <c r="N2"/>
      <c r="O2"/>
      <c r="P2"/>
      <c r="Q2"/>
      <c r="R2" s="180" t="s">
        <v>413</v>
      </c>
      <c r="S2" s="180"/>
      <c r="T2" s="180"/>
      <c r="U2" s="180"/>
      <c r="V2" s="180"/>
      <c r="W2" s="180"/>
    </row>
    <row r="3" spans="1:196" ht="26.25" x14ac:dyDescent="0.4">
      <c r="A3" s="66"/>
      <c r="B3" s="67"/>
      <c r="C3" s="67"/>
      <c r="D3" s="182"/>
      <c r="E3" s="182"/>
      <c r="F3" s="182"/>
      <c r="G3" s="182"/>
      <c r="H3"/>
      <c r="I3"/>
      <c r="J3"/>
      <c r="K3"/>
      <c r="L3"/>
      <c r="M3"/>
      <c r="N3"/>
      <c r="O3"/>
      <c r="P3"/>
      <c r="Q3"/>
      <c r="R3" s="183" t="s">
        <v>412</v>
      </c>
      <c r="S3" s="183"/>
      <c r="T3" s="183"/>
      <c r="U3" s="183"/>
      <c r="V3" s="183"/>
      <c r="W3" s="183"/>
    </row>
    <row r="5" spans="1:196" ht="70.150000000000006" customHeight="1" x14ac:dyDescent="0.25">
      <c r="A5" s="171" t="s">
        <v>414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68" t="s">
        <v>385</v>
      </c>
    </row>
    <row r="6" spans="1:196" ht="34.5" customHeight="1" x14ac:dyDescent="0.25">
      <c r="A6" s="165"/>
      <c r="B6" s="165"/>
      <c r="C6" s="165"/>
      <c r="D6" s="165"/>
      <c r="E6" s="165"/>
      <c r="F6" s="165"/>
      <c r="G6" s="165"/>
      <c r="H6" s="165"/>
      <c r="I6" s="165"/>
      <c r="J6" s="166" t="s">
        <v>415</v>
      </c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68"/>
    </row>
    <row r="7" spans="1:196" s="2" customFormat="1" ht="25.5" customHeight="1" x14ac:dyDescent="0.2">
      <c r="A7" s="174" t="s">
        <v>0</v>
      </c>
      <c r="B7" s="174" t="s">
        <v>103</v>
      </c>
      <c r="C7" s="174" t="s">
        <v>293</v>
      </c>
      <c r="D7" s="174" t="s">
        <v>47</v>
      </c>
      <c r="E7" s="174" t="s">
        <v>51</v>
      </c>
      <c r="F7" s="172" t="s">
        <v>1</v>
      </c>
      <c r="G7" s="172"/>
      <c r="H7" s="172"/>
      <c r="I7" s="172"/>
      <c r="J7" s="172"/>
      <c r="K7" s="172"/>
      <c r="L7" s="172" t="s">
        <v>2</v>
      </c>
      <c r="M7" s="173"/>
      <c r="N7" s="173"/>
      <c r="O7" s="173"/>
      <c r="P7" s="173"/>
      <c r="Q7" s="173"/>
      <c r="R7" s="172" t="s">
        <v>3</v>
      </c>
      <c r="S7" s="172"/>
      <c r="T7" s="172"/>
      <c r="U7" s="172"/>
      <c r="V7" s="172"/>
      <c r="W7" s="172"/>
    </row>
    <row r="8" spans="1:196" s="2" customFormat="1" ht="12.75" customHeight="1" x14ac:dyDescent="0.2">
      <c r="A8" s="174"/>
      <c r="B8" s="174"/>
      <c r="C8" s="174"/>
      <c r="D8" s="174"/>
      <c r="E8" s="174"/>
      <c r="F8" s="167" t="s">
        <v>181</v>
      </c>
      <c r="G8" s="167" t="s">
        <v>388</v>
      </c>
      <c r="H8" s="167" t="s">
        <v>389</v>
      </c>
      <c r="I8" s="167" t="s">
        <v>4</v>
      </c>
      <c r="J8" s="167" t="s">
        <v>211</v>
      </c>
      <c r="K8" s="175" t="s">
        <v>36</v>
      </c>
      <c r="L8" s="167" t="s">
        <v>181</v>
      </c>
      <c r="M8" s="167" t="s">
        <v>273</v>
      </c>
      <c r="N8" s="178" t="str">
        <f>G8</f>
        <v>затверджено на 01.01.2025</v>
      </c>
      <c r="O8" s="167" t="str">
        <f>H8</f>
        <v>виконано станом на 01.01.2025</v>
      </c>
      <c r="P8" s="167" t="s">
        <v>212</v>
      </c>
      <c r="Q8" s="175" t="s">
        <v>36</v>
      </c>
      <c r="R8" s="167" t="s">
        <v>181</v>
      </c>
      <c r="S8" s="167" t="s">
        <v>273</v>
      </c>
      <c r="T8" s="167" t="str">
        <f>G8</f>
        <v>затверджено на 01.01.2025</v>
      </c>
      <c r="U8" s="167" t="str">
        <f>H8</f>
        <v>виконано станом на 01.01.2025</v>
      </c>
      <c r="V8" s="167" t="s">
        <v>213</v>
      </c>
      <c r="W8" s="175" t="s">
        <v>36</v>
      </c>
    </row>
    <row r="9" spans="1:196" s="2" customFormat="1" ht="60.75" customHeight="1" x14ac:dyDescent="0.2">
      <c r="A9" s="174"/>
      <c r="B9" s="174"/>
      <c r="C9" s="174"/>
      <c r="D9" s="174"/>
      <c r="E9" s="174"/>
      <c r="F9" s="167"/>
      <c r="G9" s="167"/>
      <c r="H9" s="167"/>
      <c r="I9" s="167"/>
      <c r="J9" s="167"/>
      <c r="K9" s="167"/>
      <c r="L9" s="167"/>
      <c r="M9" s="167"/>
      <c r="N9" s="179"/>
      <c r="O9" s="167"/>
      <c r="P9" s="167"/>
      <c r="Q9" s="167"/>
      <c r="R9" s="167"/>
      <c r="S9" s="167"/>
      <c r="T9" s="167"/>
      <c r="U9" s="167"/>
      <c r="V9" s="167"/>
      <c r="W9" s="167"/>
    </row>
    <row r="10" spans="1:196" s="3" customFormat="1" ht="18.75" customHeight="1" x14ac:dyDescent="0.25">
      <c r="A10" s="58">
        <v>1</v>
      </c>
      <c r="B10" s="58">
        <v>2</v>
      </c>
      <c r="C10" s="58">
        <v>2</v>
      </c>
      <c r="D10" s="58">
        <v>3</v>
      </c>
      <c r="E10" s="58">
        <v>4</v>
      </c>
      <c r="F10" s="58">
        <v>5</v>
      </c>
      <c r="G10" s="58">
        <v>6</v>
      </c>
      <c r="H10" s="58">
        <v>6</v>
      </c>
      <c r="I10" s="58">
        <v>7</v>
      </c>
      <c r="J10" s="58">
        <v>8</v>
      </c>
      <c r="K10" s="58">
        <v>9</v>
      </c>
      <c r="L10" s="58">
        <v>10</v>
      </c>
      <c r="M10" s="58">
        <v>11</v>
      </c>
      <c r="N10" s="58">
        <v>13</v>
      </c>
      <c r="O10" s="58">
        <v>12</v>
      </c>
      <c r="P10" s="58">
        <v>13</v>
      </c>
      <c r="Q10" s="58">
        <v>14</v>
      </c>
      <c r="R10" s="58">
        <v>15</v>
      </c>
      <c r="S10" s="58">
        <v>16</v>
      </c>
      <c r="T10" s="58">
        <v>19</v>
      </c>
      <c r="U10" s="58">
        <v>17</v>
      </c>
      <c r="V10" s="58">
        <v>18</v>
      </c>
      <c r="W10" s="58">
        <v>19</v>
      </c>
    </row>
    <row r="11" spans="1:196" s="78" customFormat="1" ht="29.25" customHeight="1" x14ac:dyDescent="0.3">
      <c r="A11" s="71"/>
      <c r="B11" s="72"/>
      <c r="C11" s="72"/>
      <c r="D11" s="72"/>
      <c r="E11" s="73" t="s">
        <v>5</v>
      </c>
      <c r="F11" s="74">
        <f>SUM(F226)</f>
        <v>915125.20000000007</v>
      </c>
      <c r="G11" s="74">
        <f>SUM(G226)</f>
        <v>915125.2</v>
      </c>
      <c r="H11" s="74">
        <f>SUM(H226)</f>
        <v>875567.30000000016</v>
      </c>
      <c r="I11" s="75">
        <v>1</v>
      </c>
      <c r="J11" s="74">
        <f>H11-G11</f>
        <v>-39557.89999999979</v>
      </c>
      <c r="K11" s="75">
        <f>IFERROR(100%*(H11/G11),"")</f>
        <v>0.95677323714831608</v>
      </c>
      <c r="L11" s="74">
        <f>SUM(L226)</f>
        <v>178939.5</v>
      </c>
      <c r="M11" s="74">
        <f>SUM(M226)</f>
        <v>193456.2</v>
      </c>
      <c r="N11" s="74">
        <f>SUM(N226)</f>
        <v>193456.2</v>
      </c>
      <c r="O11" s="74">
        <f>SUM(O226)</f>
        <v>147366.29999999999</v>
      </c>
      <c r="P11" s="74">
        <f t="shared" ref="P11:P74" si="0">O11-N11</f>
        <v>-46089.900000000023</v>
      </c>
      <c r="Q11" s="75">
        <f t="shared" ref="Q11:Q74" si="1">IFERROR(100%*(O11/N11),"")</f>
        <v>0.76175537408467642</v>
      </c>
      <c r="R11" s="74">
        <f>SUM(R226)</f>
        <v>1094064.7</v>
      </c>
      <c r="S11" s="74">
        <f>SUM(S226)</f>
        <v>1108581.4000000001</v>
      </c>
      <c r="T11" s="74">
        <f>SUM(T226)</f>
        <v>1108581.4000000001</v>
      </c>
      <c r="U11" s="74">
        <f>SUM(U226)</f>
        <v>1022933.6000000001</v>
      </c>
      <c r="V11" s="74">
        <f>U11-T11</f>
        <v>-85647.800000000047</v>
      </c>
      <c r="W11" s="75">
        <f>IFERROR(100%*(U11/T11),"")</f>
        <v>0.92274108152996248</v>
      </c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</row>
    <row r="12" spans="1:196" s="12" customFormat="1" ht="37.15" customHeight="1" x14ac:dyDescent="0.3">
      <c r="A12" s="79"/>
      <c r="B12" s="80"/>
      <c r="C12" s="80"/>
      <c r="D12" s="80"/>
      <c r="E12" s="81" t="s">
        <v>314</v>
      </c>
      <c r="F12" s="82">
        <f>SUM(F23,F33,F34,F36,F38,F39,F40,F42,F45,F70,F76,F77,F88,F118)</f>
        <v>191128.4</v>
      </c>
      <c r="G12" s="82">
        <f>SUM(G23,G33,G34,G36,G38,G39,G40,G42,G45,G70,G76,G77,G88,G118)</f>
        <v>191128.4</v>
      </c>
      <c r="H12" s="82">
        <f t="shared" ref="H12" si="2">SUM(H23,H33,H34,H36,H38,H39,H40,H42,H45,H70,H76,H77,H88,H118)</f>
        <v>190411.7</v>
      </c>
      <c r="I12" s="83">
        <f>H12/$H$11</f>
        <v>0.21747237476776482</v>
      </c>
      <c r="J12" s="82">
        <f>H12-G12</f>
        <v>-716.69999999998254</v>
      </c>
      <c r="K12" s="83">
        <f t="shared" ref="K12:K13" si="3">IFERROR(100%*(H12/G12),"")</f>
        <v>0.99625016481067186</v>
      </c>
      <c r="L12" s="82">
        <f>SUM(L23,L33,L34,L36,L38,L39,L40,L42,L45,L70,L76,L77,L88,L118)</f>
        <v>20383.100000000002</v>
      </c>
      <c r="M12" s="82">
        <f>SUM(M23,M33,M34,M36,M38,M39,M40,M42,M45,M70,M76,M77,M88,M118)</f>
        <v>20383.100000000002</v>
      </c>
      <c r="N12" s="82">
        <f t="shared" ref="N12:O12" si="4">SUM(N23,N33,N34,N36,N38,N39,N40,N42,N45,N70,N76,N77,N88,N118)</f>
        <v>20383.100000000002</v>
      </c>
      <c r="O12" s="82">
        <f t="shared" si="4"/>
        <v>10127.299999999999</v>
      </c>
      <c r="P12" s="82">
        <f t="shared" si="0"/>
        <v>-10255.800000000003</v>
      </c>
      <c r="Q12" s="83">
        <f t="shared" si="1"/>
        <v>0.4968478788800525</v>
      </c>
      <c r="R12" s="82">
        <f>SUM(F12,L12)</f>
        <v>211511.5</v>
      </c>
      <c r="S12" s="82">
        <f t="shared" ref="S12:U45" si="5">SUM(F12,M12)</f>
        <v>211511.5</v>
      </c>
      <c r="T12" s="82">
        <f t="shared" si="5"/>
        <v>211511.5</v>
      </c>
      <c r="U12" s="82">
        <f t="shared" si="5"/>
        <v>200539</v>
      </c>
      <c r="V12" s="82">
        <f t="shared" ref="V12:V90" si="6">U12-T12</f>
        <v>-10972.5</v>
      </c>
      <c r="W12" s="83">
        <f t="shared" ref="W12:W78" si="7">IFERROR(100%*(U12/T12),"")</f>
        <v>0.94812338809000929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</row>
    <row r="13" spans="1:196" ht="27.75" customHeight="1" x14ac:dyDescent="0.3">
      <c r="A13" s="84"/>
      <c r="B13" s="85"/>
      <c r="C13" s="85"/>
      <c r="D13" s="85"/>
      <c r="E13" s="86" t="s">
        <v>334</v>
      </c>
      <c r="F13" s="82">
        <f>SUM(F84,F79,F59,F46,F14)</f>
        <v>638957.30000000005</v>
      </c>
      <c r="G13" s="82">
        <f>SUM(G84,G79,G59,G46,G14)</f>
        <v>638957.20000000007</v>
      </c>
      <c r="H13" s="82">
        <f>SUM(H84,H79,H59,H46,H14)</f>
        <v>626627.70000000007</v>
      </c>
      <c r="I13" s="83">
        <f t="shared" ref="I13:I90" si="8">H13/$H$11</f>
        <v>0.71568193558621929</v>
      </c>
      <c r="J13" s="82">
        <f t="shared" ref="J13:J81" si="9">H13-G13</f>
        <v>-12329.5</v>
      </c>
      <c r="K13" s="83">
        <f t="shared" si="3"/>
        <v>0.9807037153662248</v>
      </c>
      <c r="L13" s="82">
        <f>SUM(L84,L79,L59,L46,L14)</f>
        <v>60662.5</v>
      </c>
      <c r="M13" s="82">
        <f>SUM(M84,M79,M59,M46,M14)</f>
        <v>74551.100000000006</v>
      </c>
      <c r="N13" s="82">
        <f>SUM(N84,N79,N59,N46,N14)</f>
        <v>74551.100000000006</v>
      </c>
      <c r="O13" s="82">
        <f>SUM(O84,O79,O59,O46,O14)</f>
        <v>50162.1</v>
      </c>
      <c r="P13" s="82">
        <f t="shared" si="0"/>
        <v>-24389.000000000007</v>
      </c>
      <c r="Q13" s="83">
        <f t="shared" si="1"/>
        <v>0.67285526303434817</v>
      </c>
      <c r="R13" s="82">
        <f t="shared" ref="R13:R45" si="10">SUM(F13,L13)</f>
        <v>699619.8</v>
      </c>
      <c r="S13" s="82">
        <f t="shared" si="5"/>
        <v>713508.4</v>
      </c>
      <c r="T13" s="82">
        <f t="shared" si="5"/>
        <v>713508.3</v>
      </c>
      <c r="U13" s="82">
        <f t="shared" si="5"/>
        <v>676789.8</v>
      </c>
      <c r="V13" s="82">
        <f t="shared" si="6"/>
        <v>-36718.5</v>
      </c>
      <c r="W13" s="83">
        <f t="shared" si="7"/>
        <v>0.94853808988627042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196" ht="30.75" customHeight="1" x14ac:dyDescent="0.3">
      <c r="A14" s="79">
        <v>1</v>
      </c>
      <c r="B14" s="80" t="s">
        <v>13</v>
      </c>
      <c r="C14" s="80" t="s">
        <v>52</v>
      </c>
      <c r="D14" s="80"/>
      <c r="E14" s="81" t="s">
        <v>294</v>
      </c>
      <c r="F14" s="82">
        <f>F15+F16+F23+F24+F26+F29+F30+F31+F32+F34+F35+F37+F38+F39+F40+F41+F42+F45</f>
        <v>531511</v>
      </c>
      <c r="G14" s="82">
        <f t="shared" ref="G14:H14" si="11">G15+G16+G23+G24+G26+G29+G30+G31+G32+G34+G35+G37+G38+G39+G40+G41+G42+G45</f>
        <v>531510.9</v>
      </c>
      <c r="H14" s="82">
        <f t="shared" si="11"/>
        <v>522430.00000000006</v>
      </c>
      <c r="I14" s="83">
        <f t="shared" si="8"/>
        <v>0.59667600651600394</v>
      </c>
      <c r="J14" s="82">
        <f t="shared" si="9"/>
        <v>-9080.8999999999651</v>
      </c>
      <c r="K14" s="83">
        <f>IFERROR(100%*(H14/G14),"")</f>
        <v>0.9829149317539867</v>
      </c>
      <c r="L14" s="82">
        <f>L15+L16+L23+L24+L26+L29+L30+L31+L32+L34+L35+L37+L38+L39+L40+L41+L42+L45</f>
        <v>38483.800000000003</v>
      </c>
      <c r="M14" s="82">
        <f t="shared" ref="M14:O14" si="12">M15+M16+M23+M24+M26+M29+M30+M31+M32+M34+M35+M37+M38+M39+M40+M41+M42+M45</f>
        <v>51625.799999999996</v>
      </c>
      <c r="N14" s="82">
        <f t="shared" si="12"/>
        <v>51625.799999999996</v>
      </c>
      <c r="O14" s="82">
        <f t="shared" si="12"/>
        <v>31642</v>
      </c>
      <c r="P14" s="82">
        <f t="shared" si="0"/>
        <v>-19983.799999999996</v>
      </c>
      <c r="Q14" s="83">
        <f t="shared" si="1"/>
        <v>0.61291059896408395</v>
      </c>
      <c r="R14" s="82">
        <f t="shared" si="10"/>
        <v>569994.80000000005</v>
      </c>
      <c r="S14" s="82">
        <f t="shared" si="5"/>
        <v>583136.80000000005</v>
      </c>
      <c r="T14" s="82">
        <f t="shared" si="5"/>
        <v>583136.70000000007</v>
      </c>
      <c r="U14" s="74">
        <f t="shared" si="5"/>
        <v>554072</v>
      </c>
      <c r="V14" s="82">
        <f t="shared" si="6"/>
        <v>-29064.70000000007</v>
      </c>
      <c r="W14" s="83">
        <f t="shared" si="7"/>
        <v>0.95015799897348241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196" ht="30.75" customHeight="1" x14ac:dyDescent="0.3">
      <c r="A15" s="84"/>
      <c r="B15" s="87">
        <v>70101</v>
      </c>
      <c r="C15" s="88">
        <v>1010</v>
      </c>
      <c r="D15" s="85" t="s">
        <v>53</v>
      </c>
      <c r="E15" s="89" t="s">
        <v>125</v>
      </c>
      <c r="F15" s="90">
        <v>155112.20000000001</v>
      </c>
      <c r="G15" s="90">
        <v>155112.20000000001</v>
      </c>
      <c r="H15" s="90">
        <v>150335.70000000001</v>
      </c>
      <c r="I15" s="91">
        <f t="shared" si="8"/>
        <v>0.17170090751447659</v>
      </c>
      <c r="J15" s="90">
        <f t="shared" si="9"/>
        <v>-4776.5</v>
      </c>
      <c r="K15" s="91">
        <f t="shared" ref="K15:K81" si="13">IFERROR(100%*(H15/G15),"")</f>
        <v>0.96920616173324858</v>
      </c>
      <c r="L15" s="90">
        <v>8458</v>
      </c>
      <c r="M15" s="90">
        <v>9812.2999999999993</v>
      </c>
      <c r="N15" s="90">
        <v>9812.2999999999993</v>
      </c>
      <c r="O15" s="90">
        <v>8359.5</v>
      </c>
      <c r="P15" s="90">
        <f t="shared" si="0"/>
        <v>-1452.7999999999993</v>
      </c>
      <c r="Q15" s="91">
        <f t="shared" si="1"/>
        <v>0.85194093128012804</v>
      </c>
      <c r="R15" s="90">
        <f t="shared" si="10"/>
        <v>163570.20000000001</v>
      </c>
      <c r="S15" s="90">
        <f t="shared" si="5"/>
        <v>164924.5</v>
      </c>
      <c r="T15" s="90">
        <f t="shared" si="5"/>
        <v>164924.5</v>
      </c>
      <c r="U15" s="90">
        <f t="shared" si="5"/>
        <v>158695.20000000001</v>
      </c>
      <c r="V15" s="90">
        <f t="shared" si="6"/>
        <v>-6229.2999999999884</v>
      </c>
      <c r="W15" s="91">
        <f t="shared" si="7"/>
        <v>0.96222938374832123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196" s="49" customFormat="1" ht="45.2" customHeight="1" x14ac:dyDescent="0.3">
      <c r="A16" s="84"/>
      <c r="B16" s="92" t="s">
        <v>22</v>
      </c>
      <c r="C16" s="93">
        <v>1021</v>
      </c>
      <c r="D16" s="92" t="s">
        <v>54</v>
      </c>
      <c r="E16" s="89" t="s">
        <v>310</v>
      </c>
      <c r="F16" s="90">
        <v>150450.29999999999</v>
      </c>
      <c r="G16" s="90">
        <v>150450.29999999999</v>
      </c>
      <c r="H16" s="94">
        <v>147137</v>
      </c>
      <c r="I16" s="91">
        <f t="shared" si="8"/>
        <v>0.16804761895516196</v>
      </c>
      <c r="J16" s="90">
        <f t="shared" si="9"/>
        <v>-3313.2999999999884</v>
      </c>
      <c r="K16" s="91">
        <f t="shared" si="13"/>
        <v>0.97797744504331341</v>
      </c>
      <c r="L16" s="90">
        <v>9873.4</v>
      </c>
      <c r="M16" s="90">
        <v>21634.799999999999</v>
      </c>
      <c r="N16" s="90">
        <v>21634.799999999999</v>
      </c>
      <c r="O16" s="90">
        <v>15467.2</v>
      </c>
      <c r="P16" s="90">
        <f t="shared" si="0"/>
        <v>-6167.5999999999985</v>
      </c>
      <c r="Q16" s="91">
        <f t="shared" si="1"/>
        <v>0.7149222548856472</v>
      </c>
      <c r="R16" s="90">
        <f t="shared" si="10"/>
        <v>160323.69999999998</v>
      </c>
      <c r="S16" s="90">
        <f t="shared" si="5"/>
        <v>172085.09999999998</v>
      </c>
      <c r="T16" s="90">
        <f t="shared" si="5"/>
        <v>172085.09999999998</v>
      </c>
      <c r="U16" s="90">
        <f t="shared" si="5"/>
        <v>162604.20000000001</v>
      </c>
      <c r="V16" s="90">
        <f t="shared" si="6"/>
        <v>-9480.8999999999651</v>
      </c>
      <c r="W16" s="91">
        <f t="shared" si="7"/>
        <v>0.94490574721460507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</row>
    <row r="17" spans="1:196" s="49" customFormat="1" ht="80.849999999999994" hidden="1" customHeight="1" x14ac:dyDescent="0.3">
      <c r="A17" s="84"/>
      <c r="B17" s="92"/>
      <c r="C17" s="93"/>
      <c r="D17" s="92"/>
      <c r="E17" s="95" t="s">
        <v>210</v>
      </c>
      <c r="F17" s="90"/>
      <c r="G17" s="90"/>
      <c r="H17" s="90"/>
      <c r="I17" s="91">
        <f t="shared" si="8"/>
        <v>0</v>
      </c>
      <c r="J17" s="90">
        <f t="shared" si="9"/>
        <v>0</v>
      </c>
      <c r="K17" s="91" t="str">
        <f t="shared" si="13"/>
        <v/>
      </c>
      <c r="L17" s="90"/>
      <c r="M17" s="90"/>
      <c r="N17" s="90"/>
      <c r="O17" s="90"/>
      <c r="P17" s="82">
        <f t="shared" si="0"/>
        <v>0</v>
      </c>
      <c r="Q17" s="83" t="str">
        <f t="shared" si="1"/>
        <v/>
      </c>
      <c r="R17" s="90">
        <f t="shared" si="10"/>
        <v>0</v>
      </c>
      <c r="S17" s="90">
        <f t="shared" si="5"/>
        <v>0</v>
      </c>
      <c r="T17" s="90">
        <f t="shared" si="5"/>
        <v>0</v>
      </c>
      <c r="U17" s="90">
        <f t="shared" si="5"/>
        <v>0</v>
      </c>
      <c r="V17" s="90">
        <f t="shared" si="6"/>
        <v>0</v>
      </c>
      <c r="W17" s="91" t="str">
        <f t="shared" si="7"/>
        <v/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</row>
    <row r="18" spans="1:196" s="49" customFormat="1" ht="80.849999999999994" hidden="1" customHeight="1" x14ac:dyDescent="0.3">
      <c r="A18" s="84"/>
      <c r="B18" s="92"/>
      <c r="C18" s="93"/>
      <c r="D18" s="92"/>
      <c r="E18" s="95" t="s">
        <v>209</v>
      </c>
      <c r="F18" s="90"/>
      <c r="G18" s="90"/>
      <c r="H18" s="90"/>
      <c r="I18" s="91">
        <f t="shared" si="8"/>
        <v>0</v>
      </c>
      <c r="J18" s="90">
        <f t="shared" si="9"/>
        <v>0</v>
      </c>
      <c r="K18" s="91" t="str">
        <f t="shared" si="13"/>
        <v/>
      </c>
      <c r="L18" s="90"/>
      <c r="M18" s="90"/>
      <c r="N18" s="90"/>
      <c r="O18" s="90"/>
      <c r="P18" s="82">
        <f t="shared" si="0"/>
        <v>0</v>
      </c>
      <c r="Q18" s="83" t="str">
        <f t="shared" si="1"/>
        <v/>
      </c>
      <c r="R18" s="90">
        <f t="shared" si="10"/>
        <v>0</v>
      </c>
      <c r="S18" s="90">
        <f t="shared" si="5"/>
        <v>0</v>
      </c>
      <c r="T18" s="90">
        <f t="shared" si="5"/>
        <v>0</v>
      </c>
      <c r="U18" s="90">
        <f t="shared" si="5"/>
        <v>0</v>
      </c>
      <c r="V18" s="90">
        <f t="shared" si="6"/>
        <v>0</v>
      </c>
      <c r="W18" s="91" t="str">
        <f t="shared" si="7"/>
        <v/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</row>
    <row r="19" spans="1:196" s="51" customFormat="1" ht="80.849999999999994" hidden="1" customHeight="1" x14ac:dyDescent="0.3">
      <c r="A19" s="70"/>
      <c r="B19" s="92"/>
      <c r="C19" s="93"/>
      <c r="D19" s="92"/>
      <c r="E19" s="95" t="s">
        <v>190</v>
      </c>
      <c r="F19" s="90"/>
      <c r="G19" s="96"/>
      <c r="H19" s="96"/>
      <c r="I19" s="91">
        <f t="shared" si="8"/>
        <v>0</v>
      </c>
      <c r="J19" s="90">
        <f t="shared" si="9"/>
        <v>0</v>
      </c>
      <c r="K19" s="91" t="str">
        <f t="shared" si="13"/>
        <v/>
      </c>
      <c r="L19" s="97"/>
      <c r="M19" s="97"/>
      <c r="N19" s="97"/>
      <c r="O19" s="97"/>
      <c r="P19" s="82">
        <f t="shared" si="0"/>
        <v>0</v>
      </c>
      <c r="Q19" s="83" t="str">
        <f t="shared" si="1"/>
        <v/>
      </c>
      <c r="R19" s="90">
        <f t="shared" si="10"/>
        <v>0</v>
      </c>
      <c r="S19" s="90">
        <f t="shared" si="5"/>
        <v>0</v>
      </c>
      <c r="T19" s="90">
        <f t="shared" si="5"/>
        <v>0</v>
      </c>
      <c r="U19" s="90">
        <f t="shared" si="5"/>
        <v>0</v>
      </c>
      <c r="V19" s="90">
        <f t="shared" si="6"/>
        <v>0</v>
      </c>
      <c r="W19" s="91" t="str">
        <f t="shared" si="7"/>
        <v/>
      </c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</row>
    <row r="20" spans="1:196" s="51" customFormat="1" ht="80.849999999999994" hidden="1" customHeight="1" x14ac:dyDescent="0.3">
      <c r="A20" s="70"/>
      <c r="B20" s="92"/>
      <c r="C20" s="93"/>
      <c r="D20" s="92"/>
      <c r="E20" s="95" t="s">
        <v>206</v>
      </c>
      <c r="F20" s="96"/>
      <c r="G20" s="97"/>
      <c r="H20" s="96"/>
      <c r="I20" s="91">
        <f t="shared" si="8"/>
        <v>0</v>
      </c>
      <c r="J20" s="90">
        <f t="shared" si="9"/>
        <v>0</v>
      </c>
      <c r="K20" s="91" t="str">
        <f t="shared" si="13"/>
        <v/>
      </c>
      <c r="L20" s="96"/>
      <c r="M20" s="96"/>
      <c r="N20" s="96"/>
      <c r="O20" s="96"/>
      <c r="P20" s="82">
        <f t="shared" si="0"/>
        <v>0</v>
      </c>
      <c r="Q20" s="83" t="str">
        <f t="shared" si="1"/>
        <v/>
      </c>
      <c r="R20" s="96">
        <f t="shared" si="10"/>
        <v>0</v>
      </c>
      <c r="S20" s="96">
        <f t="shared" si="5"/>
        <v>0</v>
      </c>
      <c r="T20" s="90">
        <f t="shared" si="5"/>
        <v>0</v>
      </c>
      <c r="U20" s="90">
        <f t="shared" si="5"/>
        <v>0</v>
      </c>
      <c r="V20" s="90">
        <f t="shared" si="6"/>
        <v>0</v>
      </c>
      <c r="W20" s="91" t="str">
        <f t="shared" si="7"/>
        <v/>
      </c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</row>
    <row r="21" spans="1:196" s="51" customFormat="1" ht="80.849999999999994" hidden="1" customHeight="1" x14ac:dyDescent="0.3">
      <c r="A21" s="70"/>
      <c r="B21" s="92"/>
      <c r="C21" s="93"/>
      <c r="D21" s="92"/>
      <c r="E21" s="95" t="s">
        <v>205</v>
      </c>
      <c r="F21" s="97"/>
      <c r="G21" s="97"/>
      <c r="H21" s="97"/>
      <c r="I21" s="98">
        <f t="shared" si="8"/>
        <v>0</v>
      </c>
      <c r="J21" s="90">
        <f t="shared" si="9"/>
        <v>0</v>
      </c>
      <c r="K21" s="91" t="str">
        <f t="shared" si="13"/>
        <v/>
      </c>
      <c r="L21" s="96"/>
      <c r="M21" s="96"/>
      <c r="N21" s="96"/>
      <c r="O21" s="96"/>
      <c r="P21" s="82">
        <f t="shared" si="0"/>
        <v>0</v>
      </c>
      <c r="Q21" s="83" t="str">
        <f t="shared" si="1"/>
        <v/>
      </c>
      <c r="R21" s="96">
        <f t="shared" si="10"/>
        <v>0</v>
      </c>
      <c r="S21" s="96">
        <f t="shared" si="5"/>
        <v>0</v>
      </c>
      <c r="T21" s="90">
        <f t="shared" si="5"/>
        <v>0</v>
      </c>
      <c r="U21" s="90">
        <f t="shared" si="5"/>
        <v>0</v>
      </c>
      <c r="V21" s="90">
        <f t="shared" si="6"/>
        <v>0</v>
      </c>
      <c r="W21" s="91" t="str">
        <f t="shared" si="7"/>
        <v/>
      </c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</row>
    <row r="22" spans="1:196" s="51" customFormat="1" ht="80.849999999999994" hidden="1" customHeight="1" x14ac:dyDescent="0.3">
      <c r="A22" s="70"/>
      <c r="B22" s="92"/>
      <c r="C22" s="93"/>
      <c r="D22" s="92"/>
      <c r="E22" s="95" t="s">
        <v>238</v>
      </c>
      <c r="F22" s="90"/>
      <c r="G22" s="90"/>
      <c r="H22" s="90"/>
      <c r="I22" s="91">
        <f t="shared" si="8"/>
        <v>0</v>
      </c>
      <c r="J22" s="90">
        <f t="shared" si="9"/>
        <v>0</v>
      </c>
      <c r="K22" s="91" t="str">
        <f t="shared" si="13"/>
        <v/>
      </c>
      <c r="L22" s="96"/>
      <c r="M22" s="96"/>
      <c r="N22" s="96"/>
      <c r="O22" s="96"/>
      <c r="P22" s="82">
        <f t="shared" si="0"/>
        <v>0</v>
      </c>
      <c r="Q22" s="83" t="str">
        <f t="shared" si="1"/>
        <v/>
      </c>
      <c r="R22" s="90">
        <f t="shared" si="10"/>
        <v>0</v>
      </c>
      <c r="S22" s="90">
        <f t="shared" si="5"/>
        <v>0</v>
      </c>
      <c r="T22" s="90">
        <f t="shared" si="5"/>
        <v>0</v>
      </c>
      <c r="U22" s="90">
        <f t="shared" si="5"/>
        <v>0</v>
      </c>
      <c r="V22" s="90">
        <f t="shared" si="6"/>
        <v>0</v>
      </c>
      <c r="W22" s="91" t="str">
        <f t="shared" si="7"/>
        <v/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</row>
    <row r="23" spans="1:196" s="49" customFormat="1" ht="46.35" customHeight="1" x14ac:dyDescent="0.3">
      <c r="A23" s="84"/>
      <c r="B23" s="92" t="s">
        <v>22</v>
      </c>
      <c r="C23" s="93">
        <v>1031</v>
      </c>
      <c r="D23" s="92" t="s">
        <v>54</v>
      </c>
      <c r="E23" s="89" t="s">
        <v>311</v>
      </c>
      <c r="F23" s="90">
        <v>184699.6</v>
      </c>
      <c r="G23" s="90">
        <v>184699.6</v>
      </c>
      <c r="H23" s="90">
        <v>184685</v>
      </c>
      <c r="I23" s="91">
        <f t="shared" si="8"/>
        <v>0.21093181529278213</v>
      </c>
      <c r="J23" s="90">
        <f t="shared" si="9"/>
        <v>-14.600000000005821</v>
      </c>
      <c r="K23" s="91">
        <f t="shared" si="13"/>
        <v>0.99992095272539838</v>
      </c>
      <c r="L23" s="90"/>
      <c r="M23" s="90"/>
      <c r="N23" s="90"/>
      <c r="O23" s="90"/>
      <c r="P23" s="82">
        <f t="shared" si="0"/>
        <v>0</v>
      </c>
      <c r="Q23" s="83" t="str">
        <f t="shared" si="1"/>
        <v/>
      </c>
      <c r="R23" s="90">
        <f t="shared" si="10"/>
        <v>184699.6</v>
      </c>
      <c r="S23" s="90">
        <f t="shared" si="5"/>
        <v>184699.6</v>
      </c>
      <c r="T23" s="90">
        <f t="shared" si="5"/>
        <v>184699.6</v>
      </c>
      <c r="U23" s="90">
        <f t="shared" si="5"/>
        <v>184685</v>
      </c>
      <c r="V23" s="90">
        <f t="shared" si="6"/>
        <v>-14.600000000005821</v>
      </c>
      <c r="W23" s="91">
        <f t="shared" si="7"/>
        <v>0.99992095272539838</v>
      </c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</row>
    <row r="24" spans="1:196" ht="80.849999999999994" hidden="1" customHeight="1" x14ac:dyDescent="0.3">
      <c r="A24" s="84"/>
      <c r="B24" s="92" t="s">
        <v>22</v>
      </c>
      <c r="C24" s="93">
        <v>1060</v>
      </c>
      <c r="D24" s="92"/>
      <c r="E24" s="99" t="s">
        <v>246</v>
      </c>
      <c r="F24" s="90"/>
      <c r="G24" s="90"/>
      <c r="H24" s="90"/>
      <c r="I24" s="91">
        <f t="shared" si="8"/>
        <v>0</v>
      </c>
      <c r="J24" s="90">
        <f t="shared" si="9"/>
        <v>0</v>
      </c>
      <c r="K24" s="91" t="str">
        <f t="shared" si="13"/>
        <v/>
      </c>
      <c r="L24" s="90"/>
      <c r="M24" s="90"/>
      <c r="N24" s="90"/>
      <c r="O24" s="90"/>
      <c r="P24" s="82">
        <f t="shared" si="0"/>
        <v>0</v>
      </c>
      <c r="Q24" s="83" t="str">
        <f t="shared" si="1"/>
        <v/>
      </c>
      <c r="R24" s="90">
        <f t="shared" si="10"/>
        <v>0</v>
      </c>
      <c r="S24" s="90">
        <f t="shared" si="5"/>
        <v>0</v>
      </c>
      <c r="T24" s="90">
        <f t="shared" si="5"/>
        <v>0</v>
      </c>
      <c r="U24" s="90">
        <f t="shared" si="5"/>
        <v>0</v>
      </c>
      <c r="V24" s="90">
        <f t="shared" si="6"/>
        <v>0</v>
      </c>
      <c r="W24" s="91" t="str">
        <f t="shared" si="7"/>
        <v/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196" s="16" customFormat="1" ht="80.849999999999994" hidden="1" customHeight="1" x14ac:dyDescent="0.3">
      <c r="A25" s="100"/>
      <c r="B25" s="101" t="s">
        <v>22</v>
      </c>
      <c r="C25" s="102">
        <v>1061</v>
      </c>
      <c r="D25" s="101" t="s">
        <v>54</v>
      </c>
      <c r="E25" s="103" t="s">
        <v>247</v>
      </c>
      <c r="F25" s="104"/>
      <c r="G25" s="104"/>
      <c r="H25" s="104"/>
      <c r="I25" s="105">
        <f t="shared" si="8"/>
        <v>0</v>
      </c>
      <c r="J25" s="90">
        <f t="shared" si="9"/>
        <v>0</v>
      </c>
      <c r="K25" s="91" t="str">
        <f t="shared" si="13"/>
        <v/>
      </c>
      <c r="L25" s="104"/>
      <c r="M25" s="104"/>
      <c r="N25" s="104"/>
      <c r="O25" s="104"/>
      <c r="P25" s="82">
        <f t="shared" si="0"/>
        <v>0</v>
      </c>
      <c r="Q25" s="83" t="str">
        <f t="shared" si="1"/>
        <v/>
      </c>
      <c r="R25" s="104">
        <f t="shared" si="10"/>
        <v>0</v>
      </c>
      <c r="S25" s="104">
        <f t="shared" si="5"/>
        <v>0</v>
      </c>
      <c r="T25" s="90">
        <f t="shared" si="5"/>
        <v>0</v>
      </c>
      <c r="U25" s="90">
        <f t="shared" si="5"/>
        <v>0</v>
      </c>
      <c r="V25" s="104">
        <f t="shared" si="6"/>
        <v>0</v>
      </c>
      <c r="W25" s="91" t="str">
        <f t="shared" si="7"/>
        <v/>
      </c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</row>
    <row r="26" spans="1:196" ht="45.75" customHeight="1" x14ac:dyDescent="0.3">
      <c r="A26" s="84"/>
      <c r="B26" s="92" t="s">
        <v>23</v>
      </c>
      <c r="C26" s="93">
        <v>1070</v>
      </c>
      <c r="D26" s="92" t="s">
        <v>58</v>
      </c>
      <c r="E26" s="89" t="s">
        <v>218</v>
      </c>
      <c r="F26" s="90">
        <v>8584.7999999999993</v>
      </c>
      <c r="G26" s="90">
        <v>8584.7999999999993</v>
      </c>
      <c r="H26" s="90">
        <v>8482.1</v>
      </c>
      <c r="I26" s="91">
        <f t="shared" si="8"/>
        <v>9.6875477190616864E-3</v>
      </c>
      <c r="J26" s="90">
        <f t="shared" si="9"/>
        <v>-102.69999999999891</v>
      </c>
      <c r="K26" s="91">
        <f t="shared" si="13"/>
        <v>0.988036995620166</v>
      </c>
      <c r="L26" s="90"/>
      <c r="M26" s="90">
        <v>11.1</v>
      </c>
      <c r="N26" s="90">
        <v>11.1</v>
      </c>
      <c r="O26" s="90">
        <v>11.1</v>
      </c>
      <c r="P26" s="90">
        <f t="shared" si="0"/>
        <v>0</v>
      </c>
      <c r="Q26" s="91">
        <f t="shared" si="1"/>
        <v>1</v>
      </c>
      <c r="R26" s="90">
        <f t="shared" si="10"/>
        <v>8584.7999999999993</v>
      </c>
      <c r="S26" s="90">
        <f t="shared" si="5"/>
        <v>8595.9</v>
      </c>
      <c r="T26" s="90">
        <f t="shared" si="5"/>
        <v>8595.9</v>
      </c>
      <c r="U26" s="90">
        <f t="shared" si="5"/>
        <v>8493.2000000000007</v>
      </c>
      <c r="V26" s="90">
        <f t="shared" si="6"/>
        <v>-102.69999999999891</v>
      </c>
      <c r="W26" s="91">
        <f t="shared" si="7"/>
        <v>0.98805244360683597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196" s="16" customFormat="1" ht="80.849999999999994" hidden="1" customHeight="1" x14ac:dyDescent="0.3">
      <c r="A27" s="100"/>
      <c r="B27" s="101"/>
      <c r="C27" s="102"/>
      <c r="D27" s="101"/>
      <c r="E27" s="106" t="s">
        <v>202</v>
      </c>
      <c r="F27" s="104"/>
      <c r="G27" s="104"/>
      <c r="H27" s="104"/>
      <c r="I27" s="105">
        <f t="shared" si="8"/>
        <v>0</v>
      </c>
      <c r="J27" s="90">
        <f t="shared" si="9"/>
        <v>0</v>
      </c>
      <c r="K27" s="91" t="str">
        <f t="shared" si="13"/>
        <v/>
      </c>
      <c r="L27" s="104"/>
      <c r="M27" s="104"/>
      <c r="N27" s="104"/>
      <c r="O27" s="104"/>
      <c r="P27" s="82">
        <f t="shared" si="0"/>
        <v>0</v>
      </c>
      <c r="Q27" s="83" t="str">
        <f t="shared" si="1"/>
        <v/>
      </c>
      <c r="R27" s="104">
        <f t="shared" si="10"/>
        <v>0</v>
      </c>
      <c r="S27" s="104">
        <f t="shared" si="5"/>
        <v>0</v>
      </c>
      <c r="T27" s="90">
        <f t="shared" si="5"/>
        <v>0</v>
      </c>
      <c r="U27" s="90">
        <f t="shared" si="5"/>
        <v>0</v>
      </c>
      <c r="V27" s="104">
        <f t="shared" si="6"/>
        <v>0</v>
      </c>
      <c r="W27" s="91" t="str">
        <f t="shared" si="7"/>
        <v/>
      </c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</row>
    <row r="28" spans="1:196" s="16" customFormat="1" ht="80.849999999999994" hidden="1" customHeight="1" x14ac:dyDescent="0.3">
      <c r="A28" s="100"/>
      <c r="B28" s="101"/>
      <c r="C28" s="102"/>
      <c r="D28" s="101"/>
      <c r="E28" s="106" t="s">
        <v>192</v>
      </c>
      <c r="F28" s="104"/>
      <c r="G28" s="104"/>
      <c r="H28" s="104"/>
      <c r="I28" s="105">
        <f t="shared" si="8"/>
        <v>0</v>
      </c>
      <c r="J28" s="90">
        <f t="shared" si="9"/>
        <v>0</v>
      </c>
      <c r="K28" s="91" t="str">
        <f t="shared" si="13"/>
        <v/>
      </c>
      <c r="L28" s="104"/>
      <c r="M28" s="104"/>
      <c r="N28" s="104"/>
      <c r="O28" s="104"/>
      <c r="P28" s="82">
        <f t="shared" si="0"/>
        <v>0</v>
      </c>
      <c r="Q28" s="83" t="str">
        <f t="shared" si="1"/>
        <v/>
      </c>
      <c r="R28" s="104">
        <f t="shared" si="10"/>
        <v>0</v>
      </c>
      <c r="S28" s="104">
        <f t="shared" si="5"/>
        <v>0</v>
      </c>
      <c r="T28" s="90">
        <f t="shared" si="5"/>
        <v>0</v>
      </c>
      <c r="U28" s="90">
        <f t="shared" si="5"/>
        <v>0</v>
      </c>
      <c r="V28" s="104">
        <f t="shared" si="6"/>
        <v>0</v>
      </c>
      <c r="W28" s="91" t="str">
        <f t="shared" si="7"/>
        <v/>
      </c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</row>
    <row r="29" spans="1:196" ht="30.75" customHeight="1" x14ac:dyDescent="0.3">
      <c r="A29" s="84"/>
      <c r="B29" s="92" t="s">
        <v>23</v>
      </c>
      <c r="C29" s="93">
        <v>1080</v>
      </c>
      <c r="D29" s="92" t="s">
        <v>57</v>
      </c>
      <c r="E29" s="89" t="s">
        <v>291</v>
      </c>
      <c r="F29" s="90">
        <v>12940.7</v>
      </c>
      <c r="G29" s="90">
        <v>12940.7</v>
      </c>
      <c r="H29" s="90">
        <v>12810.4</v>
      </c>
      <c r="I29" s="91">
        <f t="shared" si="8"/>
        <v>1.4630971257149504E-2</v>
      </c>
      <c r="J29" s="90">
        <f t="shared" si="9"/>
        <v>-130.30000000000109</v>
      </c>
      <c r="K29" s="91">
        <f t="shared" si="13"/>
        <v>0.98993099291382991</v>
      </c>
      <c r="L29" s="90">
        <v>304.5</v>
      </c>
      <c r="M29" s="90">
        <v>319.39999999999998</v>
      </c>
      <c r="N29" s="90">
        <v>319.39999999999998</v>
      </c>
      <c r="O29" s="90">
        <v>256.2</v>
      </c>
      <c r="P29" s="90">
        <f t="shared" si="0"/>
        <v>-63.199999999999989</v>
      </c>
      <c r="Q29" s="91">
        <f t="shared" si="1"/>
        <v>0.80212899185973707</v>
      </c>
      <c r="R29" s="90">
        <f t="shared" si="10"/>
        <v>13245.2</v>
      </c>
      <c r="S29" s="90">
        <f t="shared" si="5"/>
        <v>13260.1</v>
      </c>
      <c r="T29" s="90">
        <f t="shared" si="5"/>
        <v>13260.1</v>
      </c>
      <c r="U29" s="90">
        <f t="shared" si="5"/>
        <v>13066.6</v>
      </c>
      <c r="V29" s="90">
        <f t="shared" si="6"/>
        <v>-193.5</v>
      </c>
      <c r="W29" s="91">
        <f t="shared" si="7"/>
        <v>0.98540734986915635</v>
      </c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196" ht="28.5" customHeight="1" x14ac:dyDescent="0.3">
      <c r="A30" s="84"/>
      <c r="B30" s="92" t="s">
        <v>24</v>
      </c>
      <c r="C30" s="107" t="s">
        <v>226</v>
      </c>
      <c r="D30" s="107" t="s">
        <v>55</v>
      </c>
      <c r="E30" s="89" t="s">
        <v>227</v>
      </c>
      <c r="F30" s="90">
        <v>9470.2999999999993</v>
      </c>
      <c r="G30" s="90">
        <v>9470.2999999999993</v>
      </c>
      <c r="H30" s="90">
        <v>9451.4</v>
      </c>
      <c r="I30" s="91">
        <f t="shared" si="8"/>
        <v>1.0794601397288361E-2</v>
      </c>
      <c r="J30" s="90">
        <f t="shared" si="9"/>
        <v>-18.899999999999636</v>
      </c>
      <c r="K30" s="91">
        <f t="shared" si="13"/>
        <v>0.99800428708699829</v>
      </c>
      <c r="L30" s="90"/>
      <c r="M30" s="90"/>
      <c r="N30" s="90"/>
      <c r="O30" s="90"/>
      <c r="P30" s="82">
        <f t="shared" si="0"/>
        <v>0</v>
      </c>
      <c r="Q30" s="83" t="str">
        <f t="shared" si="1"/>
        <v/>
      </c>
      <c r="R30" s="90">
        <f t="shared" si="10"/>
        <v>9470.2999999999993</v>
      </c>
      <c r="S30" s="90">
        <f t="shared" si="5"/>
        <v>9470.2999999999993</v>
      </c>
      <c r="T30" s="90">
        <f t="shared" si="5"/>
        <v>9470.2999999999993</v>
      </c>
      <c r="U30" s="90">
        <f t="shared" si="5"/>
        <v>9451.4</v>
      </c>
      <c r="V30" s="90">
        <f t="shared" si="6"/>
        <v>-18.899999999999636</v>
      </c>
      <c r="W30" s="91">
        <f t="shared" si="7"/>
        <v>0.99800428708699829</v>
      </c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196" ht="27.2" customHeight="1" x14ac:dyDescent="0.3">
      <c r="A31" s="84"/>
      <c r="B31" s="92"/>
      <c r="C31" s="107" t="s">
        <v>228</v>
      </c>
      <c r="D31" s="107" t="s">
        <v>55</v>
      </c>
      <c r="E31" s="108" t="s">
        <v>150</v>
      </c>
      <c r="F31" s="90">
        <v>16.3</v>
      </c>
      <c r="G31" s="90">
        <v>16.3</v>
      </c>
      <c r="H31" s="90">
        <v>14.5</v>
      </c>
      <c r="I31" s="109">
        <f t="shared" si="8"/>
        <v>1.6560691565342831E-5</v>
      </c>
      <c r="J31" s="90">
        <f t="shared" si="9"/>
        <v>-1.8000000000000007</v>
      </c>
      <c r="K31" s="91">
        <f t="shared" si="13"/>
        <v>0.88957055214723924</v>
      </c>
      <c r="L31" s="90"/>
      <c r="M31" s="90"/>
      <c r="N31" s="90"/>
      <c r="O31" s="90"/>
      <c r="P31" s="82">
        <f t="shared" si="0"/>
        <v>0</v>
      </c>
      <c r="Q31" s="83" t="str">
        <f t="shared" si="1"/>
        <v/>
      </c>
      <c r="R31" s="90">
        <f t="shared" si="10"/>
        <v>16.3</v>
      </c>
      <c r="S31" s="90">
        <f t="shared" si="5"/>
        <v>16.3</v>
      </c>
      <c r="T31" s="90">
        <f t="shared" si="5"/>
        <v>16.3</v>
      </c>
      <c r="U31" s="90">
        <f t="shared" si="5"/>
        <v>14.5</v>
      </c>
      <c r="V31" s="90">
        <f t="shared" si="6"/>
        <v>-1.8000000000000007</v>
      </c>
      <c r="W31" s="91">
        <f t="shared" si="7"/>
        <v>0.88957055214723924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196" ht="42" customHeight="1" x14ac:dyDescent="0.3">
      <c r="A32" s="84"/>
      <c r="B32" s="92" t="s">
        <v>25</v>
      </c>
      <c r="C32" s="107" t="s">
        <v>229</v>
      </c>
      <c r="D32" s="107" t="s">
        <v>55</v>
      </c>
      <c r="E32" s="89" t="s">
        <v>230</v>
      </c>
      <c r="F32" s="90">
        <v>820.8</v>
      </c>
      <c r="G32" s="90">
        <v>820.8</v>
      </c>
      <c r="H32" s="90">
        <v>804.9</v>
      </c>
      <c r="I32" s="91">
        <f t="shared" si="8"/>
        <v>9.1928969937547897E-4</v>
      </c>
      <c r="J32" s="90">
        <f t="shared" si="9"/>
        <v>-15.899999999999977</v>
      </c>
      <c r="K32" s="91">
        <f t="shared" si="13"/>
        <v>0.98062865497076024</v>
      </c>
      <c r="L32" s="90">
        <v>56</v>
      </c>
      <c r="M32" s="90">
        <v>56.3</v>
      </c>
      <c r="N32" s="90">
        <v>56.3</v>
      </c>
      <c r="O32" s="90">
        <v>44.8</v>
      </c>
      <c r="P32" s="90">
        <f t="shared" si="0"/>
        <v>-11.5</v>
      </c>
      <c r="Q32" s="91">
        <f t="shared" si="1"/>
        <v>0.79573712255772644</v>
      </c>
      <c r="R32" s="90">
        <f t="shared" si="10"/>
        <v>876.8</v>
      </c>
      <c r="S32" s="90">
        <f t="shared" si="5"/>
        <v>877.09999999999991</v>
      </c>
      <c r="T32" s="90">
        <f t="shared" si="5"/>
        <v>877.09999999999991</v>
      </c>
      <c r="U32" s="90">
        <f t="shared" si="5"/>
        <v>849.69999999999993</v>
      </c>
      <c r="V32" s="90">
        <f t="shared" si="6"/>
        <v>-27.399999999999977</v>
      </c>
      <c r="W32" s="91">
        <f t="shared" si="7"/>
        <v>0.96876068863299514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196" s="16" customFormat="1" ht="66.95" customHeight="1" x14ac:dyDescent="0.3">
      <c r="A33" s="100"/>
      <c r="B33" s="101"/>
      <c r="C33" s="110"/>
      <c r="D33" s="110"/>
      <c r="E33" s="103" t="s">
        <v>308</v>
      </c>
      <c r="F33" s="104">
        <v>65.400000000000006</v>
      </c>
      <c r="G33" s="104">
        <v>65.400000000000006</v>
      </c>
      <c r="H33" s="104">
        <v>63</v>
      </c>
      <c r="I33" s="111">
        <f t="shared" si="8"/>
        <v>7.1953349559765404E-5</v>
      </c>
      <c r="J33" s="90">
        <f t="shared" si="9"/>
        <v>-2.4000000000000057</v>
      </c>
      <c r="K33" s="91">
        <f t="shared" si="13"/>
        <v>0.96330275229357787</v>
      </c>
      <c r="L33" s="104"/>
      <c r="M33" s="104"/>
      <c r="N33" s="104"/>
      <c r="O33" s="104"/>
      <c r="P33" s="90">
        <f t="shared" si="0"/>
        <v>0</v>
      </c>
      <c r="Q33" s="91" t="str">
        <f t="shared" si="1"/>
        <v/>
      </c>
      <c r="R33" s="104">
        <f t="shared" si="10"/>
        <v>65.400000000000006</v>
      </c>
      <c r="S33" s="104">
        <f t="shared" si="5"/>
        <v>65.400000000000006</v>
      </c>
      <c r="T33" s="104">
        <f t="shared" si="5"/>
        <v>65.400000000000006</v>
      </c>
      <c r="U33" s="104">
        <f t="shared" si="5"/>
        <v>63</v>
      </c>
      <c r="V33" s="104">
        <f t="shared" si="6"/>
        <v>-2.4000000000000057</v>
      </c>
      <c r="W33" s="105">
        <f t="shared" si="7"/>
        <v>0.96330275229357787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</row>
    <row r="34" spans="1:196" ht="46.35" customHeight="1" x14ac:dyDescent="0.3">
      <c r="A34" s="84"/>
      <c r="B34" s="92"/>
      <c r="C34" s="107" t="s">
        <v>235</v>
      </c>
      <c r="D34" s="107" t="s">
        <v>55</v>
      </c>
      <c r="E34" s="89" t="s">
        <v>323</v>
      </c>
      <c r="F34" s="94">
        <v>1957</v>
      </c>
      <c r="G34" s="94">
        <v>1957</v>
      </c>
      <c r="H34" s="90">
        <v>1953</v>
      </c>
      <c r="I34" s="91">
        <f t="shared" si="8"/>
        <v>2.2305538363527277E-3</v>
      </c>
      <c r="J34" s="90">
        <f t="shared" si="9"/>
        <v>-4</v>
      </c>
      <c r="K34" s="91">
        <f t="shared" si="13"/>
        <v>0.99795605518650998</v>
      </c>
      <c r="L34" s="90"/>
      <c r="M34" s="90"/>
      <c r="N34" s="90"/>
      <c r="O34" s="90"/>
      <c r="P34" s="90">
        <f t="shared" si="0"/>
        <v>0</v>
      </c>
      <c r="Q34" s="91" t="str">
        <f t="shared" si="1"/>
        <v/>
      </c>
      <c r="R34" s="90">
        <f t="shared" si="10"/>
        <v>1957</v>
      </c>
      <c r="S34" s="90">
        <f t="shared" si="5"/>
        <v>1957</v>
      </c>
      <c r="T34" s="90">
        <f t="shared" si="5"/>
        <v>1957</v>
      </c>
      <c r="U34" s="90">
        <f t="shared" si="5"/>
        <v>1953</v>
      </c>
      <c r="V34" s="90">
        <f t="shared" si="6"/>
        <v>-4</v>
      </c>
      <c r="W34" s="91">
        <f t="shared" si="7"/>
        <v>0.99795605518650998</v>
      </c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196" ht="48.2" customHeight="1" x14ac:dyDescent="0.3">
      <c r="A35" s="84"/>
      <c r="B35" s="92" t="s">
        <v>26</v>
      </c>
      <c r="C35" s="107" t="s">
        <v>231</v>
      </c>
      <c r="D35" s="107" t="s">
        <v>55</v>
      </c>
      <c r="E35" s="89" t="s">
        <v>232</v>
      </c>
      <c r="F35" s="90">
        <v>3112.6</v>
      </c>
      <c r="G35" s="94">
        <v>3112.5</v>
      </c>
      <c r="H35" s="90">
        <v>3077.1</v>
      </c>
      <c r="I35" s="91">
        <f t="shared" si="8"/>
        <v>3.5144071734976847E-3</v>
      </c>
      <c r="J35" s="90">
        <f t="shared" si="9"/>
        <v>-35.400000000000091</v>
      </c>
      <c r="K35" s="91">
        <f t="shared" si="13"/>
        <v>0.98862650602409641</v>
      </c>
      <c r="L35" s="90">
        <v>48</v>
      </c>
      <c r="M35" s="90">
        <v>48</v>
      </c>
      <c r="N35" s="90">
        <v>48</v>
      </c>
      <c r="O35" s="90">
        <v>30.5</v>
      </c>
      <c r="P35" s="90">
        <f t="shared" si="0"/>
        <v>-17.5</v>
      </c>
      <c r="Q35" s="91">
        <f t="shared" si="1"/>
        <v>0.63541666666666663</v>
      </c>
      <c r="R35" s="90">
        <f t="shared" si="10"/>
        <v>3160.6</v>
      </c>
      <c r="S35" s="90">
        <f t="shared" si="5"/>
        <v>3160.6</v>
      </c>
      <c r="T35" s="90">
        <f t="shared" si="5"/>
        <v>3160.5</v>
      </c>
      <c r="U35" s="90">
        <f t="shared" si="5"/>
        <v>3107.6</v>
      </c>
      <c r="V35" s="90">
        <f t="shared" si="6"/>
        <v>-52.900000000000091</v>
      </c>
      <c r="W35" s="91">
        <f t="shared" si="7"/>
        <v>0.98326214206612872</v>
      </c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196" s="16" customFormat="1" ht="90.75" customHeight="1" x14ac:dyDescent="0.3">
      <c r="A36" s="100"/>
      <c r="B36" s="101"/>
      <c r="C36" s="110"/>
      <c r="D36" s="110"/>
      <c r="E36" s="103" t="s">
        <v>321</v>
      </c>
      <c r="F36" s="112">
        <v>77.8</v>
      </c>
      <c r="G36" s="112">
        <v>77.8</v>
      </c>
      <c r="H36" s="104">
        <v>58.7</v>
      </c>
      <c r="I36" s="105">
        <f>H36/$H$11</f>
        <v>6.7042247923146503E-5</v>
      </c>
      <c r="J36" s="90">
        <f t="shared" si="9"/>
        <v>-19.099999999999994</v>
      </c>
      <c r="K36" s="105">
        <f>IFERROR(100%*(H36/G36),"")</f>
        <v>0.75449871465295637</v>
      </c>
      <c r="L36" s="104">
        <v>48</v>
      </c>
      <c r="M36" s="104">
        <v>48</v>
      </c>
      <c r="N36" s="104">
        <v>48</v>
      </c>
      <c r="O36" s="104">
        <v>30.5</v>
      </c>
      <c r="P36" s="104">
        <f t="shared" si="0"/>
        <v>-17.5</v>
      </c>
      <c r="Q36" s="105">
        <f t="shared" si="1"/>
        <v>0.63541666666666663</v>
      </c>
      <c r="R36" s="104">
        <f t="shared" si="10"/>
        <v>125.8</v>
      </c>
      <c r="S36" s="104">
        <f t="shared" si="5"/>
        <v>125.8</v>
      </c>
      <c r="T36" s="104">
        <f t="shared" si="5"/>
        <v>125.8</v>
      </c>
      <c r="U36" s="104">
        <f t="shared" si="5"/>
        <v>89.2</v>
      </c>
      <c r="V36" s="104">
        <f>U36-T36</f>
        <v>-36.599999999999994</v>
      </c>
      <c r="W36" s="105">
        <f>IFERROR(100%*(U36/T36),"")</f>
        <v>0.70906200317965029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</row>
    <row r="37" spans="1:196" ht="72.75" customHeight="1" x14ac:dyDescent="0.3">
      <c r="A37" s="84"/>
      <c r="B37" s="92"/>
      <c r="C37" s="107" t="s">
        <v>248</v>
      </c>
      <c r="D37" s="107" t="s">
        <v>55</v>
      </c>
      <c r="E37" s="89" t="s">
        <v>250</v>
      </c>
      <c r="F37" s="90"/>
      <c r="G37" s="90"/>
      <c r="H37" s="90"/>
      <c r="I37" s="98">
        <f t="shared" si="8"/>
        <v>0</v>
      </c>
      <c r="J37" s="90">
        <f t="shared" si="9"/>
        <v>0</v>
      </c>
      <c r="K37" s="91" t="str">
        <f t="shared" si="13"/>
        <v/>
      </c>
      <c r="L37" s="90">
        <v>1400</v>
      </c>
      <c r="M37" s="90">
        <v>1400</v>
      </c>
      <c r="N37" s="90">
        <v>1400</v>
      </c>
      <c r="O37" s="90">
        <v>1380.7</v>
      </c>
      <c r="P37" s="90">
        <f t="shared" si="0"/>
        <v>-19.299999999999955</v>
      </c>
      <c r="Q37" s="91">
        <f t="shared" si="1"/>
        <v>0.98621428571428571</v>
      </c>
      <c r="R37" s="90">
        <f t="shared" si="10"/>
        <v>1400</v>
      </c>
      <c r="S37" s="90">
        <f t="shared" si="5"/>
        <v>1400</v>
      </c>
      <c r="T37" s="90">
        <f t="shared" si="5"/>
        <v>1400</v>
      </c>
      <c r="U37" s="90">
        <f t="shared" si="5"/>
        <v>1380.7</v>
      </c>
      <c r="V37" s="90">
        <f t="shared" si="6"/>
        <v>-19.299999999999955</v>
      </c>
      <c r="W37" s="91">
        <f t="shared" si="7"/>
        <v>0.98621428571428571</v>
      </c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196" ht="74.45" customHeight="1" x14ac:dyDescent="0.3">
      <c r="A38" s="84"/>
      <c r="B38" s="92"/>
      <c r="C38" s="107" t="s">
        <v>249</v>
      </c>
      <c r="D38" s="107" t="s">
        <v>55</v>
      </c>
      <c r="E38" s="89" t="s">
        <v>390</v>
      </c>
      <c r="F38" s="90"/>
      <c r="G38" s="90"/>
      <c r="H38" s="90"/>
      <c r="I38" s="91">
        <f t="shared" si="8"/>
        <v>0</v>
      </c>
      <c r="J38" s="90">
        <f t="shared" si="9"/>
        <v>0</v>
      </c>
      <c r="K38" s="91" t="str">
        <f t="shared" si="13"/>
        <v/>
      </c>
      <c r="L38" s="90">
        <v>1974.7</v>
      </c>
      <c r="M38" s="90">
        <v>1974.7</v>
      </c>
      <c r="N38" s="90">
        <v>1974.7</v>
      </c>
      <c r="O38" s="90">
        <v>1961.3</v>
      </c>
      <c r="P38" s="90">
        <f t="shared" si="0"/>
        <v>-13.400000000000091</v>
      </c>
      <c r="Q38" s="91">
        <f t="shared" si="1"/>
        <v>0.99321415911277655</v>
      </c>
      <c r="R38" s="90">
        <f t="shared" si="10"/>
        <v>1974.7</v>
      </c>
      <c r="S38" s="90">
        <f t="shared" si="5"/>
        <v>1974.7</v>
      </c>
      <c r="T38" s="90">
        <f t="shared" si="5"/>
        <v>1974.7</v>
      </c>
      <c r="U38" s="90">
        <f t="shared" si="5"/>
        <v>1961.3</v>
      </c>
      <c r="V38" s="90">
        <f t="shared" si="6"/>
        <v>-13.400000000000091</v>
      </c>
      <c r="W38" s="91">
        <f t="shared" si="7"/>
        <v>0.99321415911277655</v>
      </c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196" ht="65.25" customHeight="1" x14ac:dyDescent="0.3">
      <c r="A39" s="84"/>
      <c r="B39" s="92"/>
      <c r="C39" s="107" t="s">
        <v>236</v>
      </c>
      <c r="D39" s="107" t="s">
        <v>55</v>
      </c>
      <c r="E39" s="89" t="s">
        <v>391</v>
      </c>
      <c r="F39" s="90">
        <v>932</v>
      </c>
      <c r="G39" s="90">
        <v>932</v>
      </c>
      <c r="H39" s="90">
        <v>932</v>
      </c>
      <c r="I39" s="98">
        <f t="shared" si="8"/>
        <v>1.0644527268206566E-3</v>
      </c>
      <c r="J39" s="90">
        <f t="shared" si="9"/>
        <v>0</v>
      </c>
      <c r="K39" s="91">
        <f t="shared" si="13"/>
        <v>1</v>
      </c>
      <c r="L39" s="90"/>
      <c r="M39" s="90"/>
      <c r="N39" s="90"/>
      <c r="O39" s="90"/>
      <c r="P39" s="90">
        <f t="shared" si="0"/>
        <v>0</v>
      </c>
      <c r="Q39" s="91" t="str">
        <f t="shared" si="1"/>
        <v/>
      </c>
      <c r="R39" s="90">
        <f t="shared" si="10"/>
        <v>932</v>
      </c>
      <c r="S39" s="90">
        <f t="shared" si="5"/>
        <v>932</v>
      </c>
      <c r="T39" s="90">
        <f t="shared" si="5"/>
        <v>932</v>
      </c>
      <c r="U39" s="90">
        <f t="shared" si="5"/>
        <v>932</v>
      </c>
      <c r="V39" s="90">
        <f t="shared" si="6"/>
        <v>0</v>
      </c>
      <c r="W39" s="91">
        <f t="shared" si="7"/>
        <v>1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196" ht="84.2" customHeight="1" x14ac:dyDescent="0.3">
      <c r="A40" s="84"/>
      <c r="B40" s="92"/>
      <c r="C40" s="107" t="s">
        <v>244</v>
      </c>
      <c r="D40" s="107" t="s">
        <v>55</v>
      </c>
      <c r="E40" s="89" t="s">
        <v>392</v>
      </c>
      <c r="F40" s="90">
        <v>16</v>
      </c>
      <c r="G40" s="90">
        <v>16</v>
      </c>
      <c r="H40" s="94">
        <v>16</v>
      </c>
      <c r="I40" s="98">
        <f t="shared" si="8"/>
        <v>1.8273866554861057E-5</v>
      </c>
      <c r="J40" s="90">
        <f t="shared" si="9"/>
        <v>0</v>
      </c>
      <c r="K40" s="91">
        <f t="shared" si="13"/>
        <v>1</v>
      </c>
      <c r="L40" s="90"/>
      <c r="M40" s="90"/>
      <c r="N40" s="90"/>
      <c r="O40" s="90"/>
      <c r="P40" s="90">
        <f t="shared" si="0"/>
        <v>0</v>
      </c>
      <c r="Q40" s="91" t="str">
        <f t="shared" si="1"/>
        <v/>
      </c>
      <c r="R40" s="90">
        <f t="shared" si="10"/>
        <v>16</v>
      </c>
      <c r="S40" s="90">
        <f t="shared" si="5"/>
        <v>16</v>
      </c>
      <c r="T40" s="90">
        <f t="shared" si="5"/>
        <v>16</v>
      </c>
      <c r="U40" s="90">
        <f t="shared" si="5"/>
        <v>16</v>
      </c>
      <c r="V40" s="90">
        <f t="shared" si="6"/>
        <v>0</v>
      </c>
      <c r="W40" s="91">
        <f t="shared" si="7"/>
        <v>1</v>
      </c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196" ht="104.25" customHeight="1" x14ac:dyDescent="0.3">
      <c r="A41" s="84"/>
      <c r="B41" s="92"/>
      <c r="C41" s="107" t="s">
        <v>328</v>
      </c>
      <c r="D41" s="107" t="s">
        <v>55</v>
      </c>
      <c r="E41" s="89" t="s">
        <v>330</v>
      </c>
      <c r="F41" s="90">
        <v>113.9</v>
      </c>
      <c r="G41" s="90">
        <v>113.9</v>
      </c>
      <c r="H41" s="90">
        <v>107.5</v>
      </c>
      <c r="I41" s="98">
        <f t="shared" si="8"/>
        <v>1.2277754091547273E-4</v>
      </c>
      <c r="J41" s="90">
        <f t="shared" si="9"/>
        <v>-6.4000000000000057</v>
      </c>
      <c r="K41" s="91">
        <f t="shared" si="13"/>
        <v>0.94381035996488138</v>
      </c>
      <c r="L41" s="90">
        <v>3586.8</v>
      </c>
      <c r="M41" s="90">
        <v>3586.8</v>
      </c>
      <c r="N41" s="90">
        <v>3586.8</v>
      </c>
      <c r="O41" s="90">
        <v>1573.2</v>
      </c>
      <c r="P41" s="90">
        <f t="shared" si="0"/>
        <v>-2013.6000000000001</v>
      </c>
      <c r="Q41" s="91">
        <f t="shared" si="1"/>
        <v>0.43860823017731682</v>
      </c>
      <c r="R41" s="90">
        <f t="shared" si="10"/>
        <v>3700.7000000000003</v>
      </c>
      <c r="S41" s="90">
        <f t="shared" si="5"/>
        <v>3700.7000000000003</v>
      </c>
      <c r="T41" s="90">
        <f t="shared" si="5"/>
        <v>3700.7000000000003</v>
      </c>
      <c r="U41" s="90">
        <f t="shared" si="5"/>
        <v>1680.7</v>
      </c>
      <c r="V41" s="90">
        <f t="shared" si="6"/>
        <v>-2020.0000000000002</v>
      </c>
      <c r="W41" s="91">
        <f t="shared" si="7"/>
        <v>0.45415732158780769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196" ht="108.4" customHeight="1" x14ac:dyDescent="0.3">
      <c r="A42" s="84"/>
      <c r="B42" s="92"/>
      <c r="C42" s="107" t="s">
        <v>329</v>
      </c>
      <c r="D42" s="107" t="s">
        <v>55</v>
      </c>
      <c r="E42" s="89" t="s">
        <v>331</v>
      </c>
      <c r="F42" s="90"/>
      <c r="G42" s="90"/>
      <c r="H42" s="94"/>
      <c r="I42" s="98">
        <f t="shared" si="8"/>
        <v>0</v>
      </c>
      <c r="J42" s="90">
        <f t="shared" si="9"/>
        <v>0</v>
      </c>
      <c r="K42" s="91" t="str">
        <f t="shared" si="13"/>
        <v/>
      </c>
      <c r="L42" s="90">
        <v>6917.3</v>
      </c>
      <c r="M42" s="90">
        <v>6917.3</v>
      </c>
      <c r="N42" s="90">
        <v>6917.3</v>
      </c>
      <c r="O42" s="90">
        <v>2557.5</v>
      </c>
      <c r="P42" s="90">
        <f t="shared" si="0"/>
        <v>-4359.8</v>
      </c>
      <c r="Q42" s="91">
        <f t="shared" si="1"/>
        <v>0.369725181790583</v>
      </c>
      <c r="R42" s="90">
        <f t="shared" si="10"/>
        <v>6917.3</v>
      </c>
      <c r="S42" s="90">
        <f t="shared" si="5"/>
        <v>6917.3</v>
      </c>
      <c r="T42" s="90">
        <f t="shared" si="5"/>
        <v>6917.3</v>
      </c>
      <c r="U42" s="90">
        <f t="shared" si="5"/>
        <v>2557.5</v>
      </c>
      <c r="V42" s="90">
        <f t="shared" si="6"/>
        <v>-4359.8</v>
      </c>
      <c r="W42" s="91">
        <f t="shared" si="7"/>
        <v>0.369725181790583</v>
      </c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196" s="16" customFormat="1" ht="63.75" customHeight="1" x14ac:dyDescent="0.3">
      <c r="A43" s="100"/>
      <c r="B43" s="101"/>
      <c r="C43" s="110"/>
      <c r="D43" s="110"/>
      <c r="E43" s="103" t="s">
        <v>393</v>
      </c>
      <c r="F43" s="104"/>
      <c r="G43" s="104"/>
      <c r="H43" s="112"/>
      <c r="I43" s="113">
        <f t="shared" si="8"/>
        <v>0</v>
      </c>
      <c r="J43" s="104">
        <f t="shared" si="9"/>
        <v>0</v>
      </c>
      <c r="K43" s="105" t="str">
        <f t="shared" si="13"/>
        <v/>
      </c>
      <c r="L43" s="104">
        <v>2017.4</v>
      </c>
      <c r="M43" s="104">
        <v>2017.4</v>
      </c>
      <c r="N43" s="104">
        <v>2017.4</v>
      </c>
      <c r="O43" s="104">
        <v>1992.9</v>
      </c>
      <c r="P43" s="104">
        <f t="shared" si="0"/>
        <v>-24.5</v>
      </c>
      <c r="Q43" s="105">
        <f t="shared" si="1"/>
        <v>0.98785565579458712</v>
      </c>
      <c r="R43" s="104">
        <f t="shared" si="10"/>
        <v>2017.4</v>
      </c>
      <c r="S43" s="104">
        <f t="shared" si="5"/>
        <v>2017.4</v>
      </c>
      <c r="T43" s="104">
        <f t="shared" si="5"/>
        <v>2017.4</v>
      </c>
      <c r="U43" s="104">
        <f t="shared" si="5"/>
        <v>1992.9</v>
      </c>
      <c r="V43" s="104">
        <f t="shared" si="6"/>
        <v>-24.5</v>
      </c>
      <c r="W43" s="105">
        <f t="shared" si="7"/>
        <v>0.98785565579458712</v>
      </c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</row>
    <row r="44" spans="1:196" s="16" customFormat="1" ht="63" customHeight="1" x14ac:dyDescent="0.3">
      <c r="A44" s="100"/>
      <c r="B44" s="101"/>
      <c r="C44" s="110"/>
      <c r="D44" s="110"/>
      <c r="E44" s="103" t="s">
        <v>394</v>
      </c>
      <c r="F44" s="104"/>
      <c r="G44" s="104"/>
      <c r="H44" s="112"/>
      <c r="I44" s="113">
        <f t="shared" si="8"/>
        <v>0</v>
      </c>
      <c r="J44" s="104">
        <f t="shared" si="9"/>
        <v>0</v>
      </c>
      <c r="K44" s="105" t="str">
        <f t="shared" si="13"/>
        <v/>
      </c>
      <c r="L44" s="104">
        <v>4899.8999999999996</v>
      </c>
      <c r="M44" s="104">
        <v>4899.8999999999996</v>
      </c>
      <c r="N44" s="104">
        <v>4899.8999999999996</v>
      </c>
      <c r="O44" s="104">
        <v>564.6</v>
      </c>
      <c r="P44" s="104">
        <f t="shared" si="0"/>
        <v>-4335.2999999999993</v>
      </c>
      <c r="Q44" s="105">
        <f t="shared" si="1"/>
        <v>0.11522684136410949</v>
      </c>
      <c r="R44" s="104">
        <f t="shared" si="10"/>
        <v>4899.8999999999996</v>
      </c>
      <c r="S44" s="104">
        <f t="shared" si="5"/>
        <v>4899.8999999999996</v>
      </c>
      <c r="T44" s="104">
        <f t="shared" si="5"/>
        <v>4899.8999999999996</v>
      </c>
      <c r="U44" s="104">
        <f t="shared" si="5"/>
        <v>564.6</v>
      </c>
      <c r="V44" s="104">
        <f t="shared" si="6"/>
        <v>-4335.2999999999993</v>
      </c>
      <c r="W44" s="105">
        <f t="shared" si="7"/>
        <v>0.11522684136410949</v>
      </c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</row>
    <row r="45" spans="1:196" ht="60.75" customHeight="1" x14ac:dyDescent="0.3">
      <c r="A45" s="84"/>
      <c r="B45" s="92"/>
      <c r="C45" s="107" t="s">
        <v>395</v>
      </c>
      <c r="D45" s="107" t="s">
        <v>55</v>
      </c>
      <c r="E45" s="89" t="s">
        <v>396</v>
      </c>
      <c r="F45" s="90">
        <v>3284.5</v>
      </c>
      <c r="G45" s="90">
        <v>3284.5</v>
      </c>
      <c r="H45" s="94">
        <v>2623.4</v>
      </c>
      <c r="I45" s="98">
        <f t="shared" si="8"/>
        <v>2.9962288450014062E-3</v>
      </c>
      <c r="J45" s="90">
        <f t="shared" si="9"/>
        <v>-661.09999999999991</v>
      </c>
      <c r="K45" s="91">
        <f t="shared" si="13"/>
        <v>0.79872126655503128</v>
      </c>
      <c r="L45" s="90">
        <v>5865.1</v>
      </c>
      <c r="M45" s="90">
        <v>5865.1</v>
      </c>
      <c r="N45" s="90">
        <v>5865.1</v>
      </c>
      <c r="O45" s="90"/>
      <c r="P45" s="90">
        <f t="shared" si="0"/>
        <v>-5865.1</v>
      </c>
      <c r="Q45" s="91">
        <f t="shared" si="1"/>
        <v>0</v>
      </c>
      <c r="R45" s="90">
        <f t="shared" si="10"/>
        <v>9149.6</v>
      </c>
      <c r="S45" s="90">
        <f t="shared" si="5"/>
        <v>9149.6</v>
      </c>
      <c r="T45" s="90">
        <f t="shared" si="5"/>
        <v>9149.6</v>
      </c>
      <c r="U45" s="90">
        <f t="shared" si="5"/>
        <v>2623.4</v>
      </c>
      <c r="V45" s="90">
        <f t="shared" si="6"/>
        <v>-6526.2000000000007</v>
      </c>
      <c r="W45" s="91">
        <f t="shared" si="7"/>
        <v>0.28672291684882401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196" s="12" customFormat="1" ht="28.9" customHeight="1" x14ac:dyDescent="0.3">
      <c r="A46" s="79">
        <v>2</v>
      </c>
      <c r="B46" s="80" t="s">
        <v>38</v>
      </c>
      <c r="C46" s="80" t="s">
        <v>106</v>
      </c>
      <c r="D46" s="80"/>
      <c r="E46" s="86" t="s">
        <v>39</v>
      </c>
      <c r="F46" s="82">
        <f>F47+F49+F50+F51+F52+F53+F56+F58</f>
        <v>20932.2</v>
      </c>
      <c r="G46" s="82">
        <f>G47+G49+G50+G51+G52+G53+G56+G58</f>
        <v>20932.2</v>
      </c>
      <c r="H46" s="74">
        <f>H47+H49+H50+H51+H52+H53+H56+H58</f>
        <v>20653.999999999996</v>
      </c>
      <c r="I46" s="83">
        <f t="shared" si="8"/>
        <v>2.3589277489006261E-2</v>
      </c>
      <c r="J46" s="82">
        <f t="shared" si="9"/>
        <v>-278.20000000000437</v>
      </c>
      <c r="K46" s="83">
        <f t="shared" si="13"/>
        <v>0.98670947153189803</v>
      </c>
      <c r="L46" s="82">
        <f>SUM(L47:L58)</f>
        <v>15664.5</v>
      </c>
      <c r="M46" s="82">
        <f>SUM(M47:M58)</f>
        <v>15713.1</v>
      </c>
      <c r="N46" s="82">
        <f>SUM(N47:N58)</f>
        <v>15713.1</v>
      </c>
      <c r="O46" s="82">
        <f>SUM(O47:O58)</f>
        <v>11494.9</v>
      </c>
      <c r="P46" s="82">
        <f t="shared" si="0"/>
        <v>-4218.2000000000007</v>
      </c>
      <c r="Q46" s="83">
        <f t="shared" si="1"/>
        <v>0.73154883504846269</v>
      </c>
      <c r="R46" s="74">
        <f>R47+R49+R50+R51+R52+R53+R56+R58</f>
        <v>36596.699999999997</v>
      </c>
      <c r="S46" s="82">
        <f>S47+S49+S50+S51+S52+S53+S56+S58</f>
        <v>36645.300000000003</v>
      </c>
      <c r="T46" s="82">
        <f t="shared" ref="T46:U106" si="14">SUM(G46,N46)</f>
        <v>36645.300000000003</v>
      </c>
      <c r="U46" s="82">
        <f t="shared" si="14"/>
        <v>32148.899999999994</v>
      </c>
      <c r="V46" s="82">
        <f t="shared" si="6"/>
        <v>-4496.4000000000087</v>
      </c>
      <c r="W46" s="83">
        <f t="shared" si="7"/>
        <v>0.87729940810963458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</row>
    <row r="47" spans="1:196" ht="32.65" customHeight="1" x14ac:dyDescent="0.3">
      <c r="A47" s="84"/>
      <c r="B47" s="85" t="s">
        <v>40</v>
      </c>
      <c r="C47" s="107" t="s">
        <v>214</v>
      </c>
      <c r="D47" s="107" t="s">
        <v>221</v>
      </c>
      <c r="E47" s="114" t="s">
        <v>215</v>
      </c>
      <c r="F47" s="90">
        <v>13046.2</v>
      </c>
      <c r="G47" s="90">
        <v>13046.2</v>
      </c>
      <c r="H47" s="90">
        <v>12911.8</v>
      </c>
      <c r="I47" s="91">
        <f t="shared" si="8"/>
        <v>1.4746781886440937E-2</v>
      </c>
      <c r="J47" s="90">
        <f t="shared" si="9"/>
        <v>-134.40000000000146</v>
      </c>
      <c r="K47" s="91">
        <f t="shared" si="13"/>
        <v>0.98969814965277236</v>
      </c>
      <c r="L47" s="90">
        <v>13982.5</v>
      </c>
      <c r="M47" s="90">
        <v>13982.5</v>
      </c>
      <c r="N47" s="90">
        <v>13982.5</v>
      </c>
      <c r="O47" s="90">
        <v>11208.3</v>
      </c>
      <c r="P47" s="90">
        <f t="shared" si="0"/>
        <v>-2774.2000000000007</v>
      </c>
      <c r="Q47" s="91">
        <f t="shared" si="1"/>
        <v>0.80159485070623993</v>
      </c>
      <c r="R47" s="90">
        <f t="shared" ref="R47:R58" si="15">SUM(F47,L47)</f>
        <v>27028.7</v>
      </c>
      <c r="S47" s="90">
        <f t="shared" ref="S47:S58" si="16">SUM(F47,M47)</f>
        <v>27028.7</v>
      </c>
      <c r="T47" s="90">
        <f t="shared" si="14"/>
        <v>27028.7</v>
      </c>
      <c r="U47" s="90">
        <f t="shared" si="14"/>
        <v>24120.1</v>
      </c>
      <c r="V47" s="90">
        <f t="shared" si="6"/>
        <v>-2908.6000000000022</v>
      </c>
      <c r="W47" s="91">
        <f t="shared" si="7"/>
        <v>0.89238846115425452</v>
      </c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196" s="19" customFormat="1" ht="80.849999999999994" hidden="1" customHeight="1" x14ac:dyDescent="0.3">
      <c r="A48" s="100"/>
      <c r="B48" s="115"/>
      <c r="C48" s="110"/>
      <c r="D48" s="110"/>
      <c r="E48" s="116" t="s">
        <v>280</v>
      </c>
      <c r="F48" s="104"/>
      <c r="G48" s="104"/>
      <c r="H48" s="104"/>
      <c r="I48" s="105">
        <f t="shared" si="8"/>
        <v>0</v>
      </c>
      <c r="J48" s="90">
        <f t="shared" si="9"/>
        <v>0</v>
      </c>
      <c r="K48" s="91" t="str">
        <f t="shared" si="13"/>
        <v/>
      </c>
      <c r="L48" s="104"/>
      <c r="M48" s="104"/>
      <c r="N48" s="104"/>
      <c r="O48" s="104"/>
      <c r="P48" s="90">
        <f t="shared" si="0"/>
        <v>0</v>
      </c>
      <c r="Q48" s="91" t="str">
        <f t="shared" si="1"/>
        <v/>
      </c>
      <c r="R48" s="90">
        <f t="shared" si="15"/>
        <v>0</v>
      </c>
      <c r="S48" s="90">
        <f t="shared" si="16"/>
        <v>0</v>
      </c>
      <c r="T48" s="90">
        <f t="shared" si="14"/>
        <v>0</v>
      </c>
      <c r="U48" s="90">
        <f t="shared" si="14"/>
        <v>0</v>
      </c>
      <c r="V48" s="90">
        <f t="shared" si="6"/>
        <v>0</v>
      </c>
      <c r="W48" s="91" t="str">
        <f t="shared" si="7"/>
        <v/>
      </c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</row>
    <row r="49" spans="1:196" ht="44.1" customHeight="1" x14ac:dyDescent="0.3">
      <c r="A49" s="84"/>
      <c r="B49" s="85" t="s">
        <v>42</v>
      </c>
      <c r="C49" s="85" t="s">
        <v>169</v>
      </c>
      <c r="D49" s="85" t="s">
        <v>170</v>
      </c>
      <c r="E49" s="114" t="s">
        <v>168</v>
      </c>
      <c r="F49" s="90">
        <v>620</v>
      </c>
      <c r="G49" s="90">
        <v>620</v>
      </c>
      <c r="H49" s="90">
        <v>544.9</v>
      </c>
      <c r="I49" s="98">
        <f t="shared" si="8"/>
        <v>6.2233936785898683E-4</v>
      </c>
      <c r="J49" s="90">
        <f t="shared" si="9"/>
        <v>-75.100000000000023</v>
      </c>
      <c r="K49" s="91">
        <f t="shared" si="13"/>
        <v>0.8788709677419354</v>
      </c>
      <c r="L49" s="90">
        <v>1682</v>
      </c>
      <c r="M49" s="90">
        <v>1730.6</v>
      </c>
      <c r="N49" s="90">
        <v>1730.6</v>
      </c>
      <c r="O49" s="90">
        <v>286.60000000000002</v>
      </c>
      <c r="P49" s="90">
        <f t="shared" si="0"/>
        <v>-1444</v>
      </c>
      <c r="Q49" s="91">
        <f t="shared" si="1"/>
        <v>0.16560730382526292</v>
      </c>
      <c r="R49" s="90">
        <f t="shared" si="15"/>
        <v>2302</v>
      </c>
      <c r="S49" s="90">
        <f t="shared" si="16"/>
        <v>2350.6</v>
      </c>
      <c r="T49" s="90">
        <f t="shared" si="14"/>
        <v>2350.6</v>
      </c>
      <c r="U49" s="90">
        <f t="shared" si="14"/>
        <v>831.5</v>
      </c>
      <c r="V49" s="90">
        <f t="shared" si="6"/>
        <v>-1519.1</v>
      </c>
      <c r="W49" s="91">
        <f t="shared" si="7"/>
        <v>0.35373947077341955</v>
      </c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196" ht="80.849999999999994" hidden="1" customHeight="1" x14ac:dyDescent="0.3">
      <c r="A50" s="84"/>
      <c r="B50" s="85"/>
      <c r="C50" s="85" t="s">
        <v>301</v>
      </c>
      <c r="D50" s="85" t="s">
        <v>303</v>
      </c>
      <c r="E50" s="108" t="s">
        <v>302</v>
      </c>
      <c r="F50" s="90"/>
      <c r="G50" s="90"/>
      <c r="H50" s="90"/>
      <c r="I50" s="98">
        <f t="shared" si="8"/>
        <v>0</v>
      </c>
      <c r="J50" s="90">
        <f t="shared" si="9"/>
        <v>0</v>
      </c>
      <c r="K50" s="91" t="str">
        <f t="shared" si="13"/>
        <v/>
      </c>
      <c r="L50" s="90"/>
      <c r="M50" s="90"/>
      <c r="N50" s="90"/>
      <c r="O50" s="90"/>
      <c r="P50" s="82">
        <f t="shared" si="0"/>
        <v>0</v>
      </c>
      <c r="Q50" s="83" t="str">
        <f t="shared" si="1"/>
        <v/>
      </c>
      <c r="R50" s="90">
        <f t="shared" si="15"/>
        <v>0</v>
      </c>
      <c r="S50" s="90">
        <f t="shared" si="16"/>
        <v>0</v>
      </c>
      <c r="T50" s="90">
        <f t="shared" si="14"/>
        <v>0</v>
      </c>
      <c r="U50" s="90">
        <f t="shared" si="14"/>
        <v>0</v>
      </c>
      <c r="V50" s="90">
        <f t="shared" si="6"/>
        <v>0</v>
      </c>
      <c r="W50" s="91" t="str">
        <f t="shared" si="7"/>
        <v/>
      </c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196" ht="80.849999999999994" hidden="1" customHeight="1" x14ac:dyDescent="0.3">
      <c r="A51" s="84"/>
      <c r="B51" s="85"/>
      <c r="C51" s="85" t="s">
        <v>304</v>
      </c>
      <c r="D51" s="85" t="s">
        <v>59</v>
      </c>
      <c r="E51" s="108" t="s">
        <v>305</v>
      </c>
      <c r="F51" s="90"/>
      <c r="G51" s="90"/>
      <c r="H51" s="90"/>
      <c r="I51" s="98">
        <f t="shared" si="8"/>
        <v>0</v>
      </c>
      <c r="J51" s="90">
        <f t="shared" si="9"/>
        <v>0</v>
      </c>
      <c r="K51" s="91" t="str">
        <f t="shared" si="13"/>
        <v/>
      </c>
      <c r="L51" s="90"/>
      <c r="M51" s="90"/>
      <c r="N51" s="90"/>
      <c r="O51" s="90"/>
      <c r="P51" s="82">
        <f t="shared" si="0"/>
        <v>0</v>
      </c>
      <c r="Q51" s="83" t="str">
        <f t="shared" si="1"/>
        <v/>
      </c>
      <c r="R51" s="90">
        <f t="shared" si="15"/>
        <v>0</v>
      </c>
      <c r="S51" s="90">
        <f t="shared" si="16"/>
        <v>0</v>
      </c>
      <c r="T51" s="90">
        <f t="shared" si="14"/>
        <v>0</v>
      </c>
      <c r="U51" s="90">
        <f t="shared" si="14"/>
        <v>0</v>
      </c>
      <c r="V51" s="90">
        <f t="shared" si="6"/>
        <v>0</v>
      </c>
      <c r="W51" s="91" t="str">
        <f t="shared" si="7"/>
        <v/>
      </c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196" ht="80.849999999999994" hidden="1" customHeight="1" x14ac:dyDescent="0.3">
      <c r="A52" s="84"/>
      <c r="B52" s="85" t="s">
        <v>42</v>
      </c>
      <c r="C52" s="85" t="s">
        <v>126</v>
      </c>
      <c r="D52" s="85" t="s">
        <v>59</v>
      </c>
      <c r="E52" s="114" t="s">
        <v>46</v>
      </c>
      <c r="F52" s="90"/>
      <c r="G52" s="90"/>
      <c r="H52" s="90"/>
      <c r="I52" s="98">
        <f t="shared" si="8"/>
        <v>0</v>
      </c>
      <c r="J52" s="90">
        <f t="shared" si="9"/>
        <v>0</v>
      </c>
      <c r="K52" s="91" t="str">
        <f t="shared" si="13"/>
        <v/>
      </c>
      <c r="L52" s="90"/>
      <c r="M52" s="90"/>
      <c r="N52" s="90"/>
      <c r="O52" s="90"/>
      <c r="P52" s="82">
        <f t="shared" si="0"/>
        <v>0</v>
      </c>
      <c r="Q52" s="83" t="str">
        <f t="shared" si="1"/>
        <v/>
      </c>
      <c r="R52" s="90">
        <f t="shared" si="15"/>
        <v>0</v>
      </c>
      <c r="S52" s="90">
        <f t="shared" si="16"/>
        <v>0</v>
      </c>
      <c r="T52" s="90">
        <f t="shared" si="14"/>
        <v>0</v>
      </c>
      <c r="U52" s="90">
        <f t="shared" si="14"/>
        <v>0</v>
      </c>
      <c r="V52" s="90">
        <f t="shared" si="6"/>
        <v>0</v>
      </c>
      <c r="W52" s="91" t="str">
        <f t="shared" si="7"/>
        <v/>
      </c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196" ht="80.849999999999994" hidden="1" customHeight="1" x14ac:dyDescent="0.3">
      <c r="A53" s="84"/>
      <c r="B53" s="85" t="s">
        <v>43</v>
      </c>
      <c r="C53" s="85" t="s">
        <v>127</v>
      </c>
      <c r="D53" s="85" t="s">
        <v>59</v>
      </c>
      <c r="E53" s="114" t="s">
        <v>128</v>
      </c>
      <c r="F53" s="90"/>
      <c r="G53" s="90"/>
      <c r="H53" s="90"/>
      <c r="I53" s="91">
        <f t="shared" si="8"/>
        <v>0</v>
      </c>
      <c r="J53" s="90">
        <f t="shared" si="9"/>
        <v>0</v>
      </c>
      <c r="K53" s="91" t="str">
        <f t="shared" si="13"/>
        <v/>
      </c>
      <c r="L53" s="90"/>
      <c r="M53" s="90"/>
      <c r="N53" s="90"/>
      <c r="O53" s="90"/>
      <c r="P53" s="82">
        <f t="shared" si="0"/>
        <v>0</v>
      </c>
      <c r="Q53" s="83" t="str">
        <f t="shared" si="1"/>
        <v/>
      </c>
      <c r="R53" s="90">
        <f t="shared" si="15"/>
        <v>0</v>
      </c>
      <c r="S53" s="90">
        <f t="shared" si="16"/>
        <v>0</v>
      </c>
      <c r="T53" s="90">
        <f t="shared" si="14"/>
        <v>0</v>
      </c>
      <c r="U53" s="90">
        <f t="shared" si="14"/>
        <v>0</v>
      </c>
      <c r="V53" s="90">
        <f t="shared" si="6"/>
        <v>0</v>
      </c>
      <c r="W53" s="91" t="str">
        <f t="shared" si="7"/>
        <v/>
      </c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196" s="16" customFormat="1" ht="80.849999999999994" hidden="1" customHeight="1" x14ac:dyDescent="0.3">
      <c r="A54" s="100"/>
      <c r="B54" s="115"/>
      <c r="C54" s="115"/>
      <c r="D54" s="115"/>
      <c r="E54" s="106" t="s">
        <v>245</v>
      </c>
      <c r="F54" s="104"/>
      <c r="G54" s="104"/>
      <c r="H54" s="104"/>
      <c r="I54" s="105">
        <f t="shared" si="8"/>
        <v>0</v>
      </c>
      <c r="J54" s="90">
        <f t="shared" si="9"/>
        <v>0</v>
      </c>
      <c r="K54" s="91" t="str">
        <f t="shared" si="13"/>
        <v/>
      </c>
      <c r="L54" s="104"/>
      <c r="M54" s="104"/>
      <c r="N54" s="104"/>
      <c r="O54" s="104"/>
      <c r="P54" s="82">
        <f t="shared" si="0"/>
        <v>0</v>
      </c>
      <c r="Q54" s="83" t="str">
        <f t="shared" si="1"/>
        <v/>
      </c>
      <c r="R54" s="104">
        <f t="shared" si="15"/>
        <v>0</v>
      </c>
      <c r="S54" s="104">
        <f t="shared" si="16"/>
        <v>0</v>
      </c>
      <c r="T54" s="90">
        <f t="shared" si="14"/>
        <v>0</v>
      </c>
      <c r="U54" s="90">
        <f t="shared" si="14"/>
        <v>0</v>
      </c>
      <c r="V54" s="90">
        <f t="shared" si="6"/>
        <v>0</v>
      </c>
      <c r="W54" s="91" t="str">
        <f t="shared" si="7"/>
        <v/>
      </c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</row>
    <row r="55" spans="1:196" s="16" customFormat="1" ht="80.849999999999994" hidden="1" customHeight="1" x14ac:dyDescent="0.3">
      <c r="A55" s="100"/>
      <c r="B55" s="115"/>
      <c r="C55" s="115"/>
      <c r="D55" s="115"/>
      <c r="E55" s="106" t="s">
        <v>207</v>
      </c>
      <c r="F55" s="104"/>
      <c r="G55" s="104"/>
      <c r="H55" s="104"/>
      <c r="I55" s="105">
        <f t="shared" si="8"/>
        <v>0</v>
      </c>
      <c r="J55" s="90">
        <f t="shared" si="9"/>
        <v>0</v>
      </c>
      <c r="K55" s="91" t="str">
        <f t="shared" si="13"/>
        <v/>
      </c>
      <c r="L55" s="104"/>
      <c r="M55" s="104"/>
      <c r="N55" s="104"/>
      <c r="O55" s="104"/>
      <c r="P55" s="82">
        <f t="shared" si="0"/>
        <v>0</v>
      </c>
      <c r="Q55" s="83" t="str">
        <f t="shared" si="1"/>
        <v/>
      </c>
      <c r="R55" s="104">
        <f t="shared" si="15"/>
        <v>0</v>
      </c>
      <c r="S55" s="104">
        <f t="shared" si="16"/>
        <v>0</v>
      </c>
      <c r="T55" s="90">
        <f t="shared" si="14"/>
        <v>0</v>
      </c>
      <c r="U55" s="90">
        <f t="shared" si="14"/>
        <v>0</v>
      </c>
      <c r="V55" s="90">
        <f t="shared" si="6"/>
        <v>0</v>
      </c>
      <c r="W55" s="91" t="str">
        <f t="shared" si="7"/>
        <v/>
      </c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</row>
    <row r="56" spans="1:196" ht="27.75" customHeight="1" x14ac:dyDescent="0.3">
      <c r="A56" s="84"/>
      <c r="B56" s="85" t="s">
        <v>44</v>
      </c>
      <c r="C56" s="85" t="s">
        <v>129</v>
      </c>
      <c r="D56" s="85" t="s">
        <v>59</v>
      </c>
      <c r="E56" s="114" t="s">
        <v>45</v>
      </c>
      <c r="F56" s="90">
        <v>3266</v>
      </c>
      <c r="G56" s="90">
        <v>3266</v>
      </c>
      <c r="H56" s="90">
        <v>3265</v>
      </c>
      <c r="I56" s="91">
        <f t="shared" si="8"/>
        <v>3.7290108938513341E-3</v>
      </c>
      <c r="J56" s="90">
        <f t="shared" si="9"/>
        <v>-1</v>
      </c>
      <c r="K56" s="91">
        <f t="shared" si="13"/>
        <v>0.99969381506429889</v>
      </c>
      <c r="L56" s="90"/>
      <c r="M56" s="90"/>
      <c r="N56" s="90"/>
      <c r="O56" s="90"/>
      <c r="P56" s="82">
        <f t="shared" si="0"/>
        <v>0</v>
      </c>
      <c r="Q56" s="83" t="str">
        <f t="shared" si="1"/>
        <v/>
      </c>
      <c r="R56" s="90">
        <f t="shared" si="15"/>
        <v>3266</v>
      </c>
      <c r="S56" s="90">
        <f t="shared" si="16"/>
        <v>3266</v>
      </c>
      <c r="T56" s="90">
        <f t="shared" si="14"/>
        <v>3266</v>
      </c>
      <c r="U56" s="90">
        <f t="shared" si="14"/>
        <v>3265</v>
      </c>
      <c r="V56" s="90">
        <f t="shared" si="6"/>
        <v>-1</v>
      </c>
      <c r="W56" s="91">
        <f t="shared" si="7"/>
        <v>0.99969381506429889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196" ht="80.849999999999994" hidden="1" customHeight="1" x14ac:dyDescent="0.3">
      <c r="A57" s="84"/>
      <c r="B57" s="85"/>
      <c r="C57" s="85" t="s">
        <v>145</v>
      </c>
      <c r="D57" s="85" t="s">
        <v>59</v>
      </c>
      <c r="E57" s="114" t="s">
        <v>144</v>
      </c>
      <c r="F57" s="90"/>
      <c r="G57" s="90"/>
      <c r="H57" s="90"/>
      <c r="I57" s="98">
        <f t="shared" si="8"/>
        <v>0</v>
      </c>
      <c r="J57" s="90">
        <f t="shared" si="9"/>
        <v>0</v>
      </c>
      <c r="K57" s="91" t="str">
        <f t="shared" si="13"/>
        <v/>
      </c>
      <c r="L57" s="90"/>
      <c r="M57" s="90"/>
      <c r="N57" s="90"/>
      <c r="O57" s="90"/>
      <c r="P57" s="82">
        <f t="shared" si="0"/>
        <v>0</v>
      </c>
      <c r="Q57" s="83" t="str">
        <f t="shared" si="1"/>
        <v/>
      </c>
      <c r="R57" s="90">
        <f t="shared" si="15"/>
        <v>0</v>
      </c>
      <c r="S57" s="90">
        <f t="shared" si="16"/>
        <v>0</v>
      </c>
      <c r="T57" s="90">
        <f t="shared" si="14"/>
        <v>0</v>
      </c>
      <c r="U57" s="90">
        <f t="shared" si="14"/>
        <v>0</v>
      </c>
      <c r="V57" s="90">
        <f t="shared" si="6"/>
        <v>0</v>
      </c>
      <c r="W57" s="91" t="str">
        <f t="shared" si="7"/>
        <v/>
      </c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196" ht="26.45" customHeight="1" x14ac:dyDescent="0.3">
      <c r="A58" s="84"/>
      <c r="B58" s="85" t="s">
        <v>41</v>
      </c>
      <c r="C58" s="107" t="s">
        <v>130</v>
      </c>
      <c r="D58" s="107" t="s">
        <v>59</v>
      </c>
      <c r="E58" s="108" t="s">
        <v>131</v>
      </c>
      <c r="F58" s="90">
        <v>4000</v>
      </c>
      <c r="G58" s="90">
        <v>4000</v>
      </c>
      <c r="H58" s="90">
        <v>3932.3</v>
      </c>
      <c r="I58" s="91">
        <f t="shared" si="8"/>
        <v>4.4911453408550085E-3</v>
      </c>
      <c r="J58" s="90">
        <f t="shared" si="9"/>
        <v>-67.699999999999818</v>
      </c>
      <c r="K58" s="91">
        <f t="shared" si="13"/>
        <v>0.98307500000000003</v>
      </c>
      <c r="L58" s="90"/>
      <c r="M58" s="90"/>
      <c r="N58" s="90"/>
      <c r="O58" s="90"/>
      <c r="P58" s="82">
        <f t="shared" si="0"/>
        <v>0</v>
      </c>
      <c r="Q58" s="83" t="str">
        <f t="shared" si="1"/>
        <v/>
      </c>
      <c r="R58" s="90">
        <f t="shared" si="15"/>
        <v>4000</v>
      </c>
      <c r="S58" s="90">
        <f t="shared" si="16"/>
        <v>4000</v>
      </c>
      <c r="T58" s="90">
        <f t="shared" si="14"/>
        <v>4000</v>
      </c>
      <c r="U58" s="90">
        <f t="shared" si="14"/>
        <v>3932.3</v>
      </c>
      <c r="V58" s="90">
        <f t="shared" si="6"/>
        <v>-67.699999999999818</v>
      </c>
      <c r="W58" s="91">
        <f t="shared" si="7"/>
        <v>0.98307500000000003</v>
      </c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196" ht="28.15" customHeight="1" x14ac:dyDescent="0.3">
      <c r="A59" s="79">
        <v>3</v>
      </c>
      <c r="B59" s="80" t="s">
        <v>6</v>
      </c>
      <c r="C59" s="80" t="s">
        <v>105</v>
      </c>
      <c r="D59" s="80"/>
      <c r="E59" s="81" t="s">
        <v>90</v>
      </c>
      <c r="F59" s="74">
        <f>SUM(F60:F69,F71:F78)</f>
        <v>60003.8</v>
      </c>
      <c r="G59" s="74">
        <f>SUM(G60:G69,G71:G78)</f>
        <v>60003.8</v>
      </c>
      <c r="H59" s="82">
        <f>SUM(H60:H69,H71:H78)</f>
        <v>59933.8</v>
      </c>
      <c r="I59" s="83">
        <f t="shared" si="8"/>
        <v>6.8451391457858224E-2</v>
      </c>
      <c r="J59" s="82">
        <f t="shared" si="9"/>
        <v>-70</v>
      </c>
      <c r="K59" s="83">
        <f t="shared" si="13"/>
        <v>0.99883340721754288</v>
      </c>
      <c r="L59" s="82">
        <f>SUM(L60:L69,L71:L78)</f>
        <v>5688.9</v>
      </c>
      <c r="M59" s="82">
        <f>SUM(M60:M69,M71:M78)</f>
        <v>6216.6</v>
      </c>
      <c r="N59" s="82">
        <f>SUM(N60:N69,N71:N78)</f>
        <v>6216.6</v>
      </c>
      <c r="O59" s="74">
        <f>SUM(O60:O69,O71:O78)</f>
        <v>6178</v>
      </c>
      <c r="P59" s="82">
        <f t="shared" si="0"/>
        <v>-38.600000000000364</v>
      </c>
      <c r="Q59" s="83">
        <f t="shared" si="1"/>
        <v>0.99379081813209791</v>
      </c>
      <c r="R59" s="82">
        <f>SUM(R60:R69,R71:R78)</f>
        <v>65692.7</v>
      </c>
      <c r="S59" s="82">
        <f>SUM(S60:S69,S71:S78)</f>
        <v>66220.400000000009</v>
      </c>
      <c r="T59" s="82">
        <f t="shared" si="14"/>
        <v>66220.400000000009</v>
      </c>
      <c r="U59" s="74">
        <f t="shared" si="14"/>
        <v>66111.8</v>
      </c>
      <c r="V59" s="82">
        <f t="shared" si="6"/>
        <v>-108.60000000000582</v>
      </c>
      <c r="W59" s="83">
        <f t="shared" si="7"/>
        <v>0.9983600219871821</v>
      </c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196" ht="40.700000000000003" customHeight="1" x14ac:dyDescent="0.3">
      <c r="A60" s="84"/>
      <c r="B60" s="85" t="s">
        <v>111</v>
      </c>
      <c r="C60" s="85" t="s">
        <v>112</v>
      </c>
      <c r="D60" s="107" t="s">
        <v>88</v>
      </c>
      <c r="E60" s="108" t="s">
        <v>117</v>
      </c>
      <c r="F60" s="117">
        <v>130</v>
      </c>
      <c r="G60" s="117">
        <v>130</v>
      </c>
      <c r="H60" s="117">
        <v>129</v>
      </c>
      <c r="I60" s="98">
        <f t="shared" si="8"/>
        <v>1.4733304909856726E-4</v>
      </c>
      <c r="J60" s="90">
        <f t="shared" si="9"/>
        <v>-1</v>
      </c>
      <c r="K60" s="91">
        <f t="shared" si="13"/>
        <v>0.99230769230769234</v>
      </c>
      <c r="L60" s="90"/>
      <c r="M60" s="90"/>
      <c r="N60" s="90"/>
      <c r="O60" s="117"/>
      <c r="P60" s="82">
        <f t="shared" si="0"/>
        <v>0</v>
      </c>
      <c r="Q60" s="83" t="str">
        <f t="shared" si="1"/>
        <v/>
      </c>
      <c r="R60" s="90">
        <f t="shared" ref="R60:R78" si="17">SUM(F60,L60)</f>
        <v>130</v>
      </c>
      <c r="S60" s="90">
        <f t="shared" ref="S60:T78" si="18">SUM(F60,M60)</f>
        <v>130</v>
      </c>
      <c r="T60" s="90">
        <f t="shared" si="14"/>
        <v>130</v>
      </c>
      <c r="U60" s="90">
        <f t="shared" si="14"/>
        <v>129</v>
      </c>
      <c r="V60" s="90">
        <f t="shared" si="6"/>
        <v>-1</v>
      </c>
      <c r="W60" s="91">
        <f t="shared" si="7"/>
        <v>0.99230769230769234</v>
      </c>
      <c r="X60" s="6"/>
      <c r="Y60" s="6"/>
      <c r="Z60" s="22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196" ht="42" customHeight="1" x14ac:dyDescent="0.3">
      <c r="A61" s="84"/>
      <c r="B61" s="85" t="s">
        <v>115</v>
      </c>
      <c r="C61" s="85" t="s">
        <v>118</v>
      </c>
      <c r="D61" s="107" t="s">
        <v>89</v>
      </c>
      <c r="E61" s="108" t="s">
        <v>114</v>
      </c>
      <c r="F61" s="117">
        <v>22.9</v>
      </c>
      <c r="G61" s="117">
        <v>22.9</v>
      </c>
      <c r="H61" s="117">
        <v>22.9</v>
      </c>
      <c r="I61" s="109">
        <f t="shared" si="8"/>
        <v>2.6154471506644886E-5</v>
      </c>
      <c r="J61" s="90">
        <f t="shared" si="9"/>
        <v>0</v>
      </c>
      <c r="K61" s="91">
        <f t="shared" si="13"/>
        <v>1</v>
      </c>
      <c r="L61" s="90"/>
      <c r="M61" s="90"/>
      <c r="N61" s="90"/>
      <c r="O61" s="117"/>
      <c r="P61" s="82">
        <f t="shared" si="0"/>
        <v>0</v>
      </c>
      <c r="Q61" s="83" t="str">
        <f t="shared" si="1"/>
        <v/>
      </c>
      <c r="R61" s="90">
        <f t="shared" si="17"/>
        <v>22.9</v>
      </c>
      <c r="S61" s="90">
        <f t="shared" si="18"/>
        <v>22.9</v>
      </c>
      <c r="T61" s="90">
        <f t="shared" si="14"/>
        <v>22.9</v>
      </c>
      <c r="U61" s="90">
        <f t="shared" si="14"/>
        <v>22.9</v>
      </c>
      <c r="V61" s="90">
        <f t="shared" si="6"/>
        <v>0</v>
      </c>
      <c r="W61" s="91">
        <f t="shared" si="7"/>
        <v>1</v>
      </c>
      <c r="X61" s="6"/>
      <c r="Y61" s="6"/>
      <c r="Z61" s="22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196" ht="39.75" customHeight="1" x14ac:dyDescent="0.3">
      <c r="A62" s="84"/>
      <c r="B62" s="85" t="s">
        <v>18</v>
      </c>
      <c r="C62" s="85" t="s">
        <v>113</v>
      </c>
      <c r="D62" s="107" t="s">
        <v>89</v>
      </c>
      <c r="E62" s="108" t="s">
        <v>92</v>
      </c>
      <c r="F62" s="117">
        <v>5355.1</v>
      </c>
      <c r="G62" s="117">
        <v>5355.1</v>
      </c>
      <c r="H62" s="117">
        <v>5355</v>
      </c>
      <c r="I62" s="91">
        <f t="shared" si="8"/>
        <v>6.1160347125800594E-3</v>
      </c>
      <c r="J62" s="90">
        <f t="shared" si="9"/>
        <v>-0.1000000000003638</v>
      </c>
      <c r="K62" s="91">
        <f t="shared" si="13"/>
        <v>0.99998132621239555</v>
      </c>
      <c r="L62" s="90"/>
      <c r="M62" s="90"/>
      <c r="N62" s="90"/>
      <c r="O62" s="117"/>
      <c r="P62" s="82">
        <f t="shared" si="0"/>
        <v>0</v>
      </c>
      <c r="Q62" s="83" t="str">
        <f t="shared" si="1"/>
        <v/>
      </c>
      <c r="R62" s="90">
        <f t="shared" si="17"/>
        <v>5355.1</v>
      </c>
      <c r="S62" s="90">
        <f t="shared" si="18"/>
        <v>5355.1</v>
      </c>
      <c r="T62" s="90">
        <f t="shared" si="14"/>
        <v>5355.1</v>
      </c>
      <c r="U62" s="90">
        <f t="shared" si="14"/>
        <v>5355</v>
      </c>
      <c r="V62" s="90">
        <f t="shared" si="6"/>
        <v>-0.1000000000003638</v>
      </c>
      <c r="W62" s="91">
        <f t="shared" si="7"/>
        <v>0.99998132621239555</v>
      </c>
      <c r="X62" s="6"/>
      <c r="Y62" s="6"/>
      <c r="Z62" s="22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196" ht="43.15" customHeight="1" x14ac:dyDescent="0.3">
      <c r="A63" s="84"/>
      <c r="B63" s="85" t="s">
        <v>93</v>
      </c>
      <c r="C63" s="107" t="s">
        <v>274</v>
      </c>
      <c r="D63" s="107" t="s">
        <v>89</v>
      </c>
      <c r="E63" s="108" t="s">
        <v>275</v>
      </c>
      <c r="F63" s="117">
        <v>7</v>
      </c>
      <c r="G63" s="117">
        <v>7</v>
      </c>
      <c r="H63" s="118">
        <v>7</v>
      </c>
      <c r="I63" s="119">
        <f t="shared" si="8"/>
        <v>7.9948166177517118E-6</v>
      </c>
      <c r="J63" s="90">
        <f t="shared" si="9"/>
        <v>0</v>
      </c>
      <c r="K63" s="91">
        <f t="shared" si="13"/>
        <v>1</v>
      </c>
      <c r="L63" s="90"/>
      <c r="M63" s="90"/>
      <c r="N63" s="90"/>
      <c r="O63" s="117"/>
      <c r="P63" s="82">
        <f t="shared" si="0"/>
        <v>0</v>
      </c>
      <c r="Q63" s="83" t="str">
        <f t="shared" si="1"/>
        <v/>
      </c>
      <c r="R63" s="90">
        <f t="shared" si="17"/>
        <v>7</v>
      </c>
      <c r="S63" s="90">
        <f t="shared" si="18"/>
        <v>7</v>
      </c>
      <c r="T63" s="90">
        <f t="shared" si="14"/>
        <v>7</v>
      </c>
      <c r="U63" s="90">
        <f t="shared" si="14"/>
        <v>7</v>
      </c>
      <c r="V63" s="90">
        <f t="shared" si="6"/>
        <v>0</v>
      </c>
      <c r="W63" s="91">
        <f t="shared" si="7"/>
        <v>1</v>
      </c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1:196" ht="80.849999999999994" hidden="1" customHeight="1" x14ac:dyDescent="0.3">
      <c r="A64" s="84"/>
      <c r="B64" s="85" t="s">
        <v>12</v>
      </c>
      <c r="C64" s="107" t="s">
        <v>95</v>
      </c>
      <c r="D64" s="107" t="s">
        <v>96</v>
      </c>
      <c r="E64" s="114" t="s">
        <v>97</v>
      </c>
      <c r="F64" s="117"/>
      <c r="G64" s="117"/>
      <c r="H64" s="117"/>
      <c r="I64" s="91">
        <f t="shared" si="8"/>
        <v>0</v>
      </c>
      <c r="J64" s="90">
        <f t="shared" si="9"/>
        <v>0</v>
      </c>
      <c r="K64" s="91" t="str">
        <f t="shared" si="13"/>
        <v/>
      </c>
      <c r="L64" s="90"/>
      <c r="M64" s="90"/>
      <c r="N64" s="90"/>
      <c r="O64" s="117"/>
      <c r="P64" s="90">
        <f t="shared" si="0"/>
        <v>0</v>
      </c>
      <c r="Q64" s="91" t="str">
        <f t="shared" si="1"/>
        <v/>
      </c>
      <c r="R64" s="90">
        <f t="shared" si="17"/>
        <v>0</v>
      </c>
      <c r="S64" s="90">
        <f t="shared" si="18"/>
        <v>0</v>
      </c>
      <c r="T64" s="90">
        <f t="shared" si="14"/>
        <v>0</v>
      </c>
      <c r="U64" s="90">
        <f t="shared" si="14"/>
        <v>0</v>
      </c>
      <c r="V64" s="90">
        <f t="shared" si="6"/>
        <v>0</v>
      </c>
      <c r="W64" s="91" t="str">
        <f t="shared" si="7"/>
        <v/>
      </c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1:196" ht="39.200000000000003" customHeight="1" x14ac:dyDescent="0.3">
      <c r="A65" s="84"/>
      <c r="B65" s="85" t="s">
        <v>37</v>
      </c>
      <c r="C65" s="85" t="s">
        <v>98</v>
      </c>
      <c r="D65" s="107" t="s">
        <v>94</v>
      </c>
      <c r="E65" s="108" t="s">
        <v>119</v>
      </c>
      <c r="F65" s="117">
        <v>17636.5</v>
      </c>
      <c r="G65" s="117">
        <v>17636.5</v>
      </c>
      <c r="H65" s="117">
        <v>17609.2</v>
      </c>
      <c r="I65" s="91">
        <f t="shared" si="8"/>
        <v>2.0111760683616208E-2</v>
      </c>
      <c r="J65" s="90">
        <f t="shared" si="9"/>
        <v>-27.299999999999272</v>
      </c>
      <c r="K65" s="91">
        <f t="shared" si="13"/>
        <v>0.99845207382417145</v>
      </c>
      <c r="L65" s="90">
        <v>15.3</v>
      </c>
      <c r="M65" s="90">
        <v>97</v>
      </c>
      <c r="N65" s="90">
        <v>97</v>
      </c>
      <c r="O65" s="117">
        <v>97</v>
      </c>
      <c r="P65" s="90">
        <f t="shared" si="0"/>
        <v>0</v>
      </c>
      <c r="Q65" s="91">
        <f t="shared" si="1"/>
        <v>1</v>
      </c>
      <c r="R65" s="90">
        <f t="shared" si="17"/>
        <v>17651.8</v>
      </c>
      <c r="S65" s="90">
        <f t="shared" si="18"/>
        <v>17733.5</v>
      </c>
      <c r="T65" s="90">
        <f t="shared" si="14"/>
        <v>17733.5</v>
      </c>
      <c r="U65" s="90">
        <f t="shared" si="14"/>
        <v>17706.2</v>
      </c>
      <c r="V65" s="90">
        <f t="shared" si="6"/>
        <v>-27.299999999999272</v>
      </c>
      <c r="W65" s="91">
        <f t="shared" si="7"/>
        <v>0.99846054078439117</v>
      </c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1:196" s="16" customFormat="1" ht="80.849999999999994" hidden="1" customHeight="1" x14ac:dyDescent="0.3">
      <c r="A66" s="100"/>
      <c r="B66" s="115"/>
      <c r="C66" s="115"/>
      <c r="D66" s="110"/>
      <c r="E66" s="120" t="s">
        <v>191</v>
      </c>
      <c r="F66" s="121"/>
      <c r="G66" s="121"/>
      <c r="H66" s="121"/>
      <c r="I66" s="105">
        <f t="shared" si="8"/>
        <v>0</v>
      </c>
      <c r="J66" s="90">
        <f t="shared" si="9"/>
        <v>0</v>
      </c>
      <c r="K66" s="91" t="str">
        <f t="shared" si="13"/>
        <v/>
      </c>
      <c r="L66" s="104"/>
      <c r="M66" s="104"/>
      <c r="N66" s="104"/>
      <c r="O66" s="121"/>
      <c r="P66" s="82">
        <f t="shared" si="0"/>
        <v>0</v>
      </c>
      <c r="Q66" s="83" t="str">
        <f t="shared" si="1"/>
        <v/>
      </c>
      <c r="R66" s="104">
        <f t="shared" si="17"/>
        <v>0</v>
      </c>
      <c r="S66" s="104">
        <f t="shared" si="18"/>
        <v>0</v>
      </c>
      <c r="T66" s="90">
        <f t="shared" si="14"/>
        <v>0</v>
      </c>
      <c r="U66" s="90">
        <f t="shared" si="14"/>
        <v>0</v>
      </c>
      <c r="V66" s="104">
        <f t="shared" si="6"/>
        <v>0</v>
      </c>
      <c r="W66" s="91" t="str">
        <f t="shared" si="7"/>
        <v/>
      </c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</row>
    <row r="67" spans="1:196" ht="43.15" customHeight="1" x14ac:dyDescent="0.3">
      <c r="A67" s="84"/>
      <c r="B67" s="107" t="s">
        <v>8</v>
      </c>
      <c r="C67" s="107" t="s">
        <v>99</v>
      </c>
      <c r="D67" s="107" t="s">
        <v>91</v>
      </c>
      <c r="E67" s="89" t="s">
        <v>100</v>
      </c>
      <c r="F67" s="117">
        <v>98.4</v>
      </c>
      <c r="G67" s="117">
        <v>98.4</v>
      </c>
      <c r="H67" s="118">
        <v>98.4</v>
      </c>
      <c r="I67" s="98">
        <f t="shared" si="8"/>
        <v>1.1238427931239551E-4</v>
      </c>
      <c r="J67" s="90">
        <f t="shared" si="9"/>
        <v>0</v>
      </c>
      <c r="K67" s="91">
        <f t="shared" si="13"/>
        <v>1</v>
      </c>
      <c r="L67" s="90"/>
      <c r="M67" s="90"/>
      <c r="N67" s="90"/>
      <c r="O67" s="117"/>
      <c r="P67" s="82">
        <f t="shared" si="0"/>
        <v>0</v>
      </c>
      <c r="Q67" s="83" t="str">
        <f t="shared" si="1"/>
        <v/>
      </c>
      <c r="R67" s="90">
        <f t="shared" si="17"/>
        <v>98.4</v>
      </c>
      <c r="S67" s="90">
        <f t="shared" si="18"/>
        <v>98.4</v>
      </c>
      <c r="T67" s="90">
        <f t="shared" si="14"/>
        <v>98.4</v>
      </c>
      <c r="U67" s="90">
        <f t="shared" si="14"/>
        <v>98.4</v>
      </c>
      <c r="V67" s="90">
        <f t="shared" si="6"/>
        <v>0</v>
      </c>
      <c r="W67" s="91">
        <f t="shared" si="7"/>
        <v>1</v>
      </c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1:196" ht="36.75" customHeight="1" x14ac:dyDescent="0.3">
      <c r="A68" s="84"/>
      <c r="B68" s="107" t="s">
        <v>9</v>
      </c>
      <c r="C68" s="107" t="s">
        <v>120</v>
      </c>
      <c r="D68" s="107" t="s">
        <v>91</v>
      </c>
      <c r="E68" s="114" t="s">
        <v>290</v>
      </c>
      <c r="F68" s="117">
        <v>15715.6</v>
      </c>
      <c r="G68" s="117">
        <v>15715.6</v>
      </c>
      <c r="H68" s="117">
        <v>15700.8</v>
      </c>
      <c r="I68" s="91">
        <f t="shared" si="8"/>
        <v>1.7932145250285154E-2</v>
      </c>
      <c r="J68" s="90">
        <f t="shared" si="9"/>
        <v>-14.800000000001091</v>
      </c>
      <c r="K68" s="91">
        <f t="shared" si="13"/>
        <v>0.99905826058184222</v>
      </c>
      <c r="L68" s="90">
        <v>95.6</v>
      </c>
      <c r="M68" s="90">
        <v>541.6</v>
      </c>
      <c r="N68" s="90">
        <v>541.6</v>
      </c>
      <c r="O68" s="117">
        <v>503</v>
      </c>
      <c r="P68" s="90">
        <f t="shared" si="0"/>
        <v>-38.600000000000023</v>
      </c>
      <c r="Q68" s="91">
        <f t="shared" si="1"/>
        <v>0.92872968980797632</v>
      </c>
      <c r="R68" s="90">
        <f t="shared" si="17"/>
        <v>15811.2</v>
      </c>
      <c r="S68" s="90">
        <f t="shared" si="18"/>
        <v>16257.2</v>
      </c>
      <c r="T68" s="90">
        <f t="shared" si="14"/>
        <v>16257.2</v>
      </c>
      <c r="U68" s="90">
        <f t="shared" si="14"/>
        <v>16203.8</v>
      </c>
      <c r="V68" s="90">
        <f t="shared" si="6"/>
        <v>-53.400000000001455</v>
      </c>
      <c r="W68" s="91">
        <f t="shared" si="7"/>
        <v>0.9967153015279383</v>
      </c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1:196" ht="80.849999999999994" hidden="1" customHeight="1" x14ac:dyDescent="0.3">
      <c r="A69" s="84"/>
      <c r="B69" s="107" t="s">
        <v>9</v>
      </c>
      <c r="C69" s="107" t="s">
        <v>257</v>
      </c>
      <c r="D69" s="107" t="s">
        <v>91</v>
      </c>
      <c r="E69" s="114" t="s">
        <v>261</v>
      </c>
      <c r="F69" s="117"/>
      <c r="G69" s="117"/>
      <c r="H69" s="117"/>
      <c r="I69" s="109">
        <f t="shared" si="8"/>
        <v>0</v>
      </c>
      <c r="J69" s="90">
        <f t="shared" si="9"/>
        <v>0</v>
      </c>
      <c r="K69" s="91" t="str">
        <f t="shared" si="13"/>
        <v/>
      </c>
      <c r="L69" s="90"/>
      <c r="M69" s="90"/>
      <c r="N69" s="90"/>
      <c r="O69" s="117"/>
      <c r="P69" s="90">
        <f t="shared" si="0"/>
        <v>0</v>
      </c>
      <c r="Q69" s="91" t="str">
        <f t="shared" si="1"/>
        <v/>
      </c>
      <c r="R69" s="90">
        <f t="shared" si="17"/>
        <v>0</v>
      </c>
      <c r="S69" s="90">
        <f t="shared" si="18"/>
        <v>0</v>
      </c>
      <c r="T69" s="90">
        <f t="shared" si="14"/>
        <v>0</v>
      </c>
      <c r="U69" s="90">
        <f t="shared" si="14"/>
        <v>0</v>
      </c>
      <c r="V69" s="90">
        <f t="shared" si="6"/>
        <v>0</v>
      </c>
      <c r="W69" s="91" t="str">
        <f t="shared" si="7"/>
        <v/>
      </c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1:196" s="21" customFormat="1" ht="80.849999999999994" hidden="1" customHeight="1" x14ac:dyDescent="0.3">
      <c r="A70" s="122"/>
      <c r="B70" s="101"/>
      <c r="C70" s="102"/>
      <c r="D70" s="101"/>
      <c r="E70" s="106" t="s">
        <v>318</v>
      </c>
      <c r="F70" s="104"/>
      <c r="G70" s="104"/>
      <c r="H70" s="104"/>
      <c r="I70" s="113">
        <f t="shared" si="8"/>
        <v>0</v>
      </c>
      <c r="J70" s="104">
        <f t="shared" si="9"/>
        <v>0</v>
      </c>
      <c r="K70" s="105" t="str">
        <f t="shared" si="13"/>
        <v/>
      </c>
      <c r="L70" s="104"/>
      <c r="M70" s="104"/>
      <c r="N70" s="104"/>
      <c r="O70" s="104"/>
      <c r="P70" s="104">
        <f t="shared" si="0"/>
        <v>0</v>
      </c>
      <c r="Q70" s="91" t="str">
        <f t="shared" si="1"/>
        <v/>
      </c>
      <c r="R70" s="104">
        <f t="shared" si="17"/>
        <v>0</v>
      </c>
      <c r="S70" s="104">
        <f t="shared" si="18"/>
        <v>0</v>
      </c>
      <c r="T70" s="90">
        <f t="shared" si="14"/>
        <v>0</v>
      </c>
      <c r="U70" s="104">
        <f t="shared" si="14"/>
        <v>0</v>
      </c>
      <c r="V70" s="104">
        <f t="shared" si="6"/>
        <v>0</v>
      </c>
      <c r="W70" s="91" t="str">
        <f t="shared" si="7"/>
        <v/>
      </c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</row>
    <row r="71" spans="1:196" ht="80.849999999999994" hidden="1" customHeight="1" x14ac:dyDescent="0.3">
      <c r="A71" s="84"/>
      <c r="B71" s="107" t="s">
        <v>11</v>
      </c>
      <c r="C71" s="107" t="s">
        <v>101</v>
      </c>
      <c r="D71" s="107" t="s">
        <v>91</v>
      </c>
      <c r="E71" s="114" t="s">
        <v>110</v>
      </c>
      <c r="F71" s="90"/>
      <c r="G71" s="90"/>
      <c r="H71" s="90"/>
      <c r="I71" s="91">
        <f>H71/$H$11</f>
        <v>0</v>
      </c>
      <c r="J71" s="90">
        <f t="shared" si="9"/>
        <v>0</v>
      </c>
      <c r="K71" s="91" t="str">
        <f t="shared" si="13"/>
        <v/>
      </c>
      <c r="L71" s="90"/>
      <c r="M71" s="90"/>
      <c r="N71" s="90"/>
      <c r="O71" s="90"/>
      <c r="P71" s="82">
        <f t="shared" si="0"/>
        <v>0</v>
      </c>
      <c r="Q71" s="83" t="str">
        <f t="shared" si="1"/>
        <v/>
      </c>
      <c r="R71" s="90">
        <f t="shared" si="17"/>
        <v>0</v>
      </c>
      <c r="S71" s="90">
        <f t="shared" si="18"/>
        <v>0</v>
      </c>
      <c r="T71" s="90">
        <f t="shared" si="14"/>
        <v>0</v>
      </c>
      <c r="U71" s="90">
        <f t="shared" si="14"/>
        <v>0</v>
      </c>
      <c r="V71" s="90">
        <f>U71-T71</f>
        <v>0</v>
      </c>
      <c r="W71" s="91" t="str">
        <f t="shared" si="7"/>
        <v/>
      </c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1:196" ht="30.75" customHeight="1" x14ac:dyDescent="0.3">
      <c r="A72" s="84"/>
      <c r="B72" s="107" t="s">
        <v>10</v>
      </c>
      <c r="C72" s="107" t="s">
        <v>121</v>
      </c>
      <c r="D72" s="107" t="s">
        <v>91</v>
      </c>
      <c r="E72" s="114" t="s">
        <v>104</v>
      </c>
      <c r="F72" s="90">
        <v>1510.8</v>
      </c>
      <c r="G72" s="90">
        <v>1510.8</v>
      </c>
      <c r="H72" s="90">
        <v>1507</v>
      </c>
      <c r="I72" s="91">
        <f>H72/$H$11</f>
        <v>1.7211698061359757E-3</v>
      </c>
      <c r="J72" s="90">
        <f t="shared" si="9"/>
        <v>-3.7999999999999545</v>
      </c>
      <c r="K72" s="91">
        <f t="shared" si="13"/>
        <v>0.9974847762774689</v>
      </c>
      <c r="L72" s="90"/>
      <c r="M72" s="90"/>
      <c r="N72" s="90"/>
      <c r="O72" s="90"/>
      <c r="P72" s="90">
        <f t="shared" si="0"/>
        <v>0</v>
      </c>
      <c r="Q72" s="91" t="str">
        <f t="shared" si="1"/>
        <v/>
      </c>
      <c r="R72" s="90">
        <f t="shared" si="17"/>
        <v>1510.8</v>
      </c>
      <c r="S72" s="90">
        <f t="shared" si="18"/>
        <v>1510.8</v>
      </c>
      <c r="T72" s="90">
        <f t="shared" si="14"/>
        <v>1510.8</v>
      </c>
      <c r="U72" s="90">
        <f t="shared" si="14"/>
        <v>1507</v>
      </c>
      <c r="V72" s="90">
        <f>U72-T72</f>
        <v>-3.7999999999999545</v>
      </c>
      <c r="W72" s="91">
        <f t="shared" si="7"/>
        <v>0.9974847762774689</v>
      </c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spans="1:196" ht="68.25" customHeight="1" x14ac:dyDescent="0.3">
      <c r="A73" s="84"/>
      <c r="B73" s="107"/>
      <c r="C73" s="107" t="s">
        <v>146</v>
      </c>
      <c r="D73" s="107" t="s">
        <v>91</v>
      </c>
      <c r="E73" s="114" t="s">
        <v>147</v>
      </c>
      <c r="F73" s="90">
        <v>629.6</v>
      </c>
      <c r="G73" s="90">
        <v>629.6</v>
      </c>
      <c r="H73" s="96">
        <v>628</v>
      </c>
      <c r="I73" s="98">
        <f>H73/$H$11</f>
        <v>7.1724926227829651E-4</v>
      </c>
      <c r="J73" s="90">
        <f t="shared" si="9"/>
        <v>-1.6000000000000227</v>
      </c>
      <c r="K73" s="91">
        <f t="shared" si="13"/>
        <v>0.99745870393900882</v>
      </c>
      <c r="L73" s="90"/>
      <c r="M73" s="90"/>
      <c r="N73" s="90"/>
      <c r="O73" s="90"/>
      <c r="P73" s="82">
        <f t="shared" si="0"/>
        <v>0</v>
      </c>
      <c r="Q73" s="83" t="str">
        <f t="shared" si="1"/>
        <v/>
      </c>
      <c r="R73" s="90">
        <f t="shared" si="17"/>
        <v>629.6</v>
      </c>
      <c r="S73" s="90">
        <f t="shared" si="18"/>
        <v>629.6</v>
      </c>
      <c r="T73" s="90">
        <f t="shared" si="14"/>
        <v>629.6</v>
      </c>
      <c r="U73" s="90">
        <f t="shared" si="14"/>
        <v>628</v>
      </c>
      <c r="V73" s="90">
        <f>U73-T73</f>
        <v>-1.6000000000000227</v>
      </c>
      <c r="W73" s="91">
        <f t="shared" si="7"/>
        <v>0.99745870393900882</v>
      </c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spans="1:196" ht="83.85" customHeight="1" x14ac:dyDescent="0.3">
      <c r="A74" s="84"/>
      <c r="B74" s="107" t="s">
        <v>35</v>
      </c>
      <c r="C74" s="107" t="s">
        <v>102</v>
      </c>
      <c r="D74" s="107" t="s">
        <v>94</v>
      </c>
      <c r="E74" s="108" t="s">
        <v>122</v>
      </c>
      <c r="F74" s="90">
        <v>127.6</v>
      </c>
      <c r="G74" s="90">
        <v>127.6</v>
      </c>
      <c r="H74" s="90">
        <v>127.5</v>
      </c>
      <c r="I74" s="98">
        <f>H74/$H$11</f>
        <v>1.4561987410904905E-4</v>
      </c>
      <c r="J74" s="90">
        <f t="shared" si="9"/>
        <v>-9.9999999999994316E-2</v>
      </c>
      <c r="K74" s="91">
        <f t="shared" si="13"/>
        <v>0.9992163009404389</v>
      </c>
      <c r="L74" s="90"/>
      <c r="M74" s="90"/>
      <c r="N74" s="90"/>
      <c r="O74" s="90"/>
      <c r="P74" s="82">
        <f t="shared" si="0"/>
        <v>0</v>
      </c>
      <c r="Q74" s="83" t="str">
        <f t="shared" si="1"/>
        <v/>
      </c>
      <c r="R74" s="90">
        <f t="shared" si="17"/>
        <v>127.6</v>
      </c>
      <c r="S74" s="90">
        <f t="shared" si="18"/>
        <v>127.6</v>
      </c>
      <c r="T74" s="90">
        <f t="shared" si="14"/>
        <v>127.6</v>
      </c>
      <c r="U74" s="90">
        <f t="shared" si="14"/>
        <v>127.5</v>
      </c>
      <c r="V74" s="90">
        <f>U74-T74</f>
        <v>-9.9999999999994316E-2</v>
      </c>
      <c r="W74" s="91">
        <f t="shared" si="7"/>
        <v>0.9992163009404389</v>
      </c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spans="1:196" ht="80.849999999999994" hidden="1" customHeight="1" x14ac:dyDescent="0.3">
      <c r="A75" s="84"/>
      <c r="B75" s="107"/>
      <c r="C75" s="107" t="s">
        <v>149</v>
      </c>
      <c r="D75" s="107" t="s">
        <v>88</v>
      </c>
      <c r="E75" s="108" t="s">
        <v>148</v>
      </c>
      <c r="F75" s="90"/>
      <c r="G75" s="90"/>
      <c r="H75" s="90"/>
      <c r="I75" s="119">
        <f>H75/$H$11</f>
        <v>0</v>
      </c>
      <c r="J75" s="90">
        <f t="shared" si="9"/>
        <v>0</v>
      </c>
      <c r="K75" s="91" t="str">
        <f t="shared" si="13"/>
        <v/>
      </c>
      <c r="L75" s="90"/>
      <c r="M75" s="90"/>
      <c r="N75" s="90"/>
      <c r="O75" s="90"/>
      <c r="P75" s="82">
        <f t="shared" ref="P75:P138" si="19">O75-N75</f>
        <v>0</v>
      </c>
      <c r="Q75" s="83" t="str">
        <f t="shared" ref="Q75:Q138" si="20">IFERROR(100%*(O75/N75),"")</f>
        <v/>
      </c>
      <c r="R75" s="90">
        <f t="shared" si="17"/>
        <v>0</v>
      </c>
      <c r="S75" s="90">
        <f t="shared" si="18"/>
        <v>0</v>
      </c>
      <c r="T75" s="90">
        <f t="shared" si="14"/>
        <v>0</v>
      </c>
      <c r="U75" s="90">
        <f t="shared" si="14"/>
        <v>0</v>
      </c>
      <c r="V75" s="90">
        <f>U75-T75</f>
        <v>0</v>
      </c>
      <c r="W75" s="91" t="str">
        <f t="shared" si="7"/>
        <v/>
      </c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1:196" s="16" customFormat="1" ht="292.5" customHeight="1" x14ac:dyDescent="0.3">
      <c r="A76" s="84"/>
      <c r="B76" s="107"/>
      <c r="C76" s="107" t="s">
        <v>264</v>
      </c>
      <c r="D76" s="107" t="s">
        <v>265</v>
      </c>
      <c r="E76" s="108" t="s">
        <v>371</v>
      </c>
      <c r="F76" s="104"/>
      <c r="G76" s="104"/>
      <c r="H76" s="104"/>
      <c r="I76" s="111">
        <f t="shared" ref="I76:I77" si="21">H76/$H$11</f>
        <v>0</v>
      </c>
      <c r="J76" s="90">
        <f t="shared" si="9"/>
        <v>0</v>
      </c>
      <c r="K76" s="91" t="str">
        <f t="shared" si="13"/>
        <v/>
      </c>
      <c r="L76" s="112">
        <v>3329.8</v>
      </c>
      <c r="M76" s="112">
        <v>3329.8</v>
      </c>
      <c r="N76" s="104">
        <v>3329.8</v>
      </c>
      <c r="O76" s="104">
        <v>3329.8</v>
      </c>
      <c r="P76" s="90">
        <f t="shared" si="19"/>
        <v>0</v>
      </c>
      <c r="Q76" s="91">
        <f t="shared" si="20"/>
        <v>1</v>
      </c>
      <c r="R76" s="104">
        <f t="shared" si="17"/>
        <v>3329.8</v>
      </c>
      <c r="S76" s="104">
        <f t="shared" si="18"/>
        <v>3329.8</v>
      </c>
      <c r="T76" s="104">
        <f t="shared" si="18"/>
        <v>3329.8</v>
      </c>
      <c r="U76" s="90">
        <f t="shared" si="14"/>
        <v>3329.8</v>
      </c>
      <c r="V76" s="104">
        <f t="shared" ref="V76:V77" si="22">U76-T76</f>
        <v>0</v>
      </c>
      <c r="W76" s="91">
        <f t="shared" si="7"/>
        <v>1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</row>
    <row r="77" spans="1:196" s="16" customFormat="1" ht="207" customHeight="1" x14ac:dyDescent="0.3">
      <c r="A77" s="84"/>
      <c r="B77" s="107"/>
      <c r="C77" s="107" t="s">
        <v>370</v>
      </c>
      <c r="D77" s="107" t="s">
        <v>265</v>
      </c>
      <c r="E77" s="108" t="s">
        <v>372</v>
      </c>
      <c r="F77" s="104"/>
      <c r="G77" s="104"/>
      <c r="H77" s="104"/>
      <c r="I77" s="111">
        <f t="shared" si="21"/>
        <v>0</v>
      </c>
      <c r="J77" s="90">
        <f t="shared" si="9"/>
        <v>0</v>
      </c>
      <c r="K77" s="91" t="str">
        <f t="shared" si="13"/>
        <v/>
      </c>
      <c r="L77" s="104">
        <v>2248.1999999999998</v>
      </c>
      <c r="M77" s="104">
        <v>2248.1999999999998</v>
      </c>
      <c r="N77" s="104">
        <v>2248.1999999999998</v>
      </c>
      <c r="O77" s="104">
        <v>2248.1999999999998</v>
      </c>
      <c r="P77" s="90">
        <f t="shared" si="19"/>
        <v>0</v>
      </c>
      <c r="Q77" s="91">
        <f t="shared" si="20"/>
        <v>1</v>
      </c>
      <c r="R77" s="104">
        <f t="shared" si="17"/>
        <v>2248.1999999999998</v>
      </c>
      <c r="S77" s="104">
        <f t="shared" si="18"/>
        <v>2248.1999999999998</v>
      </c>
      <c r="T77" s="104">
        <f t="shared" si="18"/>
        <v>2248.1999999999998</v>
      </c>
      <c r="U77" s="90">
        <f t="shared" si="14"/>
        <v>2248.1999999999998</v>
      </c>
      <c r="V77" s="104">
        <f t="shared" si="22"/>
        <v>0</v>
      </c>
      <c r="W77" s="91">
        <f t="shared" si="7"/>
        <v>1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</row>
    <row r="78" spans="1:196" s="24" customFormat="1" ht="33" customHeight="1" x14ac:dyDescent="0.3">
      <c r="A78" s="84"/>
      <c r="B78" s="85" t="s">
        <v>7</v>
      </c>
      <c r="C78" s="85" t="s">
        <v>123</v>
      </c>
      <c r="D78" s="85" t="s">
        <v>56</v>
      </c>
      <c r="E78" s="108" t="s">
        <v>124</v>
      </c>
      <c r="F78" s="90">
        <v>18770.3</v>
      </c>
      <c r="G78" s="90">
        <v>18770.3</v>
      </c>
      <c r="H78" s="90">
        <v>18749</v>
      </c>
      <c r="I78" s="91">
        <f>H78/$H$11</f>
        <v>2.141354525231812E-2</v>
      </c>
      <c r="J78" s="90">
        <f t="shared" si="9"/>
        <v>-21.299999999999272</v>
      </c>
      <c r="K78" s="91">
        <f t="shared" si="13"/>
        <v>0.99886522857919169</v>
      </c>
      <c r="L78" s="90"/>
      <c r="M78" s="90"/>
      <c r="N78" s="90"/>
      <c r="O78" s="90"/>
      <c r="P78" s="82">
        <f t="shared" si="19"/>
        <v>0</v>
      </c>
      <c r="Q78" s="83" t="str">
        <f t="shared" si="20"/>
        <v/>
      </c>
      <c r="R78" s="90">
        <f t="shared" si="17"/>
        <v>18770.3</v>
      </c>
      <c r="S78" s="90">
        <f t="shared" si="18"/>
        <v>18770.3</v>
      </c>
      <c r="T78" s="90">
        <f t="shared" si="18"/>
        <v>18770.3</v>
      </c>
      <c r="U78" s="90">
        <f t="shared" si="14"/>
        <v>18749</v>
      </c>
      <c r="V78" s="90">
        <f>U78-T78</f>
        <v>-21.299999999999272</v>
      </c>
      <c r="W78" s="91">
        <f t="shared" si="7"/>
        <v>0.99886522857919169</v>
      </c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23"/>
      <c r="GF78" s="23"/>
      <c r="GG78" s="23"/>
      <c r="GH78" s="23"/>
      <c r="GI78" s="23"/>
      <c r="GJ78" s="23"/>
      <c r="GK78" s="23"/>
      <c r="GL78" s="23"/>
      <c r="GM78" s="23"/>
      <c r="GN78" s="23"/>
    </row>
    <row r="79" spans="1:196" s="12" customFormat="1" ht="27" customHeight="1" x14ac:dyDescent="0.3">
      <c r="A79" s="79">
        <v>4</v>
      </c>
      <c r="B79" s="80" t="s">
        <v>14</v>
      </c>
      <c r="C79" s="80" t="s">
        <v>107</v>
      </c>
      <c r="D79" s="80"/>
      <c r="E79" s="86" t="s">
        <v>296</v>
      </c>
      <c r="F79" s="82">
        <f>SUM(F80:F83)</f>
        <v>18362.8</v>
      </c>
      <c r="G79" s="82">
        <f t="shared" ref="G79:H79" si="23">SUM(G80:G83)</f>
        <v>18362.8</v>
      </c>
      <c r="H79" s="82">
        <f t="shared" si="23"/>
        <v>16136.9</v>
      </c>
      <c r="I79" s="83">
        <f t="shared" si="8"/>
        <v>1.8430222325571087E-2</v>
      </c>
      <c r="J79" s="82">
        <f t="shared" si="9"/>
        <v>-2225.8999999999996</v>
      </c>
      <c r="K79" s="83">
        <f t="shared" si="13"/>
        <v>0.878782102947263</v>
      </c>
      <c r="L79" s="82">
        <f>SUM(L80:L83)</f>
        <v>693.3</v>
      </c>
      <c r="M79" s="82">
        <f>SUM(M80:M83)</f>
        <v>840.8</v>
      </c>
      <c r="N79" s="82">
        <f>SUM(N80:N83)</f>
        <v>840.8</v>
      </c>
      <c r="O79" s="82">
        <f t="shared" ref="O79" si="24">SUM(O80:O83)</f>
        <v>784.8</v>
      </c>
      <c r="P79" s="82">
        <f t="shared" si="19"/>
        <v>-56</v>
      </c>
      <c r="Q79" s="83">
        <f t="shared" si="20"/>
        <v>0.93339676498572788</v>
      </c>
      <c r="R79" s="82">
        <f>SUM(R80:R83)</f>
        <v>19056.100000000002</v>
      </c>
      <c r="S79" s="82">
        <f t="shared" ref="S79" si="25">SUM(S80:S83)</f>
        <v>19203.600000000002</v>
      </c>
      <c r="T79" s="82">
        <f t="shared" ref="T79:U142" si="26">SUM(G79,N79)</f>
        <v>19203.599999999999</v>
      </c>
      <c r="U79" s="82">
        <f t="shared" si="14"/>
        <v>16921.7</v>
      </c>
      <c r="V79" s="82">
        <f t="shared" si="6"/>
        <v>-2281.8999999999978</v>
      </c>
      <c r="W79" s="83">
        <f t="shared" ref="W79:W125" si="27">IFERROR(100%*(U79/T79),"")</f>
        <v>0.88117332166885387</v>
      </c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</row>
    <row r="80" spans="1:196" ht="32.25" customHeight="1" x14ac:dyDescent="0.3">
      <c r="A80" s="84"/>
      <c r="B80" s="85" t="s">
        <v>27</v>
      </c>
      <c r="C80" s="107" t="s">
        <v>133</v>
      </c>
      <c r="D80" s="107" t="s">
        <v>61</v>
      </c>
      <c r="E80" s="89" t="s">
        <v>132</v>
      </c>
      <c r="F80" s="90">
        <v>6700.9</v>
      </c>
      <c r="G80" s="90">
        <v>6700.9</v>
      </c>
      <c r="H80" s="90">
        <v>6626.8</v>
      </c>
      <c r="I80" s="91">
        <f t="shared" si="8"/>
        <v>7.568578680359578E-3</v>
      </c>
      <c r="J80" s="90">
        <f t="shared" si="9"/>
        <v>-74.099999999999454</v>
      </c>
      <c r="K80" s="91">
        <f t="shared" si="13"/>
        <v>0.98894178393947085</v>
      </c>
      <c r="L80" s="90">
        <v>434</v>
      </c>
      <c r="M80" s="90">
        <v>547.29999999999995</v>
      </c>
      <c r="N80" s="90">
        <v>547.29999999999995</v>
      </c>
      <c r="O80" s="90">
        <v>535.29999999999995</v>
      </c>
      <c r="P80" s="90">
        <f t="shared" si="19"/>
        <v>-12</v>
      </c>
      <c r="Q80" s="91">
        <f t="shared" si="20"/>
        <v>0.97807418234971677</v>
      </c>
      <c r="R80" s="90">
        <f>SUM(F80,L80)</f>
        <v>7134.9</v>
      </c>
      <c r="S80" s="90">
        <f t="shared" ref="S80:S83" si="28">SUM(F80,M80)</f>
        <v>7248.2</v>
      </c>
      <c r="T80" s="90">
        <f t="shared" si="26"/>
        <v>7248.2</v>
      </c>
      <c r="U80" s="90">
        <f t="shared" si="14"/>
        <v>7162.1</v>
      </c>
      <c r="V80" s="90">
        <f t="shared" si="6"/>
        <v>-86.099999999999454</v>
      </c>
      <c r="W80" s="91">
        <f t="shared" si="27"/>
        <v>0.98812118870892096</v>
      </c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1:196" ht="39.200000000000003" customHeight="1" x14ac:dyDescent="0.3">
      <c r="A81" s="84"/>
      <c r="B81" s="85" t="s">
        <v>32</v>
      </c>
      <c r="C81" s="107" t="s">
        <v>60</v>
      </c>
      <c r="D81" s="107" t="s">
        <v>62</v>
      </c>
      <c r="E81" s="114" t="s">
        <v>134</v>
      </c>
      <c r="F81" s="90">
        <v>7257</v>
      </c>
      <c r="G81" s="90">
        <v>7257</v>
      </c>
      <c r="H81" s="90">
        <v>5174.5</v>
      </c>
      <c r="I81" s="91">
        <f t="shared" si="8"/>
        <v>5.9098826555080333E-3</v>
      </c>
      <c r="J81" s="90">
        <f t="shared" si="9"/>
        <v>-2082.5</v>
      </c>
      <c r="K81" s="91">
        <f t="shared" si="13"/>
        <v>0.71303568967893072</v>
      </c>
      <c r="L81" s="90">
        <v>71.8</v>
      </c>
      <c r="M81" s="90">
        <v>83</v>
      </c>
      <c r="N81" s="90">
        <v>83</v>
      </c>
      <c r="O81" s="90">
        <v>55.8</v>
      </c>
      <c r="P81" s="90">
        <f t="shared" si="19"/>
        <v>-27.200000000000003</v>
      </c>
      <c r="Q81" s="91">
        <f t="shared" si="20"/>
        <v>0.67228915662650601</v>
      </c>
      <c r="R81" s="90">
        <f>SUM(F81,L81)</f>
        <v>7328.8</v>
      </c>
      <c r="S81" s="90">
        <f t="shared" si="28"/>
        <v>7340</v>
      </c>
      <c r="T81" s="90">
        <f t="shared" si="26"/>
        <v>7340</v>
      </c>
      <c r="U81" s="90">
        <f t="shared" si="14"/>
        <v>5230.3</v>
      </c>
      <c r="V81" s="90">
        <f t="shared" si="6"/>
        <v>-2109.6999999999998</v>
      </c>
      <c r="W81" s="91">
        <f t="shared" si="27"/>
        <v>0.71257493188010901</v>
      </c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1:196" ht="30.2" customHeight="1" x14ac:dyDescent="0.3">
      <c r="A82" s="84"/>
      <c r="B82" s="85" t="s">
        <v>28</v>
      </c>
      <c r="C82" s="107" t="s">
        <v>135</v>
      </c>
      <c r="D82" s="107" t="s">
        <v>63</v>
      </c>
      <c r="E82" s="89" t="s">
        <v>136</v>
      </c>
      <c r="F82" s="90">
        <v>4104.2</v>
      </c>
      <c r="G82" s="90">
        <v>4104.2</v>
      </c>
      <c r="H82" s="90">
        <v>4035.1</v>
      </c>
      <c r="I82" s="91">
        <f t="shared" si="8"/>
        <v>4.6085549334699905E-3</v>
      </c>
      <c r="J82" s="90">
        <f t="shared" ref="J82:J145" si="29">H82-G82</f>
        <v>-69.099999999999909</v>
      </c>
      <c r="K82" s="91">
        <f t="shared" ref="K82:K149" si="30">IFERROR(100%*(H82/G82),"")</f>
        <v>0.98316358851907804</v>
      </c>
      <c r="L82" s="90">
        <v>157.5</v>
      </c>
      <c r="M82" s="90">
        <v>180.5</v>
      </c>
      <c r="N82" s="90">
        <v>180.5</v>
      </c>
      <c r="O82" s="90">
        <v>163.69999999999999</v>
      </c>
      <c r="P82" s="90">
        <f t="shared" si="19"/>
        <v>-16.800000000000011</v>
      </c>
      <c r="Q82" s="91">
        <f t="shared" si="20"/>
        <v>0.90692520775623264</v>
      </c>
      <c r="R82" s="90">
        <f>SUM(F82,L82)</f>
        <v>4261.7</v>
      </c>
      <c r="S82" s="90">
        <f t="shared" si="28"/>
        <v>4284.7</v>
      </c>
      <c r="T82" s="90">
        <f t="shared" si="26"/>
        <v>4284.7</v>
      </c>
      <c r="U82" s="90">
        <f t="shared" si="14"/>
        <v>4198.8</v>
      </c>
      <c r="V82" s="90">
        <f t="shared" si="6"/>
        <v>-85.899999999999636</v>
      </c>
      <c r="W82" s="91">
        <f t="shared" si="27"/>
        <v>0.97995192195486269</v>
      </c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1:196" ht="27.2" customHeight="1" thickBot="1" x14ac:dyDescent="0.35">
      <c r="A83" s="84"/>
      <c r="B83" s="85" t="s">
        <v>29</v>
      </c>
      <c r="C83" s="107" t="s">
        <v>137</v>
      </c>
      <c r="D83" s="107" t="s">
        <v>63</v>
      </c>
      <c r="E83" s="108" t="s">
        <v>138</v>
      </c>
      <c r="F83" s="90">
        <v>300.7</v>
      </c>
      <c r="G83" s="90">
        <v>300.7</v>
      </c>
      <c r="H83" s="90">
        <v>300.5</v>
      </c>
      <c r="I83" s="98">
        <f t="shared" si="8"/>
        <v>3.4320605623348421E-4</v>
      </c>
      <c r="J83" s="90">
        <f t="shared" si="29"/>
        <v>-0.19999999999998863</v>
      </c>
      <c r="K83" s="91">
        <f t="shared" si="30"/>
        <v>0.99933488526770875</v>
      </c>
      <c r="L83" s="90">
        <v>30</v>
      </c>
      <c r="M83" s="90">
        <v>30</v>
      </c>
      <c r="N83" s="90">
        <v>30</v>
      </c>
      <c r="O83" s="90">
        <v>30</v>
      </c>
      <c r="P83" s="90">
        <f t="shared" si="19"/>
        <v>0</v>
      </c>
      <c r="Q83" s="91">
        <f t="shared" si="20"/>
        <v>1</v>
      </c>
      <c r="R83" s="90">
        <f>SUM(F83,L83)</f>
        <v>330.7</v>
      </c>
      <c r="S83" s="90">
        <f t="shared" si="28"/>
        <v>330.7</v>
      </c>
      <c r="T83" s="90">
        <f t="shared" si="26"/>
        <v>330.7</v>
      </c>
      <c r="U83" s="90">
        <f t="shared" si="14"/>
        <v>330.5</v>
      </c>
      <c r="V83" s="90">
        <f t="shared" si="6"/>
        <v>-0.19999999999998863</v>
      </c>
      <c r="W83" s="91">
        <f t="shared" si="27"/>
        <v>0.999395222255821</v>
      </c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1:196" s="26" customFormat="1" ht="28.15" customHeight="1" thickBot="1" x14ac:dyDescent="0.35">
      <c r="A84" s="79">
        <v>5</v>
      </c>
      <c r="B84" s="80" t="s">
        <v>15</v>
      </c>
      <c r="C84" s="80" t="s">
        <v>109</v>
      </c>
      <c r="D84" s="80"/>
      <c r="E84" s="81" t="s">
        <v>295</v>
      </c>
      <c r="F84" s="74">
        <f>SUM(F85:F89)</f>
        <v>8147.5</v>
      </c>
      <c r="G84" s="82">
        <f t="shared" ref="G84:H84" si="31">SUM(G85:G89)</f>
        <v>8147.5</v>
      </c>
      <c r="H84" s="82">
        <f t="shared" si="31"/>
        <v>7473</v>
      </c>
      <c r="I84" s="83">
        <f t="shared" si="8"/>
        <v>8.5350377977797924E-3</v>
      </c>
      <c r="J84" s="82">
        <f t="shared" si="29"/>
        <v>-674.5</v>
      </c>
      <c r="K84" s="83">
        <f t="shared" si="30"/>
        <v>0.91721386928505677</v>
      </c>
      <c r="L84" s="82">
        <f>SUM(L85:L89)</f>
        <v>132</v>
      </c>
      <c r="M84" s="82">
        <f t="shared" ref="M84:N84" si="32">SUM(M85:M89)</f>
        <v>154.80000000000001</v>
      </c>
      <c r="N84" s="82">
        <f t="shared" si="32"/>
        <v>154.80000000000001</v>
      </c>
      <c r="O84" s="82">
        <f>SUM(O85:O89)</f>
        <v>62.4</v>
      </c>
      <c r="P84" s="82">
        <f t="shared" si="19"/>
        <v>-92.4</v>
      </c>
      <c r="Q84" s="83">
        <f t="shared" si="20"/>
        <v>0.40310077519379839</v>
      </c>
      <c r="R84" s="82">
        <f>SUM(R85:R89)</f>
        <v>8279.5</v>
      </c>
      <c r="S84" s="82">
        <f t="shared" ref="S84" si="33">SUM(S85:S89)</f>
        <v>8302.3000000000011</v>
      </c>
      <c r="T84" s="82">
        <f t="shared" si="26"/>
        <v>8302.2999999999993</v>
      </c>
      <c r="U84" s="82">
        <f t="shared" si="14"/>
        <v>7535.4</v>
      </c>
      <c r="V84" s="82">
        <f t="shared" si="6"/>
        <v>-766.89999999999964</v>
      </c>
      <c r="W84" s="83">
        <f t="shared" si="27"/>
        <v>0.90762800669693944</v>
      </c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25"/>
      <c r="GF84" s="25"/>
      <c r="GG84" s="25"/>
      <c r="GH84" s="25"/>
      <c r="GI84" s="25"/>
      <c r="GJ84" s="25"/>
      <c r="GK84" s="25"/>
      <c r="GL84" s="25"/>
      <c r="GM84" s="25"/>
      <c r="GN84" s="25"/>
    </row>
    <row r="85" spans="1:196" ht="42" customHeight="1" x14ac:dyDescent="0.3">
      <c r="A85" s="84"/>
      <c r="B85" s="85" t="s">
        <v>31</v>
      </c>
      <c r="C85" s="107" t="s">
        <v>64</v>
      </c>
      <c r="D85" s="107" t="s">
        <v>65</v>
      </c>
      <c r="E85" s="89" t="s">
        <v>66</v>
      </c>
      <c r="F85" s="90">
        <v>1951.2</v>
      </c>
      <c r="G85" s="90">
        <v>1951.2</v>
      </c>
      <c r="H85" s="90">
        <v>1948.2</v>
      </c>
      <c r="I85" s="91">
        <f t="shared" si="8"/>
        <v>2.2250716763862694E-3</v>
      </c>
      <c r="J85" s="90">
        <f t="shared" si="29"/>
        <v>-3</v>
      </c>
      <c r="K85" s="91">
        <f t="shared" si="30"/>
        <v>0.99846248462484621</v>
      </c>
      <c r="L85" s="90"/>
      <c r="M85" s="90"/>
      <c r="N85" s="90"/>
      <c r="O85" s="90"/>
      <c r="P85" s="82">
        <f t="shared" si="19"/>
        <v>0</v>
      </c>
      <c r="Q85" s="83" t="str">
        <f t="shared" si="20"/>
        <v/>
      </c>
      <c r="R85" s="90">
        <f t="shared" ref="R85:R93" si="34">SUM(F85,L85)</f>
        <v>1951.2</v>
      </c>
      <c r="S85" s="90">
        <f t="shared" ref="S85:S93" si="35">SUM(F85,M85)</f>
        <v>1951.2</v>
      </c>
      <c r="T85" s="90">
        <f t="shared" si="26"/>
        <v>1951.2</v>
      </c>
      <c r="U85" s="90">
        <f t="shared" si="14"/>
        <v>1948.2</v>
      </c>
      <c r="V85" s="90">
        <f t="shared" si="6"/>
        <v>-3</v>
      </c>
      <c r="W85" s="91">
        <f t="shared" si="27"/>
        <v>0.99846248462484621</v>
      </c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1:196" ht="51.4" customHeight="1" x14ac:dyDescent="0.3">
      <c r="A86" s="84"/>
      <c r="B86" s="85" t="s">
        <v>31</v>
      </c>
      <c r="C86" s="107" t="s">
        <v>67</v>
      </c>
      <c r="D86" s="107" t="s">
        <v>65</v>
      </c>
      <c r="E86" s="89" t="s">
        <v>68</v>
      </c>
      <c r="F86" s="90">
        <v>246.8</v>
      </c>
      <c r="G86" s="90">
        <v>246.8</v>
      </c>
      <c r="H86" s="90">
        <v>244.5</v>
      </c>
      <c r="I86" s="98">
        <f t="shared" si="8"/>
        <v>2.7924752329147053E-4</v>
      </c>
      <c r="J86" s="90">
        <f t="shared" si="29"/>
        <v>-2.3000000000000114</v>
      </c>
      <c r="K86" s="91">
        <f t="shared" si="30"/>
        <v>0.99068071312803885</v>
      </c>
      <c r="L86" s="90"/>
      <c r="M86" s="90"/>
      <c r="N86" s="90"/>
      <c r="O86" s="90"/>
      <c r="P86" s="82">
        <f t="shared" si="19"/>
        <v>0</v>
      </c>
      <c r="Q86" s="83" t="str">
        <f t="shared" si="20"/>
        <v/>
      </c>
      <c r="R86" s="90">
        <f t="shared" si="34"/>
        <v>246.8</v>
      </c>
      <c r="S86" s="90">
        <f t="shared" si="35"/>
        <v>246.8</v>
      </c>
      <c r="T86" s="90">
        <f t="shared" si="26"/>
        <v>246.8</v>
      </c>
      <c r="U86" s="90">
        <f t="shared" si="14"/>
        <v>244.5</v>
      </c>
      <c r="V86" s="90">
        <f t="shared" si="6"/>
        <v>-2.3000000000000114</v>
      </c>
      <c r="W86" s="91">
        <f t="shared" si="27"/>
        <v>0.99068071312803885</v>
      </c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1:196" s="28" customFormat="1" ht="44.1" customHeight="1" x14ac:dyDescent="0.3">
      <c r="A87" s="84"/>
      <c r="B87" s="85" t="s">
        <v>21</v>
      </c>
      <c r="C87" s="107" t="s">
        <v>69</v>
      </c>
      <c r="D87" s="107" t="s">
        <v>65</v>
      </c>
      <c r="E87" s="114" t="s">
        <v>70</v>
      </c>
      <c r="F87" s="90">
        <v>4856</v>
      </c>
      <c r="G87" s="90">
        <v>4856</v>
      </c>
      <c r="H87" s="90">
        <v>4202.3</v>
      </c>
      <c r="I87" s="91">
        <f t="shared" si="8"/>
        <v>4.7995168389682891E-3</v>
      </c>
      <c r="J87" s="90">
        <f t="shared" si="29"/>
        <v>-653.69999999999982</v>
      </c>
      <c r="K87" s="91">
        <f t="shared" si="30"/>
        <v>0.86538303130148275</v>
      </c>
      <c r="L87" s="90">
        <v>132</v>
      </c>
      <c r="M87" s="90">
        <v>154.80000000000001</v>
      </c>
      <c r="N87" s="90">
        <v>154.80000000000001</v>
      </c>
      <c r="O87" s="90">
        <v>62.4</v>
      </c>
      <c r="P87" s="90">
        <f t="shared" si="19"/>
        <v>-92.4</v>
      </c>
      <c r="Q87" s="91">
        <f t="shared" si="20"/>
        <v>0.40310077519379839</v>
      </c>
      <c r="R87" s="90">
        <f t="shared" si="34"/>
        <v>4988</v>
      </c>
      <c r="S87" s="90">
        <f t="shared" si="35"/>
        <v>5010.8</v>
      </c>
      <c r="T87" s="90">
        <f t="shared" si="26"/>
        <v>5010.8</v>
      </c>
      <c r="U87" s="90">
        <f t="shared" si="14"/>
        <v>4264.7</v>
      </c>
      <c r="V87" s="90">
        <f t="shared" si="6"/>
        <v>-746.10000000000036</v>
      </c>
      <c r="W87" s="91">
        <f t="shared" si="27"/>
        <v>0.85110162049972049</v>
      </c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27"/>
      <c r="GF87" s="27"/>
      <c r="GG87" s="27"/>
      <c r="GH87" s="27"/>
      <c r="GI87" s="27"/>
      <c r="GJ87" s="27"/>
      <c r="GK87" s="27"/>
      <c r="GL87" s="27"/>
      <c r="GM87" s="27"/>
      <c r="GN87" s="27"/>
    </row>
    <row r="88" spans="1:196" s="28" customFormat="1" ht="48.2" customHeight="1" x14ac:dyDescent="0.3">
      <c r="A88" s="84"/>
      <c r="B88" s="85" t="s">
        <v>21</v>
      </c>
      <c r="C88" s="107" t="s">
        <v>316</v>
      </c>
      <c r="D88" s="107" t="s">
        <v>65</v>
      </c>
      <c r="E88" s="114" t="s">
        <v>319</v>
      </c>
      <c r="F88" s="90">
        <v>96.1</v>
      </c>
      <c r="G88" s="90">
        <v>96.1</v>
      </c>
      <c r="H88" s="90">
        <v>80.599999999999994</v>
      </c>
      <c r="I88" s="98">
        <f t="shared" si="8"/>
        <v>9.2054602770112561E-5</v>
      </c>
      <c r="J88" s="90">
        <f t="shared" si="29"/>
        <v>-15.5</v>
      </c>
      <c r="K88" s="91">
        <f t="shared" si="30"/>
        <v>0.83870967741935487</v>
      </c>
      <c r="L88" s="90"/>
      <c r="M88" s="90"/>
      <c r="N88" s="90"/>
      <c r="O88" s="90"/>
      <c r="P88" s="82">
        <f t="shared" si="19"/>
        <v>0</v>
      </c>
      <c r="Q88" s="83" t="str">
        <f t="shared" si="20"/>
        <v/>
      </c>
      <c r="R88" s="90">
        <f t="shared" si="34"/>
        <v>96.1</v>
      </c>
      <c r="S88" s="90">
        <f t="shared" si="35"/>
        <v>96.1</v>
      </c>
      <c r="T88" s="90">
        <f t="shared" si="26"/>
        <v>96.1</v>
      </c>
      <c r="U88" s="90">
        <f t="shared" si="14"/>
        <v>80.599999999999994</v>
      </c>
      <c r="V88" s="90">
        <f t="shared" si="6"/>
        <v>-15.5</v>
      </c>
      <c r="W88" s="91">
        <f t="shared" si="27"/>
        <v>0.83870967741935487</v>
      </c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27"/>
      <c r="GF88" s="27"/>
      <c r="GG88" s="27"/>
      <c r="GH88" s="27"/>
      <c r="GI88" s="27"/>
      <c r="GJ88" s="27"/>
      <c r="GK88" s="27"/>
      <c r="GL88" s="27"/>
      <c r="GM88" s="27"/>
      <c r="GN88" s="27"/>
    </row>
    <row r="89" spans="1:196" s="28" customFormat="1" ht="48.2" customHeight="1" thickBot="1" x14ac:dyDescent="0.35">
      <c r="A89" s="84"/>
      <c r="B89" s="85" t="s">
        <v>21</v>
      </c>
      <c r="C89" s="107" t="s">
        <v>183</v>
      </c>
      <c r="D89" s="107" t="s">
        <v>65</v>
      </c>
      <c r="E89" s="114" t="s">
        <v>189</v>
      </c>
      <c r="F89" s="90">
        <v>997.4</v>
      </c>
      <c r="G89" s="90">
        <v>997.4</v>
      </c>
      <c r="H89" s="90">
        <v>997.4</v>
      </c>
      <c r="I89" s="98">
        <f t="shared" si="8"/>
        <v>1.1391471563636511E-3</v>
      </c>
      <c r="J89" s="90">
        <f t="shared" si="29"/>
        <v>0</v>
      </c>
      <c r="K89" s="91">
        <f t="shared" si="30"/>
        <v>1</v>
      </c>
      <c r="L89" s="90"/>
      <c r="M89" s="90"/>
      <c r="N89" s="90"/>
      <c r="O89" s="90"/>
      <c r="P89" s="82">
        <f t="shared" si="19"/>
        <v>0</v>
      </c>
      <c r="Q89" s="83" t="str">
        <f t="shared" si="20"/>
        <v/>
      </c>
      <c r="R89" s="90">
        <f t="shared" si="34"/>
        <v>997.4</v>
      </c>
      <c r="S89" s="90">
        <f t="shared" si="35"/>
        <v>997.4</v>
      </c>
      <c r="T89" s="90">
        <f t="shared" si="26"/>
        <v>997.4</v>
      </c>
      <c r="U89" s="90">
        <f t="shared" si="14"/>
        <v>997.4</v>
      </c>
      <c r="V89" s="90">
        <f t="shared" si="6"/>
        <v>0</v>
      </c>
      <c r="W89" s="91">
        <f t="shared" si="27"/>
        <v>1</v>
      </c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27"/>
      <c r="GF89" s="27"/>
      <c r="GG89" s="27"/>
      <c r="GH89" s="27"/>
      <c r="GI89" s="27"/>
      <c r="GJ89" s="27"/>
      <c r="GK89" s="27"/>
      <c r="GL89" s="27"/>
      <c r="GM89" s="27"/>
      <c r="GN89" s="27"/>
    </row>
    <row r="90" spans="1:196" s="26" customFormat="1" ht="68.849999999999994" customHeight="1" thickBot="1" x14ac:dyDescent="0.35">
      <c r="A90" s="79">
        <v>6</v>
      </c>
      <c r="B90" s="80" t="s">
        <v>16</v>
      </c>
      <c r="C90" s="80" t="s">
        <v>139</v>
      </c>
      <c r="D90" s="80" t="s">
        <v>50</v>
      </c>
      <c r="E90" s="81" t="s">
        <v>116</v>
      </c>
      <c r="F90" s="82">
        <v>48045.8</v>
      </c>
      <c r="G90" s="82">
        <v>48045.8</v>
      </c>
      <c r="H90" s="82">
        <v>47104.1</v>
      </c>
      <c r="I90" s="83">
        <f t="shared" si="8"/>
        <v>5.3798377349176918E-2</v>
      </c>
      <c r="J90" s="82">
        <f t="shared" si="29"/>
        <v>-941.70000000000437</v>
      </c>
      <c r="K90" s="83">
        <f t="shared" si="30"/>
        <v>0.98039995171274064</v>
      </c>
      <c r="L90" s="82">
        <v>611.70000000000005</v>
      </c>
      <c r="M90" s="82">
        <v>613.1</v>
      </c>
      <c r="N90" s="82">
        <v>613.1</v>
      </c>
      <c r="O90" s="82">
        <v>602</v>
      </c>
      <c r="P90" s="82">
        <f t="shared" si="19"/>
        <v>-11.100000000000023</v>
      </c>
      <c r="Q90" s="83">
        <f t="shared" si="20"/>
        <v>0.98189528625020384</v>
      </c>
      <c r="R90" s="82">
        <f t="shared" si="34"/>
        <v>48657.5</v>
      </c>
      <c r="S90" s="82">
        <f t="shared" si="35"/>
        <v>48658.9</v>
      </c>
      <c r="T90" s="82">
        <f t="shared" si="26"/>
        <v>48658.9</v>
      </c>
      <c r="U90" s="82">
        <f t="shared" si="14"/>
        <v>47706.1</v>
      </c>
      <c r="V90" s="82">
        <f t="shared" si="6"/>
        <v>-952.80000000000291</v>
      </c>
      <c r="W90" s="83">
        <f t="shared" si="27"/>
        <v>0.9804187928621485</v>
      </c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25"/>
      <c r="GF90" s="25"/>
      <c r="GG90" s="25"/>
      <c r="GH90" s="25"/>
      <c r="GI90" s="25"/>
      <c r="GJ90" s="25"/>
      <c r="GK90" s="25"/>
      <c r="GL90" s="25"/>
      <c r="GM90" s="25"/>
      <c r="GN90" s="25"/>
    </row>
    <row r="91" spans="1:196" s="4" customFormat="1" ht="45.75" customHeight="1" thickBot="1" x14ac:dyDescent="0.35">
      <c r="A91" s="79">
        <v>7</v>
      </c>
      <c r="B91" s="80" t="s">
        <v>16</v>
      </c>
      <c r="C91" s="80" t="s">
        <v>140</v>
      </c>
      <c r="D91" s="80" t="s">
        <v>50</v>
      </c>
      <c r="E91" s="81" t="s">
        <v>222</v>
      </c>
      <c r="F91" s="82">
        <v>63655</v>
      </c>
      <c r="G91" s="82">
        <v>63655</v>
      </c>
      <c r="H91" s="74">
        <v>62279.8</v>
      </c>
      <c r="I91" s="83">
        <f t="shared" ref="I91:I156" si="36">H91/$H$11</f>
        <v>7.1130797141464724E-2</v>
      </c>
      <c r="J91" s="82">
        <f t="shared" si="29"/>
        <v>-1375.1999999999971</v>
      </c>
      <c r="K91" s="83">
        <f t="shared" si="30"/>
        <v>0.97839604115937484</v>
      </c>
      <c r="L91" s="82">
        <v>503</v>
      </c>
      <c r="M91" s="82">
        <v>917.3</v>
      </c>
      <c r="N91" s="82">
        <v>917.3</v>
      </c>
      <c r="O91" s="82">
        <v>652.1</v>
      </c>
      <c r="P91" s="82">
        <f t="shared" si="19"/>
        <v>-265.19999999999993</v>
      </c>
      <c r="Q91" s="83">
        <f t="shared" si="20"/>
        <v>0.71089065736400314</v>
      </c>
      <c r="R91" s="82">
        <f t="shared" si="34"/>
        <v>64158</v>
      </c>
      <c r="S91" s="82">
        <f t="shared" si="35"/>
        <v>64572.3</v>
      </c>
      <c r="T91" s="82">
        <f t="shared" si="26"/>
        <v>64572.3</v>
      </c>
      <c r="U91" s="82">
        <f t="shared" si="14"/>
        <v>62931.9</v>
      </c>
      <c r="V91" s="82">
        <f t="shared" ref="V91:V156" si="37">U91-T91</f>
        <v>-1640.4000000000015</v>
      </c>
      <c r="W91" s="83">
        <f t="shared" si="27"/>
        <v>0.97459591806393764</v>
      </c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7"/>
      <c r="GF91" s="7"/>
      <c r="GG91" s="7"/>
      <c r="GH91" s="7"/>
      <c r="GI91" s="7"/>
      <c r="GJ91" s="7"/>
      <c r="GK91" s="7"/>
      <c r="GL91" s="7"/>
      <c r="GM91" s="7"/>
      <c r="GN91" s="7"/>
    </row>
    <row r="92" spans="1:196" s="4" customFormat="1" ht="30.2" customHeight="1" thickBot="1" x14ac:dyDescent="0.35">
      <c r="A92" s="79">
        <v>8</v>
      </c>
      <c r="B92" s="80" t="s">
        <v>16</v>
      </c>
      <c r="C92" s="80" t="s">
        <v>49</v>
      </c>
      <c r="D92" s="80" t="s">
        <v>84</v>
      </c>
      <c r="E92" s="81" t="s">
        <v>175</v>
      </c>
      <c r="F92" s="82">
        <v>2700</v>
      </c>
      <c r="G92" s="82">
        <v>2700</v>
      </c>
      <c r="H92" s="82">
        <v>2540.6</v>
      </c>
      <c r="I92" s="83">
        <f t="shared" si="36"/>
        <v>2.9016615855799997E-3</v>
      </c>
      <c r="J92" s="82">
        <f t="shared" si="29"/>
        <v>-159.40000000000009</v>
      </c>
      <c r="K92" s="83">
        <f t="shared" si="30"/>
        <v>0.94096296296296289</v>
      </c>
      <c r="L92" s="82"/>
      <c r="M92" s="82"/>
      <c r="N92" s="82"/>
      <c r="O92" s="82"/>
      <c r="P92" s="82">
        <f t="shared" si="19"/>
        <v>0</v>
      </c>
      <c r="Q92" s="83" t="str">
        <f t="shared" si="20"/>
        <v/>
      </c>
      <c r="R92" s="82">
        <f t="shared" si="34"/>
        <v>2700</v>
      </c>
      <c r="S92" s="82">
        <f t="shared" si="35"/>
        <v>2700</v>
      </c>
      <c r="T92" s="82">
        <f t="shared" si="26"/>
        <v>2700</v>
      </c>
      <c r="U92" s="82">
        <f t="shared" si="14"/>
        <v>2540.6</v>
      </c>
      <c r="V92" s="82">
        <f t="shared" si="37"/>
        <v>-159.40000000000009</v>
      </c>
      <c r="W92" s="83">
        <f t="shared" si="27"/>
        <v>0.94096296296296289</v>
      </c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7"/>
      <c r="GF92" s="7"/>
      <c r="GG92" s="7"/>
      <c r="GH92" s="7"/>
      <c r="GI92" s="7"/>
      <c r="GJ92" s="7"/>
      <c r="GK92" s="7"/>
      <c r="GL92" s="7"/>
      <c r="GM92" s="7"/>
      <c r="GN92" s="7"/>
    </row>
    <row r="93" spans="1:196" s="4" customFormat="1" ht="28.9" customHeight="1" thickBot="1" x14ac:dyDescent="0.35">
      <c r="A93" s="79">
        <v>9</v>
      </c>
      <c r="B93" s="80"/>
      <c r="C93" s="80" t="s">
        <v>306</v>
      </c>
      <c r="D93" s="80" t="s">
        <v>140</v>
      </c>
      <c r="E93" s="81" t="s">
        <v>307</v>
      </c>
      <c r="F93" s="82">
        <v>15</v>
      </c>
      <c r="G93" s="82">
        <v>15</v>
      </c>
      <c r="H93" s="82">
        <v>14.8</v>
      </c>
      <c r="I93" s="83">
        <f t="shared" si="36"/>
        <v>1.6903326563246477E-5</v>
      </c>
      <c r="J93" s="82">
        <f t="shared" si="29"/>
        <v>-0.19999999999999929</v>
      </c>
      <c r="K93" s="83">
        <f t="shared" si="30"/>
        <v>0.98666666666666669</v>
      </c>
      <c r="L93" s="82"/>
      <c r="M93" s="82"/>
      <c r="N93" s="82"/>
      <c r="O93" s="82"/>
      <c r="P93" s="82">
        <f t="shared" si="19"/>
        <v>0</v>
      </c>
      <c r="Q93" s="83" t="str">
        <f t="shared" si="20"/>
        <v/>
      </c>
      <c r="R93" s="82">
        <f t="shared" si="34"/>
        <v>15</v>
      </c>
      <c r="S93" s="82">
        <f t="shared" si="35"/>
        <v>15</v>
      </c>
      <c r="T93" s="82">
        <f t="shared" si="26"/>
        <v>15</v>
      </c>
      <c r="U93" s="82">
        <f t="shared" si="14"/>
        <v>14.8</v>
      </c>
      <c r="V93" s="82">
        <f t="shared" si="37"/>
        <v>-0.19999999999999929</v>
      </c>
      <c r="W93" s="83">
        <f t="shared" si="27"/>
        <v>0.98666666666666669</v>
      </c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7"/>
      <c r="GF93" s="7"/>
      <c r="GG93" s="7"/>
      <c r="GH93" s="7"/>
      <c r="GI93" s="7"/>
      <c r="GJ93" s="7"/>
      <c r="GK93" s="7"/>
      <c r="GL93" s="7"/>
      <c r="GM93" s="7"/>
      <c r="GN93" s="7"/>
    </row>
    <row r="94" spans="1:196" s="4" customFormat="1" ht="27.75" customHeight="1" thickBot="1" x14ac:dyDescent="0.35">
      <c r="A94" s="79">
        <v>10</v>
      </c>
      <c r="B94" s="80" t="s">
        <v>30</v>
      </c>
      <c r="C94" s="80" t="s">
        <v>108</v>
      </c>
      <c r="D94" s="80"/>
      <c r="E94" s="81" t="s">
        <v>74</v>
      </c>
      <c r="F94" s="82">
        <f>SUM(F95:F101,F103:F106)</f>
        <v>86943.299999999988</v>
      </c>
      <c r="G94" s="82">
        <f t="shared" ref="G94:H94" si="38">SUM(G95:G101,G103:G106)</f>
        <v>86943.299999999988</v>
      </c>
      <c r="H94" s="82">
        <f t="shared" si="38"/>
        <v>86129</v>
      </c>
      <c r="I94" s="83">
        <f t="shared" si="36"/>
        <v>9.8369365781476745E-2</v>
      </c>
      <c r="J94" s="82">
        <f t="shared" si="29"/>
        <v>-814.29999999998836</v>
      </c>
      <c r="K94" s="83">
        <f t="shared" si="30"/>
        <v>0.99063412591884614</v>
      </c>
      <c r="L94" s="82">
        <f>SUM(L95:L101,L103:L106)</f>
        <v>16078.599999999999</v>
      </c>
      <c r="M94" s="82">
        <f t="shared" ref="M94:O94" si="39">SUM(M95:M101,M103:M106)</f>
        <v>16078.599999999999</v>
      </c>
      <c r="N94" s="82">
        <f t="shared" si="39"/>
        <v>16078.599999999999</v>
      </c>
      <c r="O94" s="82">
        <f t="shared" si="39"/>
        <v>15857.8</v>
      </c>
      <c r="P94" s="82">
        <f t="shared" si="19"/>
        <v>-220.79999999999927</v>
      </c>
      <c r="Q94" s="83">
        <f t="shared" si="20"/>
        <v>0.9862674610973593</v>
      </c>
      <c r="R94" s="82">
        <f>SUM(R95:R101,R103:R106)</f>
        <v>103021.89999999998</v>
      </c>
      <c r="S94" s="82">
        <f t="shared" ref="S94" si="40">SUM(S95:S101,S103:S106)</f>
        <v>103021.89999999998</v>
      </c>
      <c r="T94" s="82">
        <f t="shared" si="26"/>
        <v>103021.9</v>
      </c>
      <c r="U94" s="74">
        <f t="shared" si="14"/>
        <v>101986.8</v>
      </c>
      <c r="V94" s="82">
        <f t="shared" si="37"/>
        <v>-1035.0999999999913</v>
      </c>
      <c r="W94" s="83">
        <f t="shared" si="27"/>
        <v>0.98995262172411891</v>
      </c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7"/>
      <c r="GF94" s="7"/>
      <c r="GG94" s="7"/>
      <c r="GH94" s="7"/>
      <c r="GI94" s="7"/>
      <c r="GJ94" s="7"/>
      <c r="GK94" s="7"/>
      <c r="GL94" s="7"/>
      <c r="GM94" s="7"/>
      <c r="GN94" s="7"/>
    </row>
    <row r="95" spans="1:196" ht="44.45" customHeight="1" x14ac:dyDescent="0.3">
      <c r="A95" s="84"/>
      <c r="B95" s="85"/>
      <c r="C95" s="107" t="s">
        <v>335</v>
      </c>
      <c r="D95" s="107" t="s">
        <v>72</v>
      </c>
      <c r="E95" s="114" t="s">
        <v>336</v>
      </c>
      <c r="F95" s="90">
        <v>500</v>
      </c>
      <c r="G95" s="90">
        <v>500</v>
      </c>
      <c r="H95" s="90">
        <v>348</v>
      </c>
      <c r="I95" s="91">
        <f t="shared" si="36"/>
        <v>3.97456597568228E-4</v>
      </c>
      <c r="J95" s="90">
        <f t="shared" si="29"/>
        <v>-152</v>
      </c>
      <c r="K95" s="91">
        <f t="shared" si="30"/>
        <v>0.69599999999999995</v>
      </c>
      <c r="L95" s="90"/>
      <c r="M95" s="90"/>
      <c r="N95" s="90"/>
      <c r="O95" s="90"/>
      <c r="P95" s="90">
        <f t="shared" si="19"/>
        <v>0</v>
      </c>
      <c r="Q95" s="91" t="str">
        <f t="shared" si="20"/>
        <v/>
      </c>
      <c r="R95" s="90">
        <f t="shared" ref="R95:R143" si="41">SUM(F95,L95)</f>
        <v>500</v>
      </c>
      <c r="S95" s="90">
        <f t="shared" ref="S95:U143" si="42">SUM(F95,M95)</f>
        <v>500</v>
      </c>
      <c r="T95" s="90">
        <f t="shared" si="26"/>
        <v>500</v>
      </c>
      <c r="U95" s="90">
        <f t="shared" si="14"/>
        <v>348</v>
      </c>
      <c r="V95" s="90">
        <f t="shared" si="37"/>
        <v>-152</v>
      </c>
      <c r="W95" s="91">
        <f t="shared" si="27"/>
        <v>0.69599999999999995</v>
      </c>
      <c r="X95" s="6"/>
      <c r="Y95" s="22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1:196" ht="30.75" customHeight="1" x14ac:dyDescent="0.3">
      <c r="A96" s="84"/>
      <c r="B96" s="85"/>
      <c r="C96" s="107" t="s">
        <v>312</v>
      </c>
      <c r="D96" s="107" t="s">
        <v>72</v>
      </c>
      <c r="E96" s="114" t="s">
        <v>313</v>
      </c>
      <c r="F96" s="90">
        <v>584.5</v>
      </c>
      <c r="G96" s="90">
        <v>584.5</v>
      </c>
      <c r="H96" s="90">
        <v>583.9</v>
      </c>
      <c r="I96" s="91">
        <f t="shared" si="36"/>
        <v>6.6688191758646062E-4</v>
      </c>
      <c r="J96" s="90">
        <f t="shared" si="29"/>
        <v>-0.60000000000002274</v>
      </c>
      <c r="K96" s="91">
        <f t="shared" si="30"/>
        <v>0.99897348160821209</v>
      </c>
      <c r="L96" s="90">
        <v>6628.3</v>
      </c>
      <c r="M96" s="90">
        <v>6628.3</v>
      </c>
      <c r="N96" s="90">
        <v>6628.3</v>
      </c>
      <c r="O96" s="90">
        <v>6582.6</v>
      </c>
      <c r="P96" s="90">
        <f t="shared" si="19"/>
        <v>-45.699999999999818</v>
      </c>
      <c r="Q96" s="91">
        <f t="shared" si="20"/>
        <v>0.99310532112306327</v>
      </c>
      <c r="R96" s="90">
        <f t="shared" si="41"/>
        <v>7212.8</v>
      </c>
      <c r="S96" s="90">
        <f t="shared" si="42"/>
        <v>7212.8</v>
      </c>
      <c r="T96" s="90">
        <f t="shared" si="26"/>
        <v>7212.8</v>
      </c>
      <c r="U96" s="90">
        <f t="shared" si="14"/>
        <v>7166.5</v>
      </c>
      <c r="V96" s="90">
        <f t="shared" si="37"/>
        <v>-46.300000000000182</v>
      </c>
      <c r="W96" s="91">
        <f t="shared" si="27"/>
        <v>0.99358085625554571</v>
      </c>
      <c r="X96" s="6"/>
      <c r="Y96" s="22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1:196" ht="30.2" customHeight="1" x14ac:dyDescent="0.3">
      <c r="A97" s="84"/>
      <c r="B97" s="85" t="s">
        <v>34</v>
      </c>
      <c r="C97" s="107" t="s">
        <v>151</v>
      </c>
      <c r="D97" s="107" t="s">
        <v>72</v>
      </c>
      <c r="E97" s="114" t="s">
        <v>152</v>
      </c>
      <c r="F97" s="90">
        <v>145</v>
      </c>
      <c r="G97" s="90">
        <v>145</v>
      </c>
      <c r="H97" s="90">
        <v>120</v>
      </c>
      <c r="I97" s="98">
        <f t="shared" si="36"/>
        <v>1.3705399916145793E-4</v>
      </c>
      <c r="J97" s="90">
        <f t="shared" si="29"/>
        <v>-25</v>
      </c>
      <c r="K97" s="91">
        <f t="shared" si="30"/>
        <v>0.82758620689655171</v>
      </c>
      <c r="L97" s="90">
        <v>4720.5</v>
      </c>
      <c r="M97" s="90">
        <v>4720.5</v>
      </c>
      <c r="N97" s="90">
        <v>4720.5</v>
      </c>
      <c r="O97" s="90">
        <v>4590</v>
      </c>
      <c r="P97" s="90">
        <f t="shared" si="19"/>
        <v>-130.5</v>
      </c>
      <c r="Q97" s="91">
        <f t="shared" si="20"/>
        <v>0.97235462345090562</v>
      </c>
      <c r="R97" s="90">
        <f t="shared" si="41"/>
        <v>4865.5</v>
      </c>
      <c r="S97" s="90">
        <f t="shared" si="42"/>
        <v>4865.5</v>
      </c>
      <c r="T97" s="90">
        <f t="shared" si="26"/>
        <v>4865.5</v>
      </c>
      <c r="U97" s="90">
        <f t="shared" si="14"/>
        <v>4710</v>
      </c>
      <c r="V97" s="90">
        <f t="shared" si="37"/>
        <v>-155.5</v>
      </c>
      <c r="W97" s="91">
        <f t="shared" si="27"/>
        <v>0.96804028362963723</v>
      </c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1:196" ht="80.849999999999994" hidden="1" customHeight="1" x14ac:dyDescent="0.3">
      <c r="A98" s="84"/>
      <c r="B98" s="85" t="s">
        <v>34</v>
      </c>
      <c r="C98" s="107" t="s">
        <v>153</v>
      </c>
      <c r="D98" s="107" t="s">
        <v>72</v>
      </c>
      <c r="E98" s="114" t="s">
        <v>154</v>
      </c>
      <c r="F98" s="90"/>
      <c r="G98" s="90"/>
      <c r="H98" s="90"/>
      <c r="I98" s="91">
        <f t="shared" si="36"/>
        <v>0</v>
      </c>
      <c r="J98" s="90">
        <f t="shared" si="29"/>
        <v>0</v>
      </c>
      <c r="K98" s="91" t="str">
        <f t="shared" si="30"/>
        <v/>
      </c>
      <c r="L98" s="90"/>
      <c r="M98" s="90"/>
      <c r="N98" s="90"/>
      <c r="O98" s="90"/>
      <c r="P98" s="90">
        <f t="shared" si="19"/>
        <v>0</v>
      </c>
      <c r="Q98" s="91" t="str">
        <f t="shared" si="20"/>
        <v/>
      </c>
      <c r="R98" s="90">
        <f t="shared" si="41"/>
        <v>0</v>
      </c>
      <c r="S98" s="90">
        <f t="shared" si="42"/>
        <v>0</v>
      </c>
      <c r="T98" s="90">
        <f t="shared" si="26"/>
        <v>0</v>
      </c>
      <c r="U98" s="90">
        <f t="shared" si="14"/>
        <v>0</v>
      </c>
      <c r="V98" s="90">
        <f t="shared" si="37"/>
        <v>0</v>
      </c>
      <c r="W98" s="91" t="str">
        <f t="shared" si="27"/>
        <v/>
      </c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1:196" ht="80.849999999999994" hidden="1" customHeight="1" x14ac:dyDescent="0.3">
      <c r="A99" s="84"/>
      <c r="B99" s="85"/>
      <c r="C99" s="107" t="s">
        <v>165</v>
      </c>
      <c r="D99" s="107" t="s">
        <v>72</v>
      </c>
      <c r="E99" s="123" t="s">
        <v>73</v>
      </c>
      <c r="F99" s="90"/>
      <c r="G99" s="90"/>
      <c r="H99" s="90"/>
      <c r="I99" s="98">
        <f t="shared" si="36"/>
        <v>0</v>
      </c>
      <c r="J99" s="90">
        <f t="shared" si="29"/>
        <v>0</v>
      </c>
      <c r="K99" s="91" t="str">
        <f t="shared" si="30"/>
        <v/>
      </c>
      <c r="L99" s="90"/>
      <c r="M99" s="90"/>
      <c r="N99" s="90"/>
      <c r="O99" s="90"/>
      <c r="P99" s="90">
        <f t="shared" si="19"/>
        <v>0</v>
      </c>
      <c r="Q99" s="83" t="str">
        <f t="shared" si="20"/>
        <v/>
      </c>
      <c r="R99" s="90">
        <f t="shared" si="41"/>
        <v>0</v>
      </c>
      <c r="S99" s="90">
        <f t="shared" si="42"/>
        <v>0</v>
      </c>
      <c r="T99" s="90">
        <f t="shared" si="26"/>
        <v>0</v>
      </c>
      <c r="U99" s="90">
        <f t="shared" si="14"/>
        <v>0</v>
      </c>
      <c r="V99" s="90">
        <f t="shared" si="37"/>
        <v>0</v>
      </c>
      <c r="W99" s="91" t="str">
        <f t="shared" si="27"/>
        <v/>
      </c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1:196" ht="47.1" customHeight="1" x14ac:dyDescent="0.3">
      <c r="A100" s="84"/>
      <c r="B100" s="85" t="s">
        <v>34</v>
      </c>
      <c r="C100" s="107" t="s">
        <v>179</v>
      </c>
      <c r="D100" s="107" t="s">
        <v>72</v>
      </c>
      <c r="E100" s="123" t="s">
        <v>180</v>
      </c>
      <c r="F100" s="90">
        <v>17075.599999999999</v>
      </c>
      <c r="G100" s="90">
        <v>17075.599999999999</v>
      </c>
      <c r="H100" s="90">
        <v>17075.599999999999</v>
      </c>
      <c r="I100" s="91">
        <f t="shared" si="36"/>
        <v>1.9502327234011588E-2</v>
      </c>
      <c r="J100" s="90">
        <f t="shared" si="29"/>
        <v>0</v>
      </c>
      <c r="K100" s="91">
        <f t="shared" si="30"/>
        <v>1</v>
      </c>
      <c r="L100" s="90"/>
      <c r="M100" s="90"/>
      <c r="N100" s="90"/>
      <c r="O100" s="90"/>
      <c r="P100" s="82">
        <f t="shared" si="19"/>
        <v>0</v>
      </c>
      <c r="Q100" s="83" t="str">
        <f t="shared" si="20"/>
        <v/>
      </c>
      <c r="R100" s="90">
        <f t="shared" si="41"/>
        <v>17075.599999999999</v>
      </c>
      <c r="S100" s="90">
        <f t="shared" si="42"/>
        <v>17075.599999999999</v>
      </c>
      <c r="T100" s="90">
        <f t="shared" si="26"/>
        <v>17075.599999999999</v>
      </c>
      <c r="U100" s="90">
        <f t="shared" si="14"/>
        <v>17075.599999999999</v>
      </c>
      <c r="V100" s="90">
        <f t="shared" si="37"/>
        <v>0</v>
      </c>
      <c r="W100" s="91">
        <f t="shared" si="27"/>
        <v>1</v>
      </c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1:196" ht="27.2" customHeight="1" x14ac:dyDescent="0.3">
      <c r="A101" s="84"/>
      <c r="B101" s="85" t="s">
        <v>17</v>
      </c>
      <c r="C101" s="107" t="s">
        <v>141</v>
      </c>
      <c r="D101" s="107" t="s">
        <v>72</v>
      </c>
      <c r="E101" s="124" t="s">
        <v>142</v>
      </c>
      <c r="F101" s="117">
        <v>68468.2</v>
      </c>
      <c r="G101" s="117">
        <v>68468.2</v>
      </c>
      <c r="H101" s="117">
        <v>67831.5</v>
      </c>
      <c r="I101" s="91">
        <f t="shared" si="36"/>
        <v>7.7471486201003609E-2</v>
      </c>
      <c r="J101" s="90">
        <f t="shared" si="29"/>
        <v>-636.69999999999709</v>
      </c>
      <c r="K101" s="91">
        <f t="shared" si="30"/>
        <v>0.99070079248468634</v>
      </c>
      <c r="L101" s="90">
        <v>4478.3999999999996</v>
      </c>
      <c r="M101" s="90">
        <v>4478.3999999999996</v>
      </c>
      <c r="N101" s="90">
        <v>4478.3999999999996</v>
      </c>
      <c r="O101" s="90">
        <v>4478.3999999999996</v>
      </c>
      <c r="P101" s="90">
        <f t="shared" si="19"/>
        <v>0</v>
      </c>
      <c r="Q101" s="91">
        <f t="shared" si="20"/>
        <v>1</v>
      </c>
      <c r="R101" s="90">
        <f t="shared" si="41"/>
        <v>72946.599999999991</v>
      </c>
      <c r="S101" s="90">
        <f t="shared" si="42"/>
        <v>72946.599999999991</v>
      </c>
      <c r="T101" s="90">
        <f t="shared" si="26"/>
        <v>72946.599999999991</v>
      </c>
      <c r="U101" s="90">
        <f t="shared" si="14"/>
        <v>72309.899999999994</v>
      </c>
      <c r="V101" s="90">
        <f t="shared" si="37"/>
        <v>-636.69999999999709</v>
      </c>
      <c r="W101" s="91">
        <f t="shared" si="27"/>
        <v>0.99127169737863041</v>
      </c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1:196" s="16" customFormat="1" ht="80.849999999999994" hidden="1" customHeight="1" x14ac:dyDescent="0.3">
      <c r="A102" s="100"/>
      <c r="B102" s="115"/>
      <c r="C102" s="115"/>
      <c r="D102" s="115"/>
      <c r="E102" s="106" t="s">
        <v>279</v>
      </c>
      <c r="F102" s="104"/>
      <c r="G102" s="104"/>
      <c r="H102" s="104"/>
      <c r="I102" s="105">
        <f t="shared" si="36"/>
        <v>0</v>
      </c>
      <c r="J102" s="90">
        <f t="shared" si="29"/>
        <v>0</v>
      </c>
      <c r="K102" s="91" t="str">
        <f t="shared" si="30"/>
        <v/>
      </c>
      <c r="L102" s="104"/>
      <c r="M102" s="104"/>
      <c r="N102" s="104"/>
      <c r="O102" s="125"/>
      <c r="P102" s="90">
        <f t="shared" si="19"/>
        <v>0</v>
      </c>
      <c r="Q102" s="91" t="str">
        <f t="shared" si="20"/>
        <v/>
      </c>
      <c r="R102" s="104">
        <f t="shared" si="41"/>
        <v>0</v>
      </c>
      <c r="S102" s="104">
        <f t="shared" si="42"/>
        <v>0</v>
      </c>
      <c r="T102" s="90">
        <f t="shared" si="26"/>
        <v>0</v>
      </c>
      <c r="U102" s="90">
        <f t="shared" si="14"/>
        <v>0</v>
      </c>
      <c r="V102" s="90">
        <f t="shared" si="37"/>
        <v>0</v>
      </c>
      <c r="W102" s="91" t="str">
        <f t="shared" si="27"/>
        <v/>
      </c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</row>
    <row r="103" spans="1:196" s="16" customFormat="1" ht="80.849999999999994" hidden="1" customHeight="1" x14ac:dyDescent="0.3">
      <c r="A103" s="100"/>
      <c r="B103" s="115" t="s">
        <v>17</v>
      </c>
      <c r="C103" s="110" t="s">
        <v>278</v>
      </c>
      <c r="D103" s="110" t="s">
        <v>260</v>
      </c>
      <c r="E103" s="126" t="s">
        <v>281</v>
      </c>
      <c r="F103" s="121"/>
      <c r="G103" s="121"/>
      <c r="H103" s="121"/>
      <c r="I103" s="105">
        <f t="shared" si="36"/>
        <v>0</v>
      </c>
      <c r="J103" s="90">
        <f t="shared" si="29"/>
        <v>0</v>
      </c>
      <c r="K103" s="91" t="str">
        <f t="shared" si="30"/>
        <v/>
      </c>
      <c r="L103" s="104"/>
      <c r="M103" s="104"/>
      <c r="N103" s="104"/>
      <c r="O103" s="125"/>
      <c r="P103" s="90">
        <f t="shared" si="19"/>
        <v>0</v>
      </c>
      <c r="Q103" s="91" t="str">
        <f t="shared" si="20"/>
        <v/>
      </c>
      <c r="R103" s="104">
        <f t="shared" si="41"/>
        <v>0</v>
      </c>
      <c r="S103" s="104">
        <f t="shared" si="42"/>
        <v>0</v>
      </c>
      <c r="T103" s="90">
        <f t="shared" si="26"/>
        <v>0</v>
      </c>
      <c r="U103" s="90">
        <f t="shared" si="14"/>
        <v>0</v>
      </c>
      <c r="V103" s="104">
        <f t="shared" si="37"/>
        <v>0</v>
      </c>
      <c r="W103" s="91" t="str">
        <f t="shared" si="27"/>
        <v/>
      </c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</row>
    <row r="104" spans="1:196" ht="80.849999999999994" hidden="1" customHeight="1" x14ac:dyDescent="0.3">
      <c r="A104" s="84"/>
      <c r="B104" s="85" t="s">
        <v>17</v>
      </c>
      <c r="C104" s="107" t="s">
        <v>171</v>
      </c>
      <c r="D104" s="107" t="s">
        <v>71</v>
      </c>
      <c r="E104" s="124" t="s">
        <v>172</v>
      </c>
      <c r="F104" s="117"/>
      <c r="G104" s="117"/>
      <c r="H104" s="117"/>
      <c r="I104" s="91">
        <f t="shared" si="36"/>
        <v>0</v>
      </c>
      <c r="J104" s="90">
        <f t="shared" si="29"/>
        <v>0</v>
      </c>
      <c r="K104" s="91" t="str">
        <f t="shared" si="30"/>
        <v/>
      </c>
      <c r="L104" s="90"/>
      <c r="M104" s="90"/>
      <c r="N104" s="90"/>
      <c r="O104" s="90"/>
      <c r="P104" s="90">
        <f t="shared" si="19"/>
        <v>0</v>
      </c>
      <c r="Q104" s="91" t="str">
        <f t="shared" si="20"/>
        <v/>
      </c>
      <c r="R104" s="90">
        <f t="shared" si="41"/>
        <v>0</v>
      </c>
      <c r="S104" s="90">
        <f t="shared" si="42"/>
        <v>0</v>
      </c>
      <c r="T104" s="90">
        <f t="shared" si="26"/>
        <v>0</v>
      </c>
      <c r="U104" s="90">
        <f t="shared" si="14"/>
        <v>0</v>
      </c>
      <c r="V104" s="90">
        <f t="shared" si="37"/>
        <v>0</v>
      </c>
      <c r="W104" s="91" t="str">
        <f t="shared" si="27"/>
        <v/>
      </c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1:196" s="16" customFormat="1" ht="80.849999999999994" hidden="1" customHeight="1" x14ac:dyDescent="0.3">
      <c r="A105" s="100"/>
      <c r="B105" s="115" t="s">
        <v>17</v>
      </c>
      <c r="C105" s="110" t="s">
        <v>197</v>
      </c>
      <c r="D105" s="110" t="s">
        <v>71</v>
      </c>
      <c r="E105" s="126" t="s">
        <v>315</v>
      </c>
      <c r="F105" s="121"/>
      <c r="G105" s="121"/>
      <c r="H105" s="121"/>
      <c r="I105" s="105">
        <f t="shared" si="36"/>
        <v>0</v>
      </c>
      <c r="J105" s="90">
        <f t="shared" si="29"/>
        <v>0</v>
      </c>
      <c r="K105" s="91" t="str">
        <f t="shared" si="30"/>
        <v/>
      </c>
      <c r="L105" s="104"/>
      <c r="M105" s="104"/>
      <c r="N105" s="104"/>
      <c r="O105" s="104"/>
      <c r="P105" s="90">
        <f t="shared" si="19"/>
        <v>0</v>
      </c>
      <c r="Q105" s="91" t="str">
        <f t="shared" si="20"/>
        <v/>
      </c>
      <c r="R105" s="104">
        <f t="shared" si="41"/>
        <v>0</v>
      </c>
      <c r="S105" s="104">
        <f t="shared" si="42"/>
        <v>0</v>
      </c>
      <c r="T105" s="90">
        <f t="shared" si="26"/>
        <v>0</v>
      </c>
      <c r="U105" s="90">
        <f t="shared" si="14"/>
        <v>0</v>
      </c>
      <c r="V105" s="127">
        <f t="shared" si="37"/>
        <v>0</v>
      </c>
      <c r="W105" s="91" t="str">
        <f t="shared" si="27"/>
        <v/>
      </c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</row>
    <row r="106" spans="1:196" ht="32.65" customHeight="1" x14ac:dyDescent="0.3">
      <c r="A106" s="84"/>
      <c r="B106" s="85" t="s">
        <v>17</v>
      </c>
      <c r="C106" s="107" t="s">
        <v>258</v>
      </c>
      <c r="D106" s="107" t="s">
        <v>260</v>
      </c>
      <c r="E106" s="124" t="s">
        <v>259</v>
      </c>
      <c r="F106" s="117">
        <v>170</v>
      </c>
      <c r="G106" s="117">
        <v>170</v>
      </c>
      <c r="H106" s="117">
        <v>170</v>
      </c>
      <c r="I106" s="91">
        <f t="shared" si="36"/>
        <v>1.9415983214539871E-4</v>
      </c>
      <c r="J106" s="90">
        <f t="shared" si="29"/>
        <v>0</v>
      </c>
      <c r="K106" s="91">
        <f t="shared" si="30"/>
        <v>1</v>
      </c>
      <c r="L106" s="90">
        <v>251.4</v>
      </c>
      <c r="M106" s="90">
        <v>251.4</v>
      </c>
      <c r="N106" s="90">
        <v>251.4</v>
      </c>
      <c r="O106" s="90">
        <v>206.8</v>
      </c>
      <c r="P106" s="90">
        <f t="shared" si="19"/>
        <v>-44.599999999999994</v>
      </c>
      <c r="Q106" s="91">
        <f t="shared" si="20"/>
        <v>0.82259347653142401</v>
      </c>
      <c r="R106" s="90">
        <f t="shared" si="41"/>
        <v>421.4</v>
      </c>
      <c r="S106" s="90">
        <f t="shared" si="42"/>
        <v>421.4</v>
      </c>
      <c r="T106" s="90">
        <f t="shared" si="26"/>
        <v>421.4</v>
      </c>
      <c r="U106" s="90">
        <f t="shared" si="14"/>
        <v>376.8</v>
      </c>
      <c r="V106" s="90">
        <f t="shared" si="37"/>
        <v>-44.599999999999966</v>
      </c>
      <c r="W106" s="91">
        <f t="shared" si="27"/>
        <v>0.89416231608922647</v>
      </c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1:196" s="132" customFormat="1" ht="27.75" customHeight="1" thickBot="1" x14ac:dyDescent="0.35">
      <c r="A107" s="128">
        <v>11</v>
      </c>
      <c r="B107" s="129" t="s">
        <v>30</v>
      </c>
      <c r="C107" s="129" t="s">
        <v>253</v>
      </c>
      <c r="D107" s="129"/>
      <c r="E107" s="130" t="s">
        <v>254</v>
      </c>
      <c r="F107" s="74">
        <f>F108+F109+F110+F112+F113+F114+F115+F116+F117+F119+F122+F123+F125+F126+F134+F139+F141+F142+F143+F128</f>
        <v>7300.9000000000005</v>
      </c>
      <c r="G107" s="74">
        <f t="shared" ref="G107:H107" si="43">G108+G109+G110+G112+G113+G114+G115+G116+G117+G119+G122+G123+G125+G126+G134+G139+G141+G142+G143+G128</f>
        <v>7300.9000000000005</v>
      </c>
      <c r="H107" s="74">
        <f t="shared" si="43"/>
        <v>6739.5</v>
      </c>
      <c r="I107" s="75">
        <f t="shared" si="36"/>
        <v>7.697295227905381E-3</v>
      </c>
      <c r="J107" s="74">
        <f t="shared" si="29"/>
        <v>-561.40000000000055</v>
      </c>
      <c r="K107" s="75">
        <f t="shared" si="30"/>
        <v>0.92310537057075148</v>
      </c>
      <c r="L107" s="74">
        <f>SUM(L108:L143)</f>
        <v>20149.400000000001</v>
      </c>
      <c r="M107" s="74">
        <f t="shared" ref="M107:O107" si="44">SUM(M108:M143)</f>
        <v>20361.800000000003</v>
      </c>
      <c r="N107" s="74">
        <f t="shared" si="44"/>
        <v>20361.800000000003</v>
      </c>
      <c r="O107" s="74">
        <f t="shared" si="44"/>
        <v>5135.2</v>
      </c>
      <c r="P107" s="74">
        <f t="shared" si="19"/>
        <v>-15226.600000000002</v>
      </c>
      <c r="Q107" s="75">
        <f t="shared" si="20"/>
        <v>0.25219774283216606</v>
      </c>
      <c r="R107" s="74">
        <f t="shared" si="41"/>
        <v>27450.300000000003</v>
      </c>
      <c r="S107" s="74">
        <f t="shared" si="42"/>
        <v>27662.700000000004</v>
      </c>
      <c r="T107" s="82">
        <f t="shared" si="26"/>
        <v>27662.700000000004</v>
      </c>
      <c r="U107" s="74">
        <f>U108+U109+U110+U112+U113+U114+U115+U116+U117+U119+U122+U123+U125+U126+U139+U141+U142+U143+U128</f>
        <v>11874.699999999999</v>
      </c>
      <c r="V107" s="74">
        <f t="shared" si="37"/>
        <v>-15788.000000000005</v>
      </c>
      <c r="W107" s="75">
        <f t="shared" si="27"/>
        <v>0.42926756968770213</v>
      </c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7"/>
      <c r="CG107" s="77"/>
      <c r="CH107" s="77"/>
      <c r="CI107" s="77"/>
      <c r="CJ107" s="77"/>
      <c r="CK107" s="77"/>
      <c r="CL107" s="77"/>
      <c r="CM107" s="77"/>
      <c r="CN107" s="77"/>
      <c r="CO107" s="77"/>
      <c r="CP107" s="77"/>
      <c r="CQ107" s="77"/>
      <c r="CR107" s="77"/>
      <c r="CS107" s="77"/>
      <c r="CT107" s="77"/>
      <c r="CU107" s="77"/>
      <c r="CV107" s="77"/>
      <c r="CW107" s="77"/>
      <c r="CX107" s="77"/>
      <c r="CY107" s="77"/>
      <c r="CZ107" s="77"/>
      <c r="DA107" s="77"/>
      <c r="DB107" s="77"/>
      <c r="DC107" s="77"/>
      <c r="DD107" s="77"/>
      <c r="DE107" s="77"/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7"/>
      <c r="DR107" s="77"/>
      <c r="DS107" s="77"/>
      <c r="DT107" s="77"/>
      <c r="DU107" s="77"/>
      <c r="DV107" s="77"/>
      <c r="DW107" s="77"/>
      <c r="DX107" s="77"/>
      <c r="DY107" s="77"/>
      <c r="DZ107" s="77"/>
      <c r="EA107" s="77"/>
      <c r="EB107" s="77"/>
      <c r="EC107" s="77"/>
      <c r="ED107" s="77"/>
      <c r="EE107" s="77"/>
      <c r="EF107" s="77"/>
      <c r="EG107" s="77"/>
      <c r="EH107" s="77"/>
      <c r="EI107" s="77"/>
      <c r="EJ107" s="77"/>
      <c r="EK107" s="77"/>
      <c r="EL107" s="77"/>
      <c r="EM107" s="77"/>
      <c r="EN107" s="77"/>
      <c r="EO107" s="77"/>
      <c r="EP107" s="77"/>
      <c r="EQ107" s="77"/>
      <c r="ER107" s="77"/>
      <c r="ES107" s="77"/>
      <c r="ET107" s="77"/>
      <c r="EU107" s="77"/>
      <c r="EV107" s="77"/>
      <c r="EW107" s="77"/>
      <c r="EX107" s="77"/>
      <c r="EY107" s="77"/>
      <c r="EZ107" s="77"/>
      <c r="FA107" s="77"/>
      <c r="FB107" s="77"/>
      <c r="FC107" s="77"/>
      <c r="FD107" s="77"/>
      <c r="FE107" s="77"/>
      <c r="FF107" s="77"/>
      <c r="FG107" s="77"/>
      <c r="FH107" s="77"/>
      <c r="FI107" s="77"/>
      <c r="FJ107" s="77"/>
      <c r="FK107" s="77"/>
      <c r="FL107" s="77"/>
      <c r="FM107" s="77"/>
      <c r="FN107" s="77"/>
      <c r="FO107" s="77"/>
      <c r="FP107" s="77"/>
      <c r="FQ107" s="77"/>
      <c r="FR107" s="77"/>
      <c r="FS107" s="77"/>
      <c r="FT107" s="77"/>
      <c r="FU107" s="77"/>
      <c r="FV107" s="77"/>
      <c r="FW107" s="77"/>
      <c r="FX107" s="77"/>
      <c r="FY107" s="77"/>
      <c r="FZ107" s="77"/>
      <c r="GA107" s="77"/>
      <c r="GB107" s="77"/>
      <c r="GC107" s="77"/>
      <c r="GD107" s="77"/>
      <c r="GE107" s="131"/>
      <c r="GF107" s="131"/>
      <c r="GG107" s="131"/>
      <c r="GH107" s="131"/>
      <c r="GI107" s="131"/>
      <c r="GJ107" s="131"/>
      <c r="GK107" s="131"/>
      <c r="GL107" s="131"/>
      <c r="GM107" s="131"/>
      <c r="GN107" s="131"/>
    </row>
    <row r="108" spans="1:196" s="4" customFormat="1" ht="30.2" customHeight="1" thickBot="1" x14ac:dyDescent="0.35">
      <c r="A108" s="84"/>
      <c r="B108" s="70">
        <v>180404</v>
      </c>
      <c r="C108" s="107" t="s">
        <v>198</v>
      </c>
      <c r="D108" s="107" t="s">
        <v>200</v>
      </c>
      <c r="E108" s="114" t="s">
        <v>199</v>
      </c>
      <c r="F108" s="90">
        <v>312</v>
      </c>
      <c r="G108" s="90">
        <v>312</v>
      </c>
      <c r="H108" s="90">
        <v>261.89999999999998</v>
      </c>
      <c r="I108" s="98">
        <f t="shared" si="36"/>
        <v>2.991203531698819E-4</v>
      </c>
      <c r="J108" s="90">
        <f t="shared" si="29"/>
        <v>-50.100000000000023</v>
      </c>
      <c r="K108" s="91">
        <f t="shared" si="30"/>
        <v>0.83942307692307683</v>
      </c>
      <c r="L108" s="90">
        <v>90</v>
      </c>
      <c r="M108" s="90">
        <v>90</v>
      </c>
      <c r="N108" s="90">
        <v>90</v>
      </c>
      <c r="O108" s="90">
        <v>48</v>
      </c>
      <c r="P108" s="90">
        <f t="shared" si="19"/>
        <v>-42</v>
      </c>
      <c r="Q108" s="91">
        <f t="shared" si="20"/>
        <v>0.53333333333333333</v>
      </c>
      <c r="R108" s="90">
        <f t="shared" si="41"/>
        <v>402</v>
      </c>
      <c r="S108" s="90">
        <f t="shared" si="42"/>
        <v>402</v>
      </c>
      <c r="T108" s="90">
        <f t="shared" si="26"/>
        <v>402</v>
      </c>
      <c r="U108" s="90">
        <f t="shared" si="26"/>
        <v>309.89999999999998</v>
      </c>
      <c r="V108" s="90">
        <f>U108-T108</f>
        <v>-92.100000000000023</v>
      </c>
      <c r="W108" s="91">
        <f t="shared" si="27"/>
        <v>0.7708955223880597</v>
      </c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7"/>
      <c r="GF108" s="7"/>
      <c r="GG108" s="7"/>
      <c r="GH108" s="7"/>
      <c r="GI108" s="7"/>
      <c r="GJ108" s="7"/>
      <c r="GK108" s="7"/>
      <c r="GL108" s="7"/>
      <c r="GM108" s="7"/>
      <c r="GN108" s="7"/>
    </row>
    <row r="109" spans="1:196" s="4" customFormat="1" ht="80.849999999999994" hidden="1" customHeight="1" thickBot="1" x14ac:dyDescent="0.35">
      <c r="A109" s="84"/>
      <c r="B109" s="70">
        <v>180404</v>
      </c>
      <c r="C109" s="107" t="s">
        <v>76</v>
      </c>
      <c r="D109" s="107" t="s">
        <v>155</v>
      </c>
      <c r="E109" s="114" t="s">
        <v>156</v>
      </c>
      <c r="F109" s="90"/>
      <c r="G109" s="90"/>
      <c r="H109" s="90"/>
      <c r="I109" s="91">
        <f t="shared" si="36"/>
        <v>0</v>
      </c>
      <c r="J109" s="90">
        <f t="shared" si="29"/>
        <v>0</v>
      </c>
      <c r="K109" s="91" t="str">
        <f t="shared" si="30"/>
        <v/>
      </c>
      <c r="L109" s="90"/>
      <c r="M109" s="90"/>
      <c r="N109" s="90"/>
      <c r="O109" s="90"/>
      <c r="P109" s="90">
        <f t="shared" si="19"/>
        <v>0</v>
      </c>
      <c r="Q109" s="91" t="str">
        <f t="shared" si="20"/>
        <v/>
      </c>
      <c r="R109" s="90">
        <f t="shared" si="41"/>
        <v>0</v>
      </c>
      <c r="S109" s="90">
        <f t="shared" si="42"/>
        <v>0</v>
      </c>
      <c r="T109" s="90">
        <f t="shared" si="26"/>
        <v>0</v>
      </c>
      <c r="U109" s="90">
        <f t="shared" si="26"/>
        <v>0</v>
      </c>
      <c r="V109" s="90">
        <f t="shared" si="37"/>
        <v>0</v>
      </c>
      <c r="W109" s="91" t="str">
        <f t="shared" si="27"/>
        <v/>
      </c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7"/>
      <c r="GF109" s="7"/>
      <c r="GG109" s="7"/>
      <c r="GH109" s="7"/>
      <c r="GI109" s="7"/>
      <c r="GJ109" s="7"/>
      <c r="GK109" s="7"/>
      <c r="GL109" s="7"/>
      <c r="GM109" s="7"/>
      <c r="GN109" s="7"/>
    </row>
    <row r="110" spans="1:196" s="4" customFormat="1" ht="27.2" customHeight="1" thickBot="1" x14ac:dyDescent="0.35">
      <c r="A110" s="84"/>
      <c r="B110" s="70">
        <v>180404</v>
      </c>
      <c r="C110" s="107" t="s">
        <v>176</v>
      </c>
      <c r="D110" s="107" t="s">
        <v>155</v>
      </c>
      <c r="E110" s="114" t="s">
        <v>177</v>
      </c>
      <c r="F110" s="90"/>
      <c r="G110" s="90"/>
      <c r="H110" s="90"/>
      <c r="I110" s="91">
        <f t="shared" si="36"/>
        <v>0</v>
      </c>
      <c r="J110" s="90">
        <f t="shared" si="29"/>
        <v>0</v>
      </c>
      <c r="K110" s="91" t="str">
        <f t="shared" si="30"/>
        <v/>
      </c>
      <c r="L110" s="90">
        <v>14515.2</v>
      </c>
      <c r="M110" s="90">
        <v>14515.2</v>
      </c>
      <c r="N110" s="90">
        <v>14515.2</v>
      </c>
      <c r="O110" s="90">
        <v>749</v>
      </c>
      <c r="P110" s="90">
        <f t="shared" si="19"/>
        <v>-13766.2</v>
      </c>
      <c r="Q110" s="91">
        <f t="shared" si="20"/>
        <v>5.160108024691358E-2</v>
      </c>
      <c r="R110" s="90">
        <f t="shared" si="41"/>
        <v>14515.2</v>
      </c>
      <c r="S110" s="90">
        <f t="shared" si="42"/>
        <v>14515.2</v>
      </c>
      <c r="T110" s="90">
        <f t="shared" si="26"/>
        <v>14515.2</v>
      </c>
      <c r="U110" s="90">
        <f t="shared" si="26"/>
        <v>749</v>
      </c>
      <c r="V110" s="90">
        <f t="shared" si="37"/>
        <v>-13766.2</v>
      </c>
      <c r="W110" s="91">
        <f t="shared" si="27"/>
        <v>5.160108024691358E-2</v>
      </c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7"/>
      <c r="GF110" s="7"/>
      <c r="GG110" s="7"/>
      <c r="GH110" s="7"/>
      <c r="GI110" s="7"/>
      <c r="GJ110" s="7"/>
      <c r="GK110" s="7"/>
      <c r="GL110" s="7"/>
      <c r="GM110" s="7"/>
      <c r="GN110" s="7"/>
    </row>
    <row r="111" spans="1:196" s="16" customFormat="1" ht="80.849999999999994" hidden="1" customHeight="1" x14ac:dyDescent="0.3">
      <c r="A111" s="100"/>
      <c r="B111" s="115"/>
      <c r="C111" s="115"/>
      <c r="D111" s="115"/>
      <c r="E111" s="106" t="s">
        <v>271</v>
      </c>
      <c r="F111" s="104"/>
      <c r="G111" s="104"/>
      <c r="H111" s="104"/>
      <c r="I111" s="105">
        <f t="shared" si="36"/>
        <v>0</v>
      </c>
      <c r="J111" s="90">
        <f t="shared" si="29"/>
        <v>0</v>
      </c>
      <c r="K111" s="91" t="str">
        <f t="shared" si="30"/>
        <v/>
      </c>
      <c r="L111" s="104"/>
      <c r="M111" s="104"/>
      <c r="N111" s="104"/>
      <c r="O111" s="104"/>
      <c r="P111" s="90">
        <f t="shared" si="19"/>
        <v>0</v>
      </c>
      <c r="Q111" s="91" t="str">
        <f t="shared" si="20"/>
        <v/>
      </c>
      <c r="R111" s="104">
        <f t="shared" si="41"/>
        <v>0</v>
      </c>
      <c r="S111" s="104">
        <f t="shared" si="42"/>
        <v>0</v>
      </c>
      <c r="T111" s="90">
        <f t="shared" si="26"/>
        <v>0</v>
      </c>
      <c r="U111" s="90">
        <f t="shared" si="26"/>
        <v>0</v>
      </c>
      <c r="V111" s="104">
        <f t="shared" si="37"/>
        <v>0</v>
      </c>
      <c r="W111" s="91" t="str">
        <f t="shared" si="27"/>
        <v/>
      </c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</row>
    <row r="112" spans="1:196" s="4" customFormat="1" ht="26.1" customHeight="1" thickBot="1" x14ac:dyDescent="0.35">
      <c r="A112" s="84"/>
      <c r="B112" s="70"/>
      <c r="C112" s="107" t="s">
        <v>219</v>
      </c>
      <c r="D112" s="107" t="s">
        <v>155</v>
      </c>
      <c r="E112" s="114" t="s">
        <v>220</v>
      </c>
      <c r="F112" s="90"/>
      <c r="G112" s="90"/>
      <c r="H112" s="90"/>
      <c r="I112" s="91">
        <f t="shared" si="36"/>
        <v>0</v>
      </c>
      <c r="J112" s="90">
        <f t="shared" si="29"/>
        <v>0</v>
      </c>
      <c r="K112" s="91" t="str">
        <f t="shared" si="30"/>
        <v/>
      </c>
      <c r="L112" s="90">
        <v>1453.2</v>
      </c>
      <c r="M112" s="90">
        <v>1453.2</v>
      </c>
      <c r="N112" s="90">
        <v>1453.2</v>
      </c>
      <c r="O112" s="90">
        <v>962.7</v>
      </c>
      <c r="P112" s="90">
        <f t="shared" si="19"/>
        <v>-490.5</v>
      </c>
      <c r="Q112" s="91">
        <f t="shared" si="20"/>
        <v>0.66246903385631706</v>
      </c>
      <c r="R112" s="90">
        <f t="shared" si="41"/>
        <v>1453.2</v>
      </c>
      <c r="S112" s="90">
        <f t="shared" si="42"/>
        <v>1453.2</v>
      </c>
      <c r="T112" s="90">
        <f t="shared" si="26"/>
        <v>1453.2</v>
      </c>
      <c r="U112" s="90">
        <f t="shared" si="26"/>
        <v>962.7</v>
      </c>
      <c r="V112" s="90">
        <f t="shared" si="37"/>
        <v>-490.5</v>
      </c>
      <c r="W112" s="91">
        <f t="shared" si="27"/>
        <v>0.66246903385631706</v>
      </c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7"/>
      <c r="GF112" s="7"/>
      <c r="GG112" s="7"/>
      <c r="GH112" s="7"/>
      <c r="GI112" s="7"/>
      <c r="GJ112" s="7"/>
      <c r="GK112" s="7"/>
      <c r="GL112" s="7"/>
      <c r="GM112" s="7"/>
      <c r="GN112" s="7"/>
    </row>
    <row r="113" spans="1:196" s="4" customFormat="1" ht="80.849999999999994" hidden="1" customHeight="1" thickBot="1" x14ac:dyDescent="0.35">
      <c r="A113" s="84"/>
      <c r="B113" s="70"/>
      <c r="C113" s="107" t="s">
        <v>242</v>
      </c>
      <c r="D113" s="107" t="s">
        <v>155</v>
      </c>
      <c r="E113" s="114" t="s">
        <v>243</v>
      </c>
      <c r="F113" s="90"/>
      <c r="G113" s="90"/>
      <c r="H113" s="90"/>
      <c r="I113" s="91">
        <f t="shared" si="36"/>
        <v>0</v>
      </c>
      <c r="J113" s="90">
        <f t="shared" si="29"/>
        <v>0</v>
      </c>
      <c r="K113" s="91" t="str">
        <f t="shared" si="30"/>
        <v/>
      </c>
      <c r="L113" s="90"/>
      <c r="M113" s="90"/>
      <c r="N113" s="90"/>
      <c r="O113" s="90"/>
      <c r="P113" s="90">
        <f t="shared" si="19"/>
        <v>0</v>
      </c>
      <c r="Q113" s="91" t="str">
        <f t="shared" si="20"/>
        <v/>
      </c>
      <c r="R113" s="90">
        <f t="shared" si="41"/>
        <v>0</v>
      </c>
      <c r="S113" s="90">
        <f t="shared" si="42"/>
        <v>0</v>
      </c>
      <c r="T113" s="90">
        <f t="shared" si="26"/>
        <v>0</v>
      </c>
      <c r="U113" s="90">
        <f t="shared" si="26"/>
        <v>0</v>
      </c>
      <c r="V113" s="90">
        <f t="shared" si="37"/>
        <v>0</v>
      </c>
      <c r="W113" s="91" t="str">
        <f t="shared" si="27"/>
        <v/>
      </c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7"/>
      <c r="GF113" s="7"/>
      <c r="GG113" s="7"/>
      <c r="GH113" s="7"/>
      <c r="GI113" s="7"/>
      <c r="GJ113" s="7"/>
      <c r="GK113" s="7"/>
      <c r="GL113" s="7"/>
      <c r="GM113" s="7"/>
      <c r="GN113" s="7"/>
    </row>
    <row r="114" spans="1:196" s="4" customFormat="1" ht="80.849999999999994" hidden="1" customHeight="1" thickBot="1" x14ac:dyDescent="0.35">
      <c r="A114" s="84"/>
      <c r="B114" s="70"/>
      <c r="C114" s="107" t="s">
        <v>266</v>
      </c>
      <c r="D114" s="107" t="s">
        <v>155</v>
      </c>
      <c r="E114" s="114" t="s">
        <v>267</v>
      </c>
      <c r="F114" s="90"/>
      <c r="G114" s="90"/>
      <c r="H114" s="90"/>
      <c r="I114" s="91">
        <f t="shared" si="36"/>
        <v>0</v>
      </c>
      <c r="J114" s="90">
        <f t="shared" si="29"/>
        <v>0</v>
      </c>
      <c r="K114" s="91" t="str">
        <f t="shared" si="30"/>
        <v/>
      </c>
      <c r="L114" s="90"/>
      <c r="M114" s="90"/>
      <c r="N114" s="90"/>
      <c r="O114" s="90"/>
      <c r="P114" s="90">
        <f t="shared" si="19"/>
        <v>0</v>
      </c>
      <c r="Q114" s="91" t="str">
        <f t="shared" si="20"/>
        <v/>
      </c>
      <c r="R114" s="90">
        <f t="shared" si="41"/>
        <v>0</v>
      </c>
      <c r="S114" s="90">
        <f t="shared" si="42"/>
        <v>0</v>
      </c>
      <c r="T114" s="90">
        <f t="shared" si="26"/>
        <v>0</v>
      </c>
      <c r="U114" s="90">
        <f t="shared" si="26"/>
        <v>0</v>
      </c>
      <c r="V114" s="90">
        <f t="shared" si="37"/>
        <v>0</v>
      </c>
      <c r="W114" s="91" t="str">
        <f t="shared" si="27"/>
        <v/>
      </c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7"/>
      <c r="GF114" s="7"/>
      <c r="GG114" s="7"/>
      <c r="GH114" s="7"/>
      <c r="GI114" s="7"/>
      <c r="GJ114" s="7"/>
      <c r="GK114" s="7"/>
      <c r="GL114" s="7"/>
      <c r="GM114" s="7"/>
      <c r="GN114" s="7"/>
    </row>
    <row r="115" spans="1:196" s="4" customFormat="1" ht="29.45" customHeight="1" thickBot="1" x14ac:dyDescent="0.35">
      <c r="A115" s="84"/>
      <c r="B115" s="70">
        <v>180404</v>
      </c>
      <c r="C115" s="107" t="s">
        <v>157</v>
      </c>
      <c r="D115" s="107" t="s">
        <v>155</v>
      </c>
      <c r="E115" s="114" t="s">
        <v>182</v>
      </c>
      <c r="F115" s="90"/>
      <c r="G115" s="90"/>
      <c r="H115" s="90"/>
      <c r="I115" s="91">
        <f t="shared" si="36"/>
        <v>0</v>
      </c>
      <c r="J115" s="90">
        <f t="shared" si="29"/>
        <v>0</v>
      </c>
      <c r="K115" s="91" t="str">
        <f t="shared" si="30"/>
        <v/>
      </c>
      <c r="L115" s="90">
        <v>136</v>
      </c>
      <c r="M115" s="90">
        <v>136</v>
      </c>
      <c r="N115" s="90">
        <v>136</v>
      </c>
      <c r="O115" s="90"/>
      <c r="P115" s="90">
        <f t="shared" si="19"/>
        <v>-136</v>
      </c>
      <c r="Q115" s="91">
        <f t="shared" si="20"/>
        <v>0</v>
      </c>
      <c r="R115" s="90">
        <f t="shared" si="41"/>
        <v>136</v>
      </c>
      <c r="S115" s="90">
        <f t="shared" si="42"/>
        <v>136</v>
      </c>
      <c r="T115" s="90">
        <f t="shared" si="26"/>
        <v>136</v>
      </c>
      <c r="U115" s="90">
        <f t="shared" si="26"/>
        <v>0</v>
      </c>
      <c r="V115" s="90">
        <f t="shared" si="37"/>
        <v>-136</v>
      </c>
      <c r="W115" s="91">
        <f t="shared" si="27"/>
        <v>0</v>
      </c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7"/>
      <c r="GF115" s="7"/>
      <c r="GG115" s="7"/>
      <c r="GH115" s="7"/>
      <c r="GI115" s="7"/>
      <c r="GJ115" s="7"/>
      <c r="GK115" s="7"/>
      <c r="GL115" s="7"/>
      <c r="GM115" s="7"/>
      <c r="GN115" s="7"/>
    </row>
    <row r="116" spans="1:196" s="4" customFormat="1" ht="80.849999999999994" hidden="1" customHeight="1" thickBot="1" x14ac:dyDescent="0.35">
      <c r="A116" s="84"/>
      <c r="B116" s="70">
        <v>180404</v>
      </c>
      <c r="C116" s="107" t="s">
        <v>173</v>
      </c>
      <c r="D116" s="107" t="s">
        <v>155</v>
      </c>
      <c r="E116" s="114" t="s">
        <v>174</v>
      </c>
      <c r="F116" s="90"/>
      <c r="G116" s="90"/>
      <c r="H116" s="90"/>
      <c r="I116" s="91">
        <f t="shared" si="36"/>
        <v>0</v>
      </c>
      <c r="J116" s="90">
        <f t="shared" si="29"/>
        <v>0</v>
      </c>
      <c r="K116" s="91" t="str">
        <f t="shared" si="30"/>
        <v/>
      </c>
      <c r="L116" s="90"/>
      <c r="M116" s="90"/>
      <c r="N116" s="90"/>
      <c r="O116" s="90"/>
      <c r="P116" s="90">
        <f t="shared" si="19"/>
        <v>0</v>
      </c>
      <c r="Q116" s="91" t="str">
        <f t="shared" si="20"/>
        <v/>
      </c>
      <c r="R116" s="90">
        <f t="shared" si="41"/>
        <v>0</v>
      </c>
      <c r="S116" s="90">
        <f t="shared" si="42"/>
        <v>0</v>
      </c>
      <c r="T116" s="90">
        <f t="shared" si="26"/>
        <v>0</v>
      </c>
      <c r="U116" s="90">
        <f t="shared" si="26"/>
        <v>0</v>
      </c>
      <c r="V116" s="90">
        <f t="shared" si="37"/>
        <v>0</v>
      </c>
      <c r="W116" s="91" t="str">
        <f t="shared" si="27"/>
        <v/>
      </c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7"/>
      <c r="GF116" s="7"/>
      <c r="GG116" s="7"/>
      <c r="GH116" s="7"/>
      <c r="GI116" s="7"/>
      <c r="GJ116" s="7"/>
      <c r="GK116" s="7"/>
      <c r="GL116" s="7"/>
      <c r="GM116" s="7"/>
      <c r="GN116" s="7"/>
    </row>
    <row r="117" spans="1:196" s="4" customFormat="1" ht="44.45" customHeight="1" thickBot="1" x14ac:dyDescent="0.35">
      <c r="A117" s="84"/>
      <c r="B117" s="70"/>
      <c r="C117" s="107" t="s">
        <v>288</v>
      </c>
      <c r="D117" s="107" t="s">
        <v>155</v>
      </c>
      <c r="E117" s="114" t="s">
        <v>289</v>
      </c>
      <c r="F117" s="90"/>
      <c r="G117" s="90"/>
      <c r="H117" s="90"/>
      <c r="I117" s="91">
        <f t="shared" si="36"/>
        <v>0</v>
      </c>
      <c r="J117" s="90">
        <f t="shared" si="29"/>
        <v>0</v>
      </c>
      <c r="K117" s="91" t="str">
        <f t="shared" si="30"/>
        <v/>
      </c>
      <c r="L117" s="90">
        <v>2000</v>
      </c>
      <c r="M117" s="90">
        <v>2000</v>
      </c>
      <c r="N117" s="90">
        <v>2000</v>
      </c>
      <c r="O117" s="90">
        <v>2000</v>
      </c>
      <c r="P117" s="90">
        <f t="shared" si="19"/>
        <v>0</v>
      </c>
      <c r="Q117" s="91">
        <f t="shared" si="20"/>
        <v>1</v>
      </c>
      <c r="R117" s="90">
        <f t="shared" si="41"/>
        <v>2000</v>
      </c>
      <c r="S117" s="90">
        <f t="shared" si="42"/>
        <v>2000</v>
      </c>
      <c r="T117" s="90">
        <f t="shared" si="26"/>
        <v>2000</v>
      </c>
      <c r="U117" s="90">
        <f t="shared" si="26"/>
        <v>2000</v>
      </c>
      <c r="V117" s="90">
        <f t="shared" si="37"/>
        <v>0</v>
      </c>
      <c r="W117" s="91">
        <f t="shared" si="27"/>
        <v>1</v>
      </c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7"/>
      <c r="GF117" s="7"/>
      <c r="GG117" s="7"/>
      <c r="GH117" s="7"/>
      <c r="GI117" s="7"/>
      <c r="GJ117" s="7"/>
      <c r="GK117" s="7"/>
      <c r="GL117" s="7"/>
      <c r="GM117" s="7"/>
      <c r="GN117" s="7"/>
    </row>
    <row r="118" spans="1:196" s="4" customFormat="1" ht="80.849999999999994" hidden="1" customHeight="1" thickBot="1" x14ac:dyDescent="0.35">
      <c r="A118" s="84"/>
      <c r="B118" s="70"/>
      <c r="C118" s="107"/>
      <c r="D118" s="107"/>
      <c r="E118" s="114" t="s">
        <v>320</v>
      </c>
      <c r="F118" s="90"/>
      <c r="G118" s="90"/>
      <c r="H118" s="90"/>
      <c r="I118" s="91">
        <f t="shared" si="36"/>
        <v>0</v>
      </c>
      <c r="J118" s="90">
        <f t="shared" si="29"/>
        <v>0</v>
      </c>
      <c r="K118" s="91" t="str">
        <f t="shared" si="30"/>
        <v/>
      </c>
      <c r="L118" s="90"/>
      <c r="M118" s="90"/>
      <c r="N118" s="90"/>
      <c r="O118" s="90"/>
      <c r="P118" s="90">
        <f t="shared" si="19"/>
        <v>0</v>
      </c>
      <c r="Q118" s="91" t="str">
        <f t="shared" si="20"/>
        <v/>
      </c>
      <c r="R118" s="90">
        <f t="shared" si="41"/>
        <v>0</v>
      </c>
      <c r="S118" s="90">
        <f t="shared" si="42"/>
        <v>0</v>
      </c>
      <c r="T118" s="90">
        <f t="shared" si="26"/>
        <v>0</v>
      </c>
      <c r="U118" s="90">
        <f t="shared" si="26"/>
        <v>0</v>
      </c>
      <c r="V118" s="90">
        <f t="shared" si="37"/>
        <v>0</v>
      </c>
      <c r="W118" s="91" t="str">
        <f t="shared" si="27"/>
        <v/>
      </c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7"/>
      <c r="GF118" s="7"/>
      <c r="GG118" s="7"/>
      <c r="GH118" s="7"/>
      <c r="GI118" s="7"/>
      <c r="GJ118" s="7"/>
      <c r="GK118" s="7"/>
      <c r="GL118" s="7"/>
      <c r="GM118" s="7"/>
      <c r="GN118" s="7"/>
    </row>
    <row r="119" spans="1:196" s="4" customFormat="1" ht="80.849999999999994" hidden="1" customHeight="1" thickBot="1" x14ac:dyDescent="0.35">
      <c r="A119" s="84"/>
      <c r="B119" s="70">
        <v>180404</v>
      </c>
      <c r="C119" s="107" t="s">
        <v>186</v>
      </c>
      <c r="D119" s="107" t="s">
        <v>75</v>
      </c>
      <c r="E119" s="114" t="s">
        <v>208</v>
      </c>
      <c r="F119" s="90"/>
      <c r="G119" s="90"/>
      <c r="H119" s="90"/>
      <c r="I119" s="91">
        <f t="shared" si="36"/>
        <v>0</v>
      </c>
      <c r="J119" s="90">
        <f t="shared" si="29"/>
        <v>0</v>
      </c>
      <c r="K119" s="91" t="str">
        <f t="shared" si="30"/>
        <v/>
      </c>
      <c r="L119" s="90"/>
      <c r="M119" s="90"/>
      <c r="N119" s="90"/>
      <c r="O119" s="90"/>
      <c r="P119" s="90">
        <f t="shared" si="19"/>
        <v>0</v>
      </c>
      <c r="Q119" s="91" t="str">
        <f t="shared" si="20"/>
        <v/>
      </c>
      <c r="R119" s="90">
        <f t="shared" si="41"/>
        <v>0</v>
      </c>
      <c r="S119" s="90">
        <f t="shared" si="42"/>
        <v>0</v>
      </c>
      <c r="T119" s="90">
        <f t="shared" si="26"/>
        <v>0</v>
      </c>
      <c r="U119" s="90">
        <f t="shared" si="26"/>
        <v>0</v>
      </c>
      <c r="V119" s="90">
        <f t="shared" si="37"/>
        <v>0</v>
      </c>
      <c r="W119" s="91" t="str">
        <f t="shared" si="27"/>
        <v/>
      </c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7"/>
      <c r="GF119" s="7"/>
      <c r="GG119" s="7"/>
      <c r="GH119" s="7"/>
      <c r="GI119" s="7"/>
      <c r="GJ119" s="7"/>
      <c r="GK119" s="7"/>
      <c r="GL119" s="7"/>
      <c r="GM119" s="7"/>
      <c r="GN119" s="7"/>
    </row>
    <row r="120" spans="1:196" s="30" customFormat="1" ht="80.849999999999994" hidden="1" customHeight="1" thickBot="1" x14ac:dyDescent="0.35">
      <c r="A120" s="100"/>
      <c r="B120" s="122"/>
      <c r="C120" s="110"/>
      <c r="D120" s="110"/>
      <c r="E120" s="120" t="s">
        <v>270</v>
      </c>
      <c r="F120" s="104"/>
      <c r="G120" s="104"/>
      <c r="H120" s="104"/>
      <c r="I120" s="105">
        <f t="shared" si="36"/>
        <v>0</v>
      </c>
      <c r="J120" s="90">
        <f t="shared" si="29"/>
        <v>0</v>
      </c>
      <c r="K120" s="91" t="str">
        <f t="shared" si="30"/>
        <v/>
      </c>
      <c r="L120" s="104"/>
      <c r="M120" s="104"/>
      <c r="N120" s="104"/>
      <c r="O120" s="104"/>
      <c r="P120" s="90">
        <f t="shared" si="19"/>
        <v>0</v>
      </c>
      <c r="Q120" s="91" t="str">
        <f t="shared" si="20"/>
        <v/>
      </c>
      <c r="R120" s="104">
        <f t="shared" si="41"/>
        <v>0</v>
      </c>
      <c r="S120" s="104">
        <f t="shared" si="42"/>
        <v>0</v>
      </c>
      <c r="T120" s="90">
        <f t="shared" si="26"/>
        <v>0</v>
      </c>
      <c r="U120" s="90">
        <f t="shared" si="26"/>
        <v>0</v>
      </c>
      <c r="V120" s="104">
        <f t="shared" si="37"/>
        <v>0</v>
      </c>
      <c r="W120" s="91" t="str">
        <f t="shared" si="27"/>
        <v/>
      </c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</row>
    <row r="121" spans="1:196" s="30" customFormat="1" ht="80.849999999999994" hidden="1" customHeight="1" thickBot="1" x14ac:dyDescent="0.35">
      <c r="A121" s="100"/>
      <c r="B121" s="122"/>
      <c r="C121" s="110"/>
      <c r="D121" s="110"/>
      <c r="E121" s="120" t="s">
        <v>269</v>
      </c>
      <c r="F121" s="104"/>
      <c r="G121" s="104"/>
      <c r="H121" s="104"/>
      <c r="I121" s="105">
        <f t="shared" si="36"/>
        <v>0</v>
      </c>
      <c r="J121" s="90">
        <f t="shared" si="29"/>
        <v>0</v>
      </c>
      <c r="K121" s="91" t="str">
        <f t="shared" si="30"/>
        <v/>
      </c>
      <c r="L121" s="104"/>
      <c r="M121" s="104"/>
      <c r="N121" s="104"/>
      <c r="O121" s="104"/>
      <c r="P121" s="90">
        <f t="shared" si="19"/>
        <v>0</v>
      </c>
      <c r="Q121" s="91" t="str">
        <f t="shared" si="20"/>
        <v/>
      </c>
      <c r="R121" s="104">
        <f t="shared" si="41"/>
        <v>0</v>
      </c>
      <c r="S121" s="104">
        <f t="shared" si="42"/>
        <v>0</v>
      </c>
      <c r="T121" s="90">
        <f t="shared" si="26"/>
        <v>0</v>
      </c>
      <c r="U121" s="90">
        <f t="shared" si="26"/>
        <v>0</v>
      </c>
      <c r="V121" s="104">
        <f t="shared" si="37"/>
        <v>0</v>
      </c>
      <c r="W121" s="91" t="str">
        <f t="shared" si="27"/>
        <v/>
      </c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</row>
    <row r="122" spans="1:196" s="4" customFormat="1" ht="80.849999999999994" hidden="1" customHeight="1" thickBot="1" x14ac:dyDescent="0.35">
      <c r="A122" s="84"/>
      <c r="B122" s="70"/>
      <c r="C122" s="107" t="s">
        <v>195</v>
      </c>
      <c r="D122" s="107" t="s">
        <v>75</v>
      </c>
      <c r="E122" s="114" t="s">
        <v>196</v>
      </c>
      <c r="F122" s="90"/>
      <c r="G122" s="90"/>
      <c r="H122" s="90"/>
      <c r="I122" s="91">
        <f t="shared" si="36"/>
        <v>0</v>
      </c>
      <c r="J122" s="90">
        <f t="shared" si="29"/>
        <v>0</v>
      </c>
      <c r="K122" s="91" t="str">
        <f t="shared" si="30"/>
        <v/>
      </c>
      <c r="L122" s="90"/>
      <c r="M122" s="90"/>
      <c r="N122" s="90"/>
      <c r="O122" s="90"/>
      <c r="P122" s="90">
        <f t="shared" si="19"/>
        <v>0</v>
      </c>
      <c r="Q122" s="91" t="str">
        <f t="shared" si="20"/>
        <v/>
      </c>
      <c r="R122" s="90">
        <f t="shared" si="41"/>
        <v>0</v>
      </c>
      <c r="S122" s="90">
        <f t="shared" si="42"/>
        <v>0</v>
      </c>
      <c r="T122" s="90">
        <f t="shared" si="26"/>
        <v>0</v>
      </c>
      <c r="U122" s="90">
        <f t="shared" si="26"/>
        <v>0</v>
      </c>
      <c r="V122" s="90">
        <f t="shared" si="37"/>
        <v>0</v>
      </c>
      <c r="W122" s="91" t="str">
        <f t="shared" si="27"/>
        <v/>
      </c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7"/>
      <c r="GF122" s="7"/>
      <c r="GG122" s="7"/>
      <c r="GH122" s="7"/>
      <c r="GI122" s="7"/>
      <c r="GJ122" s="7"/>
      <c r="GK122" s="7"/>
      <c r="GL122" s="7"/>
      <c r="GM122" s="7"/>
      <c r="GN122" s="7"/>
    </row>
    <row r="123" spans="1:196" s="4" customFormat="1" ht="36.75" customHeight="1" thickBot="1" x14ac:dyDescent="0.35">
      <c r="A123" s="84"/>
      <c r="B123" s="70"/>
      <c r="C123" s="107" t="s">
        <v>251</v>
      </c>
      <c r="D123" s="107" t="s">
        <v>75</v>
      </c>
      <c r="E123" s="114" t="s">
        <v>317</v>
      </c>
      <c r="F123" s="90"/>
      <c r="G123" s="90"/>
      <c r="H123" s="90"/>
      <c r="I123" s="91">
        <f t="shared" si="36"/>
        <v>0</v>
      </c>
      <c r="J123" s="90">
        <f t="shared" si="29"/>
        <v>0</v>
      </c>
      <c r="K123" s="91" t="str">
        <f t="shared" si="30"/>
        <v/>
      </c>
      <c r="L123" s="90">
        <v>160</v>
      </c>
      <c r="M123" s="90">
        <v>160</v>
      </c>
      <c r="N123" s="90">
        <v>160</v>
      </c>
      <c r="O123" s="90">
        <v>160</v>
      </c>
      <c r="P123" s="90">
        <f t="shared" si="19"/>
        <v>0</v>
      </c>
      <c r="Q123" s="91">
        <f t="shared" si="20"/>
        <v>1</v>
      </c>
      <c r="R123" s="90">
        <f t="shared" si="41"/>
        <v>160</v>
      </c>
      <c r="S123" s="90">
        <f t="shared" si="42"/>
        <v>160</v>
      </c>
      <c r="T123" s="90">
        <f t="shared" si="26"/>
        <v>160</v>
      </c>
      <c r="U123" s="90">
        <f t="shared" si="26"/>
        <v>160</v>
      </c>
      <c r="V123" s="90">
        <f t="shared" si="37"/>
        <v>0</v>
      </c>
      <c r="W123" s="91">
        <f t="shared" si="27"/>
        <v>1</v>
      </c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7"/>
      <c r="GF123" s="7"/>
      <c r="GG123" s="7"/>
      <c r="GH123" s="7"/>
      <c r="GI123" s="7"/>
      <c r="GJ123" s="7"/>
      <c r="GK123" s="7"/>
      <c r="GL123" s="7"/>
      <c r="GM123" s="7"/>
      <c r="GN123" s="7"/>
    </row>
    <row r="124" spans="1:196" s="30" customFormat="1" ht="80.849999999999994" hidden="1" customHeight="1" thickBot="1" x14ac:dyDescent="0.35">
      <c r="A124" s="100"/>
      <c r="B124" s="122"/>
      <c r="C124" s="110"/>
      <c r="D124" s="110"/>
      <c r="E124" s="120" t="s">
        <v>252</v>
      </c>
      <c r="F124" s="104"/>
      <c r="G124" s="104"/>
      <c r="H124" s="104"/>
      <c r="I124" s="105">
        <f t="shared" si="36"/>
        <v>0</v>
      </c>
      <c r="J124" s="90">
        <f t="shared" si="29"/>
        <v>0</v>
      </c>
      <c r="K124" s="91" t="str">
        <f t="shared" si="30"/>
        <v/>
      </c>
      <c r="L124" s="104"/>
      <c r="M124" s="104"/>
      <c r="N124" s="104"/>
      <c r="O124" s="104"/>
      <c r="P124" s="90">
        <f t="shared" si="19"/>
        <v>0</v>
      </c>
      <c r="Q124" s="91" t="str">
        <f t="shared" si="20"/>
        <v/>
      </c>
      <c r="R124" s="104">
        <f t="shared" si="41"/>
        <v>0</v>
      </c>
      <c r="S124" s="104">
        <f t="shared" si="42"/>
        <v>0</v>
      </c>
      <c r="T124" s="90">
        <f t="shared" si="26"/>
        <v>0</v>
      </c>
      <c r="U124" s="90">
        <f t="shared" si="26"/>
        <v>0</v>
      </c>
      <c r="V124" s="104">
        <f t="shared" si="37"/>
        <v>0</v>
      </c>
      <c r="W124" s="91" t="str">
        <f t="shared" si="27"/>
        <v/>
      </c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</row>
    <row r="125" spans="1:196" s="4" customFormat="1" ht="45.75" customHeight="1" thickBot="1" x14ac:dyDescent="0.35">
      <c r="A125" s="84"/>
      <c r="B125" s="70"/>
      <c r="C125" s="107" t="s">
        <v>166</v>
      </c>
      <c r="D125" s="107" t="s">
        <v>77</v>
      </c>
      <c r="E125" s="114" t="s">
        <v>167</v>
      </c>
      <c r="F125" s="90">
        <v>3517.1</v>
      </c>
      <c r="G125" s="90">
        <v>3517.1</v>
      </c>
      <c r="H125" s="90">
        <v>3396.1</v>
      </c>
      <c r="I125" s="98">
        <f t="shared" si="36"/>
        <v>3.878742387935227E-3</v>
      </c>
      <c r="J125" s="90">
        <f t="shared" si="29"/>
        <v>-121</v>
      </c>
      <c r="K125" s="91">
        <f t="shared" si="30"/>
        <v>0.96559665633618608</v>
      </c>
      <c r="L125" s="90">
        <v>1795</v>
      </c>
      <c r="M125" s="90">
        <v>1795</v>
      </c>
      <c r="N125" s="90">
        <v>1795</v>
      </c>
      <c r="O125" s="90">
        <v>1003.1</v>
      </c>
      <c r="P125" s="90">
        <f t="shared" si="19"/>
        <v>-791.9</v>
      </c>
      <c r="Q125" s="91">
        <f t="shared" si="20"/>
        <v>0.5588300835654596</v>
      </c>
      <c r="R125" s="90">
        <f t="shared" si="41"/>
        <v>5312.1</v>
      </c>
      <c r="S125" s="90">
        <f t="shared" si="42"/>
        <v>5312.1</v>
      </c>
      <c r="T125" s="90">
        <f t="shared" si="26"/>
        <v>5312.1</v>
      </c>
      <c r="U125" s="90">
        <f t="shared" si="26"/>
        <v>4399.2</v>
      </c>
      <c r="V125" s="90">
        <f t="shared" si="37"/>
        <v>-912.90000000000055</v>
      </c>
      <c r="W125" s="91">
        <f t="shared" si="27"/>
        <v>0.828147060484554</v>
      </c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7"/>
      <c r="GF125" s="7"/>
      <c r="GG125" s="7"/>
      <c r="GH125" s="7"/>
      <c r="GI125" s="7"/>
      <c r="GJ125" s="7"/>
      <c r="GK125" s="7"/>
      <c r="GL125" s="7"/>
      <c r="GM125" s="7"/>
      <c r="GN125" s="7"/>
    </row>
    <row r="126" spans="1:196" s="4" customFormat="1" ht="30.75" customHeight="1" thickBot="1" x14ac:dyDescent="0.35">
      <c r="A126" s="84"/>
      <c r="B126" s="70"/>
      <c r="C126" s="107" t="s">
        <v>223</v>
      </c>
      <c r="D126" s="107" t="s">
        <v>224</v>
      </c>
      <c r="E126" s="114" t="s">
        <v>225</v>
      </c>
      <c r="F126" s="90">
        <v>1000</v>
      </c>
      <c r="G126" s="90">
        <v>1000</v>
      </c>
      <c r="H126" s="90">
        <v>975</v>
      </c>
      <c r="I126" s="91">
        <f t="shared" si="36"/>
        <v>1.1135637431868455E-3</v>
      </c>
      <c r="J126" s="90">
        <f t="shared" si="29"/>
        <v>-25</v>
      </c>
      <c r="K126" s="91">
        <f t="shared" si="30"/>
        <v>0.97499999999999998</v>
      </c>
      <c r="L126" s="90"/>
      <c r="M126" s="90"/>
      <c r="N126" s="90"/>
      <c r="O126" s="90"/>
      <c r="P126" s="90">
        <f t="shared" si="19"/>
        <v>0</v>
      </c>
      <c r="Q126" s="91" t="str">
        <f t="shared" si="20"/>
        <v/>
      </c>
      <c r="R126" s="90">
        <f t="shared" si="41"/>
        <v>1000</v>
      </c>
      <c r="S126" s="90">
        <f t="shared" si="42"/>
        <v>1000</v>
      </c>
      <c r="T126" s="90">
        <f t="shared" si="26"/>
        <v>1000</v>
      </c>
      <c r="U126" s="90">
        <f t="shared" si="26"/>
        <v>975</v>
      </c>
      <c r="V126" s="90">
        <f>U126-T126</f>
        <v>-25</v>
      </c>
      <c r="W126" s="91">
        <f>IFERROR(100%*(U126/T126),"")</f>
        <v>0.97499999999999998</v>
      </c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7"/>
      <c r="GF126" s="7"/>
      <c r="GG126" s="7"/>
      <c r="GH126" s="7"/>
      <c r="GI126" s="7"/>
      <c r="GJ126" s="7"/>
      <c r="GK126" s="7"/>
      <c r="GL126" s="7"/>
      <c r="GM126" s="7"/>
      <c r="GN126" s="7"/>
    </row>
    <row r="127" spans="1:196" s="4" customFormat="1" ht="80.849999999999994" hidden="1" customHeight="1" thickBot="1" x14ac:dyDescent="0.35">
      <c r="A127" s="84">
        <v>21</v>
      </c>
      <c r="B127" s="70">
        <v>180404</v>
      </c>
      <c r="C127" s="107" t="s">
        <v>143</v>
      </c>
      <c r="D127" s="107" t="s">
        <v>78</v>
      </c>
      <c r="E127" s="114" t="s">
        <v>81</v>
      </c>
      <c r="F127" s="90"/>
      <c r="G127" s="90"/>
      <c r="H127" s="90"/>
      <c r="I127" s="91">
        <f t="shared" si="36"/>
        <v>0</v>
      </c>
      <c r="J127" s="90">
        <f t="shared" si="29"/>
        <v>0</v>
      </c>
      <c r="K127" s="91" t="str">
        <f t="shared" si="30"/>
        <v/>
      </c>
      <c r="L127" s="90"/>
      <c r="M127" s="90"/>
      <c r="N127" s="90"/>
      <c r="O127" s="90"/>
      <c r="P127" s="90">
        <f t="shared" si="19"/>
        <v>0</v>
      </c>
      <c r="Q127" s="91" t="str">
        <f t="shared" si="20"/>
        <v/>
      </c>
      <c r="R127" s="90">
        <f t="shared" si="41"/>
        <v>0</v>
      </c>
      <c r="S127" s="90">
        <f t="shared" si="42"/>
        <v>0</v>
      </c>
      <c r="T127" s="90">
        <f t="shared" si="26"/>
        <v>0</v>
      </c>
      <c r="U127" s="90">
        <f t="shared" si="26"/>
        <v>0</v>
      </c>
      <c r="V127" s="90">
        <f t="shared" ref="V127:V134" si="45">U127-T127</f>
        <v>0</v>
      </c>
      <c r="W127" s="91" t="str">
        <f t="shared" ref="W127:W142" si="46">IFERROR(100%*(U127/T127),"")</f>
        <v/>
      </c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7"/>
      <c r="GF127" s="7"/>
      <c r="GG127" s="7"/>
      <c r="GH127" s="7"/>
      <c r="GI127" s="7"/>
      <c r="GJ127" s="7"/>
      <c r="GK127" s="7"/>
      <c r="GL127" s="7"/>
      <c r="GM127" s="7"/>
      <c r="GN127" s="7"/>
    </row>
    <row r="128" spans="1:196" s="4" customFormat="1" ht="28.5" customHeight="1" thickBot="1" x14ac:dyDescent="0.35">
      <c r="A128" s="84"/>
      <c r="B128" s="70">
        <v>180404</v>
      </c>
      <c r="C128" s="107" t="s">
        <v>158</v>
      </c>
      <c r="D128" s="107" t="s">
        <v>79</v>
      </c>
      <c r="E128" s="114" t="s">
        <v>80</v>
      </c>
      <c r="F128" s="90">
        <v>84.9</v>
      </c>
      <c r="G128" s="90">
        <v>84.9</v>
      </c>
      <c r="H128" s="90"/>
      <c r="I128" s="91">
        <f t="shared" si="36"/>
        <v>0</v>
      </c>
      <c r="J128" s="90">
        <f t="shared" si="29"/>
        <v>-84.9</v>
      </c>
      <c r="K128" s="91">
        <f t="shared" si="30"/>
        <v>0</v>
      </c>
      <c r="L128" s="90"/>
      <c r="M128" s="90"/>
      <c r="N128" s="90"/>
      <c r="O128" s="90"/>
      <c r="P128" s="90">
        <f t="shared" si="19"/>
        <v>0</v>
      </c>
      <c r="Q128" s="91" t="str">
        <f t="shared" si="20"/>
        <v/>
      </c>
      <c r="R128" s="90">
        <f t="shared" si="41"/>
        <v>84.9</v>
      </c>
      <c r="S128" s="90">
        <f t="shared" si="42"/>
        <v>84.9</v>
      </c>
      <c r="T128" s="90">
        <f t="shared" si="26"/>
        <v>84.9</v>
      </c>
      <c r="U128" s="90">
        <f t="shared" si="26"/>
        <v>0</v>
      </c>
      <c r="V128" s="90">
        <f t="shared" si="45"/>
        <v>-84.9</v>
      </c>
      <c r="W128" s="91">
        <f t="shared" si="46"/>
        <v>0</v>
      </c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7"/>
      <c r="GF128" s="7"/>
      <c r="GG128" s="7"/>
      <c r="GH128" s="7"/>
      <c r="GI128" s="7"/>
      <c r="GJ128" s="7"/>
      <c r="GK128" s="7"/>
      <c r="GL128" s="7"/>
      <c r="GM128" s="7"/>
      <c r="GN128" s="7"/>
    </row>
    <row r="129" spans="1:196" ht="80.849999999999994" hidden="1" customHeight="1" x14ac:dyDescent="0.3">
      <c r="A129" s="84">
        <v>22</v>
      </c>
      <c r="B129" s="70"/>
      <c r="C129" s="107" t="s">
        <v>201</v>
      </c>
      <c r="D129" s="107" t="s">
        <v>75</v>
      </c>
      <c r="E129" s="114" t="s">
        <v>204</v>
      </c>
      <c r="F129" s="90"/>
      <c r="G129" s="90"/>
      <c r="H129" s="90"/>
      <c r="I129" s="91">
        <f t="shared" si="36"/>
        <v>0</v>
      </c>
      <c r="J129" s="90">
        <f t="shared" si="29"/>
        <v>0</v>
      </c>
      <c r="K129" s="91" t="str">
        <f t="shared" si="30"/>
        <v/>
      </c>
      <c r="L129" s="90"/>
      <c r="M129" s="90"/>
      <c r="N129" s="90"/>
      <c r="O129" s="90"/>
      <c r="P129" s="90">
        <f t="shared" si="19"/>
        <v>0</v>
      </c>
      <c r="Q129" s="91" t="str">
        <f t="shared" si="20"/>
        <v/>
      </c>
      <c r="R129" s="90">
        <f t="shared" si="41"/>
        <v>0</v>
      </c>
      <c r="S129" s="90">
        <f t="shared" si="42"/>
        <v>0</v>
      </c>
      <c r="T129" s="90">
        <f t="shared" si="26"/>
        <v>0</v>
      </c>
      <c r="U129" s="90">
        <f t="shared" si="26"/>
        <v>0</v>
      </c>
      <c r="V129" s="90">
        <f t="shared" si="45"/>
        <v>0</v>
      </c>
      <c r="W129" s="91" t="str">
        <f t="shared" si="46"/>
        <v/>
      </c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1:196" ht="80.849999999999994" hidden="1" customHeight="1" x14ac:dyDescent="0.3">
      <c r="A130" s="84">
        <v>24</v>
      </c>
      <c r="B130" s="70"/>
      <c r="C130" s="107" t="s">
        <v>160</v>
      </c>
      <c r="D130" s="107" t="s">
        <v>83</v>
      </c>
      <c r="E130" s="114" t="s">
        <v>161</v>
      </c>
      <c r="F130" s="90"/>
      <c r="G130" s="90"/>
      <c r="H130" s="90"/>
      <c r="I130" s="91">
        <f t="shared" si="36"/>
        <v>0</v>
      </c>
      <c r="J130" s="90">
        <f t="shared" si="29"/>
        <v>0</v>
      </c>
      <c r="K130" s="91" t="str">
        <f t="shared" si="30"/>
        <v/>
      </c>
      <c r="L130" s="90"/>
      <c r="M130" s="90"/>
      <c r="N130" s="90"/>
      <c r="O130" s="90"/>
      <c r="P130" s="90">
        <f t="shared" si="19"/>
        <v>0</v>
      </c>
      <c r="Q130" s="91" t="str">
        <f t="shared" si="20"/>
        <v/>
      </c>
      <c r="R130" s="90">
        <f t="shared" si="41"/>
        <v>0</v>
      </c>
      <c r="S130" s="90">
        <f t="shared" si="42"/>
        <v>0</v>
      </c>
      <c r="T130" s="90">
        <f t="shared" si="26"/>
        <v>0</v>
      </c>
      <c r="U130" s="90">
        <f t="shared" si="26"/>
        <v>0</v>
      </c>
      <c r="V130" s="90">
        <f t="shared" si="45"/>
        <v>0</v>
      </c>
      <c r="W130" s="91" t="str">
        <f t="shared" si="46"/>
        <v/>
      </c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1:196" s="21" customFormat="1" ht="80.849999999999994" hidden="1" customHeight="1" x14ac:dyDescent="0.3">
      <c r="A131" s="122"/>
      <c r="B131" s="101"/>
      <c r="C131" s="102"/>
      <c r="D131" s="101"/>
      <c r="E131" s="106" t="s">
        <v>193</v>
      </c>
      <c r="F131" s="133"/>
      <c r="G131" s="134"/>
      <c r="H131" s="133"/>
      <c r="I131" s="91">
        <f t="shared" si="36"/>
        <v>0</v>
      </c>
      <c r="J131" s="90">
        <f t="shared" si="29"/>
        <v>0</v>
      </c>
      <c r="K131" s="91" t="str">
        <f t="shared" si="30"/>
        <v/>
      </c>
      <c r="L131" s="104"/>
      <c r="M131" s="104"/>
      <c r="N131" s="104"/>
      <c r="O131" s="104"/>
      <c r="P131" s="90">
        <f t="shared" si="19"/>
        <v>0</v>
      </c>
      <c r="Q131" s="91" t="str">
        <f t="shared" si="20"/>
        <v/>
      </c>
      <c r="R131" s="90">
        <f t="shared" si="41"/>
        <v>0</v>
      </c>
      <c r="S131" s="90">
        <f t="shared" si="42"/>
        <v>0</v>
      </c>
      <c r="T131" s="90">
        <f t="shared" si="26"/>
        <v>0</v>
      </c>
      <c r="U131" s="90">
        <f t="shared" si="26"/>
        <v>0</v>
      </c>
      <c r="V131" s="90">
        <f t="shared" si="45"/>
        <v>0</v>
      </c>
      <c r="W131" s="91" t="str">
        <f t="shared" si="46"/>
        <v/>
      </c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</row>
    <row r="132" spans="1:196" s="21" customFormat="1" ht="80.849999999999994" hidden="1" customHeight="1" x14ac:dyDescent="0.3">
      <c r="A132" s="122"/>
      <c r="B132" s="101"/>
      <c r="C132" s="102"/>
      <c r="D132" s="101"/>
      <c r="E132" s="106" t="s">
        <v>194</v>
      </c>
      <c r="F132" s="133"/>
      <c r="G132" s="134"/>
      <c r="H132" s="133"/>
      <c r="I132" s="91">
        <f t="shared" si="36"/>
        <v>0</v>
      </c>
      <c r="J132" s="90">
        <f t="shared" si="29"/>
        <v>0</v>
      </c>
      <c r="K132" s="91" t="str">
        <f t="shared" si="30"/>
        <v/>
      </c>
      <c r="L132" s="104"/>
      <c r="M132" s="104"/>
      <c r="N132" s="104"/>
      <c r="O132" s="104"/>
      <c r="P132" s="90">
        <f t="shared" si="19"/>
        <v>0</v>
      </c>
      <c r="Q132" s="91" t="str">
        <f t="shared" si="20"/>
        <v/>
      </c>
      <c r="R132" s="90">
        <f t="shared" si="41"/>
        <v>0</v>
      </c>
      <c r="S132" s="90">
        <f t="shared" si="42"/>
        <v>0</v>
      </c>
      <c r="T132" s="90">
        <f t="shared" si="26"/>
        <v>0</v>
      </c>
      <c r="U132" s="90">
        <f t="shared" si="26"/>
        <v>0</v>
      </c>
      <c r="V132" s="90">
        <f t="shared" si="45"/>
        <v>0</v>
      </c>
      <c r="W132" s="91" t="str">
        <f t="shared" si="46"/>
        <v/>
      </c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</row>
    <row r="133" spans="1:196" ht="80.849999999999994" hidden="1" customHeight="1" x14ac:dyDescent="0.3">
      <c r="A133" s="84">
        <v>25</v>
      </c>
      <c r="B133" s="70"/>
      <c r="C133" s="107" t="s">
        <v>184</v>
      </c>
      <c r="D133" s="107" t="s">
        <v>82</v>
      </c>
      <c r="E133" s="114" t="s">
        <v>185</v>
      </c>
      <c r="F133" s="90"/>
      <c r="G133" s="90"/>
      <c r="H133" s="90"/>
      <c r="I133" s="91">
        <f t="shared" si="36"/>
        <v>0</v>
      </c>
      <c r="J133" s="90">
        <f t="shared" si="29"/>
        <v>0</v>
      </c>
      <c r="K133" s="91" t="str">
        <f t="shared" si="30"/>
        <v/>
      </c>
      <c r="L133" s="90"/>
      <c r="M133" s="90"/>
      <c r="N133" s="90"/>
      <c r="O133" s="90"/>
      <c r="P133" s="90">
        <f t="shared" si="19"/>
        <v>0</v>
      </c>
      <c r="Q133" s="91" t="str">
        <f t="shared" si="20"/>
        <v/>
      </c>
      <c r="R133" s="90">
        <f t="shared" si="41"/>
        <v>0</v>
      </c>
      <c r="S133" s="90">
        <f t="shared" si="42"/>
        <v>0</v>
      </c>
      <c r="T133" s="90">
        <f t="shared" si="26"/>
        <v>0</v>
      </c>
      <c r="U133" s="90">
        <f t="shared" si="26"/>
        <v>0</v>
      </c>
      <c r="V133" s="90">
        <f t="shared" si="45"/>
        <v>0</v>
      </c>
      <c r="W133" s="91" t="str">
        <f t="shared" si="46"/>
        <v/>
      </c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1:196" ht="80.849999999999994" hidden="1" customHeight="1" x14ac:dyDescent="0.3">
      <c r="A134" s="84"/>
      <c r="B134" s="70"/>
      <c r="C134" s="107" t="s">
        <v>203</v>
      </c>
      <c r="D134" s="107" t="s">
        <v>75</v>
      </c>
      <c r="E134" s="114" t="s">
        <v>159</v>
      </c>
      <c r="F134" s="90"/>
      <c r="G134" s="90"/>
      <c r="H134" s="90"/>
      <c r="I134" s="91">
        <f t="shared" si="36"/>
        <v>0</v>
      </c>
      <c r="J134" s="90">
        <f t="shared" si="29"/>
        <v>0</v>
      </c>
      <c r="K134" s="91" t="str">
        <f t="shared" si="30"/>
        <v/>
      </c>
      <c r="L134" s="90"/>
      <c r="M134" s="90"/>
      <c r="N134" s="90"/>
      <c r="O134" s="90"/>
      <c r="P134" s="90">
        <f t="shared" si="19"/>
        <v>0</v>
      </c>
      <c r="Q134" s="91" t="str">
        <f t="shared" si="20"/>
        <v/>
      </c>
      <c r="R134" s="90">
        <f t="shared" si="41"/>
        <v>0</v>
      </c>
      <c r="S134" s="90">
        <f t="shared" si="42"/>
        <v>0</v>
      </c>
      <c r="T134" s="90">
        <f t="shared" si="26"/>
        <v>0</v>
      </c>
      <c r="U134" s="90">
        <f t="shared" si="26"/>
        <v>0</v>
      </c>
      <c r="V134" s="90">
        <f t="shared" si="45"/>
        <v>0</v>
      </c>
      <c r="W134" s="91" t="str">
        <f t="shared" si="46"/>
        <v/>
      </c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1:196" ht="80.849999999999994" hidden="1" customHeight="1" x14ac:dyDescent="0.3">
      <c r="A135" s="84">
        <v>24</v>
      </c>
      <c r="B135" s="70"/>
      <c r="C135" s="107" t="s">
        <v>160</v>
      </c>
      <c r="D135" s="107" t="s">
        <v>83</v>
      </c>
      <c r="E135" s="114" t="s">
        <v>161</v>
      </c>
      <c r="F135" s="90"/>
      <c r="G135" s="90"/>
      <c r="H135" s="90"/>
      <c r="I135" s="91">
        <f t="shared" si="36"/>
        <v>0</v>
      </c>
      <c r="J135" s="90">
        <f t="shared" si="29"/>
        <v>0</v>
      </c>
      <c r="K135" s="91" t="str">
        <f t="shared" si="30"/>
        <v/>
      </c>
      <c r="L135" s="90"/>
      <c r="M135" s="90"/>
      <c r="N135" s="90"/>
      <c r="O135" s="90"/>
      <c r="P135" s="90">
        <f t="shared" si="19"/>
        <v>0</v>
      </c>
      <c r="Q135" s="91" t="str">
        <f t="shared" si="20"/>
        <v/>
      </c>
      <c r="R135" s="90">
        <f t="shared" si="41"/>
        <v>0</v>
      </c>
      <c r="S135" s="90">
        <f t="shared" si="42"/>
        <v>0</v>
      </c>
      <c r="T135" s="90">
        <f t="shared" si="26"/>
        <v>0</v>
      </c>
      <c r="U135" s="90">
        <f t="shared" si="26"/>
        <v>0</v>
      </c>
      <c r="V135" s="90">
        <f t="shared" si="37"/>
        <v>0</v>
      </c>
      <c r="W135" s="91" t="str">
        <f t="shared" si="46"/>
        <v/>
      </c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1:196" s="30" customFormat="1" ht="80.849999999999994" hidden="1" customHeight="1" thickBot="1" x14ac:dyDescent="0.35">
      <c r="A136" s="100"/>
      <c r="B136" s="122"/>
      <c r="C136" s="110"/>
      <c r="D136" s="110"/>
      <c r="E136" s="120" t="s">
        <v>216</v>
      </c>
      <c r="F136" s="104"/>
      <c r="G136" s="104"/>
      <c r="H136" s="104"/>
      <c r="I136" s="91">
        <f t="shared" si="36"/>
        <v>0</v>
      </c>
      <c r="J136" s="90">
        <f t="shared" si="29"/>
        <v>0</v>
      </c>
      <c r="K136" s="91" t="str">
        <f t="shared" si="30"/>
        <v/>
      </c>
      <c r="L136" s="104"/>
      <c r="M136" s="104"/>
      <c r="N136" s="104"/>
      <c r="O136" s="104"/>
      <c r="P136" s="90">
        <f t="shared" si="19"/>
        <v>0</v>
      </c>
      <c r="Q136" s="91" t="str">
        <f t="shared" si="20"/>
        <v/>
      </c>
      <c r="R136" s="90">
        <f t="shared" si="41"/>
        <v>0</v>
      </c>
      <c r="S136" s="90">
        <f t="shared" si="42"/>
        <v>0</v>
      </c>
      <c r="T136" s="90">
        <f t="shared" si="26"/>
        <v>0</v>
      </c>
      <c r="U136" s="90">
        <f t="shared" si="26"/>
        <v>0</v>
      </c>
      <c r="V136" s="90">
        <f t="shared" si="37"/>
        <v>0</v>
      </c>
      <c r="W136" s="91" t="str">
        <f t="shared" si="46"/>
        <v/>
      </c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29"/>
      <c r="GF136" s="29"/>
      <c r="GG136" s="29"/>
      <c r="GH136" s="29"/>
      <c r="GI136" s="29"/>
      <c r="GJ136" s="29"/>
      <c r="GK136" s="29"/>
      <c r="GL136" s="29"/>
      <c r="GM136" s="29"/>
      <c r="GN136" s="29"/>
    </row>
    <row r="137" spans="1:196" s="30" customFormat="1" ht="80.849999999999994" hidden="1" customHeight="1" thickBot="1" x14ac:dyDescent="0.35">
      <c r="A137" s="100"/>
      <c r="B137" s="122"/>
      <c r="C137" s="110"/>
      <c r="D137" s="110"/>
      <c r="E137" s="120" t="s">
        <v>217</v>
      </c>
      <c r="F137" s="104"/>
      <c r="G137" s="104"/>
      <c r="H137" s="104"/>
      <c r="I137" s="91">
        <f t="shared" si="36"/>
        <v>0</v>
      </c>
      <c r="J137" s="90">
        <f t="shared" si="29"/>
        <v>0</v>
      </c>
      <c r="K137" s="91" t="str">
        <f t="shared" si="30"/>
        <v/>
      </c>
      <c r="L137" s="104"/>
      <c r="M137" s="104"/>
      <c r="N137" s="104"/>
      <c r="O137" s="104"/>
      <c r="P137" s="90">
        <f t="shared" si="19"/>
        <v>0</v>
      </c>
      <c r="Q137" s="91" t="str">
        <f t="shared" si="20"/>
        <v/>
      </c>
      <c r="R137" s="90">
        <f t="shared" si="41"/>
        <v>0</v>
      </c>
      <c r="S137" s="90">
        <f t="shared" si="42"/>
        <v>0</v>
      </c>
      <c r="T137" s="90">
        <f t="shared" si="26"/>
        <v>0</v>
      </c>
      <c r="U137" s="90">
        <f t="shared" si="26"/>
        <v>0</v>
      </c>
      <c r="V137" s="90">
        <f t="shared" si="37"/>
        <v>0</v>
      </c>
      <c r="W137" s="91" t="str">
        <f t="shared" si="46"/>
        <v/>
      </c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29"/>
      <c r="GF137" s="29"/>
      <c r="GG137" s="29"/>
      <c r="GH137" s="29"/>
      <c r="GI137" s="29"/>
      <c r="GJ137" s="29"/>
      <c r="GK137" s="29"/>
      <c r="GL137" s="29"/>
      <c r="GM137" s="29"/>
      <c r="GN137" s="29"/>
    </row>
    <row r="138" spans="1:196" ht="80.849999999999994" hidden="1" customHeight="1" x14ac:dyDescent="0.3">
      <c r="A138" s="84">
        <v>25</v>
      </c>
      <c r="B138" s="70"/>
      <c r="C138" s="107" t="s">
        <v>184</v>
      </c>
      <c r="D138" s="107" t="s">
        <v>82</v>
      </c>
      <c r="E138" s="114" t="s">
        <v>185</v>
      </c>
      <c r="F138" s="90"/>
      <c r="G138" s="90"/>
      <c r="H138" s="90"/>
      <c r="I138" s="91">
        <f t="shared" si="36"/>
        <v>0</v>
      </c>
      <c r="J138" s="90">
        <f t="shared" si="29"/>
        <v>0</v>
      </c>
      <c r="K138" s="91" t="str">
        <f t="shared" si="30"/>
        <v/>
      </c>
      <c r="L138" s="90"/>
      <c r="M138" s="90"/>
      <c r="N138" s="90"/>
      <c r="O138" s="90"/>
      <c r="P138" s="90">
        <f t="shared" si="19"/>
        <v>0</v>
      </c>
      <c r="Q138" s="91" t="str">
        <f t="shared" si="20"/>
        <v/>
      </c>
      <c r="R138" s="90">
        <f t="shared" si="41"/>
        <v>0</v>
      </c>
      <c r="S138" s="90">
        <f t="shared" si="42"/>
        <v>0</v>
      </c>
      <c r="T138" s="90">
        <f t="shared" si="26"/>
        <v>0</v>
      </c>
      <c r="U138" s="90">
        <f t="shared" si="26"/>
        <v>0</v>
      </c>
      <c r="V138" s="90">
        <f t="shared" si="37"/>
        <v>0</v>
      </c>
      <c r="W138" s="91" t="str">
        <f t="shared" si="46"/>
        <v/>
      </c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1:196" s="4" customFormat="1" ht="80.849999999999994" hidden="1" customHeight="1" thickBot="1" x14ac:dyDescent="0.35">
      <c r="A139" s="84"/>
      <c r="B139" s="70"/>
      <c r="C139" s="107" t="s">
        <v>262</v>
      </c>
      <c r="D139" s="107" t="s">
        <v>224</v>
      </c>
      <c r="E139" s="114" t="s">
        <v>263</v>
      </c>
      <c r="F139" s="90"/>
      <c r="G139" s="90"/>
      <c r="H139" s="90"/>
      <c r="I139" s="91">
        <f t="shared" si="36"/>
        <v>0</v>
      </c>
      <c r="J139" s="90">
        <f t="shared" si="29"/>
        <v>0</v>
      </c>
      <c r="K139" s="91" t="str">
        <f t="shared" si="30"/>
        <v/>
      </c>
      <c r="L139" s="90"/>
      <c r="M139" s="90"/>
      <c r="N139" s="90"/>
      <c r="O139" s="90"/>
      <c r="P139" s="90">
        <f t="shared" ref="P139:P203" si="47">O139-N139</f>
        <v>0</v>
      </c>
      <c r="Q139" s="91" t="str">
        <f t="shared" ref="Q139:Q203" si="48">IFERROR(100%*(O139/N139),"")</f>
        <v/>
      </c>
      <c r="R139" s="90">
        <f t="shared" si="41"/>
        <v>0</v>
      </c>
      <c r="S139" s="90">
        <f t="shared" si="42"/>
        <v>0</v>
      </c>
      <c r="T139" s="90">
        <f t="shared" si="26"/>
        <v>0</v>
      </c>
      <c r="U139" s="90">
        <f t="shared" si="26"/>
        <v>0</v>
      </c>
      <c r="V139" s="90">
        <f t="shared" si="37"/>
        <v>0</v>
      </c>
      <c r="W139" s="91" t="str">
        <f t="shared" si="46"/>
        <v/>
      </c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7"/>
      <c r="GF139" s="7"/>
      <c r="GG139" s="7"/>
      <c r="GH139" s="7"/>
      <c r="GI139" s="7"/>
      <c r="GJ139" s="7"/>
      <c r="GK139" s="7"/>
      <c r="GL139" s="7"/>
      <c r="GM139" s="7"/>
      <c r="GN139" s="7"/>
    </row>
    <row r="140" spans="1:196" s="30" customFormat="1" ht="80.849999999999994" hidden="1" customHeight="1" thickBot="1" x14ac:dyDescent="0.35">
      <c r="A140" s="100"/>
      <c r="B140" s="122"/>
      <c r="C140" s="110"/>
      <c r="D140" s="110"/>
      <c r="E140" s="120" t="s">
        <v>268</v>
      </c>
      <c r="F140" s="104"/>
      <c r="G140" s="104"/>
      <c r="H140" s="104"/>
      <c r="I140" s="91">
        <f t="shared" si="36"/>
        <v>0</v>
      </c>
      <c r="J140" s="90">
        <f t="shared" si="29"/>
        <v>0</v>
      </c>
      <c r="K140" s="91" t="str">
        <f t="shared" si="30"/>
        <v/>
      </c>
      <c r="L140" s="125"/>
      <c r="M140" s="125"/>
      <c r="N140" s="125"/>
      <c r="O140" s="125"/>
      <c r="P140" s="90">
        <f t="shared" si="47"/>
        <v>0</v>
      </c>
      <c r="Q140" s="91" t="str">
        <f t="shared" si="48"/>
        <v/>
      </c>
      <c r="R140" s="90">
        <f t="shared" si="41"/>
        <v>0</v>
      </c>
      <c r="S140" s="90">
        <f t="shared" si="42"/>
        <v>0</v>
      </c>
      <c r="T140" s="90">
        <f t="shared" si="26"/>
        <v>0</v>
      </c>
      <c r="U140" s="90">
        <f t="shared" si="26"/>
        <v>0</v>
      </c>
      <c r="V140" s="90">
        <f t="shared" si="37"/>
        <v>0</v>
      </c>
      <c r="W140" s="91" t="str">
        <f t="shared" si="46"/>
        <v/>
      </c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29"/>
      <c r="GF140" s="29"/>
      <c r="GG140" s="29"/>
      <c r="GH140" s="29"/>
      <c r="GI140" s="29"/>
      <c r="GJ140" s="29"/>
      <c r="GK140" s="29"/>
      <c r="GL140" s="29"/>
      <c r="GM140" s="29"/>
      <c r="GN140" s="29"/>
    </row>
    <row r="141" spans="1:196" s="4" customFormat="1" ht="80.849999999999994" hidden="1" customHeight="1" thickBot="1" x14ac:dyDescent="0.35">
      <c r="A141" s="84"/>
      <c r="B141" s="70"/>
      <c r="C141" s="107" t="s">
        <v>239</v>
      </c>
      <c r="D141" s="107" t="s">
        <v>75</v>
      </c>
      <c r="E141" s="114" t="s">
        <v>240</v>
      </c>
      <c r="F141" s="90"/>
      <c r="G141" s="90"/>
      <c r="H141" s="90"/>
      <c r="I141" s="91">
        <f t="shared" si="36"/>
        <v>0</v>
      </c>
      <c r="J141" s="90">
        <f t="shared" si="29"/>
        <v>0</v>
      </c>
      <c r="K141" s="91" t="str">
        <f t="shared" si="30"/>
        <v/>
      </c>
      <c r="L141" s="90"/>
      <c r="M141" s="90"/>
      <c r="N141" s="90"/>
      <c r="O141" s="90"/>
      <c r="P141" s="90">
        <f t="shared" si="47"/>
        <v>0</v>
      </c>
      <c r="Q141" s="91" t="str">
        <f t="shared" si="48"/>
        <v/>
      </c>
      <c r="R141" s="90">
        <f t="shared" si="41"/>
        <v>0</v>
      </c>
      <c r="S141" s="90">
        <f t="shared" si="42"/>
        <v>0</v>
      </c>
      <c r="T141" s="90">
        <f t="shared" si="26"/>
        <v>0</v>
      </c>
      <c r="U141" s="90">
        <f t="shared" si="26"/>
        <v>0</v>
      </c>
      <c r="V141" s="90">
        <f t="shared" si="37"/>
        <v>0</v>
      </c>
      <c r="W141" s="91" t="str">
        <f t="shared" si="46"/>
        <v/>
      </c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7"/>
      <c r="GF141" s="7"/>
      <c r="GG141" s="7"/>
      <c r="GH141" s="7"/>
      <c r="GI141" s="7"/>
      <c r="GJ141" s="7"/>
      <c r="GK141" s="7"/>
      <c r="GL141" s="7"/>
      <c r="GM141" s="7"/>
      <c r="GN141" s="7"/>
    </row>
    <row r="142" spans="1:196" s="4" customFormat="1" ht="32.65" customHeight="1" thickBot="1" x14ac:dyDescent="0.35">
      <c r="A142" s="84"/>
      <c r="B142" s="70"/>
      <c r="C142" s="107" t="s">
        <v>203</v>
      </c>
      <c r="D142" s="107" t="s">
        <v>75</v>
      </c>
      <c r="E142" s="114" t="s">
        <v>159</v>
      </c>
      <c r="F142" s="90">
        <v>89.6</v>
      </c>
      <c r="G142" s="90">
        <v>89.6</v>
      </c>
      <c r="H142" s="90">
        <v>86</v>
      </c>
      <c r="I142" s="98">
        <f t="shared" si="36"/>
        <v>9.8222032732378178E-5</v>
      </c>
      <c r="J142" s="90">
        <f t="shared" si="29"/>
        <v>-3.5999999999999943</v>
      </c>
      <c r="K142" s="91">
        <f t="shared" si="30"/>
        <v>0.9598214285714286</v>
      </c>
      <c r="L142" s="90"/>
      <c r="M142" s="90"/>
      <c r="N142" s="90"/>
      <c r="O142" s="90"/>
      <c r="P142" s="90">
        <f t="shared" si="47"/>
        <v>0</v>
      </c>
      <c r="Q142" s="91" t="str">
        <f t="shared" si="48"/>
        <v/>
      </c>
      <c r="R142" s="90">
        <f t="shared" si="41"/>
        <v>89.6</v>
      </c>
      <c r="S142" s="90">
        <f t="shared" si="42"/>
        <v>89.6</v>
      </c>
      <c r="T142" s="90">
        <f t="shared" si="26"/>
        <v>89.6</v>
      </c>
      <c r="U142" s="90">
        <f t="shared" si="26"/>
        <v>86</v>
      </c>
      <c r="V142" s="90">
        <f t="shared" si="37"/>
        <v>-3.5999999999999943</v>
      </c>
      <c r="W142" s="91">
        <f t="shared" si="46"/>
        <v>0.9598214285714286</v>
      </c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7"/>
      <c r="GF142" s="7"/>
      <c r="GG142" s="7"/>
      <c r="GH142" s="7"/>
      <c r="GI142" s="7"/>
      <c r="GJ142" s="7"/>
      <c r="GK142" s="7"/>
      <c r="GL142" s="7"/>
      <c r="GM142" s="7"/>
      <c r="GN142" s="7"/>
    </row>
    <row r="143" spans="1:196" s="4" customFormat="1" ht="28.5" customHeight="1" thickBot="1" x14ac:dyDescent="0.35">
      <c r="A143" s="84"/>
      <c r="B143" s="70"/>
      <c r="C143" s="107" t="s">
        <v>297</v>
      </c>
      <c r="D143" s="107" t="s">
        <v>75</v>
      </c>
      <c r="E143" s="114" t="s">
        <v>298</v>
      </c>
      <c r="F143" s="90">
        <v>2297.3000000000002</v>
      </c>
      <c r="G143" s="90">
        <v>2297.3000000000002</v>
      </c>
      <c r="H143" s="90">
        <v>2020.5</v>
      </c>
      <c r="I143" s="91">
        <f t="shared" si="36"/>
        <v>2.3076467108810476E-3</v>
      </c>
      <c r="J143" s="90">
        <f t="shared" si="29"/>
        <v>-276.80000000000018</v>
      </c>
      <c r="K143" s="91">
        <f t="shared" si="30"/>
        <v>0.87951072998737645</v>
      </c>
      <c r="L143" s="90"/>
      <c r="M143" s="90">
        <v>212.4</v>
      </c>
      <c r="N143" s="90">
        <v>212.4</v>
      </c>
      <c r="O143" s="90">
        <v>212.4</v>
      </c>
      <c r="P143" s="90">
        <f t="shared" si="47"/>
        <v>0</v>
      </c>
      <c r="Q143" s="91">
        <f t="shared" si="48"/>
        <v>1</v>
      </c>
      <c r="R143" s="90">
        <f t="shared" si="41"/>
        <v>2297.3000000000002</v>
      </c>
      <c r="S143" s="90">
        <f t="shared" si="42"/>
        <v>2509.7000000000003</v>
      </c>
      <c r="T143" s="90">
        <f t="shared" si="42"/>
        <v>2509.7000000000003</v>
      </c>
      <c r="U143" s="90">
        <f t="shared" si="42"/>
        <v>2232.9</v>
      </c>
      <c r="V143" s="90">
        <f>U143-T143</f>
        <v>-276.80000000000018</v>
      </c>
      <c r="W143" s="91">
        <f>IFERROR(100%*(U143/T143),"")</f>
        <v>0.88970793321910979</v>
      </c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7"/>
      <c r="GF143" s="7"/>
      <c r="GG143" s="7"/>
      <c r="GH143" s="7"/>
      <c r="GI143" s="7"/>
      <c r="GJ143" s="7"/>
      <c r="GK143" s="7"/>
      <c r="GL143" s="7"/>
      <c r="GM143" s="7"/>
      <c r="GN143" s="7"/>
    </row>
    <row r="144" spans="1:196" s="4" customFormat="1" ht="23.85" customHeight="1" thickBot="1" x14ac:dyDescent="0.35">
      <c r="A144" s="79">
        <v>12</v>
      </c>
      <c r="B144" s="80" t="s">
        <v>30</v>
      </c>
      <c r="C144" s="80" t="s">
        <v>255</v>
      </c>
      <c r="D144" s="80"/>
      <c r="E144" s="81" t="s">
        <v>256</v>
      </c>
      <c r="F144" s="82">
        <f>SUM(F145:F154)</f>
        <v>29032.5</v>
      </c>
      <c r="G144" s="82">
        <f t="shared" ref="G144" si="49">SUM(G145:G154)</f>
        <v>29032.6</v>
      </c>
      <c r="H144" s="82">
        <f>SUM(H145:H154)</f>
        <v>6009.4</v>
      </c>
      <c r="I144" s="83">
        <f t="shared" si="36"/>
        <v>6.863435854673877E-3</v>
      </c>
      <c r="J144" s="82">
        <f t="shared" si="29"/>
        <v>-23023.199999999997</v>
      </c>
      <c r="K144" s="83">
        <f t="shared" si="30"/>
        <v>0.20698800658570021</v>
      </c>
      <c r="L144" s="82">
        <f>SUM(L145:L154)</f>
        <v>13074</v>
      </c>
      <c r="M144" s="82">
        <f t="shared" ref="M144:O144" si="50">SUM(M145:M154)</f>
        <v>13074</v>
      </c>
      <c r="N144" s="82">
        <f t="shared" si="50"/>
        <v>13074</v>
      </c>
      <c r="O144" s="82">
        <f t="shared" si="50"/>
        <v>10813.9</v>
      </c>
      <c r="P144" s="82">
        <f t="shared" si="47"/>
        <v>-2260.1000000000004</v>
      </c>
      <c r="Q144" s="83">
        <f t="shared" si="48"/>
        <v>0.82713018204069144</v>
      </c>
      <c r="R144" s="82">
        <f>SUM(R145:R154)</f>
        <v>42106.5</v>
      </c>
      <c r="S144" s="82">
        <f>SUM(S145:S154)</f>
        <v>42106.5</v>
      </c>
      <c r="T144" s="82">
        <f t="shared" ref="T144:U207" si="51">SUM(G144,N144)</f>
        <v>42106.6</v>
      </c>
      <c r="U144" s="82">
        <f t="shared" ref="U144" si="52">SUM(U145:U154)</f>
        <v>16823.3</v>
      </c>
      <c r="V144" s="82">
        <f t="shared" ref="V144:V150" si="53">U144-T144</f>
        <v>-25283.3</v>
      </c>
      <c r="W144" s="83">
        <f t="shared" ref="W144:W231" si="54">IFERROR(100%*(U144/T144),"")</f>
        <v>0.39954068958310573</v>
      </c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7"/>
      <c r="GF144" s="7"/>
      <c r="GG144" s="7"/>
      <c r="GH144" s="7"/>
      <c r="GI144" s="7"/>
      <c r="GJ144" s="7"/>
      <c r="GK144" s="7"/>
      <c r="GL144" s="7"/>
      <c r="GM144" s="7"/>
      <c r="GN144" s="7"/>
    </row>
    <row r="145" spans="1:196" ht="42.6" customHeight="1" x14ac:dyDescent="0.3">
      <c r="A145" s="84"/>
      <c r="B145" s="70"/>
      <c r="C145" s="107" t="s">
        <v>160</v>
      </c>
      <c r="D145" s="107" t="s">
        <v>83</v>
      </c>
      <c r="E145" s="114" t="s">
        <v>161</v>
      </c>
      <c r="F145" s="90">
        <v>1405.7</v>
      </c>
      <c r="G145" s="90">
        <v>1405.7</v>
      </c>
      <c r="H145" s="90">
        <v>1330.8</v>
      </c>
      <c r="I145" s="98">
        <f t="shared" si="36"/>
        <v>1.5199288507005684E-3</v>
      </c>
      <c r="J145" s="90">
        <f t="shared" si="29"/>
        <v>-74.900000000000091</v>
      </c>
      <c r="K145" s="91">
        <f t="shared" si="30"/>
        <v>0.94671693818026603</v>
      </c>
      <c r="L145" s="90">
        <v>2179.9</v>
      </c>
      <c r="M145" s="90">
        <v>2179.9</v>
      </c>
      <c r="N145" s="90">
        <v>2179.9</v>
      </c>
      <c r="O145" s="90">
        <v>419.2</v>
      </c>
      <c r="P145" s="90">
        <f t="shared" si="47"/>
        <v>-1760.7</v>
      </c>
      <c r="Q145" s="91">
        <f t="shared" si="48"/>
        <v>0.19230239919262351</v>
      </c>
      <c r="R145" s="90">
        <f t="shared" ref="R145:S180" si="55">SUM(F145,L145)</f>
        <v>3585.6000000000004</v>
      </c>
      <c r="S145" s="90">
        <f t="shared" ref="S145:S173" si="56">SUM(F145,M145)</f>
        <v>3585.6000000000004</v>
      </c>
      <c r="T145" s="90">
        <f t="shared" si="51"/>
        <v>3585.6000000000004</v>
      </c>
      <c r="U145" s="90">
        <f t="shared" si="51"/>
        <v>1750</v>
      </c>
      <c r="V145" s="90">
        <f t="shared" si="53"/>
        <v>-1835.6000000000004</v>
      </c>
      <c r="W145" s="91">
        <f t="shared" si="54"/>
        <v>0.48806336456938859</v>
      </c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1:196" ht="80.849999999999994" hidden="1" customHeight="1" x14ac:dyDescent="0.3">
      <c r="A146" s="84"/>
      <c r="B146" s="70"/>
      <c r="C146" s="107" t="s">
        <v>282</v>
      </c>
      <c r="D146" s="107" t="s">
        <v>82</v>
      </c>
      <c r="E146" s="114" t="s">
        <v>285</v>
      </c>
      <c r="F146" s="90"/>
      <c r="G146" s="90"/>
      <c r="H146" s="90"/>
      <c r="I146" s="91">
        <f t="shared" si="36"/>
        <v>0</v>
      </c>
      <c r="J146" s="90">
        <f t="shared" ref="J146:J231" si="57">H146-G146</f>
        <v>0</v>
      </c>
      <c r="K146" s="91" t="str">
        <f t="shared" si="30"/>
        <v/>
      </c>
      <c r="L146" s="90"/>
      <c r="M146" s="90"/>
      <c r="N146" s="90"/>
      <c r="O146" s="90"/>
      <c r="P146" s="90">
        <f t="shared" si="47"/>
        <v>0</v>
      </c>
      <c r="Q146" s="91" t="str">
        <f t="shared" si="48"/>
        <v/>
      </c>
      <c r="R146" s="90">
        <f t="shared" si="55"/>
        <v>0</v>
      </c>
      <c r="S146" s="90">
        <f t="shared" si="56"/>
        <v>0</v>
      </c>
      <c r="T146" s="90">
        <f t="shared" si="51"/>
        <v>0</v>
      </c>
      <c r="U146" s="90">
        <f t="shared" si="51"/>
        <v>0</v>
      </c>
      <c r="V146" s="90">
        <f t="shared" si="53"/>
        <v>0</v>
      </c>
      <c r="W146" s="91" t="str">
        <f t="shared" si="54"/>
        <v/>
      </c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1:196" ht="33.950000000000003" hidden="1" customHeight="1" x14ac:dyDescent="0.3">
      <c r="A147" s="84"/>
      <c r="B147" s="70"/>
      <c r="C147" s="107" t="s">
        <v>283</v>
      </c>
      <c r="D147" s="107" t="s">
        <v>82</v>
      </c>
      <c r="E147" s="114" t="s">
        <v>286</v>
      </c>
      <c r="F147" s="90">
        <v>1000</v>
      </c>
      <c r="G147" s="90">
        <v>1000</v>
      </c>
      <c r="H147" s="90">
        <v>983.1</v>
      </c>
      <c r="I147" s="91">
        <f t="shared" si="36"/>
        <v>1.122814888130244E-3</v>
      </c>
      <c r="J147" s="90">
        <f t="shared" si="57"/>
        <v>-16.899999999999977</v>
      </c>
      <c r="K147" s="91">
        <f t="shared" si="30"/>
        <v>0.98309999999999997</v>
      </c>
      <c r="L147" s="90"/>
      <c r="M147" s="90"/>
      <c r="N147" s="90"/>
      <c r="O147" s="90"/>
      <c r="P147" s="90">
        <f t="shared" si="47"/>
        <v>0</v>
      </c>
      <c r="Q147" s="91" t="str">
        <f t="shared" si="48"/>
        <v/>
      </c>
      <c r="R147" s="90">
        <f t="shared" si="55"/>
        <v>1000</v>
      </c>
      <c r="S147" s="90">
        <f t="shared" si="56"/>
        <v>1000</v>
      </c>
      <c r="T147" s="90">
        <f t="shared" si="51"/>
        <v>1000</v>
      </c>
      <c r="U147" s="90">
        <f t="shared" si="51"/>
        <v>983.1</v>
      </c>
      <c r="V147" s="90">
        <f t="shared" si="53"/>
        <v>-16.899999999999977</v>
      </c>
      <c r="W147" s="91">
        <f t="shared" si="54"/>
        <v>0.98309999999999997</v>
      </c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1:196" ht="30.75" customHeight="1" x14ac:dyDescent="0.3">
      <c r="A148" s="84"/>
      <c r="B148" s="70"/>
      <c r="C148" s="107" t="s">
        <v>184</v>
      </c>
      <c r="D148" s="107" t="s">
        <v>82</v>
      </c>
      <c r="E148" s="114" t="s">
        <v>185</v>
      </c>
      <c r="F148" s="90">
        <v>150</v>
      </c>
      <c r="G148" s="90">
        <v>150</v>
      </c>
      <c r="H148" s="90">
        <v>150</v>
      </c>
      <c r="I148" s="109">
        <f t="shared" si="36"/>
        <v>1.7131749895182239E-4</v>
      </c>
      <c r="J148" s="90">
        <f t="shared" si="57"/>
        <v>0</v>
      </c>
      <c r="K148" s="91">
        <f t="shared" si="30"/>
        <v>1</v>
      </c>
      <c r="L148" s="90"/>
      <c r="M148" s="90"/>
      <c r="N148" s="90"/>
      <c r="O148" s="90"/>
      <c r="P148" s="90">
        <f t="shared" si="47"/>
        <v>0</v>
      </c>
      <c r="Q148" s="91" t="str">
        <f t="shared" si="48"/>
        <v/>
      </c>
      <c r="R148" s="90">
        <f t="shared" si="55"/>
        <v>150</v>
      </c>
      <c r="S148" s="90">
        <f t="shared" si="56"/>
        <v>150</v>
      </c>
      <c r="T148" s="90">
        <f t="shared" si="51"/>
        <v>150</v>
      </c>
      <c r="U148" s="90">
        <f t="shared" si="51"/>
        <v>150</v>
      </c>
      <c r="V148" s="90">
        <f t="shared" si="53"/>
        <v>0</v>
      </c>
      <c r="W148" s="91">
        <f t="shared" si="54"/>
        <v>1</v>
      </c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1:196" ht="30.75" hidden="1" customHeight="1" x14ac:dyDescent="0.3">
      <c r="A149" s="84"/>
      <c r="B149" s="70"/>
      <c r="C149" s="107" t="s">
        <v>284</v>
      </c>
      <c r="D149" s="107" t="s">
        <v>82</v>
      </c>
      <c r="E149" s="114" t="s">
        <v>287</v>
      </c>
      <c r="F149" s="90">
        <v>4475.2</v>
      </c>
      <c r="G149" s="90">
        <v>4475.3</v>
      </c>
      <c r="H149" s="90">
        <v>3545.5</v>
      </c>
      <c r="I149" s="98">
        <f t="shared" si="36"/>
        <v>4.0493746168912426E-3</v>
      </c>
      <c r="J149" s="90">
        <f t="shared" si="57"/>
        <v>-929.80000000000018</v>
      </c>
      <c r="K149" s="91">
        <f t="shared" si="30"/>
        <v>0.79223739190668774</v>
      </c>
      <c r="L149" s="90">
        <v>9679.9</v>
      </c>
      <c r="M149" s="90">
        <v>9679.9</v>
      </c>
      <c r="N149" s="90">
        <v>9679.9</v>
      </c>
      <c r="O149" s="90">
        <v>9379.9</v>
      </c>
      <c r="P149" s="90">
        <f t="shared" si="47"/>
        <v>-300</v>
      </c>
      <c r="Q149" s="91">
        <f t="shared" si="48"/>
        <v>0.96900794429694526</v>
      </c>
      <c r="R149" s="90">
        <f t="shared" si="55"/>
        <v>14155.099999999999</v>
      </c>
      <c r="S149" s="90">
        <f t="shared" si="56"/>
        <v>14155.099999999999</v>
      </c>
      <c r="T149" s="90">
        <f t="shared" si="51"/>
        <v>14155.2</v>
      </c>
      <c r="U149" s="90">
        <f t="shared" si="51"/>
        <v>12925.4</v>
      </c>
      <c r="V149" s="90">
        <f t="shared" si="53"/>
        <v>-1229.8000000000011</v>
      </c>
      <c r="W149" s="91">
        <f t="shared" si="54"/>
        <v>0.91312026675709268</v>
      </c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1:196" ht="28.5" customHeight="1" x14ac:dyDescent="0.3">
      <c r="A150" s="84"/>
      <c r="B150" s="70"/>
      <c r="C150" s="107" t="s">
        <v>187</v>
      </c>
      <c r="D150" s="107" t="s">
        <v>86</v>
      </c>
      <c r="E150" s="114" t="s">
        <v>188</v>
      </c>
      <c r="F150" s="90"/>
      <c r="G150" s="90"/>
      <c r="H150" s="90"/>
      <c r="I150" s="109">
        <f t="shared" si="36"/>
        <v>0</v>
      </c>
      <c r="J150" s="90">
        <f t="shared" si="57"/>
        <v>0</v>
      </c>
      <c r="K150" s="91" t="str">
        <f t="shared" ref="K150:K231" si="58">IFERROR(100%*(H150/G150),"")</f>
        <v/>
      </c>
      <c r="L150" s="90">
        <v>1214.2</v>
      </c>
      <c r="M150" s="90">
        <v>1214.2</v>
      </c>
      <c r="N150" s="90">
        <v>1214.2</v>
      </c>
      <c r="O150" s="90">
        <v>1014.8</v>
      </c>
      <c r="P150" s="90">
        <f t="shared" si="47"/>
        <v>-199.40000000000009</v>
      </c>
      <c r="Q150" s="91">
        <f t="shared" si="48"/>
        <v>0.83577664305715693</v>
      </c>
      <c r="R150" s="90">
        <f t="shared" si="55"/>
        <v>1214.2</v>
      </c>
      <c r="S150" s="90">
        <f t="shared" si="56"/>
        <v>1214.2</v>
      </c>
      <c r="T150" s="90">
        <f t="shared" si="51"/>
        <v>1214.2</v>
      </c>
      <c r="U150" s="90">
        <f t="shared" si="51"/>
        <v>1014.8</v>
      </c>
      <c r="V150" s="90">
        <f t="shared" si="53"/>
        <v>-199.40000000000009</v>
      </c>
      <c r="W150" s="91">
        <f t="shared" si="54"/>
        <v>0.83577664305715693</v>
      </c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1:196" ht="80.849999999999994" hidden="1" customHeight="1" x14ac:dyDescent="0.3">
      <c r="A151" s="84"/>
      <c r="B151" s="70"/>
      <c r="C151" s="107" t="s">
        <v>87</v>
      </c>
      <c r="D151" s="107" t="s">
        <v>48</v>
      </c>
      <c r="E151" s="114" t="s">
        <v>162</v>
      </c>
      <c r="F151" s="90"/>
      <c r="G151" s="90"/>
      <c r="H151" s="90"/>
      <c r="I151" s="109">
        <f t="shared" si="36"/>
        <v>0</v>
      </c>
      <c r="J151" s="90">
        <f t="shared" si="57"/>
        <v>0</v>
      </c>
      <c r="K151" s="91" t="str">
        <f t="shared" si="58"/>
        <v/>
      </c>
      <c r="L151" s="90"/>
      <c r="M151" s="90"/>
      <c r="N151" s="90"/>
      <c r="O151" s="90"/>
      <c r="P151" s="82">
        <f t="shared" si="47"/>
        <v>0</v>
      </c>
      <c r="Q151" s="83" t="str">
        <f t="shared" si="48"/>
        <v/>
      </c>
      <c r="R151" s="90">
        <f t="shared" si="55"/>
        <v>0</v>
      </c>
      <c r="S151" s="90">
        <f t="shared" si="56"/>
        <v>0</v>
      </c>
      <c r="T151" s="90">
        <f t="shared" si="51"/>
        <v>0</v>
      </c>
      <c r="U151" s="90">
        <f t="shared" si="51"/>
        <v>0</v>
      </c>
      <c r="V151" s="90">
        <f t="shared" si="37"/>
        <v>0</v>
      </c>
      <c r="W151" s="91" t="str">
        <f t="shared" si="54"/>
        <v/>
      </c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1:196" ht="27.2" customHeight="1" x14ac:dyDescent="0.3">
      <c r="A152" s="84"/>
      <c r="B152" s="85" t="s">
        <v>19</v>
      </c>
      <c r="C152" s="107" t="s">
        <v>233</v>
      </c>
      <c r="D152" s="107" t="s">
        <v>84</v>
      </c>
      <c r="E152" s="89" t="s">
        <v>234</v>
      </c>
      <c r="F152" s="117">
        <v>22001.599999999999</v>
      </c>
      <c r="G152" s="117">
        <v>22001.599999999999</v>
      </c>
      <c r="H152" s="117"/>
      <c r="I152" s="91">
        <f t="shared" si="36"/>
        <v>0</v>
      </c>
      <c r="J152" s="90">
        <f t="shared" si="57"/>
        <v>-22001.599999999999</v>
      </c>
      <c r="K152" s="91">
        <f t="shared" si="58"/>
        <v>0</v>
      </c>
      <c r="L152" s="90"/>
      <c r="M152" s="90"/>
      <c r="N152" s="90"/>
      <c r="O152" s="117"/>
      <c r="P152" s="82">
        <f t="shared" si="47"/>
        <v>0</v>
      </c>
      <c r="Q152" s="83" t="str">
        <f t="shared" si="48"/>
        <v/>
      </c>
      <c r="R152" s="90">
        <f t="shared" si="55"/>
        <v>22001.599999999999</v>
      </c>
      <c r="S152" s="90">
        <f t="shared" si="56"/>
        <v>22001.599999999999</v>
      </c>
      <c r="T152" s="90">
        <f t="shared" si="51"/>
        <v>22001.599999999999</v>
      </c>
      <c r="U152" s="90">
        <f t="shared" si="51"/>
        <v>0</v>
      </c>
      <c r="V152" s="90">
        <f t="shared" si="37"/>
        <v>-22001.599999999999</v>
      </c>
      <c r="W152" s="91">
        <f t="shared" si="54"/>
        <v>0</v>
      </c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1:196" ht="80.849999999999994" hidden="1" customHeight="1" x14ac:dyDescent="0.3">
      <c r="A153" s="59"/>
      <c r="B153" s="13" t="s">
        <v>19</v>
      </c>
      <c r="C153" s="43" t="s">
        <v>276</v>
      </c>
      <c r="D153" s="43" t="s">
        <v>59</v>
      </c>
      <c r="E153" s="63" t="s">
        <v>277</v>
      </c>
      <c r="F153" s="117"/>
      <c r="G153" s="117"/>
      <c r="H153" s="117"/>
      <c r="I153" s="91">
        <f t="shared" si="36"/>
        <v>0</v>
      </c>
      <c r="J153" s="90">
        <f t="shared" si="57"/>
        <v>0</v>
      </c>
      <c r="K153" s="91" t="str">
        <f t="shared" si="58"/>
        <v/>
      </c>
      <c r="L153" s="90"/>
      <c r="M153" s="90"/>
      <c r="N153" s="90"/>
      <c r="O153" s="117"/>
      <c r="P153" s="82">
        <f t="shared" si="47"/>
        <v>0</v>
      </c>
      <c r="Q153" s="83" t="str">
        <f t="shared" si="48"/>
        <v/>
      </c>
      <c r="R153" s="90">
        <f t="shared" si="55"/>
        <v>0</v>
      </c>
      <c r="S153" s="90">
        <f t="shared" si="56"/>
        <v>0</v>
      </c>
      <c r="T153" s="90">
        <f t="shared" si="51"/>
        <v>0</v>
      </c>
      <c r="U153" s="90">
        <f t="shared" si="51"/>
        <v>0</v>
      </c>
      <c r="V153" s="90">
        <f t="shared" si="37"/>
        <v>0</v>
      </c>
      <c r="W153" s="91" t="str">
        <f t="shared" si="54"/>
        <v/>
      </c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1:196" ht="80.849999999999994" hidden="1" customHeight="1" x14ac:dyDescent="0.3">
      <c r="A154" s="59"/>
      <c r="B154" s="13"/>
      <c r="C154" s="43" t="s">
        <v>299</v>
      </c>
      <c r="D154" s="43" t="s">
        <v>84</v>
      </c>
      <c r="E154" s="63" t="s">
        <v>300</v>
      </c>
      <c r="F154" s="117"/>
      <c r="G154" s="117"/>
      <c r="H154" s="117"/>
      <c r="I154" s="91">
        <f t="shared" si="36"/>
        <v>0</v>
      </c>
      <c r="J154" s="90">
        <f t="shared" si="57"/>
        <v>0</v>
      </c>
      <c r="K154" s="91" t="str">
        <f t="shared" si="58"/>
        <v/>
      </c>
      <c r="L154" s="90"/>
      <c r="M154" s="90"/>
      <c r="N154" s="90"/>
      <c r="O154" s="117"/>
      <c r="P154" s="82">
        <f t="shared" si="47"/>
        <v>0</v>
      </c>
      <c r="Q154" s="83" t="str">
        <f t="shared" si="48"/>
        <v/>
      </c>
      <c r="R154" s="90">
        <f t="shared" si="55"/>
        <v>0</v>
      </c>
      <c r="S154" s="90">
        <f t="shared" si="56"/>
        <v>0</v>
      </c>
      <c r="T154" s="90">
        <f t="shared" si="51"/>
        <v>0</v>
      </c>
      <c r="U154" s="90">
        <f t="shared" si="51"/>
        <v>0</v>
      </c>
      <c r="V154" s="90">
        <f t="shared" si="37"/>
        <v>0</v>
      </c>
      <c r="W154" s="91" t="str">
        <f t="shared" si="54"/>
        <v/>
      </c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1:196" ht="80.849999999999994" hidden="1" customHeight="1" x14ac:dyDescent="0.3">
      <c r="A155" s="61">
        <v>13</v>
      </c>
      <c r="B155" s="9" t="s">
        <v>20</v>
      </c>
      <c r="C155" s="64" t="s">
        <v>85</v>
      </c>
      <c r="D155" s="64" t="s">
        <v>49</v>
      </c>
      <c r="E155" s="62" t="s">
        <v>292</v>
      </c>
      <c r="F155" s="135"/>
      <c r="G155" s="135"/>
      <c r="H155" s="135"/>
      <c r="I155" s="83">
        <f t="shared" si="36"/>
        <v>0</v>
      </c>
      <c r="J155" s="90">
        <f t="shared" si="57"/>
        <v>0</v>
      </c>
      <c r="K155" s="83" t="str">
        <f t="shared" si="58"/>
        <v/>
      </c>
      <c r="L155" s="82"/>
      <c r="M155" s="82"/>
      <c r="N155" s="82"/>
      <c r="O155" s="135"/>
      <c r="P155" s="82">
        <f t="shared" si="47"/>
        <v>0</v>
      </c>
      <c r="Q155" s="83" t="str">
        <f t="shared" si="48"/>
        <v/>
      </c>
      <c r="R155" s="82">
        <f t="shared" si="55"/>
        <v>0</v>
      </c>
      <c r="S155" s="82">
        <f t="shared" si="56"/>
        <v>0</v>
      </c>
      <c r="T155" s="90">
        <f t="shared" si="51"/>
        <v>0</v>
      </c>
      <c r="U155" s="82">
        <f t="shared" si="51"/>
        <v>0</v>
      </c>
      <c r="V155" s="82">
        <f t="shared" si="37"/>
        <v>0</v>
      </c>
      <c r="W155" s="83" t="str">
        <f t="shared" si="54"/>
        <v/>
      </c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1:196" ht="37.5" customHeight="1" x14ac:dyDescent="0.3">
      <c r="A156" s="79">
        <v>13</v>
      </c>
      <c r="B156" s="80" t="s">
        <v>20</v>
      </c>
      <c r="C156" s="136" t="s">
        <v>163</v>
      </c>
      <c r="D156" s="136" t="s">
        <v>49</v>
      </c>
      <c r="E156" s="81" t="s">
        <v>164</v>
      </c>
      <c r="F156" s="135">
        <f>SUM(F157:F173)</f>
        <v>11023.7</v>
      </c>
      <c r="G156" s="135">
        <f>SUM(G157:G173)</f>
        <v>11023.7</v>
      </c>
      <c r="H156" s="135">
        <f>SUM(H157:H173)</f>
        <v>10898.9</v>
      </c>
      <c r="I156" s="83">
        <f t="shared" si="36"/>
        <v>1.2447815262173447E-2</v>
      </c>
      <c r="J156" s="82">
        <f t="shared" si="57"/>
        <v>-124.80000000000109</v>
      </c>
      <c r="K156" s="83">
        <f t="shared" si="58"/>
        <v>0.98867893719894395</v>
      </c>
      <c r="L156" s="135">
        <f>SUM(L157:L173)</f>
        <v>15055</v>
      </c>
      <c r="M156" s="135">
        <f>SUM(M157:M173)</f>
        <v>15055</v>
      </c>
      <c r="N156" s="135">
        <f>SUM(N157:N173)</f>
        <v>15055</v>
      </c>
      <c r="O156" s="137">
        <f>SUM(O157:O173)</f>
        <v>13851</v>
      </c>
      <c r="P156" s="82">
        <f t="shared" si="47"/>
        <v>-1204</v>
      </c>
      <c r="Q156" s="83">
        <f t="shared" si="48"/>
        <v>0.9200265692460976</v>
      </c>
      <c r="R156" s="82">
        <f t="shared" si="55"/>
        <v>26078.7</v>
      </c>
      <c r="S156" s="82">
        <f t="shared" si="56"/>
        <v>26078.7</v>
      </c>
      <c r="T156" s="82">
        <f t="shared" si="51"/>
        <v>26078.7</v>
      </c>
      <c r="U156" s="82">
        <f t="shared" si="51"/>
        <v>24749.9</v>
      </c>
      <c r="V156" s="82">
        <f t="shared" si="37"/>
        <v>-1328.7999999999993</v>
      </c>
      <c r="W156" s="83">
        <f t="shared" si="54"/>
        <v>0.94904653989654397</v>
      </c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1:196" s="16" customFormat="1" ht="56.25" hidden="1" customHeight="1" x14ac:dyDescent="0.3">
      <c r="A157" s="100"/>
      <c r="B157" s="115"/>
      <c r="C157" s="115"/>
      <c r="D157" s="115"/>
      <c r="E157" s="120" t="s">
        <v>327</v>
      </c>
      <c r="F157" s="138">
        <v>1003.7</v>
      </c>
      <c r="G157" s="138">
        <v>1003.7</v>
      </c>
      <c r="H157" s="138">
        <v>949.4</v>
      </c>
      <c r="I157" s="139">
        <f t="shared" ref="I157:I220" si="59">H157/$H$11</f>
        <v>1.0843255566990678E-3</v>
      </c>
      <c r="J157" s="104">
        <f>H157-G157</f>
        <v>-54.300000000000068</v>
      </c>
      <c r="K157" s="105">
        <f t="shared" si="58"/>
        <v>0.94590016937331867</v>
      </c>
      <c r="L157" s="125"/>
      <c r="M157" s="125"/>
      <c r="N157" s="125"/>
      <c r="O157" s="140"/>
      <c r="P157" s="90">
        <f t="shared" si="47"/>
        <v>0</v>
      </c>
      <c r="Q157" s="91" t="str">
        <f t="shared" si="48"/>
        <v/>
      </c>
      <c r="R157" s="104">
        <f t="shared" si="55"/>
        <v>1003.7</v>
      </c>
      <c r="S157" s="104">
        <f t="shared" si="56"/>
        <v>1003.7</v>
      </c>
      <c r="T157" s="104">
        <f t="shared" si="51"/>
        <v>1003.7</v>
      </c>
      <c r="U157" s="104">
        <f t="shared" si="51"/>
        <v>949.4</v>
      </c>
      <c r="V157" s="104">
        <f>U157-T157</f>
        <v>-54.300000000000068</v>
      </c>
      <c r="W157" s="105">
        <f>IFERROR(100%*(U157/T157),"")</f>
        <v>0.94590016937331867</v>
      </c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</row>
    <row r="158" spans="1:196" s="16" customFormat="1" ht="100.5" hidden="1" customHeight="1" x14ac:dyDescent="0.3">
      <c r="A158" s="100"/>
      <c r="B158" s="115"/>
      <c r="C158" s="115"/>
      <c r="D158" s="115"/>
      <c r="E158" s="120" t="s">
        <v>338</v>
      </c>
      <c r="F158" s="138"/>
      <c r="G158" s="138"/>
      <c r="H158" s="138"/>
      <c r="I158" s="105">
        <f t="shared" si="59"/>
        <v>0</v>
      </c>
      <c r="J158" s="90">
        <f>H158-G158</f>
        <v>0</v>
      </c>
      <c r="K158" s="105" t="str">
        <f t="shared" si="58"/>
        <v/>
      </c>
      <c r="L158" s="104">
        <v>9155</v>
      </c>
      <c r="M158" s="104">
        <v>9155</v>
      </c>
      <c r="N158" s="104">
        <v>9155</v>
      </c>
      <c r="O158" s="121">
        <v>7951</v>
      </c>
      <c r="P158" s="90">
        <f t="shared" si="47"/>
        <v>-1204</v>
      </c>
      <c r="Q158" s="91">
        <f t="shared" si="48"/>
        <v>0.86848716548334248</v>
      </c>
      <c r="R158" s="104">
        <f t="shared" si="55"/>
        <v>9155</v>
      </c>
      <c r="S158" s="104">
        <f t="shared" si="56"/>
        <v>9155</v>
      </c>
      <c r="T158" s="104">
        <f t="shared" si="51"/>
        <v>9155</v>
      </c>
      <c r="U158" s="104">
        <f t="shared" si="51"/>
        <v>7951</v>
      </c>
      <c r="V158" s="104">
        <f>U158-T158</f>
        <v>-1204</v>
      </c>
      <c r="W158" s="105">
        <f>IFERROR(100%*(U158/T158),"")</f>
        <v>0.86848716548334248</v>
      </c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</row>
    <row r="159" spans="1:196" s="16" customFormat="1" ht="64.5" hidden="1" customHeight="1" x14ac:dyDescent="0.3">
      <c r="A159" s="100"/>
      <c r="B159" s="115"/>
      <c r="C159" s="115"/>
      <c r="D159" s="115"/>
      <c r="E159" s="120" t="s">
        <v>337</v>
      </c>
      <c r="F159" s="138"/>
      <c r="G159" s="121"/>
      <c r="H159" s="121"/>
      <c r="I159" s="105">
        <f t="shared" si="59"/>
        <v>0</v>
      </c>
      <c r="J159" s="90">
        <f>H159-G159</f>
        <v>0</v>
      </c>
      <c r="K159" s="105" t="str">
        <f t="shared" si="58"/>
        <v/>
      </c>
      <c r="L159" s="112">
        <v>3400</v>
      </c>
      <c r="M159" s="112">
        <v>3400</v>
      </c>
      <c r="N159" s="112">
        <v>3400</v>
      </c>
      <c r="O159" s="138">
        <v>3400</v>
      </c>
      <c r="P159" s="94">
        <f t="shared" si="47"/>
        <v>0</v>
      </c>
      <c r="Q159" s="141">
        <f t="shared" si="48"/>
        <v>1</v>
      </c>
      <c r="R159" s="104">
        <f t="shared" si="55"/>
        <v>3400</v>
      </c>
      <c r="S159" s="104">
        <f t="shared" si="56"/>
        <v>3400</v>
      </c>
      <c r="T159" s="104">
        <f t="shared" si="51"/>
        <v>3400</v>
      </c>
      <c r="U159" s="104">
        <f t="shared" si="51"/>
        <v>3400</v>
      </c>
      <c r="V159" s="104">
        <f>U159-T159</f>
        <v>0</v>
      </c>
      <c r="W159" s="105">
        <f>IFERROR(100%*(U159/T159),"")</f>
        <v>1</v>
      </c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  <c r="FY159" s="15"/>
      <c r="FZ159" s="15"/>
      <c r="GA159" s="15"/>
      <c r="GB159" s="15"/>
      <c r="GC159" s="15"/>
      <c r="GD159" s="15"/>
      <c r="GE159" s="15"/>
      <c r="GF159" s="15"/>
      <c r="GG159" s="15"/>
      <c r="GH159" s="15"/>
      <c r="GI159" s="15"/>
      <c r="GJ159" s="15"/>
      <c r="GK159" s="15"/>
      <c r="GL159" s="15"/>
      <c r="GM159" s="15"/>
      <c r="GN159" s="15"/>
    </row>
    <row r="160" spans="1:196" s="16" customFormat="1" ht="65.099999999999994" hidden="1" customHeight="1" x14ac:dyDescent="0.3">
      <c r="A160" s="100"/>
      <c r="B160" s="115"/>
      <c r="C160" s="115"/>
      <c r="D160" s="115"/>
      <c r="E160" s="120" t="s">
        <v>373</v>
      </c>
      <c r="F160" s="138">
        <v>180</v>
      </c>
      <c r="G160" s="121">
        <v>180</v>
      </c>
      <c r="H160" s="121">
        <v>180</v>
      </c>
      <c r="I160" s="105">
        <f t="shared" si="59"/>
        <v>2.0558099874218687E-4</v>
      </c>
      <c r="J160" s="90">
        <f>H160-G160</f>
        <v>0</v>
      </c>
      <c r="K160" s="105">
        <f t="shared" si="58"/>
        <v>1</v>
      </c>
      <c r="L160" s="112">
        <v>2500</v>
      </c>
      <c r="M160" s="112">
        <v>2500</v>
      </c>
      <c r="N160" s="112">
        <v>2500</v>
      </c>
      <c r="O160" s="138">
        <v>2500</v>
      </c>
      <c r="P160" s="94">
        <f t="shared" si="47"/>
        <v>0</v>
      </c>
      <c r="Q160" s="141">
        <f t="shared" si="48"/>
        <v>1</v>
      </c>
      <c r="R160" s="104">
        <f t="shared" si="55"/>
        <v>2680</v>
      </c>
      <c r="S160" s="104">
        <f t="shared" si="56"/>
        <v>2680</v>
      </c>
      <c r="T160" s="104">
        <f t="shared" si="51"/>
        <v>2680</v>
      </c>
      <c r="U160" s="104">
        <f t="shared" si="51"/>
        <v>2680</v>
      </c>
      <c r="V160" s="104">
        <f>U160-T160</f>
        <v>0</v>
      </c>
      <c r="W160" s="105">
        <f>IFERROR(100%*(U160/T160),"")</f>
        <v>1</v>
      </c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  <c r="FK160" s="15"/>
      <c r="FL160" s="15"/>
      <c r="FM160" s="15"/>
      <c r="FN160" s="15"/>
      <c r="FO160" s="15"/>
      <c r="FP160" s="15"/>
      <c r="FQ160" s="15"/>
      <c r="FR160" s="15"/>
      <c r="FS160" s="15"/>
      <c r="FT160" s="15"/>
      <c r="FU160" s="15"/>
      <c r="FV160" s="15"/>
      <c r="FW160" s="15"/>
      <c r="FX160" s="15"/>
      <c r="FY160" s="15"/>
      <c r="FZ160" s="15"/>
      <c r="GA160" s="15"/>
      <c r="GB160" s="15"/>
      <c r="GC160" s="15"/>
      <c r="GD160" s="15"/>
      <c r="GE160" s="15"/>
      <c r="GF160" s="15"/>
      <c r="GG160" s="15"/>
      <c r="GH160" s="15"/>
      <c r="GI160" s="15"/>
      <c r="GJ160" s="15"/>
      <c r="GK160" s="15"/>
      <c r="GL160" s="15"/>
      <c r="GM160" s="15"/>
      <c r="GN160" s="15"/>
    </row>
    <row r="161" spans="1:196" s="16" customFormat="1" ht="123.4" hidden="1" customHeight="1" x14ac:dyDescent="0.3">
      <c r="A161" s="100"/>
      <c r="B161" s="115"/>
      <c r="C161" s="115"/>
      <c r="D161" s="115"/>
      <c r="E161" s="120" t="s">
        <v>322</v>
      </c>
      <c r="F161" s="121">
        <v>5000</v>
      </c>
      <c r="G161" s="138">
        <v>5000</v>
      </c>
      <c r="H161" s="138">
        <v>5000</v>
      </c>
      <c r="I161" s="105">
        <f t="shared" si="59"/>
        <v>5.7105832983940803E-3</v>
      </c>
      <c r="J161" s="104">
        <f t="shared" si="57"/>
        <v>0</v>
      </c>
      <c r="K161" s="105">
        <f t="shared" si="58"/>
        <v>1</v>
      </c>
      <c r="L161" s="104"/>
      <c r="M161" s="104"/>
      <c r="N161" s="104"/>
      <c r="O161" s="138"/>
      <c r="P161" s="90">
        <f t="shared" si="47"/>
        <v>0</v>
      </c>
      <c r="Q161" s="91" t="str">
        <f t="shared" si="48"/>
        <v/>
      </c>
      <c r="R161" s="104">
        <f t="shared" si="55"/>
        <v>5000</v>
      </c>
      <c r="S161" s="104">
        <f t="shared" si="56"/>
        <v>5000</v>
      </c>
      <c r="T161" s="104">
        <f t="shared" si="51"/>
        <v>5000</v>
      </c>
      <c r="U161" s="104">
        <f t="shared" si="51"/>
        <v>5000</v>
      </c>
      <c r="V161" s="104">
        <f>U161-T161</f>
        <v>0</v>
      </c>
      <c r="W161" s="105">
        <f>IFERROR(100%*(U161/T161),"")</f>
        <v>1</v>
      </c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  <c r="FY161" s="15"/>
      <c r="FZ161" s="15"/>
      <c r="GA161" s="15"/>
      <c r="GB161" s="15"/>
      <c r="GC161" s="15"/>
      <c r="GD161" s="15"/>
      <c r="GE161" s="15"/>
      <c r="GF161" s="15"/>
      <c r="GG161" s="15"/>
      <c r="GH161" s="15"/>
      <c r="GI161" s="15"/>
      <c r="GJ161" s="15"/>
      <c r="GK161" s="15"/>
      <c r="GL161" s="15"/>
      <c r="GM161" s="15"/>
      <c r="GN161" s="15"/>
    </row>
    <row r="162" spans="1:196" s="16" customFormat="1" ht="87" hidden="1" customHeight="1" x14ac:dyDescent="0.3">
      <c r="A162" s="100"/>
      <c r="B162" s="115"/>
      <c r="C162" s="115"/>
      <c r="D162" s="115"/>
      <c r="E162" s="120" t="s">
        <v>324</v>
      </c>
      <c r="F162" s="138">
        <v>240</v>
      </c>
      <c r="G162" s="138">
        <v>240</v>
      </c>
      <c r="H162" s="121">
        <v>240</v>
      </c>
      <c r="I162" s="105">
        <f t="shared" si="59"/>
        <v>2.7410799832291587E-4</v>
      </c>
      <c r="J162" s="104">
        <f t="shared" si="57"/>
        <v>0</v>
      </c>
      <c r="K162" s="105">
        <f t="shared" si="58"/>
        <v>1</v>
      </c>
      <c r="L162" s="112"/>
      <c r="M162" s="104"/>
      <c r="N162" s="104"/>
      <c r="O162" s="138"/>
      <c r="P162" s="90">
        <f t="shared" si="47"/>
        <v>0</v>
      </c>
      <c r="Q162" s="91" t="str">
        <f t="shared" si="48"/>
        <v/>
      </c>
      <c r="R162" s="104">
        <f t="shared" si="55"/>
        <v>240</v>
      </c>
      <c r="S162" s="104">
        <f t="shared" si="56"/>
        <v>240</v>
      </c>
      <c r="T162" s="104">
        <f t="shared" si="51"/>
        <v>240</v>
      </c>
      <c r="U162" s="104">
        <f t="shared" si="51"/>
        <v>240</v>
      </c>
      <c r="V162" s="104">
        <f t="shared" ref="V162:V225" si="60">U162-T162</f>
        <v>0</v>
      </c>
      <c r="W162" s="105">
        <f t="shared" ref="W162:W173" si="61">IFERROR(100%*(U162/T162),"")</f>
        <v>1</v>
      </c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  <c r="FY162" s="15"/>
      <c r="FZ162" s="15"/>
      <c r="GA162" s="15"/>
      <c r="GB162" s="15"/>
      <c r="GC162" s="15"/>
      <c r="GD162" s="15"/>
      <c r="GE162" s="15"/>
      <c r="GF162" s="15"/>
      <c r="GG162" s="15"/>
      <c r="GH162" s="15"/>
      <c r="GI162" s="15"/>
      <c r="GJ162" s="15"/>
      <c r="GK162" s="15"/>
      <c r="GL162" s="15"/>
      <c r="GM162" s="15"/>
      <c r="GN162" s="15"/>
    </row>
    <row r="163" spans="1:196" s="16" customFormat="1" ht="193.7" hidden="1" customHeight="1" x14ac:dyDescent="0.3">
      <c r="A163" s="100"/>
      <c r="B163" s="115"/>
      <c r="C163" s="115"/>
      <c r="D163" s="115"/>
      <c r="E163" s="120" t="s">
        <v>325</v>
      </c>
      <c r="F163" s="138">
        <v>300</v>
      </c>
      <c r="G163" s="138">
        <v>300</v>
      </c>
      <c r="H163" s="121">
        <v>239.8</v>
      </c>
      <c r="I163" s="105">
        <f t="shared" si="59"/>
        <v>2.7387957499098011E-4</v>
      </c>
      <c r="J163" s="104">
        <f t="shared" si="57"/>
        <v>-60.199999999999989</v>
      </c>
      <c r="K163" s="105">
        <f t="shared" si="58"/>
        <v>0.79933333333333334</v>
      </c>
      <c r="L163" s="112"/>
      <c r="M163" s="104"/>
      <c r="N163" s="104"/>
      <c r="O163" s="138"/>
      <c r="P163" s="104">
        <f t="shared" si="47"/>
        <v>0</v>
      </c>
      <c r="Q163" s="105" t="str">
        <f t="shared" si="48"/>
        <v/>
      </c>
      <c r="R163" s="104">
        <f t="shared" si="55"/>
        <v>300</v>
      </c>
      <c r="S163" s="104">
        <f t="shared" si="56"/>
        <v>300</v>
      </c>
      <c r="T163" s="104">
        <f t="shared" si="51"/>
        <v>300</v>
      </c>
      <c r="U163" s="104">
        <f t="shared" si="51"/>
        <v>239.8</v>
      </c>
      <c r="V163" s="104">
        <f>U163-T163</f>
        <v>-60.199999999999989</v>
      </c>
      <c r="W163" s="105">
        <f>IFERROR(100%*(U163/T163),"")</f>
        <v>0.79933333333333334</v>
      </c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  <c r="FY163" s="15"/>
      <c r="FZ163" s="15"/>
      <c r="GA163" s="15"/>
      <c r="GB163" s="15"/>
      <c r="GC163" s="15"/>
      <c r="GD163" s="15"/>
      <c r="GE163" s="15"/>
      <c r="GF163" s="15"/>
      <c r="GG163" s="15"/>
      <c r="GH163" s="15"/>
      <c r="GI163" s="15"/>
      <c r="GJ163" s="15"/>
      <c r="GK163" s="15"/>
      <c r="GL163" s="15"/>
      <c r="GM163" s="15"/>
      <c r="GN163" s="15"/>
    </row>
    <row r="164" spans="1:196" s="16" customFormat="1" ht="84.2" hidden="1" customHeight="1" x14ac:dyDescent="0.3">
      <c r="A164" s="100"/>
      <c r="B164" s="115"/>
      <c r="C164" s="115"/>
      <c r="D164" s="115"/>
      <c r="E164" s="120" t="s">
        <v>326</v>
      </c>
      <c r="F164" s="138">
        <v>300</v>
      </c>
      <c r="G164" s="138">
        <v>300</v>
      </c>
      <c r="H164" s="121">
        <v>289.7</v>
      </c>
      <c r="I164" s="105">
        <f t="shared" si="59"/>
        <v>3.3087119630895298E-4</v>
      </c>
      <c r="J164" s="90">
        <f t="shared" si="57"/>
        <v>-10.300000000000011</v>
      </c>
      <c r="K164" s="105">
        <f t="shared" si="58"/>
        <v>0.96566666666666667</v>
      </c>
      <c r="L164" s="112"/>
      <c r="M164" s="104"/>
      <c r="N164" s="104"/>
      <c r="O164" s="104"/>
      <c r="P164" s="90">
        <f t="shared" si="47"/>
        <v>0</v>
      </c>
      <c r="Q164" s="105" t="str">
        <f t="shared" si="48"/>
        <v/>
      </c>
      <c r="R164" s="104">
        <f t="shared" si="55"/>
        <v>300</v>
      </c>
      <c r="S164" s="104">
        <f t="shared" si="56"/>
        <v>300</v>
      </c>
      <c r="T164" s="104">
        <f t="shared" si="51"/>
        <v>300</v>
      </c>
      <c r="U164" s="104">
        <f t="shared" si="51"/>
        <v>289.7</v>
      </c>
      <c r="V164" s="104">
        <f t="shared" si="60"/>
        <v>-10.300000000000011</v>
      </c>
      <c r="W164" s="105">
        <f t="shared" si="61"/>
        <v>0.96566666666666667</v>
      </c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  <c r="FY164" s="15"/>
      <c r="FZ164" s="15"/>
      <c r="GA164" s="15"/>
      <c r="GB164" s="15"/>
      <c r="GC164" s="15"/>
      <c r="GD164" s="15"/>
      <c r="GE164" s="15"/>
      <c r="GF164" s="15"/>
      <c r="GG164" s="15"/>
      <c r="GH164" s="15"/>
      <c r="GI164" s="15"/>
      <c r="GJ164" s="15"/>
      <c r="GK164" s="15"/>
      <c r="GL164" s="15"/>
      <c r="GM164" s="15"/>
      <c r="GN164" s="15"/>
    </row>
    <row r="165" spans="1:196" s="16" customFormat="1" ht="89.1" hidden="1" customHeight="1" x14ac:dyDescent="0.3">
      <c r="A165" s="100"/>
      <c r="B165" s="115"/>
      <c r="C165" s="115"/>
      <c r="D165" s="115"/>
      <c r="E165" s="120" t="s">
        <v>397</v>
      </c>
      <c r="F165" s="138">
        <v>1000</v>
      </c>
      <c r="G165" s="138">
        <v>1000</v>
      </c>
      <c r="H165" s="121">
        <v>1000</v>
      </c>
      <c r="I165" s="105">
        <f t="shared" si="59"/>
        <v>1.142116659678816E-3</v>
      </c>
      <c r="J165" s="90">
        <f t="shared" si="57"/>
        <v>0</v>
      </c>
      <c r="K165" s="105">
        <f t="shared" si="58"/>
        <v>1</v>
      </c>
      <c r="L165" s="112"/>
      <c r="M165" s="104"/>
      <c r="N165" s="104"/>
      <c r="O165" s="104"/>
      <c r="P165" s="90">
        <f t="shared" si="47"/>
        <v>0</v>
      </c>
      <c r="Q165" s="105" t="str">
        <f t="shared" si="48"/>
        <v/>
      </c>
      <c r="R165" s="104">
        <f t="shared" si="55"/>
        <v>1000</v>
      </c>
      <c r="S165" s="104">
        <f t="shared" si="56"/>
        <v>1000</v>
      </c>
      <c r="T165" s="104">
        <f t="shared" si="51"/>
        <v>1000</v>
      </c>
      <c r="U165" s="104">
        <f t="shared" si="51"/>
        <v>1000</v>
      </c>
      <c r="V165" s="104">
        <f t="shared" si="60"/>
        <v>0</v>
      </c>
      <c r="W165" s="105">
        <f t="shared" si="61"/>
        <v>1</v>
      </c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</row>
    <row r="166" spans="1:196" s="16" customFormat="1" ht="90.2" hidden="1" customHeight="1" x14ac:dyDescent="0.3">
      <c r="A166" s="100"/>
      <c r="B166" s="115"/>
      <c r="C166" s="115"/>
      <c r="D166" s="115"/>
      <c r="E166" s="142" t="s">
        <v>398</v>
      </c>
      <c r="F166" s="138">
        <v>700</v>
      </c>
      <c r="G166" s="138">
        <v>700</v>
      </c>
      <c r="H166" s="121">
        <v>700</v>
      </c>
      <c r="I166" s="105">
        <f t="shared" si="59"/>
        <v>7.9948166177517123E-4</v>
      </c>
      <c r="J166" s="90">
        <f t="shared" si="57"/>
        <v>0</v>
      </c>
      <c r="K166" s="105">
        <f t="shared" si="58"/>
        <v>1</v>
      </c>
      <c r="L166" s="112"/>
      <c r="M166" s="104"/>
      <c r="N166" s="104"/>
      <c r="O166" s="104"/>
      <c r="P166" s="90">
        <f t="shared" si="47"/>
        <v>0</v>
      </c>
      <c r="Q166" s="105" t="str">
        <f t="shared" si="48"/>
        <v/>
      </c>
      <c r="R166" s="104">
        <f t="shared" si="55"/>
        <v>700</v>
      </c>
      <c r="S166" s="104">
        <f t="shared" si="56"/>
        <v>700</v>
      </c>
      <c r="T166" s="104">
        <f t="shared" si="51"/>
        <v>700</v>
      </c>
      <c r="U166" s="104">
        <f t="shared" si="51"/>
        <v>700</v>
      </c>
      <c r="V166" s="104">
        <f t="shared" si="60"/>
        <v>0</v>
      </c>
      <c r="W166" s="105">
        <f t="shared" si="61"/>
        <v>1</v>
      </c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</row>
    <row r="167" spans="1:196" s="16" customFormat="1" ht="63.2" hidden="1" customHeight="1" x14ac:dyDescent="0.3">
      <c r="A167" s="100"/>
      <c r="B167" s="115"/>
      <c r="C167" s="115"/>
      <c r="D167" s="115"/>
      <c r="E167" s="120" t="s">
        <v>382</v>
      </c>
      <c r="F167" s="121">
        <v>800</v>
      </c>
      <c r="G167" s="121">
        <v>800</v>
      </c>
      <c r="H167" s="121">
        <v>800</v>
      </c>
      <c r="I167" s="105">
        <f t="shared" si="59"/>
        <v>9.1369332774305278E-4</v>
      </c>
      <c r="J167" s="90">
        <f t="shared" si="57"/>
        <v>0</v>
      </c>
      <c r="K167" s="105">
        <f t="shared" si="58"/>
        <v>1</v>
      </c>
      <c r="L167" s="104"/>
      <c r="M167" s="125"/>
      <c r="N167" s="125"/>
      <c r="O167" s="140"/>
      <c r="P167" s="90">
        <f t="shared" si="47"/>
        <v>0</v>
      </c>
      <c r="Q167" s="91" t="str">
        <f t="shared" si="48"/>
        <v/>
      </c>
      <c r="R167" s="104">
        <f t="shared" si="55"/>
        <v>800</v>
      </c>
      <c r="S167" s="104">
        <f t="shared" si="56"/>
        <v>800</v>
      </c>
      <c r="T167" s="104">
        <f t="shared" si="51"/>
        <v>800</v>
      </c>
      <c r="U167" s="104">
        <f t="shared" si="51"/>
        <v>800</v>
      </c>
      <c r="V167" s="104">
        <f t="shared" si="60"/>
        <v>0</v>
      </c>
      <c r="W167" s="105">
        <f t="shared" si="61"/>
        <v>1</v>
      </c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</row>
    <row r="168" spans="1:196" s="16" customFormat="1" ht="97.15" hidden="1" customHeight="1" x14ac:dyDescent="0.3">
      <c r="A168" s="100"/>
      <c r="B168" s="115"/>
      <c r="C168" s="115"/>
      <c r="D168" s="115"/>
      <c r="E168" s="142" t="s">
        <v>339</v>
      </c>
      <c r="F168" s="121"/>
      <c r="G168" s="121"/>
      <c r="H168" s="121"/>
      <c r="I168" s="105">
        <f t="shared" si="59"/>
        <v>0</v>
      </c>
      <c r="J168" s="104">
        <f t="shared" si="57"/>
        <v>0</v>
      </c>
      <c r="K168" s="105" t="str">
        <f t="shared" si="58"/>
        <v/>
      </c>
      <c r="L168" s="125"/>
      <c r="M168" s="125"/>
      <c r="N168" s="125"/>
      <c r="O168" s="140"/>
      <c r="P168" s="90">
        <f t="shared" si="47"/>
        <v>0</v>
      </c>
      <c r="Q168" s="91" t="str">
        <f t="shared" si="48"/>
        <v/>
      </c>
      <c r="R168" s="104">
        <f t="shared" si="55"/>
        <v>0</v>
      </c>
      <c r="S168" s="104">
        <f t="shared" si="56"/>
        <v>0</v>
      </c>
      <c r="T168" s="104">
        <f t="shared" si="51"/>
        <v>0</v>
      </c>
      <c r="U168" s="104">
        <f t="shared" si="51"/>
        <v>0</v>
      </c>
      <c r="V168" s="104">
        <f t="shared" si="60"/>
        <v>0</v>
      </c>
      <c r="W168" s="105" t="str">
        <f t="shared" si="61"/>
        <v/>
      </c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</row>
    <row r="169" spans="1:196" s="16" customFormat="1" ht="87" hidden="1" customHeight="1" x14ac:dyDescent="0.3">
      <c r="A169" s="100"/>
      <c r="B169" s="115"/>
      <c r="C169" s="115"/>
      <c r="D169" s="143"/>
      <c r="E169" s="144" t="s">
        <v>399</v>
      </c>
      <c r="F169" s="145">
        <v>1500</v>
      </c>
      <c r="G169" s="138">
        <v>1500</v>
      </c>
      <c r="H169" s="121">
        <v>1500</v>
      </c>
      <c r="I169" s="105">
        <f t="shared" si="59"/>
        <v>1.7131749895182241E-3</v>
      </c>
      <c r="J169" s="104">
        <f t="shared" si="57"/>
        <v>0</v>
      </c>
      <c r="K169" s="105">
        <f t="shared" si="58"/>
        <v>1</v>
      </c>
      <c r="L169" s="125"/>
      <c r="M169" s="125"/>
      <c r="N169" s="125"/>
      <c r="O169" s="140"/>
      <c r="P169" s="82">
        <f t="shared" si="47"/>
        <v>0</v>
      </c>
      <c r="Q169" s="83" t="str">
        <f t="shared" si="48"/>
        <v/>
      </c>
      <c r="R169" s="104">
        <f t="shared" si="55"/>
        <v>1500</v>
      </c>
      <c r="S169" s="104">
        <f t="shared" si="56"/>
        <v>1500</v>
      </c>
      <c r="T169" s="104">
        <f t="shared" si="51"/>
        <v>1500</v>
      </c>
      <c r="U169" s="104">
        <f t="shared" si="51"/>
        <v>1500</v>
      </c>
      <c r="V169" s="104">
        <f t="shared" si="60"/>
        <v>0</v>
      </c>
      <c r="W169" s="105">
        <f t="shared" si="61"/>
        <v>1</v>
      </c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</row>
    <row r="170" spans="1:196" s="16" customFormat="1" ht="80.849999999999994" hidden="1" customHeight="1" x14ac:dyDescent="0.3">
      <c r="A170" s="100"/>
      <c r="B170" s="115"/>
      <c r="C170" s="115"/>
      <c r="D170" s="115"/>
      <c r="E170" s="146"/>
      <c r="F170" s="138"/>
      <c r="G170" s="138"/>
      <c r="H170" s="121"/>
      <c r="I170" s="105">
        <f t="shared" si="59"/>
        <v>0</v>
      </c>
      <c r="J170" s="104">
        <f t="shared" si="57"/>
        <v>0</v>
      </c>
      <c r="K170" s="105" t="str">
        <f t="shared" si="58"/>
        <v/>
      </c>
      <c r="L170" s="112"/>
      <c r="M170" s="104"/>
      <c r="N170" s="104"/>
      <c r="O170" s="138"/>
      <c r="P170" s="82">
        <f t="shared" si="47"/>
        <v>0</v>
      </c>
      <c r="Q170" s="83" t="str">
        <f t="shared" si="48"/>
        <v/>
      </c>
      <c r="R170" s="104">
        <f t="shared" si="55"/>
        <v>0</v>
      </c>
      <c r="S170" s="104">
        <f t="shared" si="56"/>
        <v>0</v>
      </c>
      <c r="T170" s="90">
        <f t="shared" si="51"/>
        <v>0</v>
      </c>
      <c r="U170" s="104">
        <f t="shared" si="51"/>
        <v>0</v>
      </c>
      <c r="V170" s="104">
        <f t="shared" si="60"/>
        <v>0</v>
      </c>
      <c r="W170" s="105" t="str">
        <f t="shared" si="61"/>
        <v/>
      </c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5"/>
      <c r="GC170" s="15"/>
      <c r="GD170" s="15"/>
      <c r="GE170" s="15"/>
      <c r="GF170" s="15"/>
      <c r="GG170" s="15"/>
      <c r="GH170" s="15"/>
      <c r="GI170" s="15"/>
      <c r="GJ170" s="15"/>
      <c r="GK170" s="15"/>
      <c r="GL170" s="15"/>
      <c r="GM170" s="15"/>
      <c r="GN170" s="15"/>
    </row>
    <row r="171" spans="1:196" s="16" customFormat="1" ht="80.849999999999994" hidden="1" customHeight="1" x14ac:dyDescent="0.3">
      <c r="A171" s="100"/>
      <c r="B171" s="115"/>
      <c r="C171" s="115"/>
      <c r="D171" s="115"/>
      <c r="E171" s="120"/>
      <c r="F171" s="138"/>
      <c r="G171" s="138"/>
      <c r="H171" s="121"/>
      <c r="I171" s="105">
        <f t="shared" si="59"/>
        <v>0</v>
      </c>
      <c r="J171" s="90">
        <f t="shared" si="57"/>
        <v>0</v>
      </c>
      <c r="K171" s="105" t="str">
        <f t="shared" si="58"/>
        <v/>
      </c>
      <c r="L171" s="125"/>
      <c r="M171" s="125"/>
      <c r="N171" s="125"/>
      <c r="O171" s="140"/>
      <c r="P171" s="82">
        <f t="shared" si="47"/>
        <v>0</v>
      </c>
      <c r="Q171" s="83" t="str">
        <f t="shared" si="48"/>
        <v/>
      </c>
      <c r="R171" s="104">
        <f t="shared" si="55"/>
        <v>0</v>
      </c>
      <c r="S171" s="104">
        <f t="shared" si="56"/>
        <v>0</v>
      </c>
      <c r="T171" s="90">
        <f t="shared" si="51"/>
        <v>0</v>
      </c>
      <c r="U171" s="104">
        <f t="shared" si="51"/>
        <v>0</v>
      </c>
      <c r="V171" s="104">
        <f t="shared" si="60"/>
        <v>0</v>
      </c>
      <c r="W171" s="105" t="str">
        <f t="shared" si="61"/>
        <v/>
      </c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</row>
    <row r="172" spans="1:196" s="16" customFormat="1" ht="80.849999999999994" hidden="1" customHeight="1" x14ac:dyDescent="0.3">
      <c r="A172" s="100"/>
      <c r="B172" s="115"/>
      <c r="C172" s="115"/>
      <c r="D172" s="115"/>
      <c r="E172" s="120"/>
      <c r="F172" s="138"/>
      <c r="G172" s="138"/>
      <c r="H172" s="121"/>
      <c r="I172" s="105">
        <f t="shared" si="59"/>
        <v>0</v>
      </c>
      <c r="J172" s="90">
        <f t="shared" si="57"/>
        <v>0</v>
      </c>
      <c r="K172" s="105" t="str">
        <f t="shared" si="58"/>
        <v/>
      </c>
      <c r="L172" s="112"/>
      <c r="M172" s="104"/>
      <c r="N172" s="104"/>
      <c r="O172" s="138"/>
      <c r="P172" s="82">
        <f t="shared" si="47"/>
        <v>0</v>
      </c>
      <c r="Q172" s="83" t="str">
        <f t="shared" si="48"/>
        <v/>
      </c>
      <c r="R172" s="104">
        <f t="shared" si="55"/>
        <v>0</v>
      </c>
      <c r="S172" s="104">
        <f t="shared" si="56"/>
        <v>0</v>
      </c>
      <c r="T172" s="90">
        <f t="shared" si="51"/>
        <v>0</v>
      </c>
      <c r="U172" s="104">
        <f t="shared" si="51"/>
        <v>0</v>
      </c>
      <c r="V172" s="104">
        <f t="shared" si="60"/>
        <v>0</v>
      </c>
      <c r="W172" s="105" t="str">
        <f t="shared" si="61"/>
        <v/>
      </c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  <c r="FG172" s="15"/>
      <c r="FH172" s="15"/>
      <c r="FI172" s="15"/>
      <c r="FJ172" s="15"/>
      <c r="FK172" s="15"/>
      <c r="FL172" s="15"/>
      <c r="FM172" s="15"/>
      <c r="FN172" s="15"/>
      <c r="FO172" s="15"/>
      <c r="FP172" s="15"/>
      <c r="FQ172" s="15"/>
      <c r="FR172" s="15"/>
      <c r="FS172" s="15"/>
      <c r="FT172" s="15"/>
      <c r="FU172" s="15"/>
      <c r="FV172" s="15"/>
      <c r="FW172" s="15"/>
      <c r="FX172" s="15"/>
      <c r="FY172" s="15"/>
      <c r="FZ172" s="15"/>
      <c r="GA172" s="15"/>
      <c r="GB172" s="15"/>
      <c r="GC172" s="15"/>
      <c r="GD172" s="15"/>
      <c r="GE172" s="15"/>
      <c r="GF172" s="15"/>
      <c r="GG172" s="15"/>
      <c r="GH172" s="15"/>
      <c r="GI172" s="15"/>
      <c r="GJ172" s="15"/>
      <c r="GK172" s="15"/>
      <c r="GL172" s="15"/>
      <c r="GM172" s="15"/>
      <c r="GN172" s="15"/>
    </row>
    <row r="173" spans="1:196" s="16" customFormat="1" ht="80.849999999999994" hidden="1" customHeight="1" x14ac:dyDescent="0.3">
      <c r="A173" s="100"/>
      <c r="B173" s="115"/>
      <c r="C173" s="115"/>
      <c r="D173" s="115"/>
      <c r="E173" s="120"/>
      <c r="F173" s="138"/>
      <c r="G173" s="138"/>
      <c r="H173" s="121"/>
      <c r="I173" s="105">
        <f t="shared" si="59"/>
        <v>0</v>
      </c>
      <c r="J173" s="104">
        <f t="shared" si="57"/>
        <v>0</v>
      </c>
      <c r="K173" s="105" t="str">
        <f t="shared" si="58"/>
        <v/>
      </c>
      <c r="L173" s="112"/>
      <c r="M173" s="104"/>
      <c r="N173" s="104"/>
      <c r="O173" s="138"/>
      <c r="P173" s="82">
        <f t="shared" si="47"/>
        <v>0</v>
      </c>
      <c r="Q173" s="105" t="str">
        <f t="shared" si="48"/>
        <v/>
      </c>
      <c r="R173" s="104">
        <f t="shared" si="55"/>
        <v>0</v>
      </c>
      <c r="S173" s="104">
        <f t="shared" si="56"/>
        <v>0</v>
      </c>
      <c r="T173" s="90">
        <f t="shared" si="51"/>
        <v>0</v>
      </c>
      <c r="U173" s="104">
        <f t="shared" si="51"/>
        <v>0</v>
      </c>
      <c r="V173" s="104">
        <f t="shared" si="60"/>
        <v>0</v>
      </c>
      <c r="W173" s="105" t="str">
        <f t="shared" si="61"/>
        <v/>
      </c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  <c r="FG173" s="15"/>
      <c r="FH173" s="15"/>
      <c r="FI173" s="15"/>
      <c r="FJ173" s="15"/>
      <c r="FK173" s="15"/>
      <c r="FL173" s="15"/>
      <c r="FM173" s="15"/>
      <c r="FN173" s="15"/>
      <c r="FO173" s="15"/>
      <c r="FP173" s="15"/>
      <c r="FQ173" s="15"/>
      <c r="FR173" s="15"/>
      <c r="FS173" s="15"/>
      <c r="FT173" s="15"/>
      <c r="FU173" s="15"/>
      <c r="FV173" s="15"/>
      <c r="FW173" s="15"/>
      <c r="FX173" s="15"/>
      <c r="FY173" s="15"/>
      <c r="FZ173" s="15"/>
      <c r="GA173" s="15"/>
      <c r="GB173" s="15"/>
      <c r="GC173" s="15"/>
      <c r="GD173" s="15"/>
      <c r="GE173" s="15"/>
      <c r="GF173" s="15"/>
      <c r="GG173" s="15"/>
      <c r="GH173" s="15"/>
      <c r="GI173" s="15"/>
      <c r="GJ173" s="15"/>
      <c r="GK173" s="15"/>
      <c r="GL173" s="15"/>
      <c r="GM173" s="15"/>
      <c r="GN173" s="15"/>
    </row>
    <row r="174" spans="1:196" s="12" customFormat="1" ht="52.7" customHeight="1" x14ac:dyDescent="0.3">
      <c r="A174" s="79">
        <v>14</v>
      </c>
      <c r="B174" s="80"/>
      <c r="C174" s="80" t="s">
        <v>237</v>
      </c>
      <c r="D174" s="80" t="s">
        <v>49</v>
      </c>
      <c r="E174" s="86" t="s">
        <v>241</v>
      </c>
      <c r="F174" s="135">
        <f>SUM(F175:F225)</f>
        <v>27451.7</v>
      </c>
      <c r="G174" s="135">
        <f>SUM(G175:G225)</f>
        <v>27451.7</v>
      </c>
      <c r="H174" s="137">
        <f>SUM(H175:H225)</f>
        <v>27223.499999999996</v>
      </c>
      <c r="I174" s="83">
        <f t="shared" si="59"/>
        <v>3.1092412884766243E-2</v>
      </c>
      <c r="J174" s="82">
        <f t="shared" si="57"/>
        <v>-228.20000000000437</v>
      </c>
      <c r="K174" s="83">
        <f t="shared" si="58"/>
        <v>0.99168721791364456</v>
      </c>
      <c r="L174" s="135">
        <f>SUM(L175:L225)</f>
        <v>52805.3</v>
      </c>
      <c r="M174" s="135">
        <f>SUM(M175:M225)</f>
        <v>52805.3</v>
      </c>
      <c r="N174" s="135">
        <f>SUM(N175:N225)</f>
        <v>52805.3</v>
      </c>
      <c r="O174" s="135">
        <f>SUM(O175:O225)</f>
        <v>50292.200000000004</v>
      </c>
      <c r="P174" s="82">
        <f t="shared" si="47"/>
        <v>-2513.0999999999985</v>
      </c>
      <c r="Q174" s="83">
        <f t="shared" si="48"/>
        <v>0.95240818629948132</v>
      </c>
      <c r="R174" s="82">
        <f t="shared" si="55"/>
        <v>80257</v>
      </c>
      <c r="S174" s="82">
        <f>SUM(G174,M174)</f>
        <v>80257</v>
      </c>
      <c r="T174" s="82">
        <f t="shared" si="51"/>
        <v>80257</v>
      </c>
      <c r="U174" s="82">
        <f t="shared" si="51"/>
        <v>77515.7</v>
      </c>
      <c r="V174" s="82">
        <f t="shared" si="60"/>
        <v>-2741.3000000000029</v>
      </c>
      <c r="W174" s="83">
        <f t="shared" si="54"/>
        <v>0.96584347782747915</v>
      </c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</row>
    <row r="175" spans="1:196" s="12" customFormat="1" ht="65.849999999999994" hidden="1" customHeight="1" x14ac:dyDescent="0.3">
      <c r="A175" s="79"/>
      <c r="B175" s="80"/>
      <c r="C175" s="80"/>
      <c r="D175" s="80"/>
      <c r="E175" s="120" t="s">
        <v>349</v>
      </c>
      <c r="F175" s="121"/>
      <c r="G175" s="121"/>
      <c r="H175" s="121"/>
      <c r="I175" s="105">
        <f>H175/$H$11</f>
        <v>0</v>
      </c>
      <c r="J175" s="90">
        <f>H175-G175</f>
        <v>0</v>
      </c>
      <c r="K175" s="105" t="str">
        <f>IFERROR(100%*(H175/G175),"")</f>
        <v/>
      </c>
      <c r="L175" s="104">
        <v>500</v>
      </c>
      <c r="M175" s="104">
        <v>500</v>
      </c>
      <c r="N175" s="104">
        <v>500</v>
      </c>
      <c r="O175" s="121">
        <v>500</v>
      </c>
      <c r="P175" s="104">
        <f t="shared" si="47"/>
        <v>0</v>
      </c>
      <c r="Q175" s="105">
        <f t="shared" si="48"/>
        <v>1</v>
      </c>
      <c r="R175" s="104">
        <f t="shared" si="55"/>
        <v>500</v>
      </c>
      <c r="S175" s="104">
        <f t="shared" ref="S175:S179" si="62">SUM(F175,M175)</f>
        <v>500</v>
      </c>
      <c r="T175" s="104">
        <f t="shared" si="51"/>
        <v>500</v>
      </c>
      <c r="U175" s="104">
        <f t="shared" si="51"/>
        <v>500</v>
      </c>
      <c r="V175" s="104">
        <f>U175-T175</f>
        <v>0</v>
      </c>
      <c r="W175" s="105">
        <f>IFERROR(100%*(U175/T175),"")</f>
        <v>1</v>
      </c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</row>
    <row r="176" spans="1:196" s="12" customFormat="1" ht="66.95" hidden="1" customHeight="1" x14ac:dyDescent="0.3">
      <c r="A176" s="79"/>
      <c r="B176" s="80"/>
      <c r="C176" s="80"/>
      <c r="D176" s="80"/>
      <c r="E176" s="120" t="s">
        <v>383</v>
      </c>
      <c r="F176" s="121">
        <v>200</v>
      </c>
      <c r="G176" s="121">
        <v>200</v>
      </c>
      <c r="H176" s="121">
        <v>200</v>
      </c>
      <c r="I176" s="105">
        <f>H176/$H$11</f>
        <v>2.284233319357632E-4</v>
      </c>
      <c r="J176" s="90">
        <f>H176-G176</f>
        <v>0</v>
      </c>
      <c r="K176" s="105">
        <f>IFERROR(100%*(H176/G176),"")</f>
        <v>1</v>
      </c>
      <c r="L176" s="104">
        <v>800</v>
      </c>
      <c r="M176" s="104">
        <v>800</v>
      </c>
      <c r="N176" s="104">
        <v>800</v>
      </c>
      <c r="O176" s="121">
        <v>800</v>
      </c>
      <c r="P176" s="104">
        <f t="shared" si="47"/>
        <v>0</v>
      </c>
      <c r="Q176" s="105">
        <f t="shared" si="48"/>
        <v>1</v>
      </c>
      <c r="R176" s="104">
        <f t="shared" si="55"/>
        <v>1000</v>
      </c>
      <c r="S176" s="104">
        <f t="shared" si="62"/>
        <v>1000</v>
      </c>
      <c r="T176" s="104">
        <f t="shared" si="51"/>
        <v>1000</v>
      </c>
      <c r="U176" s="104">
        <f t="shared" si="51"/>
        <v>1000</v>
      </c>
      <c r="V176" s="104">
        <f>U176-T176</f>
        <v>0</v>
      </c>
      <c r="W176" s="105">
        <f>IFERROR(100%*(U176/T176),"")</f>
        <v>1</v>
      </c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</row>
    <row r="177" spans="1:196" s="16" customFormat="1" ht="67.7" hidden="1" customHeight="1" x14ac:dyDescent="0.3">
      <c r="A177" s="79"/>
      <c r="B177" s="80"/>
      <c r="C177" s="80"/>
      <c r="D177" s="80"/>
      <c r="E177" s="120" t="s">
        <v>348</v>
      </c>
      <c r="F177" s="121">
        <v>1000</v>
      </c>
      <c r="G177" s="121">
        <v>1000</v>
      </c>
      <c r="H177" s="121">
        <v>1000</v>
      </c>
      <c r="I177" s="105">
        <f t="shared" ref="I177:I187" si="63">H177/$H$11</f>
        <v>1.142116659678816E-3</v>
      </c>
      <c r="J177" s="90">
        <f t="shared" ref="J177:J187" si="64">H177-G177</f>
        <v>0</v>
      </c>
      <c r="K177" s="105">
        <f t="shared" ref="K177:K210" si="65">IFERROR(100%*(H177/G177),"")</f>
        <v>1</v>
      </c>
      <c r="L177" s="104"/>
      <c r="M177" s="104"/>
      <c r="N177" s="104"/>
      <c r="O177" s="121"/>
      <c r="P177" s="104">
        <f t="shared" si="47"/>
        <v>0</v>
      </c>
      <c r="Q177" s="105" t="str">
        <f t="shared" si="48"/>
        <v/>
      </c>
      <c r="R177" s="104">
        <f t="shared" si="55"/>
        <v>1000</v>
      </c>
      <c r="S177" s="104">
        <f t="shared" si="62"/>
        <v>1000</v>
      </c>
      <c r="T177" s="104">
        <f t="shared" si="51"/>
        <v>1000</v>
      </c>
      <c r="U177" s="104">
        <f t="shared" si="51"/>
        <v>1000</v>
      </c>
      <c r="V177" s="104">
        <f t="shared" ref="V177:V187" si="66">U177-T177</f>
        <v>0</v>
      </c>
      <c r="W177" s="105">
        <f t="shared" ref="W177:W225" si="67">IFERROR(100%*(U177/T177),"")</f>
        <v>1</v>
      </c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  <c r="FG177" s="15"/>
      <c r="FH177" s="15"/>
      <c r="FI177" s="15"/>
      <c r="FJ177" s="15"/>
      <c r="FK177" s="15"/>
      <c r="FL177" s="15"/>
      <c r="FM177" s="15"/>
      <c r="FN177" s="15"/>
      <c r="FO177" s="15"/>
      <c r="FP177" s="15"/>
      <c r="FQ177" s="15"/>
      <c r="FR177" s="15"/>
      <c r="FS177" s="15"/>
      <c r="FT177" s="15"/>
      <c r="FU177" s="15"/>
      <c r="FV177" s="15"/>
      <c r="FW177" s="15"/>
      <c r="FX177" s="15"/>
      <c r="FY177" s="15"/>
      <c r="FZ177" s="15"/>
      <c r="GA177" s="15"/>
      <c r="GB177" s="15"/>
      <c r="GC177" s="15"/>
      <c r="GD177" s="15"/>
      <c r="GE177" s="15"/>
      <c r="GF177" s="15"/>
      <c r="GG177" s="15"/>
      <c r="GH177" s="15"/>
      <c r="GI177" s="15"/>
      <c r="GJ177" s="15"/>
      <c r="GK177" s="15"/>
      <c r="GL177" s="15"/>
      <c r="GM177" s="15"/>
      <c r="GN177" s="15"/>
    </row>
    <row r="178" spans="1:196" s="16" customFormat="1" ht="65.849999999999994" hidden="1" customHeight="1" x14ac:dyDescent="0.3">
      <c r="A178" s="79"/>
      <c r="B178" s="80"/>
      <c r="C178" s="80"/>
      <c r="D178" s="80"/>
      <c r="E178" s="120" t="s">
        <v>341</v>
      </c>
      <c r="F178" s="121">
        <v>1000</v>
      </c>
      <c r="G178" s="121">
        <v>1000</v>
      </c>
      <c r="H178" s="121">
        <v>1000</v>
      </c>
      <c r="I178" s="105">
        <f t="shared" si="63"/>
        <v>1.142116659678816E-3</v>
      </c>
      <c r="J178" s="90">
        <f t="shared" si="64"/>
        <v>0</v>
      </c>
      <c r="K178" s="105">
        <f t="shared" si="65"/>
        <v>1</v>
      </c>
      <c r="L178" s="104"/>
      <c r="M178" s="104"/>
      <c r="N178" s="104"/>
      <c r="O178" s="121"/>
      <c r="P178" s="104">
        <f t="shared" si="47"/>
        <v>0</v>
      </c>
      <c r="Q178" s="105" t="str">
        <f t="shared" si="48"/>
        <v/>
      </c>
      <c r="R178" s="104">
        <f t="shared" si="55"/>
        <v>1000</v>
      </c>
      <c r="S178" s="104">
        <f t="shared" si="62"/>
        <v>1000</v>
      </c>
      <c r="T178" s="104">
        <f t="shared" si="51"/>
        <v>1000</v>
      </c>
      <c r="U178" s="104">
        <f t="shared" si="51"/>
        <v>1000</v>
      </c>
      <c r="V178" s="104">
        <f t="shared" si="66"/>
        <v>0</v>
      </c>
      <c r="W178" s="105">
        <f t="shared" si="67"/>
        <v>1</v>
      </c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  <c r="FG178" s="15"/>
      <c r="FH178" s="15"/>
      <c r="FI178" s="15"/>
      <c r="FJ178" s="15"/>
      <c r="FK178" s="15"/>
      <c r="FL178" s="15"/>
      <c r="FM178" s="15"/>
      <c r="FN178" s="15"/>
      <c r="FO178" s="15"/>
      <c r="FP178" s="15"/>
      <c r="FQ178" s="15"/>
      <c r="FR178" s="15"/>
      <c r="FS178" s="15"/>
      <c r="FT178" s="15"/>
      <c r="FU178" s="15"/>
      <c r="FV178" s="15"/>
      <c r="FW178" s="15"/>
      <c r="FX178" s="15"/>
      <c r="FY178" s="15"/>
      <c r="FZ178" s="15"/>
      <c r="GA178" s="15"/>
      <c r="GB178" s="15"/>
      <c r="GC178" s="15"/>
      <c r="GD178" s="15"/>
      <c r="GE178" s="15"/>
      <c r="GF178" s="15"/>
      <c r="GG178" s="15"/>
      <c r="GH178" s="15"/>
      <c r="GI178" s="15"/>
      <c r="GJ178" s="15"/>
      <c r="GK178" s="15"/>
      <c r="GL178" s="15"/>
      <c r="GM178" s="15"/>
      <c r="GN178" s="15"/>
    </row>
    <row r="179" spans="1:196" s="16" customFormat="1" ht="66.400000000000006" hidden="1" customHeight="1" x14ac:dyDescent="0.3">
      <c r="A179" s="79"/>
      <c r="B179" s="80"/>
      <c r="C179" s="80"/>
      <c r="D179" s="80"/>
      <c r="E179" s="120" t="s">
        <v>347</v>
      </c>
      <c r="F179" s="121">
        <v>1000</v>
      </c>
      <c r="G179" s="121">
        <v>1000</v>
      </c>
      <c r="H179" s="121">
        <v>939.2</v>
      </c>
      <c r="I179" s="105">
        <f t="shared" si="63"/>
        <v>1.072675966770344E-3</v>
      </c>
      <c r="J179" s="90">
        <f t="shared" si="64"/>
        <v>-60.799999999999955</v>
      </c>
      <c r="K179" s="105">
        <f t="shared" si="65"/>
        <v>0.93920000000000003</v>
      </c>
      <c r="L179" s="104">
        <v>2517</v>
      </c>
      <c r="M179" s="104">
        <v>2517</v>
      </c>
      <c r="N179" s="104">
        <v>2517</v>
      </c>
      <c r="O179" s="121">
        <v>2505.8000000000002</v>
      </c>
      <c r="P179" s="104">
        <f t="shared" si="47"/>
        <v>-11.199999999999818</v>
      </c>
      <c r="Q179" s="105">
        <f t="shared" si="48"/>
        <v>0.99555025824394128</v>
      </c>
      <c r="R179" s="104">
        <f t="shared" si="55"/>
        <v>3517</v>
      </c>
      <c r="S179" s="104">
        <f t="shared" si="62"/>
        <v>3517</v>
      </c>
      <c r="T179" s="104">
        <f t="shared" si="51"/>
        <v>3517</v>
      </c>
      <c r="U179" s="104">
        <f t="shared" si="51"/>
        <v>3445</v>
      </c>
      <c r="V179" s="104">
        <f t="shared" si="66"/>
        <v>-72</v>
      </c>
      <c r="W179" s="105">
        <f t="shared" si="67"/>
        <v>0.97952800682399777</v>
      </c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</row>
    <row r="180" spans="1:196" s="16" customFormat="1" ht="67.7" hidden="1" customHeight="1" x14ac:dyDescent="0.3">
      <c r="A180" s="79"/>
      <c r="B180" s="80"/>
      <c r="C180" s="80"/>
      <c r="D180" s="80"/>
      <c r="E180" s="116" t="s">
        <v>359</v>
      </c>
      <c r="F180" s="121">
        <v>1000</v>
      </c>
      <c r="G180" s="121">
        <v>1000</v>
      </c>
      <c r="H180" s="121">
        <v>1000</v>
      </c>
      <c r="I180" s="105">
        <f t="shared" si="63"/>
        <v>1.142116659678816E-3</v>
      </c>
      <c r="J180" s="90">
        <f t="shared" si="64"/>
        <v>0</v>
      </c>
      <c r="K180" s="105">
        <f t="shared" si="65"/>
        <v>1</v>
      </c>
      <c r="L180" s="104"/>
      <c r="M180" s="104"/>
      <c r="N180" s="104"/>
      <c r="O180" s="121"/>
      <c r="P180" s="104">
        <f t="shared" si="47"/>
        <v>0</v>
      </c>
      <c r="Q180" s="105" t="str">
        <f t="shared" si="48"/>
        <v/>
      </c>
      <c r="R180" s="104">
        <f t="shared" si="55"/>
        <v>1000</v>
      </c>
      <c r="S180" s="104">
        <f t="shared" si="55"/>
        <v>1000</v>
      </c>
      <c r="T180" s="104">
        <f t="shared" si="51"/>
        <v>1000</v>
      </c>
      <c r="U180" s="104">
        <f t="shared" si="51"/>
        <v>1000</v>
      </c>
      <c r="V180" s="104">
        <f t="shared" si="66"/>
        <v>0</v>
      </c>
      <c r="W180" s="105">
        <f t="shared" si="67"/>
        <v>1</v>
      </c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  <c r="FY180" s="15"/>
      <c r="FZ180" s="15"/>
      <c r="GA180" s="15"/>
      <c r="GB180" s="15"/>
      <c r="GC180" s="15"/>
      <c r="GD180" s="15"/>
      <c r="GE180" s="15"/>
      <c r="GF180" s="15"/>
      <c r="GG180" s="15"/>
      <c r="GH180" s="15"/>
      <c r="GI180" s="15"/>
      <c r="GJ180" s="15"/>
      <c r="GK180" s="15"/>
      <c r="GL180" s="15"/>
      <c r="GM180" s="15"/>
      <c r="GN180" s="15"/>
    </row>
    <row r="181" spans="1:196" s="12" customFormat="1" ht="107.1" hidden="1" customHeight="1" x14ac:dyDescent="0.3">
      <c r="A181" s="79"/>
      <c r="B181" s="80"/>
      <c r="C181" s="80"/>
      <c r="D181" s="80"/>
      <c r="E181" s="120" t="s">
        <v>350</v>
      </c>
      <c r="F181" s="121">
        <v>20</v>
      </c>
      <c r="G181" s="121">
        <v>20</v>
      </c>
      <c r="H181" s="138">
        <v>20</v>
      </c>
      <c r="I181" s="105">
        <f t="shared" si="63"/>
        <v>2.2842333193576319E-5</v>
      </c>
      <c r="J181" s="90">
        <f t="shared" si="64"/>
        <v>0</v>
      </c>
      <c r="K181" s="105">
        <f t="shared" si="65"/>
        <v>1</v>
      </c>
      <c r="L181" s="104">
        <v>980</v>
      </c>
      <c r="M181" s="104">
        <v>980</v>
      </c>
      <c r="N181" s="104">
        <v>980</v>
      </c>
      <c r="O181" s="121">
        <v>980</v>
      </c>
      <c r="P181" s="104">
        <f>O181-N181</f>
        <v>0</v>
      </c>
      <c r="Q181" s="105">
        <f>IFERROR(100%*(O181/N181),"")</f>
        <v>1</v>
      </c>
      <c r="R181" s="104">
        <f>SUM(F181,L181)</f>
        <v>1000</v>
      </c>
      <c r="S181" s="104">
        <f>SUM(F181,M181)</f>
        <v>1000</v>
      </c>
      <c r="T181" s="104">
        <f t="shared" si="51"/>
        <v>1000</v>
      </c>
      <c r="U181" s="104">
        <f>SUM(H181,O181)</f>
        <v>1000</v>
      </c>
      <c r="V181" s="104">
        <f t="shared" si="66"/>
        <v>0</v>
      </c>
      <c r="W181" s="105">
        <f t="shared" si="67"/>
        <v>1</v>
      </c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</row>
    <row r="182" spans="1:196" s="16" customFormat="1" ht="78.75" hidden="1" customHeight="1" x14ac:dyDescent="0.3">
      <c r="A182" s="79"/>
      <c r="B182" s="80"/>
      <c r="C182" s="80"/>
      <c r="D182" s="80"/>
      <c r="E182" s="116" t="s">
        <v>375</v>
      </c>
      <c r="F182" s="121">
        <v>2000</v>
      </c>
      <c r="G182" s="121">
        <v>2000</v>
      </c>
      <c r="H182" s="121">
        <v>1950.4</v>
      </c>
      <c r="I182" s="105">
        <f t="shared" si="63"/>
        <v>2.2275843330375627E-3</v>
      </c>
      <c r="J182" s="90">
        <f t="shared" si="64"/>
        <v>-49.599999999999909</v>
      </c>
      <c r="K182" s="105">
        <f t="shared" si="65"/>
        <v>0.97520000000000007</v>
      </c>
      <c r="L182" s="104"/>
      <c r="M182" s="104"/>
      <c r="N182" s="104"/>
      <c r="O182" s="121"/>
      <c r="P182" s="104">
        <f t="shared" si="47"/>
        <v>0</v>
      </c>
      <c r="Q182" s="105" t="str">
        <f t="shared" si="48"/>
        <v/>
      </c>
      <c r="R182" s="104">
        <f t="shared" ref="R182:S215" si="68">SUM(F182,L182)</f>
        <v>2000</v>
      </c>
      <c r="S182" s="104">
        <f t="shared" si="68"/>
        <v>2000</v>
      </c>
      <c r="T182" s="104">
        <f t="shared" si="51"/>
        <v>2000</v>
      </c>
      <c r="U182" s="104">
        <f t="shared" si="51"/>
        <v>1950.4</v>
      </c>
      <c r="V182" s="104">
        <f t="shared" si="66"/>
        <v>-49.599999999999909</v>
      </c>
      <c r="W182" s="105">
        <f t="shared" si="67"/>
        <v>0.97520000000000007</v>
      </c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  <c r="FY182" s="15"/>
      <c r="FZ182" s="15"/>
      <c r="GA182" s="15"/>
      <c r="GB182" s="15"/>
      <c r="GC182" s="15"/>
      <c r="GD182" s="15"/>
      <c r="GE182" s="15"/>
      <c r="GF182" s="15"/>
      <c r="GG182" s="15"/>
      <c r="GH182" s="15"/>
      <c r="GI182" s="15"/>
      <c r="GJ182" s="15"/>
      <c r="GK182" s="15"/>
      <c r="GL182" s="15"/>
      <c r="GM182" s="15"/>
      <c r="GN182" s="15"/>
    </row>
    <row r="183" spans="1:196" s="16" customFormat="1" ht="99" hidden="1" customHeight="1" x14ac:dyDescent="0.3">
      <c r="A183" s="79"/>
      <c r="B183" s="80"/>
      <c r="C183" s="80"/>
      <c r="D183" s="80"/>
      <c r="E183" s="116" t="s">
        <v>379</v>
      </c>
      <c r="F183" s="121">
        <v>700</v>
      </c>
      <c r="G183" s="121">
        <v>700</v>
      </c>
      <c r="H183" s="121">
        <v>700</v>
      </c>
      <c r="I183" s="105">
        <f t="shared" si="63"/>
        <v>7.9948166177517123E-4</v>
      </c>
      <c r="J183" s="90">
        <f t="shared" si="64"/>
        <v>0</v>
      </c>
      <c r="K183" s="105">
        <f t="shared" si="65"/>
        <v>1</v>
      </c>
      <c r="L183" s="104">
        <v>300</v>
      </c>
      <c r="M183" s="104">
        <v>300</v>
      </c>
      <c r="N183" s="104">
        <v>300</v>
      </c>
      <c r="O183" s="121">
        <v>299.2</v>
      </c>
      <c r="P183" s="104">
        <f t="shared" si="47"/>
        <v>-0.80000000000001137</v>
      </c>
      <c r="Q183" s="105">
        <f t="shared" si="48"/>
        <v>0.99733333333333329</v>
      </c>
      <c r="R183" s="104">
        <f t="shared" si="68"/>
        <v>1000</v>
      </c>
      <c r="S183" s="104">
        <f t="shared" si="68"/>
        <v>1000</v>
      </c>
      <c r="T183" s="104">
        <f t="shared" si="51"/>
        <v>1000</v>
      </c>
      <c r="U183" s="104">
        <f t="shared" si="51"/>
        <v>999.2</v>
      </c>
      <c r="V183" s="104">
        <f t="shared" si="66"/>
        <v>-0.79999999999995453</v>
      </c>
      <c r="W183" s="105">
        <f t="shared" si="67"/>
        <v>0.99920000000000009</v>
      </c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</row>
    <row r="184" spans="1:196" s="16" customFormat="1" ht="67.7" hidden="1" customHeight="1" x14ac:dyDescent="0.3">
      <c r="A184" s="79"/>
      <c r="B184" s="80"/>
      <c r="C184" s="80"/>
      <c r="D184" s="80"/>
      <c r="E184" s="116" t="s">
        <v>378</v>
      </c>
      <c r="F184" s="121"/>
      <c r="G184" s="121"/>
      <c r="H184" s="121"/>
      <c r="I184" s="105">
        <f t="shared" si="63"/>
        <v>0</v>
      </c>
      <c r="J184" s="90">
        <f t="shared" si="64"/>
        <v>0</v>
      </c>
      <c r="K184" s="105" t="str">
        <f t="shared" si="65"/>
        <v/>
      </c>
      <c r="L184" s="104">
        <v>1500</v>
      </c>
      <c r="M184" s="104">
        <v>1500</v>
      </c>
      <c r="N184" s="104">
        <v>1500</v>
      </c>
      <c r="O184" s="121">
        <v>1500</v>
      </c>
      <c r="P184" s="104">
        <f t="shared" si="47"/>
        <v>0</v>
      </c>
      <c r="Q184" s="105">
        <f t="shared" si="48"/>
        <v>1</v>
      </c>
      <c r="R184" s="104">
        <f t="shared" si="68"/>
        <v>1500</v>
      </c>
      <c r="S184" s="104">
        <f t="shared" si="68"/>
        <v>1500</v>
      </c>
      <c r="T184" s="104">
        <f t="shared" si="51"/>
        <v>1500</v>
      </c>
      <c r="U184" s="104">
        <f t="shared" si="51"/>
        <v>1500</v>
      </c>
      <c r="V184" s="104">
        <f t="shared" si="66"/>
        <v>0</v>
      </c>
      <c r="W184" s="105">
        <f t="shared" si="67"/>
        <v>1</v>
      </c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</row>
    <row r="185" spans="1:196" s="46" customFormat="1" ht="90.2" hidden="1" customHeight="1" x14ac:dyDescent="0.3">
      <c r="A185" s="79"/>
      <c r="B185" s="80"/>
      <c r="C185" s="80"/>
      <c r="D185" s="80"/>
      <c r="E185" s="120" t="s">
        <v>345</v>
      </c>
      <c r="F185" s="121">
        <v>450</v>
      </c>
      <c r="G185" s="121">
        <v>450</v>
      </c>
      <c r="H185" s="121">
        <v>450</v>
      </c>
      <c r="I185" s="105">
        <f t="shared" si="63"/>
        <v>5.1395249685546717E-4</v>
      </c>
      <c r="J185" s="90">
        <f t="shared" si="64"/>
        <v>0</v>
      </c>
      <c r="K185" s="105">
        <f t="shared" si="65"/>
        <v>1</v>
      </c>
      <c r="L185" s="104"/>
      <c r="M185" s="104"/>
      <c r="N185" s="104"/>
      <c r="O185" s="121"/>
      <c r="P185" s="104">
        <f t="shared" si="47"/>
        <v>0</v>
      </c>
      <c r="Q185" s="105" t="str">
        <f t="shared" si="48"/>
        <v/>
      </c>
      <c r="R185" s="104">
        <f t="shared" si="68"/>
        <v>450</v>
      </c>
      <c r="S185" s="104">
        <f>SUM(F185,M185)</f>
        <v>450</v>
      </c>
      <c r="T185" s="104">
        <f t="shared" si="51"/>
        <v>450</v>
      </c>
      <c r="U185" s="104">
        <f t="shared" si="51"/>
        <v>450</v>
      </c>
      <c r="V185" s="104">
        <f t="shared" si="66"/>
        <v>0</v>
      </c>
      <c r="W185" s="105">
        <f t="shared" si="67"/>
        <v>1</v>
      </c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5"/>
      <c r="FU185" s="45"/>
      <c r="FV185" s="45"/>
      <c r="FW185" s="45"/>
      <c r="FX185" s="45"/>
      <c r="FY185" s="45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/>
      <c r="GN185" s="45"/>
    </row>
    <row r="186" spans="1:196" s="16" customFormat="1" ht="68.849999999999994" hidden="1" customHeight="1" x14ac:dyDescent="0.3">
      <c r="A186" s="79"/>
      <c r="B186" s="80"/>
      <c r="C186" s="80"/>
      <c r="D186" s="80"/>
      <c r="E186" s="116" t="s">
        <v>355</v>
      </c>
      <c r="F186" s="121">
        <v>500</v>
      </c>
      <c r="G186" s="121">
        <v>500</v>
      </c>
      <c r="H186" s="121">
        <v>500</v>
      </c>
      <c r="I186" s="105">
        <f t="shared" si="63"/>
        <v>5.71058329839408E-4</v>
      </c>
      <c r="J186" s="90">
        <f t="shared" si="64"/>
        <v>0</v>
      </c>
      <c r="K186" s="105">
        <f t="shared" si="65"/>
        <v>1</v>
      </c>
      <c r="L186" s="104"/>
      <c r="M186" s="104"/>
      <c r="N186" s="104"/>
      <c r="O186" s="121"/>
      <c r="P186" s="104">
        <f t="shared" si="47"/>
        <v>0</v>
      </c>
      <c r="Q186" s="105" t="str">
        <f t="shared" si="48"/>
        <v/>
      </c>
      <c r="R186" s="104">
        <f t="shared" si="68"/>
        <v>500</v>
      </c>
      <c r="S186" s="104">
        <f>SUM(G186,M186)</f>
        <v>500</v>
      </c>
      <c r="T186" s="104">
        <f t="shared" si="51"/>
        <v>500</v>
      </c>
      <c r="U186" s="104">
        <f t="shared" si="51"/>
        <v>500</v>
      </c>
      <c r="V186" s="104">
        <f t="shared" si="66"/>
        <v>0</v>
      </c>
      <c r="W186" s="105">
        <f t="shared" si="67"/>
        <v>1</v>
      </c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  <c r="FZ186" s="15"/>
      <c r="GA186" s="15"/>
      <c r="GB186" s="15"/>
      <c r="GC186" s="15"/>
      <c r="GD186" s="15"/>
      <c r="GE186" s="15"/>
      <c r="GF186" s="15"/>
      <c r="GG186" s="15"/>
      <c r="GH186" s="15"/>
      <c r="GI186" s="15"/>
      <c r="GJ186" s="15"/>
      <c r="GK186" s="15"/>
      <c r="GL186" s="15"/>
      <c r="GM186" s="15"/>
      <c r="GN186" s="15"/>
    </row>
    <row r="187" spans="1:196" s="16" customFormat="1" ht="73.900000000000006" hidden="1" customHeight="1" x14ac:dyDescent="0.3">
      <c r="A187" s="79"/>
      <c r="B187" s="80"/>
      <c r="C187" s="80"/>
      <c r="D187" s="80"/>
      <c r="E187" s="116" t="s">
        <v>400</v>
      </c>
      <c r="F187" s="121">
        <v>200</v>
      </c>
      <c r="G187" s="121">
        <v>200</v>
      </c>
      <c r="H187" s="121">
        <v>200</v>
      </c>
      <c r="I187" s="105">
        <f t="shared" si="63"/>
        <v>2.284233319357632E-4</v>
      </c>
      <c r="J187" s="90">
        <f t="shared" si="64"/>
        <v>0</v>
      </c>
      <c r="K187" s="105">
        <f t="shared" si="65"/>
        <v>1</v>
      </c>
      <c r="L187" s="104"/>
      <c r="M187" s="104"/>
      <c r="N187" s="104"/>
      <c r="O187" s="121"/>
      <c r="P187" s="104">
        <f t="shared" si="47"/>
        <v>0</v>
      </c>
      <c r="Q187" s="105" t="str">
        <f t="shared" si="48"/>
        <v/>
      </c>
      <c r="R187" s="104">
        <f t="shared" si="68"/>
        <v>200</v>
      </c>
      <c r="S187" s="104">
        <f>SUM(G187,M187)</f>
        <v>200</v>
      </c>
      <c r="T187" s="104">
        <f t="shared" si="51"/>
        <v>200</v>
      </c>
      <c r="U187" s="104">
        <f t="shared" si="51"/>
        <v>200</v>
      </c>
      <c r="V187" s="104">
        <f t="shared" si="66"/>
        <v>0</v>
      </c>
      <c r="W187" s="105">
        <f t="shared" si="67"/>
        <v>1</v>
      </c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</row>
    <row r="188" spans="1:196" s="16" customFormat="1" ht="83.25" hidden="1" customHeight="1" x14ac:dyDescent="0.3">
      <c r="A188" s="100"/>
      <c r="B188" s="115"/>
      <c r="C188" s="115"/>
      <c r="D188" s="115"/>
      <c r="E188" s="120" t="s">
        <v>340</v>
      </c>
      <c r="F188" s="121">
        <v>2000</v>
      </c>
      <c r="G188" s="121">
        <v>2000</v>
      </c>
      <c r="H188" s="138">
        <v>2000</v>
      </c>
      <c r="I188" s="105">
        <f t="shared" si="59"/>
        <v>2.284233319357632E-3</v>
      </c>
      <c r="J188" s="90">
        <f t="shared" si="57"/>
        <v>0</v>
      </c>
      <c r="K188" s="105">
        <f t="shared" si="65"/>
        <v>1</v>
      </c>
      <c r="L188" s="104"/>
      <c r="M188" s="104"/>
      <c r="N188" s="104"/>
      <c r="O188" s="121"/>
      <c r="P188" s="104">
        <f t="shared" si="47"/>
        <v>0</v>
      </c>
      <c r="Q188" s="105" t="str">
        <f t="shared" si="48"/>
        <v/>
      </c>
      <c r="R188" s="104">
        <f t="shared" si="68"/>
        <v>2000</v>
      </c>
      <c r="S188" s="104">
        <f>SUM(F188,M188)</f>
        <v>2000</v>
      </c>
      <c r="T188" s="104">
        <f t="shared" si="51"/>
        <v>2000</v>
      </c>
      <c r="U188" s="104">
        <f t="shared" si="51"/>
        <v>2000</v>
      </c>
      <c r="V188" s="104">
        <f t="shared" si="60"/>
        <v>0</v>
      </c>
      <c r="W188" s="105">
        <f t="shared" si="67"/>
        <v>1</v>
      </c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  <c r="FY188" s="15"/>
      <c r="FZ188" s="15"/>
      <c r="GA188" s="15"/>
      <c r="GB188" s="15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</row>
    <row r="189" spans="1:196" s="16" customFormat="1" ht="71.45" hidden="1" customHeight="1" x14ac:dyDescent="0.3">
      <c r="A189" s="79"/>
      <c r="B189" s="80"/>
      <c r="C189" s="80"/>
      <c r="D189" s="80"/>
      <c r="E189" s="116" t="s">
        <v>401</v>
      </c>
      <c r="F189" s="121"/>
      <c r="G189" s="121"/>
      <c r="H189" s="121"/>
      <c r="I189" s="105"/>
      <c r="J189" s="90">
        <f t="shared" si="57"/>
        <v>0</v>
      </c>
      <c r="K189" s="105" t="str">
        <f t="shared" si="65"/>
        <v/>
      </c>
      <c r="L189" s="104">
        <v>500</v>
      </c>
      <c r="M189" s="104">
        <v>500</v>
      </c>
      <c r="N189" s="104">
        <v>500</v>
      </c>
      <c r="O189" s="121">
        <v>244.5</v>
      </c>
      <c r="P189" s="104">
        <f t="shared" si="47"/>
        <v>-255.5</v>
      </c>
      <c r="Q189" s="105">
        <f t="shared" si="48"/>
        <v>0.48899999999999999</v>
      </c>
      <c r="R189" s="104">
        <f t="shared" si="68"/>
        <v>500</v>
      </c>
      <c r="S189" s="104">
        <f t="shared" si="68"/>
        <v>500</v>
      </c>
      <c r="T189" s="104">
        <f t="shared" si="51"/>
        <v>500</v>
      </c>
      <c r="U189" s="104">
        <f t="shared" si="51"/>
        <v>244.5</v>
      </c>
      <c r="V189" s="104">
        <f t="shared" si="60"/>
        <v>-255.5</v>
      </c>
      <c r="W189" s="105">
        <f t="shared" si="67"/>
        <v>0.48899999999999999</v>
      </c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  <c r="FY189" s="15"/>
      <c r="FZ189" s="15"/>
      <c r="GA189" s="15"/>
      <c r="GB189" s="15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</row>
    <row r="190" spans="1:196" s="16" customFormat="1" ht="72.75" hidden="1" customHeight="1" x14ac:dyDescent="0.3">
      <c r="A190" s="79"/>
      <c r="B190" s="80"/>
      <c r="C190" s="80"/>
      <c r="D190" s="80"/>
      <c r="E190" s="116" t="s">
        <v>374</v>
      </c>
      <c r="F190" s="121">
        <v>300</v>
      </c>
      <c r="G190" s="121">
        <v>300</v>
      </c>
      <c r="H190" s="121">
        <v>300</v>
      </c>
      <c r="I190" s="105">
        <f t="shared" ref="I190:I209" si="69">H190/$H$11</f>
        <v>3.4263499790364478E-4</v>
      </c>
      <c r="J190" s="90">
        <f t="shared" si="57"/>
        <v>0</v>
      </c>
      <c r="K190" s="105">
        <f t="shared" si="65"/>
        <v>1</v>
      </c>
      <c r="L190" s="104"/>
      <c r="M190" s="104"/>
      <c r="N190" s="104"/>
      <c r="O190" s="121"/>
      <c r="P190" s="104">
        <f t="shared" si="47"/>
        <v>0</v>
      </c>
      <c r="Q190" s="105" t="str">
        <f t="shared" si="48"/>
        <v/>
      </c>
      <c r="R190" s="104">
        <f t="shared" si="68"/>
        <v>300</v>
      </c>
      <c r="S190" s="104">
        <f t="shared" si="68"/>
        <v>300</v>
      </c>
      <c r="T190" s="104">
        <f t="shared" si="51"/>
        <v>300</v>
      </c>
      <c r="U190" s="104">
        <f t="shared" si="51"/>
        <v>300</v>
      </c>
      <c r="V190" s="104">
        <f t="shared" si="60"/>
        <v>0</v>
      </c>
      <c r="W190" s="105">
        <f t="shared" si="67"/>
        <v>1</v>
      </c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  <c r="FY190" s="15"/>
      <c r="FZ190" s="15"/>
      <c r="GA190" s="15"/>
      <c r="GB190" s="15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</row>
    <row r="191" spans="1:196" s="16" customFormat="1" ht="73.349999999999994" hidden="1" customHeight="1" x14ac:dyDescent="0.3">
      <c r="A191" s="79"/>
      <c r="B191" s="80"/>
      <c r="C191" s="80"/>
      <c r="D191" s="80"/>
      <c r="E191" s="116" t="s">
        <v>402</v>
      </c>
      <c r="F191" s="121"/>
      <c r="G191" s="121"/>
      <c r="H191" s="121"/>
      <c r="I191" s="105">
        <f t="shared" si="69"/>
        <v>0</v>
      </c>
      <c r="J191" s="90">
        <f t="shared" si="57"/>
        <v>0</v>
      </c>
      <c r="K191" s="105" t="str">
        <f t="shared" si="65"/>
        <v/>
      </c>
      <c r="L191" s="104">
        <v>300</v>
      </c>
      <c r="M191" s="104">
        <v>300</v>
      </c>
      <c r="N191" s="104">
        <v>300</v>
      </c>
      <c r="O191" s="121">
        <v>300</v>
      </c>
      <c r="P191" s="104">
        <f t="shared" si="47"/>
        <v>0</v>
      </c>
      <c r="Q191" s="105">
        <f t="shared" si="48"/>
        <v>1</v>
      </c>
      <c r="R191" s="104">
        <f t="shared" si="68"/>
        <v>300</v>
      </c>
      <c r="S191" s="104">
        <f t="shared" si="68"/>
        <v>300</v>
      </c>
      <c r="T191" s="104">
        <f t="shared" si="51"/>
        <v>300</v>
      </c>
      <c r="U191" s="104">
        <f t="shared" si="51"/>
        <v>300</v>
      </c>
      <c r="V191" s="104">
        <f t="shared" si="60"/>
        <v>0</v>
      </c>
      <c r="W191" s="105">
        <f t="shared" si="67"/>
        <v>1</v>
      </c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  <c r="FZ191" s="15"/>
      <c r="GA191" s="15"/>
      <c r="GB191" s="15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</row>
    <row r="192" spans="1:196" s="16" customFormat="1" ht="69.599999999999994" hidden="1" customHeight="1" x14ac:dyDescent="0.3">
      <c r="A192" s="79"/>
      <c r="B192" s="80"/>
      <c r="C192" s="80"/>
      <c r="D192" s="80"/>
      <c r="E192" s="116" t="s">
        <v>354</v>
      </c>
      <c r="F192" s="121"/>
      <c r="G192" s="121"/>
      <c r="H192" s="121"/>
      <c r="I192" s="105">
        <f t="shared" si="69"/>
        <v>0</v>
      </c>
      <c r="J192" s="90">
        <f t="shared" si="57"/>
        <v>0</v>
      </c>
      <c r="K192" s="105" t="str">
        <f t="shared" si="65"/>
        <v/>
      </c>
      <c r="L192" s="104">
        <v>2110</v>
      </c>
      <c r="M192" s="104">
        <v>2110</v>
      </c>
      <c r="N192" s="104">
        <v>2110</v>
      </c>
      <c r="O192" s="121">
        <v>2110</v>
      </c>
      <c r="P192" s="104">
        <f t="shared" si="47"/>
        <v>0</v>
      </c>
      <c r="Q192" s="105">
        <f t="shared" si="48"/>
        <v>1</v>
      </c>
      <c r="R192" s="104">
        <f t="shared" si="68"/>
        <v>2110</v>
      </c>
      <c r="S192" s="104">
        <f t="shared" si="68"/>
        <v>2110</v>
      </c>
      <c r="T192" s="104">
        <f t="shared" si="51"/>
        <v>2110</v>
      </c>
      <c r="U192" s="104">
        <f t="shared" si="51"/>
        <v>2110</v>
      </c>
      <c r="V192" s="104">
        <f t="shared" si="60"/>
        <v>0</v>
      </c>
      <c r="W192" s="105">
        <f t="shared" si="67"/>
        <v>1</v>
      </c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</row>
    <row r="193" spans="1:196" s="16" customFormat="1" ht="68.849999999999994" hidden="1" customHeight="1" x14ac:dyDescent="0.3">
      <c r="A193" s="79"/>
      <c r="B193" s="80"/>
      <c r="C193" s="80"/>
      <c r="D193" s="80"/>
      <c r="E193" s="116" t="s">
        <v>403</v>
      </c>
      <c r="F193" s="121"/>
      <c r="G193" s="121"/>
      <c r="H193" s="121"/>
      <c r="I193" s="105">
        <f t="shared" si="69"/>
        <v>0</v>
      </c>
      <c r="J193" s="90">
        <f t="shared" si="57"/>
        <v>0</v>
      </c>
      <c r="K193" s="105" t="str">
        <f t="shared" si="65"/>
        <v/>
      </c>
      <c r="L193" s="104">
        <v>500</v>
      </c>
      <c r="M193" s="104">
        <v>500</v>
      </c>
      <c r="N193" s="104">
        <v>500</v>
      </c>
      <c r="O193" s="121">
        <v>500</v>
      </c>
      <c r="P193" s="104">
        <f t="shared" si="47"/>
        <v>0</v>
      </c>
      <c r="Q193" s="105">
        <f t="shared" si="48"/>
        <v>1</v>
      </c>
      <c r="R193" s="104">
        <f t="shared" si="68"/>
        <v>500</v>
      </c>
      <c r="S193" s="104">
        <f t="shared" si="68"/>
        <v>500</v>
      </c>
      <c r="T193" s="104">
        <f t="shared" si="51"/>
        <v>500</v>
      </c>
      <c r="U193" s="104">
        <f t="shared" si="51"/>
        <v>500</v>
      </c>
      <c r="V193" s="104">
        <f t="shared" si="60"/>
        <v>0</v>
      </c>
      <c r="W193" s="105">
        <f t="shared" si="67"/>
        <v>1</v>
      </c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</row>
    <row r="194" spans="1:196" s="16" customFormat="1" ht="68.25" hidden="1" customHeight="1" x14ac:dyDescent="0.3">
      <c r="A194" s="79"/>
      <c r="B194" s="80"/>
      <c r="C194" s="80"/>
      <c r="D194" s="80"/>
      <c r="E194" s="116" t="s">
        <v>358</v>
      </c>
      <c r="F194" s="121">
        <v>500</v>
      </c>
      <c r="G194" s="121">
        <v>500</v>
      </c>
      <c r="H194" s="121">
        <v>500</v>
      </c>
      <c r="I194" s="105">
        <f t="shared" si="69"/>
        <v>5.71058329839408E-4</v>
      </c>
      <c r="J194" s="90">
        <f t="shared" si="57"/>
        <v>0</v>
      </c>
      <c r="K194" s="105">
        <f t="shared" si="65"/>
        <v>1</v>
      </c>
      <c r="L194" s="104">
        <v>500</v>
      </c>
      <c r="M194" s="104">
        <v>500</v>
      </c>
      <c r="N194" s="104">
        <v>500</v>
      </c>
      <c r="O194" s="121">
        <v>500</v>
      </c>
      <c r="P194" s="104">
        <f t="shared" si="47"/>
        <v>0</v>
      </c>
      <c r="Q194" s="105">
        <f t="shared" si="48"/>
        <v>1</v>
      </c>
      <c r="R194" s="104">
        <f t="shared" si="68"/>
        <v>1000</v>
      </c>
      <c r="S194" s="104">
        <f t="shared" si="68"/>
        <v>1000</v>
      </c>
      <c r="T194" s="104">
        <f t="shared" si="51"/>
        <v>1000</v>
      </c>
      <c r="U194" s="104">
        <f t="shared" si="51"/>
        <v>1000</v>
      </c>
      <c r="V194" s="104">
        <f t="shared" si="60"/>
        <v>0</v>
      </c>
      <c r="W194" s="105">
        <f t="shared" si="67"/>
        <v>1</v>
      </c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</row>
    <row r="195" spans="1:196" s="16" customFormat="1" ht="68.25" hidden="1" customHeight="1" x14ac:dyDescent="0.3">
      <c r="A195" s="79"/>
      <c r="B195" s="80"/>
      <c r="C195" s="80"/>
      <c r="D195" s="80"/>
      <c r="E195" s="116" t="s">
        <v>352</v>
      </c>
      <c r="F195" s="121"/>
      <c r="G195" s="121"/>
      <c r="H195" s="121"/>
      <c r="I195" s="105">
        <f t="shared" si="69"/>
        <v>0</v>
      </c>
      <c r="J195" s="90">
        <f t="shared" si="57"/>
        <v>0</v>
      </c>
      <c r="K195" s="105" t="str">
        <f t="shared" si="65"/>
        <v/>
      </c>
      <c r="L195" s="104">
        <v>2500</v>
      </c>
      <c r="M195" s="104">
        <v>2500</v>
      </c>
      <c r="N195" s="104">
        <v>2500</v>
      </c>
      <c r="O195" s="121">
        <v>2500</v>
      </c>
      <c r="P195" s="104">
        <f t="shared" si="47"/>
        <v>0</v>
      </c>
      <c r="Q195" s="105">
        <f t="shared" si="48"/>
        <v>1</v>
      </c>
      <c r="R195" s="104">
        <f t="shared" si="68"/>
        <v>2500</v>
      </c>
      <c r="S195" s="104">
        <f>SUM(F195,M195)</f>
        <v>2500</v>
      </c>
      <c r="T195" s="104">
        <f t="shared" si="51"/>
        <v>2500</v>
      </c>
      <c r="U195" s="104">
        <f t="shared" si="51"/>
        <v>2500</v>
      </c>
      <c r="V195" s="104">
        <f t="shared" si="60"/>
        <v>0</v>
      </c>
      <c r="W195" s="105">
        <f t="shared" si="67"/>
        <v>1</v>
      </c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  <c r="FY195" s="15"/>
      <c r="FZ195" s="15"/>
      <c r="GA195" s="15"/>
      <c r="GB195" s="15"/>
      <c r="GC195" s="15"/>
      <c r="GD195" s="15"/>
      <c r="GE195" s="15"/>
      <c r="GF195" s="15"/>
      <c r="GG195" s="15"/>
      <c r="GH195" s="15"/>
      <c r="GI195" s="15"/>
      <c r="GJ195" s="15"/>
      <c r="GK195" s="15"/>
      <c r="GL195" s="15"/>
      <c r="GM195" s="15"/>
      <c r="GN195" s="15"/>
    </row>
    <row r="196" spans="1:196" s="16" customFormat="1" ht="68.25" hidden="1" customHeight="1" x14ac:dyDescent="0.3">
      <c r="A196" s="79"/>
      <c r="B196" s="80"/>
      <c r="C196" s="80"/>
      <c r="D196" s="80"/>
      <c r="E196" s="116" t="s">
        <v>404</v>
      </c>
      <c r="F196" s="121"/>
      <c r="G196" s="121"/>
      <c r="H196" s="121"/>
      <c r="I196" s="105">
        <f t="shared" si="69"/>
        <v>0</v>
      </c>
      <c r="J196" s="90">
        <f t="shared" si="57"/>
        <v>0</v>
      </c>
      <c r="K196" s="105" t="str">
        <f t="shared" si="65"/>
        <v/>
      </c>
      <c r="L196" s="104">
        <v>500</v>
      </c>
      <c r="M196" s="104">
        <v>500</v>
      </c>
      <c r="N196" s="104">
        <v>500</v>
      </c>
      <c r="O196" s="121">
        <v>500</v>
      </c>
      <c r="P196" s="104">
        <f t="shared" si="47"/>
        <v>0</v>
      </c>
      <c r="Q196" s="105">
        <f t="shared" si="48"/>
        <v>1</v>
      </c>
      <c r="R196" s="104">
        <f t="shared" si="68"/>
        <v>500</v>
      </c>
      <c r="S196" s="104">
        <f>SUM(F196,M196)</f>
        <v>500</v>
      </c>
      <c r="T196" s="104">
        <f t="shared" si="51"/>
        <v>500</v>
      </c>
      <c r="U196" s="104">
        <f t="shared" si="51"/>
        <v>500</v>
      </c>
      <c r="V196" s="104">
        <f t="shared" si="60"/>
        <v>0</v>
      </c>
      <c r="W196" s="105">
        <f t="shared" si="67"/>
        <v>1</v>
      </c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  <c r="FG196" s="15"/>
      <c r="FH196" s="15"/>
      <c r="FI196" s="15"/>
      <c r="FJ196" s="15"/>
      <c r="FK196" s="15"/>
      <c r="FL196" s="15"/>
      <c r="FM196" s="15"/>
      <c r="FN196" s="15"/>
      <c r="FO196" s="15"/>
      <c r="FP196" s="15"/>
      <c r="FQ196" s="15"/>
      <c r="FR196" s="15"/>
      <c r="FS196" s="15"/>
      <c r="FT196" s="15"/>
      <c r="FU196" s="15"/>
      <c r="FV196" s="15"/>
      <c r="FW196" s="15"/>
      <c r="FX196" s="15"/>
      <c r="FY196" s="15"/>
      <c r="FZ196" s="15"/>
      <c r="GA196" s="15"/>
      <c r="GB196" s="15"/>
      <c r="GC196" s="15"/>
      <c r="GD196" s="15"/>
      <c r="GE196" s="15"/>
      <c r="GF196" s="15"/>
      <c r="GG196" s="15"/>
      <c r="GH196" s="15"/>
      <c r="GI196" s="15"/>
      <c r="GJ196" s="15"/>
      <c r="GK196" s="15"/>
      <c r="GL196" s="15"/>
      <c r="GM196" s="15"/>
      <c r="GN196" s="15"/>
    </row>
    <row r="197" spans="1:196" s="16" customFormat="1" ht="80.849999999999994" hidden="1" customHeight="1" x14ac:dyDescent="0.3">
      <c r="A197" s="79"/>
      <c r="B197" s="80"/>
      <c r="C197" s="80"/>
      <c r="D197" s="80"/>
      <c r="E197" s="116" t="s">
        <v>367</v>
      </c>
      <c r="F197" s="121"/>
      <c r="G197" s="121"/>
      <c r="H197" s="121"/>
      <c r="I197" s="105">
        <f t="shared" si="69"/>
        <v>0</v>
      </c>
      <c r="J197" s="90">
        <f t="shared" si="57"/>
        <v>0</v>
      </c>
      <c r="K197" s="105" t="str">
        <f t="shared" si="65"/>
        <v/>
      </c>
      <c r="L197" s="104"/>
      <c r="M197" s="104"/>
      <c r="N197" s="104"/>
      <c r="O197" s="121"/>
      <c r="P197" s="104">
        <f t="shared" si="47"/>
        <v>0</v>
      </c>
      <c r="Q197" s="105" t="str">
        <f t="shared" si="48"/>
        <v/>
      </c>
      <c r="R197" s="104">
        <f t="shared" si="68"/>
        <v>0</v>
      </c>
      <c r="S197" s="104">
        <f>SUM(G197,M197)</f>
        <v>0</v>
      </c>
      <c r="T197" s="104">
        <f t="shared" si="51"/>
        <v>0</v>
      </c>
      <c r="U197" s="104">
        <f t="shared" si="51"/>
        <v>0</v>
      </c>
      <c r="V197" s="104">
        <f t="shared" si="60"/>
        <v>0</v>
      </c>
      <c r="W197" s="105" t="str">
        <f t="shared" si="67"/>
        <v/>
      </c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</row>
    <row r="198" spans="1:196" s="16" customFormat="1" ht="65.849999999999994" hidden="1" customHeight="1" x14ac:dyDescent="0.3">
      <c r="A198" s="79"/>
      <c r="B198" s="80"/>
      <c r="C198" s="80"/>
      <c r="D198" s="80"/>
      <c r="E198" s="116" t="s">
        <v>377</v>
      </c>
      <c r="F198" s="121"/>
      <c r="G198" s="121"/>
      <c r="H198" s="121"/>
      <c r="I198" s="105">
        <f t="shared" si="69"/>
        <v>0</v>
      </c>
      <c r="J198" s="90">
        <f t="shared" si="57"/>
        <v>0</v>
      </c>
      <c r="K198" s="105" t="str">
        <f t="shared" si="65"/>
        <v/>
      </c>
      <c r="L198" s="104">
        <v>1000</v>
      </c>
      <c r="M198" s="104">
        <v>1000</v>
      </c>
      <c r="N198" s="104">
        <v>1000</v>
      </c>
      <c r="O198" s="138">
        <v>1000</v>
      </c>
      <c r="P198" s="104">
        <f t="shared" si="47"/>
        <v>0</v>
      </c>
      <c r="Q198" s="105">
        <f t="shared" si="48"/>
        <v>1</v>
      </c>
      <c r="R198" s="104">
        <f t="shared" si="68"/>
        <v>1000</v>
      </c>
      <c r="S198" s="104">
        <f>SUM(G198,M198)</f>
        <v>1000</v>
      </c>
      <c r="T198" s="104">
        <f t="shared" si="51"/>
        <v>1000</v>
      </c>
      <c r="U198" s="104">
        <f t="shared" si="51"/>
        <v>1000</v>
      </c>
      <c r="V198" s="104">
        <f t="shared" si="60"/>
        <v>0</v>
      </c>
      <c r="W198" s="105">
        <f t="shared" si="67"/>
        <v>1</v>
      </c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</row>
    <row r="199" spans="1:196" s="16" customFormat="1" ht="65.849999999999994" hidden="1" customHeight="1" x14ac:dyDescent="0.3">
      <c r="A199" s="79"/>
      <c r="B199" s="80"/>
      <c r="C199" s="80"/>
      <c r="D199" s="80"/>
      <c r="E199" s="116" t="s">
        <v>351</v>
      </c>
      <c r="F199" s="121"/>
      <c r="G199" s="121"/>
      <c r="H199" s="121"/>
      <c r="I199" s="105">
        <f t="shared" si="69"/>
        <v>0</v>
      </c>
      <c r="J199" s="90">
        <f t="shared" si="57"/>
        <v>0</v>
      </c>
      <c r="K199" s="105" t="str">
        <f t="shared" si="65"/>
        <v/>
      </c>
      <c r="L199" s="104">
        <v>5000</v>
      </c>
      <c r="M199" s="104">
        <v>5000</v>
      </c>
      <c r="N199" s="104">
        <v>5000</v>
      </c>
      <c r="O199" s="121">
        <v>5000</v>
      </c>
      <c r="P199" s="104">
        <f t="shared" si="47"/>
        <v>0</v>
      </c>
      <c r="Q199" s="105">
        <f t="shared" si="48"/>
        <v>1</v>
      </c>
      <c r="R199" s="104">
        <f t="shared" si="68"/>
        <v>5000</v>
      </c>
      <c r="S199" s="104">
        <f>SUM(F199,M199)</f>
        <v>5000</v>
      </c>
      <c r="T199" s="104">
        <f t="shared" si="51"/>
        <v>5000</v>
      </c>
      <c r="U199" s="104">
        <f t="shared" si="51"/>
        <v>5000</v>
      </c>
      <c r="V199" s="104">
        <f t="shared" si="60"/>
        <v>0</v>
      </c>
      <c r="W199" s="105">
        <f t="shared" si="67"/>
        <v>1</v>
      </c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  <c r="FG199" s="15"/>
      <c r="FH199" s="15"/>
      <c r="FI199" s="15"/>
      <c r="FJ199" s="15"/>
      <c r="FK199" s="15"/>
      <c r="FL199" s="15"/>
      <c r="FM199" s="15"/>
      <c r="FN199" s="15"/>
      <c r="FO199" s="15"/>
      <c r="FP199" s="15"/>
      <c r="FQ199" s="15"/>
      <c r="FR199" s="15"/>
      <c r="FS199" s="15"/>
      <c r="FT199" s="15"/>
      <c r="FU199" s="15"/>
      <c r="FV199" s="15"/>
      <c r="FW199" s="15"/>
      <c r="FX199" s="15"/>
      <c r="FY199" s="15"/>
      <c r="FZ199" s="15"/>
      <c r="GA199" s="15"/>
      <c r="GB199" s="15"/>
      <c r="GC199" s="15"/>
      <c r="GD199" s="15"/>
      <c r="GE199" s="15"/>
      <c r="GF199" s="15"/>
      <c r="GG199" s="15"/>
      <c r="GH199" s="15"/>
      <c r="GI199" s="15"/>
      <c r="GJ199" s="15"/>
      <c r="GK199" s="15"/>
      <c r="GL199" s="15"/>
      <c r="GM199" s="15"/>
      <c r="GN199" s="15"/>
    </row>
    <row r="200" spans="1:196" s="16" customFormat="1" ht="66.400000000000006" hidden="1" customHeight="1" x14ac:dyDescent="0.3">
      <c r="A200" s="79"/>
      <c r="B200" s="80"/>
      <c r="C200" s="80"/>
      <c r="D200" s="80"/>
      <c r="E200" s="116" t="s">
        <v>356</v>
      </c>
      <c r="F200" s="121"/>
      <c r="G200" s="121"/>
      <c r="H200" s="121"/>
      <c r="I200" s="105">
        <f t="shared" si="69"/>
        <v>0</v>
      </c>
      <c r="J200" s="90">
        <f t="shared" si="57"/>
        <v>0</v>
      </c>
      <c r="K200" s="105" t="str">
        <f t="shared" si="65"/>
        <v/>
      </c>
      <c r="L200" s="104">
        <v>500</v>
      </c>
      <c r="M200" s="104">
        <v>500</v>
      </c>
      <c r="N200" s="104">
        <v>500</v>
      </c>
      <c r="O200" s="121">
        <v>500</v>
      </c>
      <c r="P200" s="104">
        <f t="shared" si="47"/>
        <v>0</v>
      </c>
      <c r="Q200" s="105">
        <f t="shared" si="48"/>
        <v>1</v>
      </c>
      <c r="R200" s="104">
        <f t="shared" si="68"/>
        <v>500</v>
      </c>
      <c r="S200" s="104">
        <f>SUM(G200,M200)</f>
        <v>500</v>
      </c>
      <c r="T200" s="104">
        <f t="shared" si="51"/>
        <v>500</v>
      </c>
      <c r="U200" s="104">
        <f t="shared" si="51"/>
        <v>500</v>
      </c>
      <c r="V200" s="104">
        <f t="shared" si="60"/>
        <v>0</v>
      </c>
      <c r="W200" s="105">
        <f t="shared" si="67"/>
        <v>1</v>
      </c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  <c r="EV200" s="15"/>
      <c r="EW200" s="15"/>
      <c r="EX200" s="15"/>
      <c r="EY200" s="15"/>
      <c r="EZ200" s="15"/>
      <c r="FA200" s="15"/>
      <c r="FB200" s="15"/>
      <c r="FC200" s="15"/>
      <c r="FD200" s="15"/>
      <c r="FE200" s="15"/>
      <c r="FF200" s="15"/>
      <c r="FG200" s="15"/>
      <c r="FH200" s="15"/>
      <c r="FI200" s="15"/>
      <c r="FJ200" s="15"/>
      <c r="FK200" s="15"/>
      <c r="FL200" s="15"/>
      <c r="FM200" s="15"/>
      <c r="FN200" s="15"/>
      <c r="FO200" s="15"/>
      <c r="FP200" s="15"/>
      <c r="FQ200" s="15"/>
      <c r="FR200" s="15"/>
      <c r="FS200" s="15"/>
      <c r="FT200" s="15"/>
      <c r="FU200" s="15"/>
      <c r="FV200" s="15"/>
      <c r="FW200" s="15"/>
      <c r="FX200" s="15"/>
      <c r="FY200" s="15"/>
      <c r="FZ200" s="15"/>
      <c r="GA200" s="15"/>
      <c r="GB200" s="15"/>
      <c r="GC200" s="15"/>
      <c r="GD200" s="15"/>
      <c r="GE200" s="15"/>
      <c r="GF200" s="15"/>
      <c r="GG200" s="15"/>
      <c r="GH200" s="15"/>
      <c r="GI200" s="15"/>
      <c r="GJ200" s="15"/>
      <c r="GK200" s="15"/>
      <c r="GL200" s="15"/>
      <c r="GM200" s="15"/>
      <c r="GN200" s="15"/>
    </row>
    <row r="201" spans="1:196" s="16" customFormat="1" ht="67.7" hidden="1" customHeight="1" x14ac:dyDescent="0.3">
      <c r="A201" s="79"/>
      <c r="B201" s="80"/>
      <c r="C201" s="80"/>
      <c r="D201" s="80"/>
      <c r="E201" s="116" t="s">
        <v>353</v>
      </c>
      <c r="F201" s="121"/>
      <c r="G201" s="121"/>
      <c r="H201" s="121"/>
      <c r="I201" s="105">
        <f t="shared" si="69"/>
        <v>0</v>
      </c>
      <c r="J201" s="90">
        <f t="shared" si="57"/>
        <v>0</v>
      </c>
      <c r="K201" s="105" t="str">
        <f t="shared" si="65"/>
        <v/>
      </c>
      <c r="L201" s="104">
        <v>6000</v>
      </c>
      <c r="M201" s="104">
        <v>6000</v>
      </c>
      <c r="N201" s="104">
        <v>6000</v>
      </c>
      <c r="O201" s="121">
        <v>4388</v>
      </c>
      <c r="P201" s="104">
        <f t="shared" si="47"/>
        <v>-1612</v>
      </c>
      <c r="Q201" s="105">
        <f t="shared" si="48"/>
        <v>0.73133333333333328</v>
      </c>
      <c r="R201" s="104">
        <f t="shared" si="68"/>
        <v>6000</v>
      </c>
      <c r="S201" s="104">
        <f>SUM(F201,M201)</f>
        <v>6000</v>
      </c>
      <c r="T201" s="104">
        <f t="shared" si="51"/>
        <v>6000</v>
      </c>
      <c r="U201" s="104">
        <f t="shared" si="51"/>
        <v>4388</v>
      </c>
      <c r="V201" s="104">
        <f t="shared" si="60"/>
        <v>-1612</v>
      </c>
      <c r="W201" s="105">
        <f t="shared" si="67"/>
        <v>0.73133333333333328</v>
      </c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</row>
    <row r="202" spans="1:196" s="16" customFormat="1" ht="66.400000000000006" hidden="1" customHeight="1" x14ac:dyDescent="0.3">
      <c r="A202" s="79"/>
      <c r="B202" s="80"/>
      <c r="C202" s="80"/>
      <c r="D202" s="80"/>
      <c r="E202" s="116" t="s">
        <v>405</v>
      </c>
      <c r="F202" s="121"/>
      <c r="G202" s="121"/>
      <c r="H202" s="121"/>
      <c r="I202" s="105">
        <f t="shared" si="69"/>
        <v>0</v>
      </c>
      <c r="J202" s="90">
        <f t="shared" si="57"/>
        <v>0</v>
      </c>
      <c r="K202" s="105" t="str">
        <f t="shared" si="65"/>
        <v/>
      </c>
      <c r="L202" s="104">
        <v>750</v>
      </c>
      <c r="M202" s="104">
        <v>750</v>
      </c>
      <c r="N202" s="104">
        <v>750</v>
      </c>
      <c r="O202" s="121">
        <v>741.6</v>
      </c>
      <c r="P202" s="104">
        <f t="shared" si="47"/>
        <v>-8.3999999999999773</v>
      </c>
      <c r="Q202" s="105">
        <f t="shared" si="48"/>
        <v>0.98880000000000001</v>
      </c>
      <c r="R202" s="104">
        <f t="shared" si="68"/>
        <v>750</v>
      </c>
      <c r="S202" s="104">
        <f>SUM(F202,M202)</f>
        <v>750</v>
      </c>
      <c r="T202" s="104">
        <f t="shared" si="51"/>
        <v>750</v>
      </c>
      <c r="U202" s="104">
        <f t="shared" si="51"/>
        <v>741.6</v>
      </c>
      <c r="V202" s="104">
        <f t="shared" si="60"/>
        <v>-8.3999999999999773</v>
      </c>
      <c r="W202" s="105">
        <f t="shared" si="67"/>
        <v>0.98880000000000001</v>
      </c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  <c r="FY202" s="15"/>
      <c r="FZ202" s="15"/>
      <c r="GA202" s="15"/>
      <c r="GB202" s="15"/>
      <c r="GC202" s="15"/>
      <c r="GD202" s="15"/>
      <c r="GE202" s="15"/>
      <c r="GF202" s="15"/>
      <c r="GG202" s="15"/>
      <c r="GH202" s="15"/>
      <c r="GI202" s="15"/>
      <c r="GJ202" s="15"/>
      <c r="GK202" s="15"/>
      <c r="GL202" s="15"/>
      <c r="GM202" s="15"/>
      <c r="GN202" s="15"/>
    </row>
    <row r="203" spans="1:196" s="16" customFormat="1" ht="87.6" hidden="1" customHeight="1" x14ac:dyDescent="0.3">
      <c r="A203" s="79"/>
      <c r="B203" s="80"/>
      <c r="C203" s="80"/>
      <c r="D203" s="80"/>
      <c r="E203" s="120" t="s">
        <v>344</v>
      </c>
      <c r="F203" s="121"/>
      <c r="G203" s="121"/>
      <c r="H203" s="121"/>
      <c r="I203" s="105">
        <f t="shared" si="69"/>
        <v>0</v>
      </c>
      <c r="J203" s="90">
        <f t="shared" si="57"/>
        <v>0</v>
      </c>
      <c r="K203" s="105" t="str">
        <f t="shared" si="65"/>
        <v/>
      </c>
      <c r="L203" s="104">
        <v>4000</v>
      </c>
      <c r="M203" s="104">
        <v>4000</v>
      </c>
      <c r="N203" s="104">
        <v>4000</v>
      </c>
      <c r="O203" s="121">
        <v>4000</v>
      </c>
      <c r="P203" s="104">
        <f t="shared" si="47"/>
        <v>0</v>
      </c>
      <c r="Q203" s="105">
        <f t="shared" si="48"/>
        <v>1</v>
      </c>
      <c r="R203" s="104">
        <f t="shared" si="68"/>
        <v>4000</v>
      </c>
      <c r="S203" s="104">
        <f>SUM(F203,M203)</f>
        <v>4000</v>
      </c>
      <c r="T203" s="104">
        <f t="shared" si="51"/>
        <v>4000</v>
      </c>
      <c r="U203" s="104">
        <f t="shared" si="51"/>
        <v>4000</v>
      </c>
      <c r="V203" s="104">
        <f t="shared" si="60"/>
        <v>0</v>
      </c>
      <c r="W203" s="105">
        <f t="shared" si="67"/>
        <v>1</v>
      </c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  <c r="FZ203" s="15"/>
      <c r="GA203" s="15"/>
      <c r="GB203" s="15"/>
      <c r="GC203" s="15"/>
      <c r="GD203" s="15"/>
      <c r="GE203" s="15"/>
      <c r="GF203" s="15"/>
      <c r="GG203" s="15"/>
      <c r="GH203" s="15"/>
      <c r="GI203" s="15"/>
      <c r="GJ203" s="15"/>
      <c r="GK203" s="15"/>
      <c r="GL203" s="15"/>
      <c r="GM203" s="15"/>
      <c r="GN203" s="15"/>
    </row>
    <row r="204" spans="1:196" s="16" customFormat="1" ht="66.400000000000006" hidden="1" customHeight="1" x14ac:dyDescent="0.3">
      <c r="A204" s="79"/>
      <c r="B204" s="80"/>
      <c r="C204" s="80"/>
      <c r="D204" s="80"/>
      <c r="E204" s="116" t="s">
        <v>357</v>
      </c>
      <c r="F204" s="121">
        <v>500</v>
      </c>
      <c r="G204" s="121">
        <v>500</v>
      </c>
      <c r="H204" s="121">
        <v>500</v>
      </c>
      <c r="I204" s="105">
        <f t="shared" si="69"/>
        <v>5.71058329839408E-4</v>
      </c>
      <c r="J204" s="90">
        <f t="shared" si="57"/>
        <v>0</v>
      </c>
      <c r="K204" s="105">
        <f t="shared" si="65"/>
        <v>1</v>
      </c>
      <c r="L204" s="104">
        <v>500</v>
      </c>
      <c r="M204" s="104">
        <v>500</v>
      </c>
      <c r="N204" s="104">
        <v>500</v>
      </c>
      <c r="O204" s="121">
        <v>500</v>
      </c>
      <c r="P204" s="104">
        <f t="shared" ref="P204:P231" si="70">O204-N204</f>
        <v>0</v>
      </c>
      <c r="Q204" s="105">
        <f t="shared" ref="Q204:Q231" si="71">IFERROR(100%*(O204/N204),"")</f>
        <v>1</v>
      </c>
      <c r="R204" s="104">
        <f t="shared" si="68"/>
        <v>1000</v>
      </c>
      <c r="S204" s="104">
        <f t="shared" si="68"/>
        <v>1000</v>
      </c>
      <c r="T204" s="104">
        <f t="shared" si="51"/>
        <v>1000</v>
      </c>
      <c r="U204" s="104">
        <f t="shared" si="51"/>
        <v>1000</v>
      </c>
      <c r="V204" s="104">
        <f t="shared" si="60"/>
        <v>0</v>
      </c>
      <c r="W204" s="105">
        <f t="shared" si="67"/>
        <v>1</v>
      </c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</row>
    <row r="205" spans="1:196" s="16" customFormat="1" ht="86.25" hidden="1" customHeight="1" x14ac:dyDescent="0.3">
      <c r="A205" s="79"/>
      <c r="B205" s="80"/>
      <c r="C205" s="80"/>
      <c r="D205" s="80"/>
      <c r="E205" s="116" t="s">
        <v>406</v>
      </c>
      <c r="F205" s="121"/>
      <c r="G205" s="121"/>
      <c r="H205" s="121"/>
      <c r="I205" s="105">
        <f>H205/$H$11</f>
        <v>0</v>
      </c>
      <c r="J205" s="90">
        <f>H205-G205</f>
        <v>0</v>
      </c>
      <c r="K205" s="105" t="str">
        <f>IFERROR(100%*(H205/G205),"")</f>
        <v/>
      </c>
      <c r="L205" s="104">
        <v>1000</v>
      </c>
      <c r="M205" s="104">
        <v>1000</v>
      </c>
      <c r="N205" s="104">
        <v>1000</v>
      </c>
      <c r="O205" s="121">
        <v>1000</v>
      </c>
      <c r="P205" s="104">
        <f>O205-N205</f>
        <v>0</v>
      </c>
      <c r="Q205" s="105">
        <f>IFERROR(100%*(O205/N205),"")</f>
        <v>1</v>
      </c>
      <c r="R205" s="104">
        <f>SUM(F205,L205)</f>
        <v>1000</v>
      </c>
      <c r="S205" s="104">
        <f>SUM(G205,M205)</f>
        <v>1000</v>
      </c>
      <c r="T205" s="104">
        <f t="shared" si="51"/>
        <v>1000</v>
      </c>
      <c r="U205" s="104">
        <f>SUM(H205,O205)</f>
        <v>1000</v>
      </c>
      <c r="V205" s="104">
        <f>U205-T205</f>
        <v>0</v>
      </c>
      <c r="W205" s="105">
        <f>IFERROR(100%*(U205/T205),"")</f>
        <v>1</v>
      </c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  <c r="FG205" s="15"/>
      <c r="FH205" s="15"/>
      <c r="FI205" s="15"/>
      <c r="FJ205" s="15"/>
      <c r="FK205" s="15"/>
      <c r="FL205" s="15"/>
      <c r="FM205" s="15"/>
      <c r="FN205" s="15"/>
      <c r="FO205" s="15"/>
      <c r="FP205" s="15"/>
      <c r="FQ205" s="15"/>
      <c r="FR205" s="15"/>
      <c r="FS205" s="15"/>
      <c r="FT205" s="15"/>
      <c r="FU205" s="15"/>
      <c r="FV205" s="15"/>
      <c r="FW205" s="15"/>
      <c r="FX205" s="15"/>
      <c r="FY205" s="15"/>
      <c r="FZ205" s="15"/>
      <c r="GA205" s="15"/>
      <c r="GB205" s="15"/>
      <c r="GC205" s="15"/>
      <c r="GD205" s="15"/>
      <c r="GE205" s="15"/>
      <c r="GF205" s="15"/>
      <c r="GG205" s="15"/>
      <c r="GH205" s="15"/>
      <c r="GI205" s="15"/>
      <c r="GJ205" s="15"/>
      <c r="GK205" s="15"/>
      <c r="GL205" s="15"/>
      <c r="GM205" s="15"/>
      <c r="GN205" s="15"/>
    </row>
    <row r="206" spans="1:196" s="16" customFormat="1" ht="69.599999999999994" hidden="1" customHeight="1" x14ac:dyDescent="0.3">
      <c r="A206" s="79"/>
      <c r="B206" s="80"/>
      <c r="C206" s="80"/>
      <c r="D206" s="80"/>
      <c r="E206" s="116" t="s">
        <v>368</v>
      </c>
      <c r="F206" s="121"/>
      <c r="G206" s="121"/>
      <c r="H206" s="121"/>
      <c r="I206" s="105">
        <f t="shared" si="69"/>
        <v>0</v>
      </c>
      <c r="J206" s="90">
        <f t="shared" si="57"/>
        <v>0</v>
      </c>
      <c r="K206" s="105" t="str">
        <f t="shared" si="65"/>
        <v/>
      </c>
      <c r="L206" s="104">
        <v>1500</v>
      </c>
      <c r="M206" s="104">
        <v>1500</v>
      </c>
      <c r="N206" s="104">
        <v>1500</v>
      </c>
      <c r="O206" s="121">
        <v>1486</v>
      </c>
      <c r="P206" s="104">
        <f t="shared" si="70"/>
        <v>-14</v>
      </c>
      <c r="Q206" s="105">
        <f t="shared" si="71"/>
        <v>0.9906666666666667</v>
      </c>
      <c r="R206" s="104">
        <f t="shared" si="68"/>
        <v>1500</v>
      </c>
      <c r="S206" s="104">
        <f t="shared" si="68"/>
        <v>1500</v>
      </c>
      <c r="T206" s="104">
        <f t="shared" si="51"/>
        <v>1500</v>
      </c>
      <c r="U206" s="104">
        <f t="shared" si="51"/>
        <v>1486</v>
      </c>
      <c r="V206" s="104">
        <f t="shared" si="60"/>
        <v>-14</v>
      </c>
      <c r="W206" s="105">
        <f t="shared" si="67"/>
        <v>0.9906666666666667</v>
      </c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  <c r="FY206" s="15"/>
      <c r="FZ206" s="15"/>
      <c r="GA206" s="15"/>
      <c r="GB206" s="15"/>
      <c r="GC206" s="15"/>
      <c r="GD206" s="15"/>
      <c r="GE206" s="15"/>
      <c r="GF206" s="15"/>
      <c r="GG206" s="15"/>
      <c r="GH206" s="15"/>
      <c r="GI206" s="15"/>
      <c r="GJ206" s="15"/>
      <c r="GK206" s="15"/>
      <c r="GL206" s="15"/>
      <c r="GM206" s="15"/>
      <c r="GN206" s="15"/>
    </row>
    <row r="207" spans="1:196" s="16" customFormat="1" ht="88.35" hidden="1" customHeight="1" x14ac:dyDescent="0.3">
      <c r="A207" s="79"/>
      <c r="B207" s="80"/>
      <c r="C207" s="80"/>
      <c r="D207" s="80"/>
      <c r="E207" s="116" t="s">
        <v>369</v>
      </c>
      <c r="F207" s="121"/>
      <c r="G207" s="121"/>
      <c r="H207" s="121"/>
      <c r="I207" s="105">
        <f t="shared" si="69"/>
        <v>0</v>
      </c>
      <c r="J207" s="90">
        <f t="shared" si="57"/>
        <v>0</v>
      </c>
      <c r="K207" s="105" t="str">
        <f t="shared" si="65"/>
        <v/>
      </c>
      <c r="L207" s="104">
        <v>1500</v>
      </c>
      <c r="M207" s="104">
        <v>1500</v>
      </c>
      <c r="N207" s="104">
        <v>1500</v>
      </c>
      <c r="O207" s="121">
        <v>1500</v>
      </c>
      <c r="P207" s="104">
        <f t="shared" si="70"/>
        <v>0</v>
      </c>
      <c r="Q207" s="105">
        <f t="shared" si="71"/>
        <v>1</v>
      </c>
      <c r="R207" s="104">
        <f t="shared" si="68"/>
        <v>1500</v>
      </c>
      <c r="S207" s="104">
        <f t="shared" si="68"/>
        <v>1500</v>
      </c>
      <c r="T207" s="104">
        <f t="shared" si="51"/>
        <v>1500</v>
      </c>
      <c r="U207" s="104">
        <f t="shared" si="51"/>
        <v>1500</v>
      </c>
      <c r="V207" s="104">
        <f t="shared" si="60"/>
        <v>0</v>
      </c>
      <c r="W207" s="105">
        <f t="shared" si="67"/>
        <v>1</v>
      </c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  <c r="FY207" s="15"/>
      <c r="FZ207" s="15"/>
      <c r="GA207" s="15"/>
      <c r="GB207" s="15"/>
      <c r="GC207" s="15"/>
      <c r="GD207" s="15"/>
      <c r="GE207" s="15"/>
      <c r="GF207" s="15"/>
      <c r="GG207" s="15"/>
      <c r="GH207" s="15"/>
      <c r="GI207" s="15"/>
      <c r="GJ207" s="15"/>
      <c r="GK207" s="15"/>
      <c r="GL207" s="15"/>
      <c r="GM207" s="15"/>
      <c r="GN207" s="15"/>
    </row>
    <row r="208" spans="1:196" s="16" customFormat="1" ht="68.25" hidden="1" customHeight="1" x14ac:dyDescent="0.3">
      <c r="A208" s="79"/>
      <c r="B208" s="80"/>
      <c r="C208" s="80"/>
      <c r="D208" s="80"/>
      <c r="E208" s="116" t="s">
        <v>380</v>
      </c>
      <c r="F208" s="121"/>
      <c r="G208" s="121"/>
      <c r="H208" s="121"/>
      <c r="I208" s="105">
        <f t="shared" si="69"/>
        <v>0</v>
      </c>
      <c r="J208" s="90">
        <f t="shared" si="57"/>
        <v>0</v>
      </c>
      <c r="K208" s="105" t="str">
        <f t="shared" si="65"/>
        <v/>
      </c>
      <c r="L208" s="104">
        <v>500</v>
      </c>
      <c r="M208" s="104">
        <v>500</v>
      </c>
      <c r="N208" s="104">
        <v>500</v>
      </c>
      <c r="O208" s="121">
        <v>500</v>
      </c>
      <c r="P208" s="104">
        <f t="shared" si="70"/>
        <v>0</v>
      </c>
      <c r="Q208" s="105">
        <f t="shared" si="71"/>
        <v>1</v>
      </c>
      <c r="R208" s="104">
        <f t="shared" si="68"/>
        <v>500</v>
      </c>
      <c r="S208" s="104">
        <f t="shared" si="68"/>
        <v>500</v>
      </c>
      <c r="T208" s="104">
        <f t="shared" ref="T208:U225" si="72">SUM(G208,N208)</f>
        <v>500</v>
      </c>
      <c r="U208" s="104">
        <f t="shared" si="72"/>
        <v>500</v>
      </c>
      <c r="V208" s="104">
        <f t="shared" si="60"/>
        <v>0</v>
      </c>
      <c r="W208" s="105">
        <f t="shared" si="67"/>
        <v>1</v>
      </c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  <c r="FG208" s="15"/>
      <c r="FH208" s="15"/>
      <c r="FI208" s="15"/>
      <c r="FJ208" s="15"/>
      <c r="FK208" s="15"/>
      <c r="FL208" s="15"/>
      <c r="FM208" s="15"/>
      <c r="FN208" s="15"/>
      <c r="FO208" s="15"/>
      <c r="FP208" s="15"/>
      <c r="FQ208" s="15"/>
      <c r="FR208" s="15"/>
      <c r="FS208" s="15"/>
      <c r="FT208" s="15"/>
      <c r="FU208" s="15"/>
      <c r="FV208" s="15"/>
      <c r="FW208" s="15"/>
      <c r="FX208" s="15"/>
      <c r="FY208" s="15"/>
      <c r="FZ208" s="15"/>
      <c r="GA208" s="15"/>
      <c r="GB208" s="15"/>
      <c r="GC208" s="15"/>
      <c r="GD208" s="15"/>
      <c r="GE208" s="15"/>
      <c r="GF208" s="15"/>
      <c r="GG208" s="15"/>
      <c r="GH208" s="15"/>
      <c r="GI208" s="15"/>
      <c r="GJ208" s="15"/>
      <c r="GK208" s="15"/>
      <c r="GL208" s="15"/>
      <c r="GM208" s="15"/>
      <c r="GN208" s="15"/>
    </row>
    <row r="209" spans="1:196" s="16" customFormat="1" ht="68.25" hidden="1" customHeight="1" x14ac:dyDescent="0.3">
      <c r="A209" s="147"/>
      <c r="B209" s="148"/>
      <c r="C209" s="148"/>
      <c r="D209" s="148"/>
      <c r="E209" s="149" t="s">
        <v>346</v>
      </c>
      <c r="F209" s="138">
        <v>800</v>
      </c>
      <c r="G209" s="138">
        <v>800</v>
      </c>
      <c r="H209" s="121">
        <v>800</v>
      </c>
      <c r="I209" s="150">
        <f t="shared" si="69"/>
        <v>9.1369332774305278E-4</v>
      </c>
      <c r="J209" s="90">
        <f t="shared" si="57"/>
        <v>0</v>
      </c>
      <c r="K209" s="105">
        <f t="shared" si="65"/>
        <v>1</v>
      </c>
      <c r="L209" s="138">
        <v>500</v>
      </c>
      <c r="M209" s="138">
        <v>500</v>
      </c>
      <c r="N209" s="138">
        <v>500</v>
      </c>
      <c r="O209" s="138">
        <v>500</v>
      </c>
      <c r="P209" s="104">
        <f t="shared" si="70"/>
        <v>0</v>
      </c>
      <c r="Q209" s="105">
        <f t="shared" si="71"/>
        <v>1</v>
      </c>
      <c r="R209" s="104">
        <f t="shared" si="68"/>
        <v>1300</v>
      </c>
      <c r="S209" s="112">
        <f>SUM(F209,M209)</f>
        <v>1300</v>
      </c>
      <c r="T209" s="104">
        <f t="shared" si="72"/>
        <v>1300</v>
      </c>
      <c r="U209" s="104">
        <f t="shared" si="72"/>
        <v>1300</v>
      </c>
      <c r="V209" s="104">
        <f t="shared" si="60"/>
        <v>0</v>
      </c>
      <c r="W209" s="105">
        <f t="shared" si="67"/>
        <v>1</v>
      </c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</row>
    <row r="210" spans="1:196" s="16" customFormat="1" ht="80.849999999999994" hidden="1" customHeight="1" x14ac:dyDescent="0.3">
      <c r="A210" s="79"/>
      <c r="B210" s="80"/>
      <c r="C210" s="80"/>
      <c r="D210" s="80"/>
      <c r="E210" s="116" t="s">
        <v>407</v>
      </c>
      <c r="F210" s="121"/>
      <c r="G210" s="121"/>
      <c r="H210" s="121"/>
      <c r="I210" s="105"/>
      <c r="J210" s="90">
        <f t="shared" si="57"/>
        <v>0</v>
      </c>
      <c r="K210" s="105" t="str">
        <f t="shared" si="65"/>
        <v/>
      </c>
      <c r="L210" s="104">
        <v>1800</v>
      </c>
      <c r="M210" s="104">
        <v>1800</v>
      </c>
      <c r="N210" s="104">
        <v>1800</v>
      </c>
      <c r="O210" s="121">
        <v>1800</v>
      </c>
      <c r="P210" s="104">
        <f t="shared" si="70"/>
        <v>0</v>
      </c>
      <c r="Q210" s="105">
        <f t="shared" si="71"/>
        <v>1</v>
      </c>
      <c r="R210" s="104">
        <f t="shared" si="68"/>
        <v>1800</v>
      </c>
      <c r="S210" s="104">
        <f>SUM(G210,M210)</f>
        <v>1800</v>
      </c>
      <c r="T210" s="104">
        <f t="shared" si="72"/>
        <v>1800</v>
      </c>
      <c r="U210" s="104">
        <f t="shared" si="72"/>
        <v>1800</v>
      </c>
      <c r="V210" s="104">
        <f t="shared" si="60"/>
        <v>0</v>
      </c>
      <c r="W210" s="105">
        <f t="shared" si="67"/>
        <v>1</v>
      </c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</row>
    <row r="211" spans="1:196" s="16" customFormat="1" ht="68.849999999999994" hidden="1" customHeight="1" x14ac:dyDescent="0.3">
      <c r="A211" s="100"/>
      <c r="B211" s="115"/>
      <c r="C211" s="115"/>
      <c r="D211" s="115"/>
      <c r="E211" s="120" t="s">
        <v>342</v>
      </c>
      <c r="F211" s="121">
        <v>6500</v>
      </c>
      <c r="G211" s="121">
        <v>6500</v>
      </c>
      <c r="H211" s="121">
        <v>6390.5</v>
      </c>
      <c r="I211" s="105">
        <f t="shared" si="59"/>
        <v>7.2986965136774742E-3</v>
      </c>
      <c r="J211" s="90">
        <f t="shared" si="57"/>
        <v>-109.5</v>
      </c>
      <c r="K211" s="105">
        <f t="shared" si="58"/>
        <v>0.98315384615384616</v>
      </c>
      <c r="L211" s="104">
        <v>500</v>
      </c>
      <c r="M211" s="104">
        <v>500</v>
      </c>
      <c r="N211" s="104">
        <v>500</v>
      </c>
      <c r="O211" s="138">
        <v>500</v>
      </c>
      <c r="P211" s="104">
        <f t="shared" si="70"/>
        <v>0</v>
      </c>
      <c r="Q211" s="105">
        <f t="shared" si="71"/>
        <v>1</v>
      </c>
      <c r="R211" s="104">
        <f t="shared" si="68"/>
        <v>7000</v>
      </c>
      <c r="S211" s="104">
        <f>SUM(F211,M211)</f>
        <v>7000</v>
      </c>
      <c r="T211" s="104">
        <f t="shared" si="72"/>
        <v>7000</v>
      </c>
      <c r="U211" s="104">
        <f t="shared" si="72"/>
        <v>6890.5</v>
      </c>
      <c r="V211" s="104">
        <f t="shared" si="60"/>
        <v>-109.5</v>
      </c>
      <c r="W211" s="105">
        <f t="shared" si="67"/>
        <v>0.98435714285714282</v>
      </c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  <c r="FZ211" s="15"/>
      <c r="GA211" s="15"/>
      <c r="GB211" s="15"/>
      <c r="GC211" s="15"/>
      <c r="GD211" s="15"/>
      <c r="GE211" s="15"/>
      <c r="GF211" s="15"/>
      <c r="GG211" s="15"/>
      <c r="GH211" s="15"/>
      <c r="GI211" s="15"/>
      <c r="GJ211" s="15"/>
      <c r="GK211" s="15"/>
      <c r="GL211" s="15"/>
      <c r="GM211" s="15"/>
      <c r="GN211" s="15"/>
    </row>
    <row r="212" spans="1:196" s="16" customFormat="1" ht="169.5" hidden="1" customHeight="1" x14ac:dyDescent="0.3">
      <c r="A212" s="79"/>
      <c r="B212" s="80"/>
      <c r="C212" s="80"/>
      <c r="D212" s="80"/>
      <c r="E212" s="120" t="s">
        <v>361</v>
      </c>
      <c r="F212" s="121"/>
      <c r="G212" s="121"/>
      <c r="H212" s="121"/>
      <c r="I212" s="105">
        <f t="shared" si="59"/>
        <v>0</v>
      </c>
      <c r="J212" s="90">
        <f t="shared" si="57"/>
        <v>0</v>
      </c>
      <c r="K212" s="105" t="str">
        <f t="shared" si="58"/>
        <v/>
      </c>
      <c r="L212" s="104">
        <v>500</v>
      </c>
      <c r="M212" s="104">
        <v>500</v>
      </c>
      <c r="N212" s="104">
        <v>500</v>
      </c>
      <c r="O212" s="121"/>
      <c r="P212" s="104">
        <f t="shared" si="70"/>
        <v>-500</v>
      </c>
      <c r="Q212" s="105">
        <f t="shared" si="71"/>
        <v>0</v>
      </c>
      <c r="R212" s="104">
        <f t="shared" si="68"/>
        <v>500</v>
      </c>
      <c r="S212" s="104">
        <f t="shared" si="68"/>
        <v>500</v>
      </c>
      <c r="T212" s="104">
        <f t="shared" si="72"/>
        <v>500</v>
      </c>
      <c r="U212" s="104">
        <f t="shared" si="72"/>
        <v>0</v>
      </c>
      <c r="V212" s="104">
        <f t="shared" si="60"/>
        <v>-500</v>
      </c>
      <c r="W212" s="105">
        <f t="shared" si="67"/>
        <v>0</v>
      </c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</row>
    <row r="213" spans="1:196" s="16" customFormat="1" ht="106.5" hidden="1" customHeight="1" x14ac:dyDescent="0.3">
      <c r="A213" s="79"/>
      <c r="B213" s="80"/>
      <c r="C213" s="80"/>
      <c r="D213" s="80"/>
      <c r="E213" s="120" t="s">
        <v>376</v>
      </c>
      <c r="F213" s="121">
        <v>900</v>
      </c>
      <c r="G213" s="121">
        <v>900</v>
      </c>
      <c r="H213" s="121">
        <v>900</v>
      </c>
      <c r="I213" s="105">
        <f t="shared" si="59"/>
        <v>1.0279049937109343E-3</v>
      </c>
      <c r="J213" s="90">
        <f t="shared" si="57"/>
        <v>0</v>
      </c>
      <c r="K213" s="105">
        <f t="shared" si="58"/>
        <v>1</v>
      </c>
      <c r="L213" s="104"/>
      <c r="M213" s="104"/>
      <c r="N213" s="104"/>
      <c r="O213" s="121"/>
      <c r="P213" s="104">
        <f t="shared" si="70"/>
        <v>0</v>
      </c>
      <c r="Q213" s="105" t="str">
        <f t="shared" si="71"/>
        <v/>
      </c>
      <c r="R213" s="104">
        <f t="shared" si="68"/>
        <v>900</v>
      </c>
      <c r="S213" s="104">
        <f t="shared" si="68"/>
        <v>900</v>
      </c>
      <c r="T213" s="104">
        <f t="shared" si="72"/>
        <v>900</v>
      </c>
      <c r="U213" s="104">
        <f t="shared" si="72"/>
        <v>900</v>
      </c>
      <c r="V213" s="104">
        <f t="shared" si="60"/>
        <v>0</v>
      </c>
      <c r="W213" s="105">
        <f t="shared" si="67"/>
        <v>1</v>
      </c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  <c r="FZ213" s="15"/>
      <c r="GA213" s="15"/>
      <c r="GB213" s="15"/>
      <c r="GC213" s="15"/>
      <c r="GD213" s="15"/>
      <c r="GE213" s="15"/>
      <c r="GF213" s="15"/>
      <c r="GG213" s="15"/>
      <c r="GH213" s="15"/>
      <c r="GI213" s="15"/>
      <c r="GJ213" s="15"/>
      <c r="GK213" s="15"/>
      <c r="GL213" s="15"/>
      <c r="GM213" s="15"/>
      <c r="GN213" s="15"/>
    </row>
    <row r="214" spans="1:196" s="16" customFormat="1" ht="107.65" hidden="1" customHeight="1" x14ac:dyDescent="0.3">
      <c r="A214" s="79"/>
      <c r="B214" s="80"/>
      <c r="C214" s="80"/>
      <c r="D214" s="80"/>
      <c r="E214" s="120" t="s">
        <v>360</v>
      </c>
      <c r="F214" s="121">
        <v>500</v>
      </c>
      <c r="G214" s="121">
        <v>500</v>
      </c>
      <c r="H214" s="121">
        <v>500</v>
      </c>
      <c r="I214" s="105">
        <f t="shared" si="59"/>
        <v>5.71058329839408E-4</v>
      </c>
      <c r="J214" s="90">
        <f t="shared" si="57"/>
        <v>0</v>
      </c>
      <c r="K214" s="105">
        <f t="shared" si="58"/>
        <v>1</v>
      </c>
      <c r="L214" s="104"/>
      <c r="M214" s="104"/>
      <c r="N214" s="104"/>
      <c r="O214" s="121"/>
      <c r="P214" s="104">
        <f t="shared" si="70"/>
        <v>0</v>
      </c>
      <c r="Q214" s="105" t="str">
        <f t="shared" si="71"/>
        <v/>
      </c>
      <c r="R214" s="104">
        <f t="shared" si="68"/>
        <v>500</v>
      </c>
      <c r="S214" s="104">
        <f t="shared" si="68"/>
        <v>500</v>
      </c>
      <c r="T214" s="104">
        <f t="shared" si="72"/>
        <v>500</v>
      </c>
      <c r="U214" s="104">
        <f t="shared" si="72"/>
        <v>500</v>
      </c>
      <c r="V214" s="104">
        <f>U214-T214</f>
        <v>0</v>
      </c>
      <c r="W214" s="105">
        <f>IFERROR(100%*(U214/T214),"")</f>
        <v>1</v>
      </c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  <c r="FY214" s="15"/>
      <c r="FZ214" s="15"/>
      <c r="GA214" s="15"/>
      <c r="GB214" s="15"/>
      <c r="GC214" s="15"/>
      <c r="GD214" s="15"/>
      <c r="GE214" s="15"/>
      <c r="GF214" s="15"/>
      <c r="GG214" s="15"/>
      <c r="GH214" s="15"/>
      <c r="GI214" s="15"/>
      <c r="GJ214" s="15"/>
      <c r="GK214" s="15"/>
      <c r="GL214" s="15"/>
      <c r="GM214" s="15"/>
      <c r="GN214" s="15"/>
    </row>
    <row r="215" spans="1:196" s="46" customFormat="1" ht="67.7" hidden="1" customHeight="1" x14ac:dyDescent="0.3">
      <c r="A215" s="147"/>
      <c r="B215" s="148"/>
      <c r="C215" s="148"/>
      <c r="D215" s="148"/>
      <c r="E215" s="149" t="s">
        <v>343</v>
      </c>
      <c r="F215" s="138">
        <v>1000</v>
      </c>
      <c r="G215" s="138">
        <v>1000</v>
      </c>
      <c r="H215" s="138">
        <v>998</v>
      </c>
      <c r="I215" s="105">
        <f t="shared" si="59"/>
        <v>1.1398324263594585E-3</v>
      </c>
      <c r="J215" s="90">
        <f t="shared" si="57"/>
        <v>-2</v>
      </c>
      <c r="K215" s="105">
        <f t="shared" si="58"/>
        <v>0.998</v>
      </c>
      <c r="L215" s="138"/>
      <c r="M215" s="138"/>
      <c r="N215" s="138"/>
      <c r="O215" s="138"/>
      <c r="P215" s="104">
        <f t="shared" si="70"/>
        <v>0</v>
      </c>
      <c r="Q215" s="105" t="str">
        <f t="shared" si="71"/>
        <v/>
      </c>
      <c r="R215" s="104">
        <f t="shared" si="68"/>
        <v>1000</v>
      </c>
      <c r="S215" s="104">
        <f t="shared" si="68"/>
        <v>1000</v>
      </c>
      <c r="T215" s="104">
        <f t="shared" si="72"/>
        <v>1000</v>
      </c>
      <c r="U215" s="104">
        <f t="shared" si="72"/>
        <v>998</v>
      </c>
      <c r="V215" s="104">
        <f t="shared" si="60"/>
        <v>-2</v>
      </c>
      <c r="W215" s="105">
        <f t="shared" si="67"/>
        <v>0.998</v>
      </c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  <c r="FP215" s="45"/>
      <c r="FQ215" s="45"/>
      <c r="FR215" s="45"/>
      <c r="FS215" s="45"/>
      <c r="FT215" s="45"/>
      <c r="FU215" s="45"/>
      <c r="FV215" s="45"/>
      <c r="FW215" s="45"/>
      <c r="FX215" s="45"/>
      <c r="FY215" s="45"/>
      <c r="FZ215" s="45"/>
      <c r="GA215" s="45"/>
      <c r="GB215" s="45"/>
      <c r="GC215" s="45"/>
      <c r="GD215" s="45"/>
      <c r="GE215" s="45"/>
      <c r="GF215" s="45"/>
      <c r="GG215" s="45"/>
      <c r="GH215" s="45"/>
      <c r="GI215" s="45"/>
      <c r="GJ215" s="45"/>
      <c r="GK215" s="45"/>
      <c r="GL215" s="45"/>
      <c r="GM215" s="45"/>
      <c r="GN215" s="45"/>
    </row>
    <row r="216" spans="1:196" s="16" customFormat="1" ht="74.25" hidden="1" customHeight="1" x14ac:dyDescent="0.3">
      <c r="A216" s="79"/>
      <c r="B216" s="80"/>
      <c r="C216" s="80"/>
      <c r="D216" s="80"/>
      <c r="E216" s="120" t="s">
        <v>362</v>
      </c>
      <c r="F216" s="121"/>
      <c r="G216" s="121"/>
      <c r="H216" s="121"/>
      <c r="I216" s="105">
        <f t="shared" si="59"/>
        <v>0</v>
      </c>
      <c r="J216" s="90">
        <f t="shared" si="57"/>
        <v>0</v>
      </c>
      <c r="K216" s="105" t="str">
        <f t="shared" si="58"/>
        <v/>
      </c>
      <c r="L216" s="104">
        <v>1500</v>
      </c>
      <c r="M216" s="104">
        <v>1500</v>
      </c>
      <c r="N216" s="104">
        <v>1500</v>
      </c>
      <c r="O216" s="121">
        <v>1500</v>
      </c>
      <c r="P216" s="104">
        <f t="shared" si="70"/>
        <v>0</v>
      </c>
      <c r="Q216" s="105">
        <f t="shared" si="71"/>
        <v>1</v>
      </c>
      <c r="R216" s="104">
        <f t="shared" ref="R216:S225" si="73">SUM(F216,L216)</f>
        <v>1500</v>
      </c>
      <c r="S216" s="104">
        <f t="shared" si="73"/>
        <v>1500</v>
      </c>
      <c r="T216" s="104">
        <f t="shared" si="72"/>
        <v>1500</v>
      </c>
      <c r="U216" s="104">
        <f t="shared" si="72"/>
        <v>1500</v>
      </c>
      <c r="V216" s="104">
        <f t="shared" si="60"/>
        <v>0</v>
      </c>
      <c r="W216" s="105">
        <f t="shared" si="67"/>
        <v>1</v>
      </c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  <c r="FY216" s="15"/>
      <c r="FZ216" s="15"/>
      <c r="GA216" s="15"/>
      <c r="GB216" s="15"/>
      <c r="GC216" s="15"/>
      <c r="GD216" s="15"/>
      <c r="GE216" s="15"/>
      <c r="GF216" s="15"/>
      <c r="GG216" s="15"/>
      <c r="GH216" s="15"/>
      <c r="GI216" s="15"/>
      <c r="GJ216" s="15"/>
      <c r="GK216" s="15"/>
      <c r="GL216" s="15"/>
      <c r="GM216" s="15"/>
      <c r="GN216" s="15"/>
    </row>
    <row r="217" spans="1:196" s="16" customFormat="1" ht="81.75" hidden="1" customHeight="1" x14ac:dyDescent="0.3">
      <c r="A217" s="79"/>
      <c r="B217" s="80"/>
      <c r="C217" s="80"/>
      <c r="D217" s="80"/>
      <c r="E217" s="120" t="s">
        <v>408</v>
      </c>
      <c r="F217" s="121">
        <v>500</v>
      </c>
      <c r="G217" s="121">
        <v>500</v>
      </c>
      <c r="H217" s="121">
        <v>500</v>
      </c>
      <c r="I217" s="105">
        <f>H217/$H$11</f>
        <v>5.71058329839408E-4</v>
      </c>
      <c r="J217" s="90">
        <f>H217-G217</f>
        <v>0</v>
      </c>
      <c r="K217" s="105">
        <f>IFERROR(100%*(H217/G217),"")</f>
        <v>1</v>
      </c>
      <c r="L217" s="104"/>
      <c r="M217" s="104"/>
      <c r="N217" s="104"/>
      <c r="O217" s="121"/>
      <c r="P217" s="104">
        <f>O217-N217</f>
        <v>0</v>
      </c>
      <c r="Q217" s="105" t="str">
        <f>IFERROR(100%*(O217/N217),"")</f>
        <v/>
      </c>
      <c r="R217" s="104">
        <f>SUM(F217,L217)</f>
        <v>500</v>
      </c>
      <c r="S217" s="104">
        <f>SUM(G217,M217)</f>
        <v>500</v>
      </c>
      <c r="T217" s="104">
        <f t="shared" si="72"/>
        <v>500</v>
      </c>
      <c r="U217" s="104">
        <f>SUM(H217,O217)</f>
        <v>500</v>
      </c>
      <c r="V217" s="104">
        <f>U217-T217</f>
        <v>0</v>
      </c>
      <c r="W217" s="105">
        <f>IFERROR(100%*(U217/T217),"")</f>
        <v>1</v>
      </c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  <c r="FG217" s="15"/>
      <c r="FH217" s="15"/>
      <c r="FI217" s="15"/>
      <c r="FJ217" s="15"/>
      <c r="FK217" s="15"/>
      <c r="FL217" s="15"/>
      <c r="FM217" s="15"/>
      <c r="FN217" s="15"/>
      <c r="FO217" s="15"/>
      <c r="FP217" s="15"/>
      <c r="FQ217" s="15"/>
      <c r="FR217" s="15"/>
      <c r="FS217" s="15"/>
      <c r="FT217" s="15"/>
      <c r="FU217" s="15"/>
      <c r="FV217" s="15"/>
      <c r="FW217" s="15"/>
      <c r="FX217" s="15"/>
      <c r="FY217" s="15"/>
      <c r="FZ217" s="15"/>
      <c r="GA217" s="15"/>
      <c r="GB217" s="15"/>
      <c r="GC217" s="15"/>
      <c r="GD217" s="15"/>
      <c r="GE217" s="15"/>
      <c r="GF217" s="15"/>
      <c r="GG217" s="15"/>
      <c r="GH217" s="15"/>
      <c r="GI217" s="15"/>
      <c r="GJ217" s="15"/>
      <c r="GK217" s="15"/>
      <c r="GL217" s="15"/>
      <c r="GM217" s="15"/>
      <c r="GN217" s="15"/>
    </row>
    <row r="218" spans="1:196" s="160" customFormat="1" ht="60.75" hidden="1" customHeight="1" x14ac:dyDescent="0.3">
      <c r="A218" s="151"/>
      <c r="B218" s="152"/>
      <c r="C218" s="152"/>
      <c r="D218" s="152"/>
      <c r="E218" s="153" t="s">
        <v>363</v>
      </c>
      <c r="F218" s="154">
        <v>2000</v>
      </c>
      <c r="G218" s="154">
        <v>2000</v>
      </c>
      <c r="H218" s="154">
        <v>2000</v>
      </c>
      <c r="I218" s="155">
        <f t="shared" si="59"/>
        <v>2.284233319357632E-3</v>
      </c>
      <c r="J218" s="156">
        <f t="shared" si="57"/>
        <v>0</v>
      </c>
      <c r="K218" s="155">
        <f t="shared" si="58"/>
        <v>1</v>
      </c>
      <c r="L218" s="157"/>
      <c r="M218" s="157"/>
      <c r="N218" s="157"/>
      <c r="O218" s="154"/>
      <c r="P218" s="157">
        <f t="shared" si="70"/>
        <v>0</v>
      </c>
      <c r="Q218" s="155" t="str">
        <f t="shared" si="71"/>
        <v/>
      </c>
      <c r="R218" s="157">
        <f t="shared" si="73"/>
        <v>2000</v>
      </c>
      <c r="S218" s="157">
        <f t="shared" si="73"/>
        <v>2000</v>
      </c>
      <c r="T218" s="104">
        <f t="shared" si="72"/>
        <v>2000</v>
      </c>
      <c r="U218" s="157">
        <f t="shared" si="72"/>
        <v>2000</v>
      </c>
      <c r="V218" s="157">
        <f t="shared" si="60"/>
        <v>0</v>
      </c>
      <c r="W218" s="155">
        <f t="shared" si="67"/>
        <v>1</v>
      </c>
      <c r="X218" s="158"/>
      <c r="Y218" s="158"/>
      <c r="Z218" s="158"/>
      <c r="AA218" s="158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158"/>
      <c r="AQ218" s="158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59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/>
      <c r="BP218" s="159"/>
      <c r="BQ218" s="159"/>
      <c r="BR218" s="159"/>
      <c r="BS218" s="159"/>
      <c r="BT218" s="159"/>
      <c r="BU218" s="159"/>
      <c r="BV218" s="159"/>
      <c r="BW218" s="159"/>
      <c r="BX218" s="159"/>
      <c r="BY218" s="159"/>
      <c r="BZ218" s="159"/>
      <c r="CA218" s="159"/>
      <c r="CB218" s="159"/>
      <c r="CC218" s="159"/>
      <c r="CD218" s="159"/>
      <c r="CE218" s="159"/>
      <c r="CF218" s="159"/>
      <c r="CG218" s="159"/>
      <c r="CH218" s="159"/>
      <c r="CI218" s="159"/>
      <c r="CJ218" s="159"/>
      <c r="CK218" s="159"/>
      <c r="CL218" s="159"/>
      <c r="CM218" s="159"/>
      <c r="CN218" s="159"/>
      <c r="CO218" s="159"/>
      <c r="CP218" s="159"/>
      <c r="CQ218" s="159"/>
      <c r="CR218" s="159"/>
      <c r="CS218" s="159"/>
      <c r="CT218" s="159"/>
      <c r="CU218" s="159"/>
      <c r="CV218" s="159"/>
      <c r="CW218" s="159"/>
      <c r="CX218" s="159"/>
      <c r="CY218" s="159"/>
      <c r="CZ218" s="159"/>
      <c r="DA218" s="159"/>
      <c r="DB218" s="159"/>
      <c r="DC218" s="159"/>
      <c r="DD218" s="159"/>
      <c r="DE218" s="159"/>
      <c r="DF218" s="159"/>
      <c r="DG218" s="159"/>
      <c r="DH218" s="159"/>
      <c r="DI218" s="159"/>
      <c r="DJ218" s="159"/>
      <c r="DK218" s="159"/>
      <c r="DL218" s="159"/>
      <c r="DM218" s="159"/>
      <c r="DN218" s="159"/>
      <c r="DO218" s="159"/>
      <c r="DP218" s="159"/>
      <c r="DQ218" s="159"/>
      <c r="DR218" s="159"/>
      <c r="DS218" s="159"/>
      <c r="DT218" s="159"/>
      <c r="DU218" s="159"/>
      <c r="DV218" s="159"/>
      <c r="DW218" s="159"/>
      <c r="DX218" s="159"/>
      <c r="DY218" s="159"/>
      <c r="DZ218" s="159"/>
      <c r="EA218" s="159"/>
      <c r="EB218" s="159"/>
      <c r="EC218" s="159"/>
      <c r="ED218" s="159"/>
      <c r="EE218" s="159"/>
      <c r="EF218" s="159"/>
      <c r="EG218" s="159"/>
      <c r="EH218" s="159"/>
      <c r="EI218" s="159"/>
      <c r="EJ218" s="159"/>
      <c r="EK218" s="159"/>
      <c r="EL218" s="159"/>
      <c r="EM218" s="159"/>
      <c r="EN218" s="159"/>
      <c r="EO218" s="159"/>
      <c r="EP218" s="159"/>
      <c r="EQ218" s="159"/>
      <c r="ER218" s="159"/>
      <c r="ES218" s="159"/>
      <c r="ET218" s="159"/>
      <c r="EU218" s="159"/>
      <c r="EV218" s="159"/>
      <c r="EW218" s="159"/>
      <c r="EX218" s="159"/>
      <c r="EY218" s="159"/>
      <c r="EZ218" s="159"/>
      <c r="FA218" s="159"/>
      <c r="FB218" s="159"/>
      <c r="FC218" s="159"/>
      <c r="FD218" s="159"/>
      <c r="FE218" s="159"/>
      <c r="FF218" s="159"/>
      <c r="FG218" s="159"/>
      <c r="FH218" s="159"/>
      <c r="FI218" s="159"/>
      <c r="FJ218" s="159"/>
      <c r="FK218" s="159"/>
      <c r="FL218" s="159"/>
      <c r="FM218" s="159"/>
      <c r="FN218" s="159"/>
      <c r="FO218" s="159"/>
      <c r="FP218" s="159"/>
      <c r="FQ218" s="159"/>
      <c r="FR218" s="159"/>
      <c r="FS218" s="159"/>
      <c r="FT218" s="159"/>
      <c r="FU218" s="159"/>
      <c r="FV218" s="159"/>
      <c r="FW218" s="159"/>
      <c r="FX218" s="159"/>
      <c r="FY218" s="159"/>
      <c r="FZ218" s="159"/>
      <c r="GA218" s="159"/>
      <c r="GB218" s="159"/>
      <c r="GC218" s="159"/>
      <c r="GD218" s="159"/>
      <c r="GE218" s="159"/>
      <c r="GF218" s="159"/>
      <c r="GG218" s="159"/>
      <c r="GH218" s="159"/>
      <c r="GI218" s="159"/>
      <c r="GJ218" s="159"/>
      <c r="GK218" s="159"/>
      <c r="GL218" s="159"/>
      <c r="GM218" s="159"/>
      <c r="GN218" s="159"/>
    </row>
    <row r="219" spans="1:196" s="160" customFormat="1" ht="62.45" hidden="1" customHeight="1" x14ac:dyDescent="0.3">
      <c r="A219" s="151"/>
      <c r="B219" s="152"/>
      <c r="C219" s="152"/>
      <c r="D219" s="152"/>
      <c r="E219" s="153" t="s">
        <v>364</v>
      </c>
      <c r="F219" s="154">
        <v>1480</v>
      </c>
      <c r="G219" s="154">
        <v>1480</v>
      </c>
      <c r="H219" s="154">
        <v>1477.1</v>
      </c>
      <c r="I219" s="155">
        <f t="shared" si="59"/>
        <v>1.687020518011579E-3</v>
      </c>
      <c r="J219" s="157">
        <f t="shared" si="57"/>
        <v>-2.9000000000000909</v>
      </c>
      <c r="K219" s="155">
        <f t="shared" si="58"/>
        <v>0.99804054054054048</v>
      </c>
      <c r="L219" s="157">
        <v>1810</v>
      </c>
      <c r="M219" s="157">
        <v>1810</v>
      </c>
      <c r="N219" s="157">
        <v>1810</v>
      </c>
      <c r="O219" s="154">
        <v>1781.3</v>
      </c>
      <c r="P219" s="157">
        <f t="shared" si="70"/>
        <v>-28.700000000000045</v>
      </c>
      <c r="Q219" s="155">
        <f t="shared" si="71"/>
        <v>0.98414364640883978</v>
      </c>
      <c r="R219" s="157">
        <f t="shared" si="73"/>
        <v>3290</v>
      </c>
      <c r="S219" s="157">
        <f t="shared" si="73"/>
        <v>3290</v>
      </c>
      <c r="T219" s="104">
        <f t="shared" si="72"/>
        <v>3290</v>
      </c>
      <c r="U219" s="157">
        <f t="shared" si="72"/>
        <v>3258.3999999999996</v>
      </c>
      <c r="V219" s="157">
        <f t="shared" si="60"/>
        <v>-31.600000000000364</v>
      </c>
      <c r="W219" s="155">
        <f t="shared" si="67"/>
        <v>0.99039513677811541</v>
      </c>
      <c r="X219" s="158"/>
      <c r="Y219" s="158"/>
      <c r="Z219" s="158"/>
      <c r="AA219" s="158"/>
      <c r="AB219" s="158"/>
      <c r="AC219" s="158"/>
      <c r="AD219" s="158"/>
      <c r="AE219" s="158"/>
      <c r="AF219" s="158"/>
      <c r="AG219" s="158"/>
      <c r="AH219" s="158"/>
      <c r="AI219" s="158"/>
      <c r="AJ219" s="158"/>
      <c r="AK219" s="158"/>
      <c r="AL219" s="158"/>
      <c r="AM219" s="158"/>
      <c r="AN219" s="158"/>
      <c r="AO219" s="158"/>
      <c r="AP219" s="158"/>
      <c r="AQ219" s="158"/>
      <c r="AR219" s="159"/>
      <c r="AS219" s="159"/>
      <c r="AT219" s="159"/>
      <c r="AU219" s="159"/>
      <c r="AV219" s="159"/>
      <c r="AW219" s="159"/>
      <c r="AX219" s="159"/>
      <c r="AY219" s="159"/>
      <c r="AZ219" s="159"/>
      <c r="BA219" s="159"/>
      <c r="BB219" s="159"/>
      <c r="BC219" s="159"/>
      <c r="BD219" s="159"/>
      <c r="BE219" s="159"/>
      <c r="BF219" s="159"/>
      <c r="BG219" s="159"/>
      <c r="BH219" s="159"/>
      <c r="BI219" s="159"/>
      <c r="BJ219" s="159"/>
      <c r="BK219" s="159"/>
      <c r="BL219" s="159"/>
      <c r="BM219" s="159"/>
      <c r="BN219" s="159"/>
      <c r="BO219" s="159"/>
      <c r="BP219" s="159"/>
      <c r="BQ219" s="159"/>
      <c r="BR219" s="159"/>
      <c r="BS219" s="159"/>
      <c r="BT219" s="159"/>
      <c r="BU219" s="159"/>
      <c r="BV219" s="159"/>
      <c r="BW219" s="159"/>
      <c r="BX219" s="159"/>
      <c r="BY219" s="159"/>
      <c r="BZ219" s="159"/>
      <c r="CA219" s="159"/>
      <c r="CB219" s="159"/>
      <c r="CC219" s="159"/>
      <c r="CD219" s="159"/>
      <c r="CE219" s="159"/>
      <c r="CF219" s="159"/>
      <c r="CG219" s="159"/>
      <c r="CH219" s="159"/>
      <c r="CI219" s="159"/>
      <c r="CJ219" s="159"/>
      <c r="CK219" s="159"/>
      <c r="CL219" s="159"/>
      <c r="CM219" s="159"/>
      <c r="CN219" s="159"/>
      <c r="CO219" s="159"/>
      <c r="CP219" s="159"/>
      <c r="CQ219" s="159"/>
      <c r="CR219" s="159"/>
      <c r="CS219" s="159"/>
      <c r="CT219" s="159"/>
      <c r="CU219" s="159"/>
      <c r="CV219" s="159"/>
      <c r="CW219" s="159"/>
      <c r="CX219" s="159"/>
      <c r="CY219" s="159"/>
      <c r="CZ219" s="159"/>
      <c r="DA219" s="159"/>
      <c r="DB219" s="159"/>
      <c r="DC219" s="159"/>
      <c r="DD219" s="159"/>
      <c r="DE219" s="159"/>
      <c r="DF219" s="159"/>
      <c r="DG219" s="159"/>
      <c r="DH219" s="159"/>
      <c r="DI219" s="159"/>
      <c r="DJ219" s="159"/>
      <c r="DK219" s="159"/>
      <c r="DL219" s="159"/>
      <c r="DM219" s="159"/>
      <c r="DN219" s="159"/>
      <c r="DO219" s="159"/>
      <c r="DP219" s="159"/>
      <c r="DQ219" s="159"/>
      <c r="DR219" s="159"/>
      <c r="DS219" s="159"/>
      <c r="DT219" s="159"/>
      <c r="DU219" s="159"/>
      <c r="DV219" s="159"/>
      <c r="DW219" s="159"/>
      <c r="DX219" s="159"/>
      <c r="DY219" s="159"/>
      <c r="DZ219" s="159"/>
      <c r="EA219" s="159"/>
      <c r="EB219" s="159"/>
      <c r="EC219" s="159"/>
      <c r="ED219" s="159"/>
      <c r="EE219" s="159"/>
      <c r="EF219" s="159"/>
      <c r="EG219" s="159"/>
      <c r="EH219" s="159"/>
      <c r="EI219" s="159"/>
      <c r="EJ219" s="159"/>
      <c r="EK219" s="159"/>
      <c r="EL219" s="159"/>
      <c r="EM219" s="159"/>
      <c r="EN219" s="159"/>
      <c r="EO219" s="159"/>
      <c r="EP219" s="159"/>
      <c r="EQ219" s="159"/>
      <c r="ER219" s="159"/>
      <c r="ES219" s="159"/>
      <c r="ET219" s="159"/>
      <c r="EU219" s="159"/>
      <c r="EV219" s="159"/>
      <c r="EW219" s="159"/>
      <c r="EX219" s="159"/>
      <c r="EY219" s="159"/>
      <c r="EZ219" s="159"/>
      <c r="FA219" s="159"/>
      <c r="FB219" s="159"/>
      <c r="FC219" s="159"/>
      <c r="FD219" s="159"/>
      <c r="FE219" s="159"/>
      <c r="FF219" s="159"/>
      <c r="FG219" s="159"/>
      <c r="FH219" s="159"/>
      <c r="FI219" s="159"/>
      <c r="FJ219" s="159"/>
      <c r="FK219" s="159"/>
      <c r="FL219" s="159"/>
      <c r="FM219" s="159"/>
      <c r="FN219" s="159"/>
      <c r="FO219" s="159"/>
      <c r="FP219" s="159"/>
      <c r="FQ219" s="159"/>
      <c r="FR219" s="159"/>
      <c r="FS219" s="159"/>
      <c r="FT219" s="159"/>
      <c r="FU219" s="159"/>
      <c r="FV219" s="159"/>
      <c r="FW219" s="159"/>
      <c r="FX219" s="159"/>
      <c r="FY219" s="159"/>
      <c r="FZ219" s="159"/>
      <c r="GA219" s="159"/>
      <c r="GB219" s="159"/>
      <c r="GC219" s="159"/>
      <c r="GD219" s="159"/>
      <c r="GE219" s="159"/>
      <c r="GF219" s="159"/>
      <c r="GG219" s="159"/>
      <c r="GH219" s="159"/>
      <c r="GI219" s="159"/>
      <c r="GJ219" s="159"/>
      <c r="GK219" s="159"/>
      <c r="GL219" s="159"/>
      <c r="GM219" s="159"/>
      <c r="GN219" s="159"/>
    </row>
    <row r="220" spans="1:196" s="16" customFormat="1" ht="79.5" hidden="1" customHeight="1" x14ac:dyDescent="0.3">
      <c r="A220" s="79"/>
      <c r="B220" s="80"/>
      <c r="C220" s="80"/>
      <c r="D220" s="80"/>
      <c r="E220" s="120" t="s">
        <v>409</v>
      </c>
      <c r="F220" s="121"/>
      <c r="G220" s="121"/>
      <c r="H220" s="121"/>
      <c r="I220" s="105">
        <f t="shared" si="59"/>
        <v>0</v>
      </c>
      <c r="J220" s="104">
        <f t="shared" si="57"/>
        <v>0</v>
      </c>
      <c r="K220" s="105" t="str">
        <f t="shared" si="58"/>
        <v/>
      </c>
      <c r="L220" s="104">
        <v>6000</v>
      </c>
      <c r="M220" s="104">
        <v>6000</v>
      </c>
      <c r="N220" s="104">
        <v>6000</v>
      </c>
      <c r="O220" s="121">
        <v>6000</v>
      </c>
      <c r="P220" s="104">
        <f t="shared" si="70"/>
        <v>0</v>
      </c>
      <c r="Q220" s="105">
        <f t="shared" si="71"/>
        <v>1</v>
      </c>
      <c r="R220" s="104">
        <f t="shared" si="73"/>
        <v>6000</v>
      </c>
      <c r="S220" s="104">
        <f t="shared" si="73"/>
        <v>6000</v>
      </c>
      <c r="T220" s="104">
        <f t="shared" si="72"/>
        <v>6000</v>
      </c>
      <c r="U220" s="104">
        <f t="shared" si="72"/>
        <v>6000</v>
      </c>
      <c r="V220" s="104">
        <f t="shared" si="60"/>
        <v>0</v>
      </c>
      <c r="W220" s="105">
        <f t="shared" si="67"/>
        <v>1</v>
      </c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  <c r="FG220" s="15"/>
      <c r="FH220" s="15"/>
      <c r="FI220" s="15"/>
      <c r="FJ220" s="15"/>
      <c r="FK220" s="15"/>
      <c r="FL220" s="15"/>
      <c r="FM220" s="15"/>
      <c r="FN220" s="15"/>
      <c r="FO220" s="15"/>
      <c r="FP220" s="15"/>
      <c r="FQ220" s="15"/>
      <c r="FR220" s="15"/>
      <c r="FS220" s="15"/>
      <c r="FT220" s="15"/>
      <c r="FU220" s="15"/>
      <c r="FV220" s="15"/>
      <c r="FW220" s="15"/>
      <c r="FX220" s="15"/>
      <c r="FY220" s="15"/>
      <c r="FZ220" s="15"/>
      <c r="GA220" s="15"/>
      <c r="GB220" s="15"/>
      <c r="GC220" s="15"/>
      <c r="GD220" s="15"/>
      <c r="GE220" s="15"/>
      <c r="GF220" s="15"/>
      <c r="GG220" s="15"/>
      <c r="GH220" s="15"/>
      <c r="GI220" s="15"/>
      <c r="GJ220" s="15"/>
      <c r="GK220" s="15"/>
      <c r="GL220" s="15"/>
      <c r="GM220" s="15"/>
      <c r="GN220" s="15"/>
    </row>
    <row r="221" spans="1:196" s="16" customFormat="1" ht="82.5" hidden="1" customHeight="1" x14ac:dyDescent="0.3">
      <c r="A221" s="79"/>
      <c r="B221" s="80"/>
      <c r="C221" s="80"/>
      <c r="D221" s="80"/>
      <c r="E221" s="120" t="s">
        <v>410</v>
      </c>
      <c r="F221" s="121"/>
      <c r="G221" s="121"/>
      <c r="H221" s="121"/>
      <c r="I221" s="105">
        <f t="shared" ref="I221:I231" si="74">H221/$H$11</f>
        <v>0</v>
      </c>
      <c r="J221" s="104">
        <f t="shared" si="57"/>
        <v>0</v>
      </c>
      <c r="K221" s="105" t="str">
        <f t="shared" si="58"/>
        <v/>
      </c>
      <c r="L221" s="104">
        <v>700</v>
      </c>
      <c r="M221" s="104">
        <v>700</v>
      </c>
      <c r="N221" s="104">
        <v>700</v>
      </c>
      <c r="O221" s="121">
        <v>700</v>
      </c>
      <c r="P221" s="104">
        <f t="shared" si="70"/>
        <v>0</v>
      </c>
      <c r="Q221" s="105">
        <f t="shared" si="71"/>
        <v>1</v>
      </c>
      <c r="R221" s="104">
        <f t="shared" si="73"/>
        <v>700</v>
      </c>
      <c r="S221" s="104">
        <f t="shared" si="73"/>
        <v>700</v>
      </c>
      <c r="T221" s="104">
        <f t="shared" si="72"/>
        <v>700</v>
      </c>
      <c r="U221" s="104">
        <f t="shared" si="72"/>
        <v>700</v>
      </c>
      <c r="V221" s="104">
        <f t="shared" si="60"/>
        <v>0</v>
      </c>
      <c r="W221" s="105">
        <f t="shared" si="67"/>
        <v>1</v>
      </c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  <c r="FZ221" s="15"/>
      <c r="GA221" s="15"/>
      <c r="GB221" s="15"/>
      <c r="GC221" s="15"/>
      <c r="GD221" s="15"/>
      <c r="GE221" s="15"/>
      <c r="GF221" s="15"/>
      <c r="GG221" s="15"/>
      <c r="GH221" s="15"/>
      <c r="GI221" s="15"/>
      <c r="GJ221" s="15"/>
      <c r="GK221" s="15"/>
      <c r="GL221" s="15"/>
      <c r="GM221" s="15"/>
      <c r="GN221" s="15"/>
    </row>
    <row r="222" spans="1:196" s="16" customFormat="1" ht="99" hidden="1" customHeight="1" x14ac:dyDescent="0.3">
      <c r="A222" s="79"/>
      <c r="B222" s="80"/>
      <c r="C222" s="80"/>
      <c r="D222" s="80"/>
      <c r="E222" s="120" t="s">
        <v>411</v>
      </c>
      <c r="F222" s="121">
        <v>300</v>
      </c>
      <c r="G222" s="121">
        <v>300</v>
      </c>
      <c r="H222" s="121">
        <v>297</v>
      </c>
      <c r="I222" s="105">
        <f>H222/$H$11</f>
        <v>3.3920864792460836E-4</v>
      </c>
      <c r="J222" s="104">
        <f>H222-G222</f>
        <v>-3</v>
      </c>
      <c r="K222" s="105">
        <f>IFERROR(100%*(H222/G222),"")</f>
        <v>0.99</v>
      </c>
      <c r="L222" s="104">
        <v>700</v>
      </c>
      <c r="M222" s="104">
        <v>700</v>
      </c>
      <c r="N222" s="104">
        <v>700</v>
      </c>
      <c r="O222" s="121">
        <v>617.5</v>
      </c>
      <c r="P222" s="104">
        <f t="shared" si="70"/>
        <v>-82.5</v>
      </c>
      <c r="Q222" s="105">
        <f t="shared" si="71"/>
        <v>0.88214285714285712</v>
      </c>
      <c r="R222" s="104">
        <f t="shared" si="73"/>
        <v>1000</v>
      </c>
      <c r="S222" s="104">
        <f t="shared" si="73"/>
        <v>1000</v>
      </c>
      <c r="T222" s="104">
        <f t="shared" si="72"/>
        <v>1000</v>
      </c>
      <c r="U222" s="104">
        <f t="shared" si="72"/>
        <v>914.5</v>
      </c>
      <c r="V222" s="104">
        <f>U222-T222</f>
        <v>-85.5</v>
      </c>
      <c r="W222" s="105">
        <f>IFERROR(100%*(U222/T222),"")</f>
        <v>0.91449999999999998</v>
      </c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  <c r="FY222" s="15"/>
      <c r="FZ222" s="15"/>
      <c r="GA222" s="15"/>
      <c r="GB222" s="15"/>
      <c r="GC222" s="15"/>
      <c r="GD222" s="15"/>
      <c r="GE222" s="15"/>
      <c r="GF222" s="15"/>
      <c r="GG222" s="15"/>
      <c r="GH222" s="15"/>
      <c r="GI222" s="15"/>
      <c r="GJ222" s="15"/>
      <c r="GK222" s="15"/>
      <c r="GL222" s="15"/>
      <c r="GM222" s="15"/>
      <c r="GN222" s="15"/>
    </row>
    <row r="223" spans="1:196" s="160" customFormat="1" ht="75.75" hidden="1" customHeight="1" x14ac:dyDescent="0.3">
      <c r="A223" s="151"/>
      <c r="B223" s="152"/>
      <c r="C223" s="152"/>
      <c r="D223" s="152"/>
      <c r="E223" s="153" t="s">
        <v>365</v>
      </c>
      <c r="F223" s="154">
        <v>290</v>
      </c>
      <c r="G223" s="154">
        <v>290</v>
      </c>
      <c r="H223" s="154">
        <v>290</v>
      </c>
      <c r="I223" s="155">
        <f t="shared" si="74"/>
        <v>3.3121383130685665E-4</v>
      </c>
      <c r="J223" s="157">
        <f t="shared" si="57"/>
        <v>0</v>
      </c>
      <c r="K223" s="155">
        <f t="shared" si="58"/>
        <v>1</v>
      </c>
      <c r="L223" s="157">
        <v>3038.3</v>
      </c>
      <c r="M223" s="157">
        <v>3038.3</v>
      </c>
      <c r="N223" s="157">
        <v>3038.3</v>
      </c>
      <c r="O223" s="154">
        <v>3038.3</v>
      </c>
      <c r="P223" s="157">
        <f t="shared" si="70"/>
        <v>0</v>
      </c>
      <c r="Q223" s="155">
        <f t="shared" si="71"/>
        <v>1</v>
      </c>
      <c r="R223" s="157">
        <f t="shared" si="73"/>
        <v>3328.3</v>
      </c>
      <c r="S223" s="157">
        <f t="shared" si="73"/>
        <v>3328.3</v>
      </c>
      <c r="T223" s="104">
        <f t="shared" si="72"/>
        <v>3328.3</v>
      </c>
      <c r="U223" s="157">
        <f t="shared" si="72"/>
        <v>3328.3</v>
      </c>
      <c r="V223" s="157">
        <f t="shared" si="60"/>
        <v>0</v>
      </c>
      <c r="W223" s="155">
        <f t="shared" si="67"/>
        <v>1</v>
      </c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9"/>
      <c r="AS223" s="159"/>
      <c r="AT223" s="159"/>
      <c r="AU223" s="159"/>
      <c r="AV223" s="159"/>
      <c r="AW223" s="159"/>
      <c r="AX223" s="159"/>
      <c r="AY223" s="159"/>
      <c r="AZ223" s="159"/>
      <c r="BA223" s="159"/>
      <c r="BB223" s="159"/>
      <c r="BC223" s="159"/>
      <c r="BD223" s="159"/>
      <c r="BE223" s="159"/>
      <c r="BF223" s="159"/>
      <c r="BG223" s="159"/>
      <c r="BH223" s="159"/>
      <c r="BI223" s="159"/>
      <c r="BJ223" s="159"/>
      <c r="BK223" s="159"/>
      <c r="BL223" s="159"/>
      <c r="BM223" s="159"/>
      <c r="BN223" s="159"/>
      <c r="BO223" s="159"/>
      <c r="BP223" s="159"/>
      <c r="BQ223" s="159"/>
      <c r="BR223" s="159"/>
      <c r="BS223" s="159"/>
      <c r="BT223" s="159"/>
      <c r="BU223" s="159"/>
      <c r="BV223" s="159"/>
      <c r="BW223" s="159"/>
      <c r="BX223" s="159"/>
      <c r="BY223" s="159"/>
      <c r="BZ223" s="159"/>
      <c r="CA223" s="159"/>
      <c r="CB223" s="159"/>
      <c r="CC223" s="159"/>
      <c r="CD223" s="159"/>
      <c r="CE223" s="159"/>
      <c r="CF223" s="159"/>
      <c r="CG223" s="159"/>
      <c r="CH223" s="159"/>
      <c r="CI223" s="159"/>
      <c r="CJ223" s="159"/>
      <c r="CK223" s="159"/>
      <c r="CL223" s="159"/>
      <c r="CM223" s="159"/>
      <c r="CN223" s="159"/>
      <c r="CO223" s="159"/>
      <c r="CP223" s="159"/>
      <c r="CQ223" s="159"/>
      <c r="CR223" s="159"/>
      <c r="CS223" s="159"/>
      <c r="CT223" s="159"/>
      <c r="CU223" s="159"/>
      <c r="CV223" s="159"/>
      <c r="CW223" s="159"/>
      <c r="CX223" s="159"/>
      <c r="CY223" s="159"/>
      <c r="CZ223" s="159"/>
      <c r="DA223" s="159"/>
      <c r="DB223" s="159"/>
      <c r="DC223" s="159"/>
      <c r="DD223" s="159"/>
      <c r="DE223" s="159"/>
      <c r="DF223" s="159"/>
      <c r="DG223" s="159"/>
      <c r="DH223" s="159"/>
      <c r="DI223" s="159"/>
      <c r="DJ223" s="159"/>
      <c r="DK223" s="159"/>
      <c r="DL223" s="159"/>
      <c r="DM223" s="159"/>
      <c r="DN223" s="159"/>
      <c r="DO223" s="159"/>
      <c r="DP223" s="159"/>
      <c r="DQ223" s="159"/>
      <c r="DR223" s="159"/>
      <c r="DS223" s="159"/>
      <c r="DT223" s="159"/>
      <c r="DU223" s="159"/>
      <c r="DV223" s="159"/>
      <c r="DW223" s="159"/>
      <c r="DX223" s="159"/>
      <c r="DY223" s="159"/>
      <c r="DZ223" s="159"/>
      <c r="EA223" s="159"/>
      <c r="EB223" s="159"/>
      <c r="EC223" s="159"/>
      <c r="ED223" s="159"/>
      <c r="EE223" s="159"/>
      <c r="EF223" s="159"/>
      <c r="EG223" s="159"/>
      <c r="EH223" s="159"/>
      <c r="EI223" s="159"/>
      <c r="EJ223" s="159"/>
      <c r="EK223" s="159"/>
      <c r="EL223" s="159"/>
      <c r="EM223" s="159"/>
      <c r="EN223" s="159"/>
      <c r="EO223" s="159"/>
      <c r="EP223" s="159"/>
      <c r="EQ223" s="159"/>
      <c r="ER223" s="159"/>
      <c r="ES223" s="159"/>
      <c r="ET223" s="159"/>
      <c r="EU223" s="159"/>
      <c r="EV223" s="159"/>
      <c r="EW223" s="159"/>
      <c r="EX223" s="159"/>
      <c r="EY223" s="159"/>
      <c r="EZ223" s="159"/>
      <c r="FA223" s="159"/>
      <c r="FB223" s="159"/>
      <c r="FC223" s="159"/>
      <c r="FD223" s="159"/>
      <c r="FE223" s="159"/>
      <c r="FF223" s="159"/>
      <c r="FG223" s="159"/>
      <c r="FH223" s="159"/>
      <c r="FI223" s="159"/>
      <c r="FJ223" s="159"/>
      <c r="FK223" s="159"/>
      <c r="FL223" s="159"/>
      <c r="FM223" s="159"/>
      <c r="FN223" s="159"/>
      <c r="FO223" s="159"/>
      <c r="FP223" s="159"/>
      <c r="FQ223" s="159"/>
      <c r="FR223" s="159"/>
      <c r="FS223" s="159"/>
      <c r="FT223" s="159"/>
      <c r="FU223" s="159"/>
      <c r="FV223" s="159"/>
      <c r="FW223" s="159"/>
      <c r="FX223" s="159"/>
      <c r="FY223" s="159"/>
      <c r="FZ223" s="159"/>
      <c r="GA223" s="159"/>
      <c r="GB223" s="159"/>
      <c r="GC223" s="159"/>
      <c r="GD223" s="159"/>
      <c r="GE223" s="159"/>
      <c r="GF223" s="159"/>
      <c r="GG223" s="159"/>
      <c r="GH223" s="159"/>
      <c r="GI223" s="159"/>
      <c r="GJ223" s="159"/>
      <c r="GK223" s="159"/>
      <c r="GL223" s="159"/>
      <c r="GM223" s="159"/>
      <c r="GN223" s="159"/>
    </row>
    <row r="224" spans="1:196" s="16" customFormat="1" ht="79.5" hidden="1" customHeight="1" x14ac:dyDescent="0.3">
      <c r="A224" s="79"/>
      <c r="B224" s="80"/>
      <c r="C224" s="80"/>
      <c r="D224" s="80"/>
      <c r="E224" s="120" t="s">
        <v>381</v>
      </c>
      <c r="F224" s="121">
        <v>1611.7</v>
      </c>
      <c r="G224" s="121">
        <v>1611.7</v>
      </c>
      <c r="H224" s="121">
        <v>1611.7</v>
      </c>
      <c r="I224" s="105">
        <f t="shared" si="74"/>
        <v>1.8407494204043479E-3</v>
      </c>
      <c r="J224" s="104">
        <f t="shared" si="57"/>
        <v>0</v>
      </c>
      <c r="K224" s="105">
        <f t="shared" si="58"/>
        <v>1</v>
      </c>
      <c r="L224" s="104"/>
      <c r="M224" s="104"/>
      <c r="N224" s="104"/>
      <c r="O224" s="121"/>
      <c r="P224" s="104">
        <f t="shared" si="70"/>
        <v>0</v>
      </c>
      <c r="Q224" s="105" t="str">
        <f t="shared" si="71"/>
        <v/>
      </c>
      <c r="R224" s="104">
        <f t="shared" si="73"/>
        <v>1611.7</v>
      </c>
      <c r="S224" s="104">
        <f t="shared" si="73"/>
        <v>1611.7</v>
      </c>
      <c r="T224" s="104">
        <f t="shared" si="72"/>
        <v>1611.7</v>
      </c>
      <c r="U224" s="104">
        <f t="shared" si="72"/>
        <v>1611.7</v>
      </c>
      <c r="V224" s="104">
        <f t="shared" si="60"/>
        <v>0</v>
      </c>
      <c r="W224" s="105">
        <f t="shared" si="67"/>
        <v>1</v>
      </c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  <c r="FG224" s="15"/>
      <c r="FH224" s="15"/>
      <c r="FI224" s="15"/>
      <c r="FJ224" s="15"/>
      <c r="FK224" s="15"/>
      <c r="FL224" s="15"/>
      <c r="FM224" s="15"/>
      <c r="FN224" s="15"/>
      <c r="FO224" s="15"/>
      <c r="FP224" s="15"/>
      <c r="FQ224" s="15"/>
      <c r="FR224" s="15"/>
      <c r="FS224" s="15"/>
      <c r="FT224" s="15"/>
      <c r="FU224" s="15"/>
      <c r="FV224" s="15"/>
      <c r="FW224" s="15"/>
      <c r="FX224" s="15"/>
      <c r="FY224" s="15"/>
      <c r="FZ224" s="15"/>
      <c r="GA224" s="15"/>
      <c r="GB224" s="15"/>
      <c r="GC224" s="15"/>
      <c r="GD224" s="15"/>
      <c r="GE224" s="15"/>
      <c r="GF224" s="15"/>
      <c r="GG224" s="15"/>
      <c r="GH224" s="15"/>
      <c r="GI224" s="15"/>
      <c r="GJ224" s="15"/>
      <c r="GK224" s="15"/>
      <c r="GL224" s="15"/>
      <c r="GM224" s="15"/>
      <c r="GN224" s="15"/>
    </row>
    <row r="225" spans="1:196" s="16" customFormat="1" ht="100.5" hidden="1" customHeight="1" x14ac:dyDescent="0.3">
      <c r="A225" s="79"/>
      <c r="B225" s="80"/>
      <c r="C225" s="80"/>
      <c r="D225" s="80"/>
      <c r="E225" s="120" t="s">
        <v>366</v>
      </c>
      <c r="F225" s="121">
        <v>200</v>
      </c>
      <c r="G225" s="121">
        <v>200</v>
      </c>
      <c r="H225" s="121">
        <v>199.6</v>
      </c>
      <c r="I225" s="105">
        <f t="shared" si="74"/>
        <v>2.2796648527189167E-4</v>
      </c>
      <c r="J225" s="104">
        <f t="shared" si="57"/>
        <v>-0.40000000000000568</v>
      </c>
      <c r="K225" s="105">
        <f t="shared" si="58"/>
        <v>0.998</v>
      </c>
      <c r="L225" s="104"/>
      <c r="M225" s="104"/>
      <c r="N225" s="104"/>
      <c r="O225" s="121"/>
      <c r="P225" s="104">
        <f t="shared" si="70"/>
        <v>0</v>
      </c>
      <c r="Q225" s="105" t="str">
        <f t="shared" si="71"/>
        <v/>
      </c>
      <c r="R225" s="104">
        <f t="shared" si="73"/>
        <v>200</v>
      </c>
      <c r="S225" s="104">
        <f t="shared" si="73"/>
        <v>200</v>
      </c>
      <c r="T225" s="104">
        <f t="shared" si="72"/>
        <v>200</v>
      </c>
      <c r="U225" s="104">
        <f t="shared" si="72"/>
        <v>199.6</v>
      </c>
      <c r="V225" s="104">
        <f t="shared" si="60"/>
        <v>-0.40000000000000568</v>
      </c>
      <c r="W225" s="105">
        <f t="shared" si="67"/>
        <v>0.998</v>
      </c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  <c r="FZ225" s="15"/>
      <c r="GA225" s="15"/>
      <c r="GB225" s="15"/>
      <c r="GC225" s="15"/>
      <c r="GD225" s="15"/>
      <c r="GE225" s="15"/>
      <c r="GF225" s="15"/>
      <c r="GG225" s="15"/>
      <c r="GH225" s="15"/>
      <c r="GI225" s="15"/>
      <c r="GJ225" s="15"/>
      <c r="GK225" s="15"/>
      <c r="GL225" s="15"/>
      <c r="GM225" s="15"/>
      <c r="GN225" s="15"/>
    </row>
    <row r="226" spans="1:196" ht="31.5" customHeight="1" x14ac:dyDescent="0.3">
      <c r="A226" s="176" t="s">
        <v>5</v>
      </c>
      <c r="B226" s="177"/>
      <c r="C226" s="177"/>
      <c r="D226" s="177"/>
      <c r="E226" s="177"/>
      <c r="F226" s="82">
        <f>SUM(F59,F14,F46,F79,F84,F90,F91,F92,F93,F94,F107,F144,F155:F156,F174)</f>
        <v>915125.20000000007</v>
      </c>
      <c r="G226" s="82">
        <f>SUM(G59,G14,G46,G79,G84,G90,G91,G92,G93,G94,G107,G144,G155:G156,G174)</f>
        <v>915125.2</v>
      </c>
      <c r="H226" s="82">
        <f>SUM(H59,H14,H46,H79,H84,H90,H91,H92,H93,H94,H107,H144,H155:H156,H174)</f>
        <v>875567.30000000016</v>
      </c>
      <c r="I226" s="83">
        <f t="shared" si="74"/>
        <v>1</v>
      </c>
      <c r="J226" s="82">
        <f>SUM(J59,J14,J46,J79,J84,J90,J91,J92,J93,J94,J107,J144,J155:J156,J174)</f>
        <v>-39557.899999999965</v>
      </c>
      <c r="K226" s="83">
        <f t="shared" si="58"/>
        <v>0.95677323714831608</v>
      </c>
      <c r="L226" s="82">
        <f>SUM(L59,L14,L46,L79,L84,L90,L91,L92,L93,L94,L107,L144,L155:L156,L174)</f>
        <v>178939.5</v>
      </c>
      <c r="M226" s="82">
        <f>SUM(M59,M14,M46,M79,M84,M90,M91,M92,M93,M94,M107,M144,M155:M156,M174)</f>
        <v>193456.2</v>
      </c>
      <c r="N226" s="82">
        <f>SUM(N59,N14,N46,N79,N84,N90,N91,N92,N93,N94,N107,N144,N155:N156,N174)</f>
        <v>193456.2</v>
      </c>
      <c r="O226" s="82">
        <f>SUM(O59,O14,O46,O79,O84,O90,O91,O92,O93,O94,O107,O144,O155:O156,O174)</f>
        <v>147366.29999999999</v>
      </c>
      <c r="P226" s="82">
        <f t="shared" si="70"/>
        <v>-46089.900000000023</v>
      </c>
      <c r="Q226" s="83">
        <f t="shared" si="71"/>
        <v>0.76175537408467642</v>
      </c>
      <c r="R226" s="82">
        <f>SUM(R59,R14,R46,R79,R84,R90,R91,R92,R93,R94,R107,R144,R155:R156,R174)</f>
        <v>1094064.7</v>
      </c>
      <c r="S226" s="82">
        <f>SUM(S59,S14,S46,S79,S84,S90,S91,S92,S93,S94,S107,S144,S155:S156,S174)</f>
        <v>1108581.4000000001</v>
      </c>
      <c r="T226" s="82">
        <f>SUM(T59,T14,T46,T79,T84,T90,T91,T92,T93,T94,T107,T144,T155:T156,T174)</f>
        <v>1108581.4000000001</v>
      </c>
      <c r="U226" s="82">
        <f>SUM(U59,U14,U46,U79,U84,U90,U91,U92,U93,U94,U107,U144,U155:U156,U174)</f>
        <v>1022933.6000000001</v>
      </c>
      <c r="V226" s="82">
        <f>SUM(V59,V14,V46,V79,V84,V90,V91,V92,V93,V94,V107,V144,V155:V156,V174)</f>
        <v>-85647.80000000009</v>
      </c>
      <c r="W226" s="83">
        <f t="shared" si="54"/>
        <v>0.92274108152996248</v>
      </c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spans="1:196" s="33" customFormat="1" ht="80.849999999999994" hidden="1" customHeight="1" x14ac:dyDescent="0.3">
      <c r="A227" s="79">
        <v>15</v>
      </c>
      <c r="B227" s="69">
        <v>250909</v>
      </c>
      <c r="C227" s="69">
        <v>8821</v>
      </c>
      <c r="D227" s="69">
        <v>1060</v>
      </c>
      <c r="E227" s="161" t="s">
        <v>272</v>
      </c>
      <c r="F227" s="117"/>
      <c r="G227" s="135"/>
      <c r="H227" s="135"/>
      <c r="I227" s="83">
        <f t="shared" si="74"/>
        <v>0</v>
      </c>
      <c r="J227" s="90">
        <f t="shared" si="57"/>
        <v>0</v>
      </c>
      <c r="K227" s="83" t="str">
        <f t="shared" si="58"/>
        <v/>
      </c>
      <c r="L227" s="90"/>
      <c r="M227" s="90"/>
      <c r="N227" s="90"/>
      <c r="O227" s="117"/>
      <c r="P227" s="82">
        <f t="shared" si="70"/>
        <v>0</v>
      </c>
      <c r="Q227" s="83" t="str">
        <f t="shared" si="71"/>
        <v/>
      </c>
      <c r="R227" s="90">
        <f>SUM(F227,L227)</f>
        <v>0</v>
      </c>
      <c r="S227" s="90">
        <f>SUM(F227,M227)</f>
        <v>0</v>
      </c>
      <c r="T227" s="90">
        <f>SUM(G227,N227)</f>
        <v>0</v>
      </c>
      <c r="U227" s="90">
        <f>SUM(H227,O227)</f>
        <v>0</v>
      </c>
      <c r="V227" s="90">
        <f>U227-T227</f>
        <v>0</v>
      </c>
      <c r="W227" s="83" t="str">
        <f t="shared" si="54"/>
        <v/>
      </c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  <c r="DW227" s="32"/>
      <c r="DX227" s="32"/>
      <c r="DY227" s="32"/>
      <c r="DZ227" s="32"/>
      <c r="EA227" s="32"/>
      <c r="EB227" s="32"/>
      <c r="EC227" s="32"/>
      <c r="ED227" s="32"/>
      <c r="EE227" s="32"/>
      <c r="EF227" s="32"/>
      <c r="EG227" s="32"/>
      <c r="EH227" s="32"/>
      <c r="EI227" s="32"/>
      <c r="EJ227" s="32"/>
      <c r="EK227" s="32"/>
      <c r="EL227" s="32"/>
      <c r="EM227" s="32"/>
      <c r="EN227" s="32"/>
      <c r="EO227" s="32"/>
      <c r="EP227" s="32"/>
      <c r="EQ227" s="32"/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</row>
    <row r="228" spans="1:196" s="33" customFormat="1" ht="63.75" customHeight="1" x14ac:dyDescent="0.3">
      <c r="A228" s="79">
        <v>15</v>
      </c>
      <c r="B228" s="69">
        <v>250909</v>
      </c>
      <c r="C228" s="69">
        <v>8822</v>
      </c>
      <c r="D228" s="69">
        <v>1060</v>
      </c>
      <c r="E228" s="162" t="s">
        <v>309</v>
      </c>
      <c r="F228" s="135"/>
      <c r="G228" s="135"/>
      <c r="H228" s="135"/>
      <c r="I228" s="83">
        <f t="shared" si="74"/>
        <v>0</v>
      </c>
      <c r="J228" s="90">
        <f t="shared" si="57"/>
        <v>0</v>
      </c>
      <c r="K228" s="83" t="str">
        <f t="shared" si="58"/>
        <v/>
      </c>
      <c r="L228" s="90"/>
      <c r="M228" s="90"/>
      <c r="N228" s="90"/>
      <c r="O228" s="117">
        <v>-119.7</v>
      </c>
      <c r="P228" s="90">
        <f t="shared" si="70"/>
        <v>-119.7</v>
      </c>
      <c r="Q228" s="83" t="str">
        <f t="shared" si="71"/>
        <v/>
      </c>
      <c r="R228" s="90">
        <f>SUM(F228,L228)</f>
        <v>0</v>
      </c>
      <c r="S228" s="90" t="s">
        <v>178</v>
      </c>
      <c r="T228" s="90">
        <f t="shared" ref="T228:U231" si="75">SUM(G228,N228)</f>
        <v>0</v>
      </c>
      <c r="U228" s="90">
        <f t="shared" si="75"/>
        <v>-119.7</v>
      </c>
      <c r="V228" s="90">
        <f>U228-T228</f>
        <v>-119.7</v>
      </c>
      <c r="W228" s="83" t="str">
        <f t="shared" si="54"/>
        <v/>
      </c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  <c r="DV228" s="32"/>
      <c r="DW228" s="32"/>
      <c r="DX228" s="32"/>
      <c r="DY228" s="32"/>
      <c r="DZ228" s="32"/>
      <c r="EA228" s="32"/>
      <c r="EB228" s="32"/>
      <c r="EC228" s="32"/>
      <c r="ED228" s="32"/>
      <c r="EE228" s="32"/>
      <c r="EF228" s="32"/>
      <c r="EG228" s="32"/>
      <c r="EH228" s="32"/>
      <c r="EI228" s="32"/>
      <c r="EJ228" s="32"/>
      <c r="EK228" s="32"/>
      <c r="EL228" s="32"/>
      <c r="EM228" s="32"/>
      <c r="EN228" s="32"/>
      <c r="EO228" s="32"/>
      <c r="EP228" s="32"/>
      <c r="EQ228" s="32"/>
      <c r="ER228" s="32"/>
      <c r="ES228" s="32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</row>
    <row r="229" spans="1:196" s="33" customFormat="1" ht="80.849999999999994" hidden="1" customHeight="1" x14ac:dyDescent="0.3">
      <c r="A229" s="79">
        <v>16</v>
      </c>
      <c r="B229" s="69"/>
      <c r="C229" s="69">
        <v>8861</v>
      </c>
      <c r="D229" s="80" t="s">
        <v>75</v>
      </c>
      <c r="E229" s="163" t="s">
        <v>332</v>
      </c>
      <c r="F229" s="117"/>
      <c r="G229" s="117"/>
      <c r="H229" s="117"/>
      <c r="I229" s="91">
        <f t="shared" si="74"/>
        <v>0</v>
      </c>
      <c r="J229" s="90">
        <f t="shared" si="57"/>
        <v>0</v>
      </c>
      <c r="K229" s="91" t="str">
        <f t="shared" si="58"/>
        <v/>
      </c>
      <c r="L229" s="90"/>
      <c r="M229" s="90"/>
      <c r="N229" s="90"/>
      <c r="O229" s="117"/>
      <c r="P229" s="90">
        <f t="shared" si="70"/>
        <v>0</v>
      </c>
      <c r="Q229" s="91" t="str">
        <f t="shared" si="71"/>
        <v/>
      </c>
      <c r="R229" s="90">
        <f>SUM(F229,L229)</f>
        <v>0</v>
      </c>
      <c r="S229" s="90"/>
      <c r="T229" s="90">
        <f t="shared" si="75"/>
        <v>0</v>
      </c>
      <c r="U229" s="90">
        <f t="shared" si="75"/>
        <v>0</v>
      </c>
      <c r="V229" s="90">
        <f t="shared" ref="V229:V230" si="76">U229-T229</f>
        <v>0</v>
      </c>
      <c r="W229" s="91" t="str">
        <f t="shared" si="54"/>
        <v/>
      </c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2"/>
      <c r="DZ229" s="32"/>
      <c r="EA229" s="32"/>
      <c r="EB229" s="32"/>
      <c r="EC229" s="32"/>
      <c r="ED229" s="32"/>
      <c r="EE229" s="32"/>
      <c r="EF229" s="32"/>
      <c r="EG229" s="32"/>
      <c r="EH229" s="32"/>
      <c r="EI229" s="32"/>
      <c r="EJ229" s="32"/>
      <c r="EK229" s="32"/>
      <c r="EL229" s="32"/>
      <c r="EM229" s="32"/>
      <c r="EN229" s="32"/>
      <c r="EO229" s="32"/>
      <c r="EP229" s="32"/>
      <c r="EQ229" s="32"/>
      <c r="ER229" s="32"/>
      <c r="ES229" s="32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</row>
    <row r="230" spans="1:196" s="33" customFormat="1" ht="80.849999999999994" hidden="1" customHeight="1" x14ac:dyDescent="0.3">
      <c r="A230" s="79">
        <v>17</v>
      </c>
      <c r="B230" s="69"/>
      <c r="C230" s="69">
        <v>8862</v>
      </c>
      <c r="D230" s="80" t="s">
        <v>75</v>
      </c>
      <c r="E230" s="164" t="s">
        <v>333</v>
      </c>
      <c r="F230" s="117"/>
      <c r="G230" s="117"/>
      <c r="H230" s="117"/>
      <c r="I230" s="91">
        <f t="shared" si="74"/>
        <v>0</v>
      </c>
      <c r="J230" s="90">
        <f t="shared" si="57"/>
        <v>0</v>
      </c>
      <c r="K230" s="91" t="str">
        <f t="shared" si="58"/>
        <v/>
      </c>
      <c r="L230" s="90"/>
      <c r="M230" s="90"/>
      <c r="N230" s="90"/>
      <c r="O230" s="117"/>
      <c r="P230" s="90">
        <f t="shared" si="70"/>
        <v>0</v>
      </c>
      <c r="Q230" s="91" t="str">
        <f t="shared" si="71"/>
        <v/>
      </c>
      <c r="R230" s="90">
        <f>SUM(F230,L230)</f>
        <v>0</v>
      </c>
      <c r="S230" s="90"/>
      <c r="T230" s="90">
        <f t="shared" si="75"/>
        <v>0</v>
      </c>
      <c r="U230" s="90">
        <f t="shared" si="75"/>
        <v>0</v>
      </c>
      <c r="V230" s="90">
        <f t="shared" si="76"/>
        <v>0</v>
      </c>
      <c r="W230" s="91" t="str">
        <f t="shared" si="54"/>
        <v/>
      </c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  <c r="DV230" s="32"/>
      <c r="DW230" s="32"/>
      <c r="DX230" s="32"/>
      <c r="DY230" s="32"/>
      <c r="DZ230" s="32"/>
      <c r="EA230" s="32"/>
      <c r="EB230" s="32"/>
      <c r="EC230" s="32"/>
      <c r="ED230" s="32"/>
      <c r="EE230" s="32"/>
      <c r="EF230" s="32"/>
      <c r="EG230" s="32"/>
      <c r="EH230" s="32"/>
      <c r="EI230" s="32"/>
      <c r="EJ230" s="32"/>
      <c r="EK230" s="32"/>
      <c r="EL230" s="32"/>
      <c r="EM230" s="32"/>
      <c r="EN230" s="32"/>
      <c r="EO230" s="32"/>
      <c r="EP230" s="32"/>
      <c r="EQ230" s="32"/>
      <c r="ER230" s="32"/>
      <c r="ES230" s="32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</row>
    <row r="231" spans="1:196" s="36" customFormat="1" ht="28.9" customHeight="1" x14ac:dyDescent="0.3">
      <c r="A231" s="79"/>
      <c r="B231" s="69"/>
      <c r="C231" s="69"/>
      <c r="D231" s="69"/>
      <c r="E231" s="60" t="s">
        <v>33</v>
      </c>
      <c r="F231" s="82">
        <f>SUM(F226:F230)</f>
        <v>915125.20000000007</v>
      </c>
      <c r="G231" s="82">
        <f t="shared" ref="G231" si="77">SUM(G226:G230)</f>
        <v>915125.2</v>
      </c>
      <c r="H231" s="82">
        <f>SUM(H226:H230)</f>
        <v>875567.30000000016</v>
      </c>
      <c r="I231" s="83">
        <f t="shared" si="74"/>
        <v>1</v>
      </c>
      <c r="J231" s="82">
        <f t="shared" si="57"/>
        <v>-39557.89999999979</v>
      </c>
      <c r="K231" s="83">
        <f t="shared" si="58"/>
        <v>0.95677323714831608</v>
      </c>
      <c r="L231" s="82">
        <f>SUM(L226:L230)</f>
        <v>178939.5</v>
      </c>
      <c r="M231" s="82">
        <f t="shared" ref="M231:O231" si="78">SUM(M226:M230)</f>
        <v>193456.2</v>
      </c>
      <c r="N231" s="82">
        <f t="shared" si="78"/>
        <v>193456.2</v>
      </c>
      <c r="O231" s="82">
        <f t="shared" si="78"/>
        <v>147246.59999999998</v>
      </c>
      <c r="P231" s="82">
        <f t="shared" si="70"/>
        <v>-46209.600000000035</v>
      </c>
      <c r="Q231" s="83">
        <f t="shared" si="71"/>
        <v>0.76113662937657189</v>
      </c>
      <c r="R231" s="82">
        <f>SUM(F231,L231)</f>
        <v>1094064.7000000002</v>
      </c>
      <c r="S231" s="82">
        <f>SUM(F231,M231)</f>
        <v>1108581.4000000001</v>
      </c>
      <c r="T231" s="82">
        <f t="shared" si="75"/>
        <v>1108581.3999999999</v>
      </c>
      <c r="U231" s="82">
        <f t="shared" si="75"/>
        <v>1022813.9000000001</v>
      </c>
      <c r="V231" s="82">
        <f>U231-T231</f>
        <v>-85767.499999999767</v>
      </c>
      <c r="W231" s="83">
        <f t="shared" si="54"/>
        <v>0.92263310569706491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  <c r="ER231" s="35"/>
      <c r="ES231" s="35"/>
      <c r="ET231" s="35"/>
      <c r="EU231" s="35"/>
      <c r="EV231" s="35"/>
      <c r="EW231" s="35"/>
      <c r="EX231" s="35"/>
      <c r="EY231" s="35"/>
      <c r="EZ231" s="35"/>
      <c r="FA231" s="35"/>
      <c r="FB231" s="35"/>
      <c r="FC231" s="35"/>
      <c r="FD231" s="35"/>
      <c r="FE231" s="35"/>
      <c r="FF231" s="35"/>
      <c r="FG231" s="35"/>
      <c r="FH231" s="35"/>
      <c r="FI231" s="35"/>
      <c r="FJ231" s="35"/>
      <c r="FK231" s="35"/>
      <c r="FL231" s="35"/>
      <c r="FM231" s="35"/>
      <c r="FN231" s="35"/>
      <c r="FO231" s="35"/>
      <c r="FP231" s="35"/>
      <c r="FQ231" s="35"/>
      <c r="FR231" s="35"/>
      <c r="FS231" s="35"/>
      <c r="FT231" s="35"/>
      <c r="FU231" s="35"/>
      <c r="FV231" s="35"/>
      <c r="FW231" s="35"/>
      <c r="FX231" s="35"/>
      <c r="FY231" s="35"/>
      <c r="FZ231" s="35"/>
      <c r="GA231" s="35"/>
      <c r="GB231" s="35"/>
      <c r="GC231" s="35"/>
      <c r="GD231" s="35"/>
      <c r="GE231" s="35"/>
      <c r="GF231" s="35"/>
      <c r="GG231" s="35"/>
      <c r="GH231" s="35"/>
      <c r="GI231" s="35"/>
      <c r="GJ231" s="35"/>
      <c r="GK231" s="35"/>
      <c r="GL231" s="35"/>
      <c r="GM231" s="35"/>
      <c r="GN231" s="35"/>
    </row>
    <row r="232" spans="1:196" x14ac:dyDescent="0.2">
      <c r="B232" s="1"/>
      <c r="C232" s="1"/>
      <c r="D232" s="1"/>
      <c r="E232" s="1"/>
      <c r="F232" s="8"/>
      <c r="G232" s="8"/>
      <c r="H232" s="8"/>
      <c r="I232" s="8"/>
      <c r="J232" s="8"/>
      <c r="K232" s="40"/>
      <c r="L232" s="8"/>
      <c r="M232" s="8"/>
      <c r="N232" s="8"/>
      <c r="O232" s="8"/>
      <c r="P232" s="39"/>
      <c r="Q232" s="8"/>
      <c r="R232" s="8"/>
      <c r="S232" s="8"/>
      <c r="T232" s="8"/>
      <c r="U232" s="8"/>
      <c r="V232" s="8"/>
      <c r="W232" s="8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</row>
    <row r="233" spans="1:196" x14ac:dyDescent="0.2">
      <c r="B233" s="1"/>
      <c r="C233" s="1"/>
      <c r="D233" s="1"/>
      <c r="E233" s="1"/>
      <c r="F233" s="8"/>
      <c r="G233" s="8"/>
      <c r="H233" s="8"/>
      <c r="I233" s="8"/>
      <c r="J233" s="8"/>
      <c r="K233" s="40"/>
      <c r="L233" s="8"/>
      <c r="M233" s="8"/>
      <c r="N233" s="8"/>
      <c r="O233" s="8"/>
      <c r="P233" s="39"/>
      <c r="Q233" s="8"/>
      <c r="R233" s="8"/>
      <c r="S233" s="8"/>
      <c r="T233" s="8"/>
      <c r="U233" s="8"/>
      <c r="V233" s="8"/>
      <c r="W233" s="8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</row>
    <row r="234" spans="1:196" x14ac:dyDescent="0.2">
      <c r="B234" s="1"/>
      <c r="C234" s="1"/>
      <c r="D234" s="1"/>
      <c r="E234" s="1"/>
      <c r="F234" s="8"/>
      <c r="G234" s="8"/>
      <c r="H234" s="8"/>
      <c r="I234" s="8"/>
      <c r="J234" s="8"/>
      <c r="K234" s="40"/>
      <c r="L234" s="8"/>
      <c r="M234" s="8"/>
      <c r="N234" s="8"/>
      <c r="O234" s="8"/>
      <c r="P234" s="39"/>
      <c r="Q234" s="8"/>
      <c r="R234" s="8"/>
      <c r="S234" s="8"/>
      <c r="T234" s="8"/>
      <c r="U234" s="8"/>
      <c r="V234" s="8"/>
      <c r="W234" s="8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</row>
    <row r="235" spans="1:196" x14ac:dyDescent="0.2">
      <c r="B235" s="1"/>
      <c r="C235" s="1"/>
      <c r="D235" s="1"/>
      <c r="E235" s="1"/>
      <c r="F235" s="8"/>
      <c r="G235" s="8"/>
      <c r="H235" s="8"/>
      <c r="I235" s="8"/>
      <c r="J235" s="8"/>
      <c r="K235" s="40"/>
      <c r="L235" s="8"/>
      <c r="M235" s="8"/>
      <c r="N235" s="8"/>
      <c r="O235" s="8"/>
      <c r="P235" s="39"/>
      <c r="Q235" s="8"/>
      <c r="R235" s="8"/>
      <c r="S235" s="8"/>
      <c r="T235" s="8"/>
      <c r="U235" s="8"/>
      <c r="V235" s="8"/>
      <c r="W235" s="8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</row>
    <row r="236" spans="1:196" x14ac:dyDescent="0.2">
      <c r="B236" s="1"/>
      <c r="C236" s="1"/>
      <c r="D236" s="1"/>
      <c r="E236" s="1"/>
      <c r="F236" s="8"/>
      <c r="G236" s="8"/>
      <c r="H236" s="8"/>
      <c r="I236" s="8"/>
      <c r="J236" s="8"/>
      <c r="K236" s="40"/>
      <c r="L236" s="8"/>
      <c r="M236" s="8"/>
      <c r="N236" s="8"/>
      <c r="O236" s="8"/>
      <c r="P236" s="39"/>
      <c r="Q236" s="8"/>
      <c r="R236" s="8"/>
      <c r="S236" s="8"/>
      <c r="T236" s="8"/>
      <c r="U236" s="8"/>
      <c r="V236" s="8"/>
      <c r="W236" s="8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</row>
    <row r="237" spans="1:196" ht="27.75" customHeight="1" x14ac:dyDescent="0.4">
      <c r="E237" s="168" t="s">
        <v>386</v>
      </c>
      <c r="F237" s="168"/>
      <c r="G237" s="38"/>
      <c r="H237" s="52"/>
      <c r="I237" s="38"/>
      <c r="J237" s="54"/>
      <c r="K237" s="55"/>
      <c r="L237" s="38"/>
      <c r="M237" s="56" t="s">
        <v>387</v>
      </c>
      <c r="N237" s="53"/>
      <c r="O237" s="39"/>
      <c r="P237" s="57"/>
      <c r="Q237" s="8"/>
      <c r="U237" s="8"/>
      <c r="V237" s="8"/>
      <c r="W237" s="8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spans="1:196" x14ac:dyDescent="0.2">
      <c r="B238" s="1"/>
      <c r="C238" s="1"/>
      <c r="D238" s="1"/>
      <c r="E238" s="1"/>
      <c r="F238" s="8"/>
      <c r="G238" s="8"/>
      <c r="H238" s="8"/>
      <c r="I238" s="8"/>
      <c r="J238" s="8"/>
      <c r="K238" s="40"/>
      <c r="L238" s="8"/>
      <c r="M238" s="8"/>
      <c r="N238" s="8"/>
      <c r="O238" s="8"/>
      <c r="P238" s="39"/>
      <c r="Q238" s="8"/>
      <c r="R238" s="8"/>
      <c r="S238" s="8"/>
      <c r="T238" s="8"/>
      <c r="U238" s="8"/>
      <c r="V238" s="8"/>
      <c r="W238" s="8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</row>
    <row r="239" spans="1:196" x14ac:dyDescent="0.2">
      <c r="B239" s="1"/>
      <c r="C239" s="1"/>
      <c r="D239" s="1"/>
      <c r="E239" s="1"/>
      <c r="F239" s="8"/>
      <c r="G239" s="8"/>
      <c r="H239" s="8"/>
      <c r="I239" s="8"/>
      <c r="J239" s="8"/>
      <c r="K239" s="40"/>
      <c r="L239" s="8"/>
      <c r="M239" s="8"/>
      <c r="N239" s="8"/>
      <c r="O239" s="8"/>
      <c r="P239" s="39"/>
      <c r="Q239" s="8"/>
      <c r="R239" s="8"/>
      <c r="S239" s="8"/>
      <c r="T239" s="8"/>
      <c r="U239" s="8"/>
      <c r="V239" s="8"/>
      <c r="W239" s="8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</row>
    <row r="240" spans="1:196" x14ac:dyDescent="0.2">
      <c r="B240" s="1"/>
      <c r="C240" s="1"/>
      <c r="D240" s="1"/>
      <c r="E240" s="1"/>
      <c r="F240" s="8"/>
      <c r="G240" s="8"/>
      <c r="H240" s="8"/>
      <c r="I240" s="8"/>
      <c r="J240" s="8"/>
      <c r="K240" s="40"/>
      <c r="L240" s="8"/>
      <c r="M240" s="8"/>
      <c r="N240" s="8"/>
      <c r="O240" s="8"/>
      <c r="P240" s="39"/>
      <c r="Q240" s="8"/>
      <c r="R240" s="8"/>
      <c r="S240" s="8"/>
      <c r="T240" s="8"/>
      <c r="U240" s="8"/>
      <c r="V240" s="8"/>
      <c r="W240" s="8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</row>
    <row r="241" spans="6:23" s="1" customFormat="1" x14ac:dyDescent="0.2">
      <c r="F241" s="8"/>
      <c r="G241" s="8"/>
      <c r="H241" s="8"/>
      <c r="I241" s="8"/>
      <c r="J241" s="8"/>
      <c r="K241" s="40"/>
      <c r="L241" s="8"/>
      <c r="M241" s="8"/>
      <c r="N241" s="8"/>
      <c r="O241" s="8"/>
      <c r="P241" s="39"/>
      <c r="Q241" s="8"/>
      <c r="R241" s="8"/>
      <c r="S241" s="8"/>
      <c r="T241" s="8"/>
      <c r="U241" s="8"/>
      <c r="V241" s="8"/>
      <c r="W241" s="8"/>
    </row>
    <row r="242" spans="6:23" s="1" customFormat="1" x14ac:dyDescent="0.2">
      <c r="F242" s="8"/>
      <c r="G242" s="8"/>
      <c r="H242" s="8"/>
      <c r="I242" s="8"/>
      <c r="J242" s="8"/>
      <c r="K242" s="40"/>
      <c r="L242" s="8"/>
      <c r="M242" s="8"/>
      <c r="N242" s="8"/>
      <c r="O242" s="8"/>
      <c r="P242" s="39"/>
      <c r="Q242" s="8"/>
      <c r="R242" s="8"/>
      <c r="S242" s="8"/>
      <c r="T242" s="8"/>
      <c r="U242" s="8"/>
      <c r="V242" s="8"/>
      <c r="W242" s="8"/>
    </row>
    <row r="243" spans="6:23" s="1" customFormat="1" x14ac:dyDescent="0.2">
      <c r="F243" s="8"/>
      <c r="G243" s="8"/>
      <c r="H243" s="8"/>
      <c r="I243" s="8"/>
      <c r="J243" s="8"/>
      <c r="K243" s="40"/>
      <c r="L243" s="8"/>
      <c r="M243" s="8"/>
      <c r="N243" s="8"/>
      <c r="O243" s="8"/>
      <c r="P243" s="39"/>
      <c r="Q243" s="8"/>
      <c r="R243" s="8"/>
      <c r="S243" s="8"/>
      <c r="T243" s="8"/>
      <c r="U243" s="8"/>
      <c r="V243" s="8"/>
      <c r="W243" s="8"/>
    </row>
    <row r="244" spans="6:23" s="1" customFormat="1" x14ac:dyDescent="0.2">
      <c r="F244" s="8"/>
      <c r="G244" s="8"/>
      <c r="H244" s="8"/>
      <c r="I244" s="8"/>
      <c r="J244" s="8"/>
      <c r="K244" s="40"/>
      <c r="L244" s="8"/>
      <c r="M244" s="8"/>
      <c r="N244" s="8"/>
      <c r="O244" s="8"/>
      <c r="P244" s="39"/>
      <c r="Q244" s="8"/>
      <c r="R244" s="8"/>
      <c r="S244" s="8"/>
      <c r="T244" s="8"/>
      <c r="U244" s="8"/>
      <c r="V244" s="8"/>
      <c r="W244" s="8"/>
    </row>
    <row r="245" spans="6:23" s="1" customFormat="1" x14ac:dyDescent="0.2">
      <c r="F245" s="8"/>
      <c r="G245" s="8"/>
      <c r="H245" s="8"/>
      <c r="I245" s="8"/>
      <c r="J245" s="8"/>
      <c r="K245" s="40"/>
      <c r="L245" s="8"/>
      <c r="M245" s="8"/>
      <c r="N245" s="8"/>
      <c r="O245" s="8"/>
      <c r="P245" s="39"/>
      <c r="Q245" s="8"/>
      <c r="R245" s="8"/>
      <c r="S245" s="8"/>
      <c r="T245" s="8"/>
      <c r="U245" s="8"/>
      <c r="V245" s="8"/>
      <c r="W245" s="8"/>
    </row>
    <row r="246" spans="6:23" s="1" customFormat="1" x14ac:dyDescent="0.2">
      <c r="F246" s="8"/>
      <c r="G246" s="8"/>
      <c r="H246" s="8"/>
      <c r="I246" s="8"/>
      <c r="J246" s="8"/>
      <c r="K246" s="40"/>
      <c r="L246" s="8"/>
      <c r="M246" s="8"/>
      <c r="N246" s="8"/>
      <c r="O246" s="8"/>
      <c r="P246" s="39"/>
      <c r="Q246" s="8"/>
      <c r="R246" s="8"/>
      <c r="S246" s="8"/>
      <c r="T246" s="8"/>
      <c r="U246" s="8"/>
      <c r="V246" s="8"/>
      <c r="W246" s="8"/>
    </row>
    <row r="247" spans="6:23" s="1" customFormat="1" x14ac:dyDescent="0.2">
      <c r="F247" s="8"/>
      <c r="G247" s="8"/>
      <c r="H247" s="8"/>
      <c r="I247" s="8"/>
      <c r="J247" s="8"/>
      <c r="K247" s="40"/>
      <c r="L247" s="8"/>
      <c r="M247" s="8"/>
      <c r="N247" s="8"/>
      <c r="O247" s="8"/>
      <c r="P247" s="39"/>
      <c r="Q247" s="8"/>
      <c r="R247" s="8"/>
      <c r="S247" s="8"/>
      <c r="T247" s="8"/>
      <c r="U247" s="8"/>
      <c r="V247" s="8"/>
      <c r="W247" s="8"/>
    </row>
    <row r="248" spans="6:23" s="1" customFormat="1" x14ac:dyDescent="0.2">
      <c r="F248" s="8"/>
      <c r="G248" s="8"/>
      <c r="H248" s="8"/>
      <c r="I248" s="8"/>
      <c r="J248" s="8"/>
      <c r="K248" s="40"/>
      <c r="L248" s="8"/>
      <c r="M248" s="8"/>
      <c r="N248" s="8"/>
      <c r="O248" s="8"/>
      <c r="P248" s="39"/>
      <c r="Q248" s="8"/>
      <c r="R248" s="8"/>
      <c r="S248" s="8"/>
      <c r="T248" s="8"/>
      <c r="U248" s="8"/>
      <c r="V248" s="8"/>
      <c r="W248" s="8"/>
    </row>
    <row r="249" spans="6:23" s="1" customFormat="1" x14ac:dyDescent="0.2">
      <c r="F249" s="8"/>
      <c r="G249" s="8"/>
      <c r="H249" s="8"/>
      <c r="I249" s="8"/>
      <c r="J249" s="8"/>
      <c r="K249" s="40"/>
      <c r="L249" s="8"/>
      <c r="M249" s="8"/>
      <c r="N249" s="8"/>
      <c r="O249" s="8"/>
      <c r="P249" s="39"/>
      <c r="Q249" s="8"/>
      <c r="R249" s="8"/>
      <c r="S249" s="8"/>
      <c r="T249" s="8"/>
      <c r="U249" s="8"/>
      <c r="V249" s="8"/>
      <c r="W249" s="8"/>
    </row>
    <row r="250" spans="6:23" s="1" customFormat="1" x14ac:dyDescent="0.2">
      <c r="F250" s="8"/>
      <c r="G250" s="8"/>
      <c r="H250" s="8"/>
      <c r="I250" s="8"/>
      <c r="J250" s="8"/>
      <c r="K250" s="40"/>
      <c r="L250" s="8"/>
      <c r="M250" s="8"/>
      <c r="N250" s="8"/>
      <c r="O250" s="8"/>
      <c r="P250" s="39"/>
      <c r="Q250" s="8"/>
      <c r="R250" s="8"/>
      <c r="S250" s="8"/>
      <c r="T250" s="8"/>
      <c r="U250" s="8"/>
      <c r="V250" s="8"/>
      <c r="W250" s="8"/>
    </row>
    <row r="251" spans="6:23" s="1" customFormat="1" x14ac:dyDescent="0.2">
      <c r="F251" s="8"/>
      <c r="G251" s="8"/>
      <c r="H251" s="8"/>
      <c r="I251" s="8"/>
      <c r="J251" s="8"/>
      <c r="K251" s="40"/>
      <c r="L251" s="8"/>
      <c r="M251" s="8"/>
      <c r="N251" s="8"/>
      <c r="O251" s="8"/>
      <c r="P251" s="39"/>
      <c r="Q251" s="8"/>
      <c r="R251" s="8"/>
      <c r="S251" s="8"/>
      <c r="T251" s="8"/>
      <c r="U251" s="8"/>
      <c r="V251" s="8"/>
      <c r="W251" s="8"/>
    </row>
    <row r="252" spans="6:23" s="1" customFormat="1" x14ac:dyDescent="0.2">
      <c r="F252" s="8"/>
      <c r="G252" s="8"/>
      <c r="H252" s="8"/>
      <c r="I252" s="8"/>
      <c r="J252" s="8"/>
      <c r="K252" s="40"/>
      <c r="L252" s="8"/>
      <c r="M252" s="8"/>
      <c r="N252" s="8"/>
      <c r="O252" s="8"/>
      <c r="P252" s="39"/>
      <c r="Q252" s="8"/>
      <c r="R252" s="8"/>
      <c r="S252" s="8"/>
      <c r="T252" s="8"/>
      <c r="U252" s="8"/>
      <c r="V252" s="8"/>
      <c r="W252" s="8"/>
    </row>
    <row r="253" spans="6:23" s="1" customFormat="1" x14ac:dyDescent="0.2">
      <c r="F253" s="8"/>
      <c r="G253" s="8"/>
      <c r="H253" s="8"/>
      <c r="I253" s="8"/>
      <c r="J253" s="8"/>
      <c r="K253" s="40"/>
      <c r="L253" s="8"/>
      <c r="M253" s="8"/>
      <c r="N253" s="8"/>
      <c r="O253" s="8"/>
      <c r="P253" s="39"/>
      <c r="Q253" s="8"/>
      <c r="R253" s="8"/>
      <c r="S253" s="8"/>
      <c r="T253" s="8"/>
      <c r="U253" s="8"/>
      <c r="V253" s="8"/>
      <c r="W253" s="8"/>
    </row>
    <row r="254" spans="6:23" s="1" customFormat="1" x14ac:dyDescent="0.2">
      <c r="F254" s="8"/>
      <c r="G254" s="8"/>
      <c r="H254" s="8"/>
      <c r="I254" s="8"/>
      <c r="J254" s="8"/>
      <c r="K254" s="40"/>
      <c r="L254" s="8"/>
      <c r="M254" s="8"/>
      <c r="N254" s="8"/>
      <c r="O254" s="8"/>
      <c r="P254" s="39"/>
      <c r="Q254" s="8"/>
      <c r="R254" s="8"/>
      <c r="S254" s="8"/>
      <c r="T254" s="8"/>
      <c r="U254" s="8"/>
      <c r="V254" s="8"/>
      <c r="W254" s="8"/>
    </row>
    <row r="255" spans="6:23" s="1" customFormat="1" x14ac:dyDescent="0.2">
      <c r="F255" s="8"/>
      <c r="G255" s="8"/>
      <c r="H255" s="8"/>
      <c r="I255" s="8"/>
      <c r="J255" s="8"/>
      <c r="K255" s="40"/>
      <c r="L255" s="8"/>
      <c r="M255" s="8"/>
      <c r="N255" s="8"/>
      <c r="O255" s="8"/>
      <c r="P255" s="39"/>
      <c r="Q255" s="8"/>
      <c r="R255" s="8"/>
      <c r="S255" s="8"/>
      <c r="T255" s="8"/>
      <c r="U255" s="8"/>
      <c r="V255" s="8"/>
      <c r="W255" s="8"/>
    </row>
    <row r="256" spans="6:23" s="1" customFormat="1" x14ac:dyDescent="0.2">
      <c r="F256" s="8"/>
      <c r="G256" s="8"/>
      <c r="H256" s="8"/>
      <c r="I256" s="8"/>
      <c r="J256" s="8"/>
      <c r="K256" s="40"/>
      <c r="L256" s="8"/>
      <c r="M256" s="8"/>
      <c r="N256" s="8"/>
      <c r="O256" s="8"/>
      <c r="P256" s="39"/>
      <c r="Q256" s="8"/>
      <c r="R256" s="8"/>
      <c r="S256" s="8"/>
      <c r="T256" s="8"/>
      <c r="U256" s="8"/>
      <c r="V256" s="8"/>
      <c r="W256" s="8"/>
    </row>
    <row r="257" spans="6:23" s="1" customFormat="1" x14ac:dyDescent="0.2">
      <c r="F257" s="8"/>
      <c r="G257" s="8"/>
      <c r="H257" s="8"/>
      <c r="I257" s="8"/>
      <c r="J257" s="8"/>
      <c r="K257" s="40"/>
      <c r="L257" s="8"/>
      <c r="M257" s="8"/>
      <c r="N257" s="8"/>
      <c r="O257" s="8"/>
      <c r="P257" s="39"/>
      <c r="Q257" s="8"/>
      <c r="R257" s="8"/>
      <c r="S257" s="8"/>
      <c r="T257" s="8"/>
      <c r="U257" s="8"/>
      <c r="V257" s="8"/>
      <c r="W257" s="8"/>
    </row>
    <row r="258" spans="6:23" s="1" customFormat="1" x14ac:dyDescent="0.2">
      <c r="F258" s="8"/>
      <c r="G258" s="8"/>
      <c r="H258" s="8"/>
      <c r="I258" s="8"/>
      <c r="J258" s="8"/>
      <c r="K258" s="40"/>
      <c r="L258" s="8"/>
      <c r="M258" s="8"/>
      <c r="N258" s="8"/>
      <c r="O258" s="8"/>
      <c r="P258" s="39"/>
      <c r="Q258" s="8"/>
      <c r="R258" s="8"/>
      <c r="S258" s="8"/>
      <c r="T258" s="8"/>
      <c r="U258" s="8"/>
      <c r="V258" s="8"/>
      <c r="W258" s="8"/>
    </row>
    <row r="259" spans="6:23" s="1" customFormat="1" x14ac:dyDescent="0.2">
      <c r="F259" s="8"/>
      <c r="G259" s="8"/>
      <c r="H259" s="8"/>
      <c r="I259" s="8"/>
      <c r="J259" s="8"/>
      <c r="K259" s="40"/>
      <c r="L259" s="8"/>
      <c r="M259" s="8"/>
      <c r="N259" s="8"/>
      <c r="O259" s="8"/>
      <c r="P259" s="39"/>
      <c r="Q259" s="8"/>
      <c r="R259" s="8"/>
      <c r="S259" s="8"/>
      <c r="T259" s="8"/>
      <c r="U259" s="8"/>
      <c r="V259" s="8"/>
      <c r="W259" s="8"/>
    </row>
    <row r="260" spans="6:23" s="1" customFormat="1" x14ac:dyDescent="0.2">
      <c r="F260" s="8"/>
      <c r="G260" s="8"/>
      <c r="H260" s="8"/>
      <c r="I260" s="8"/>
      <c r="J260" s="8"/>
      <c r="K260" s="40"/>
      <c r="L260" s="8"/>
      <c r="M260" s="8"/>
      <c r="N260" s="8"/>
      <c r="O260" s="8"/>
      <c r="P260" s="39"/>
      <c r="Q260" s="8"/>
      <c r="R260" s="8"/>
      <c r="S260" s="8"/>
      <c r="T260" s="8"/>
      <c r="U260" s="8"/>
      <c r="V260" s="8"/>
      <c r="W260" s="8"/>
    </row>
    <row r="261" spans="6:23" s="1" customFormat="1" x14ac:dyDescent="0.2">
      <c r="F261" s="8"/>
      <c r="G261" s="8"/>
      <c r="H261" s="8"/>
      <c r="I261" s="8"/>
      <c r="J261" s="8"/>
      <c r="K261" s="40"/>
      <c r="L261" s="8"/>
      <c r="M261" s="8"/>
      <c r="N261" s="8"/>
      <c r="O261" s="8"/>
      <c r="P261" s="39"/>
      <c r="Q261" s="8"/>
      <c r="R261" s="8"/>
      <c r="S261" s="8"/>
      <c r="T261" s="8"/>
      <c r="U261" s="8"/>
      <c r="V261" s="8"/>
      <c r="W261" s="8"/>
    </row>
    <row r="262" spans="6:23" s="1" customFormat="1" x14ac:dyDescent="0.2">
      <c r="F262" s="8"/>
      <c r="G262" s="8"/>
      <c r="H262" s="8"/>
      <c r="I262" s="8"/>
      <c r="J262" s="8"/>
      <c r="K262" s="40"/>
      <c r="L262" s="8"/>
      <c r="M262" s="8"/>
      <c r="N262" s="8"/>
      <c r="O262" s="8"/>
      <c r="P262" s="39"/>
      <c r="Q262" s="8"/>
      <c r="R262" s="8"/>
      <c r="S262" s="8"/>
      <c r="T262" s="8"/>
      <c r="U262" s="8"/>
      <c r="V262" s="8"/>
      <c r="W262" s="8"/>
    </row>
    <row r="263" spans="6:23" s="1" customFormat="1" x14ac:dyDescent="0.2">
      <c r="F263" s="8"/>
      <c r="G263" s="8"/>
      <c r="H263" s="8"/>
      <c r="I263" s="8"/>
      <c r="J263" s="8"/>
      <c r="K263" s="40"/>
      <c r="L263" s="8"/>
      <c r="M263" s="8"/>
      <c r="N263" s="8"/>
      <c r="O263" s="8"/>
      <c r="P263" s="39"/>
      <c r="Q263" s="8"/>
      <c r="R263" s="8"/>
      <c r="S263" s="8"/>
      <c r="T263" s="8"/>
      <c r="U263" s="8"/>
      <c r="V263" s="8"/>
      <c r="W263" s="8"/>
    </row>
    <row r="264" spans="6:23" s="1" customFormat="1" x14ac:dyDescent="0.2">
      <c r="F264" s="8"/>
      <c r="G264" s="8"/>
      <c r="H264" s="8"/>
      <c r="I264" s="8"/>
      <c r="J264" s="8"/>
      <c r="K264" s="40"/>
      <c r="L264" s="8"/>
      <c r="M264" s="8"/>
      <c r="N264" s="8"/>
      <c r="O264" s="8"/>
      <c r="P264" s="39"/>
      <c r="Q264" s="8"/>
      <c r="R264" s="8"/>
      <c r="S264" s="8"/>
      <c r="T264" s="8"/>
      <c r="U264" s="8"/>
      <c r="V264" s="8"/>
      <c r="W264" s="8"/>
    </row>
    <row r="265" spans="6:23" s="1" customFormat="1" x14ac:dyDescent="0.2">
      <c r="F265" s="8"/>
      <c r="G265" s="8"/>
      <c r="H265" s="8"/>
      <c r="I265" s="8"/>
      <c r="J265" s="8"/>
      <c r="K265" s="40"/>
      <c r="L265" s="8"/>
      <c r="M265" s="8"/>
      <c r="N265" s="8"/>
      <c r="O265" s="8"/>
      <c r="P265" s="39"/>
      <c r="Q265" s="8"/>
      <c r="R265" s="8"/>
      <c r="S265" s="8"/>
      <c r="T265" s="8"/>
      <c r="U265" s="8"/>
      <c r="V265" s="8"/>
      <c r="W265" s="8"/>
    </row>
    <row r="266" spans="6:23" s="1" customFormat="1" x14ac:dyDescent="0.2">
      <c r="F266" s="8"/>
      <c r="G266" s="8"/>
      <c r="H266" s="8"/>
      <c r="I266" s="8"/>
      <c r="J266" s="8"/>
      <c r="K266" s="40"/>
      <c r="L266" s="8"/>
      <c r="M266" s="8"/>
      <c r="N266" s="8"/>
      <c r="O266" s="8"/>
      <c r="P266" s="39"/>
      <c r="Q266" s="8"/>
      <c r="R266" s="8"/>
      <c r="S266" s="8"/>
      <c r="T266" s="8"/>
      <c r="U266" s="8"/>
      <c r="V266" s="8"/>
      <c r="W266" s="8"/>
    </row>
    <row r="267" spans="6:23" s="1" customFormat="1" x14ac:dyDescent="0.2">
      <c r="F267" s="8"/>
      <c r="G267" s="8"/>
      <c r="H267" s="8"/>
      <c r="I267" s="8"/>
      <c r="J267" s="8"/>
      <c r="K267" s="40"/>
      <c r="L267" s="8"/>
      <c r="M267" s="8"/>
      <c r="N267" s="8"/>
      <c r="O267" s="8"/>
      <c r="P267" s="39"/>
      <c r="Q267" s="8"/>
      <c r="R267" s="8"/>
      <c r="S267" s="8"/>
      <c r="T267" s="8"/>
      <c r="U267" s="8"/>
      <c r="V267" s="8"/>
      <c r="W267" s="8"/>
    </row>
    <row r="268" spans="6:23" s="1" customFormat="1" x14ac:dyDescent="0.2">
      <c r="F268" s="8"/>
      <c r="G268" s="8"/>
      <c r="H268" s="8"/>
      <c r="I268" s="8"/>
      <c r="J268" s="8"/>
      <c r="K268" s="40"/>
      <c r="L268" s="8"/>
      <c r="M268" s="8"/>
      <c r="N268" s="8"/>
      <c r="O268" s="8"/>
      <c r="P268" s="39"/>
      <c r="Q268" s="8"/>
      <c r="R268" s="8"/>
      <c r="S268" s="8"/>
      <c r="T268" s="8"/>
      <c r="U268" s="8"/>
      <c r="V268" s="8"/>
      <c r="W268" s="8"/>
    </row>
    <row r="269" spans="6:23" s="1" customFormat="1" x14ac:dyDescent="0.2">
      <c r="F269" s="8"/>
      <c r="G269" s="8"/>
      <c r="H269" s="8"/>
      <c r="I269" s="8"/>
      <c r="J269" s="8"/>
      <c r="K269" s="40"/>
      <c r="L269" s="8"/>
      <c r="M269" s="8"/>
      <c r="N269" s="8"/>
      <c r="O269" s="8"/>
      <c r="P269" s="39"/>
      <c r="Q269" s="8"/>
      <c r="R269" s="8"/>
      <c r="S269" s="8"/>
      <c r="T269" s="8"/>
      <c r="U269" s="8"/>
      <c r="V269" s="8"/>
      <c r="W269" s="8"/>
    </row>
    <row r="270" spans="6:23" s="1" customFormat="1" x14ac:dyDescent="0.2">
      <c r="F270" s="8"/>
      <c r="G270" s="8"/>
      <c r="H270" s="8"/>
      <c r="I270" s="8"/>
      <c r="J270" s="8"/>
      <c r="K270" s="40"/>
      <c r="L270" s="8"/>
      <c r="M270" s="8"/>
      <c r="N270" s="8"/>
      <c r="O270" s="8"/>
      <c r="P270" s="39"/>
      <c r="Q270" s="8"/>
      <c r="R270" s="8"/>
      <c r="S270" s="8"/>
      <c r="T270" s="8"/>
      <c r="U270" s="8"/>
      <c r="V270" s="8"/>
      <c r="W270" s="8"/>
    </row>
    <row r="271" spans="6:23" s="1" customFormat="1" x14ac:dyDescent="0.2">
      <c r="F271" s="8"/>
      <c r="G271" s="8"/>
      <c r="H271" s="8"/>
      <c r="I271" s="8"/>
      <c r="J271" s="8"/>
      <c r="K271" s="40"/>
      <c r="L271" s="8"/>
      <c r="M271" s="8"/>
      <c r="N271" s="8"/>
      <c r="O271" s="8"/>
      <c r="P271" s="39"/>
      <c r="Q271" s="8"/>
      <c r="R271" s="8"/>
      <c r="S271" s="8"/>
      <c r="T271" s="8"/>
      <c r="U271" s="8"/>
      <c r="V271" s="8"/>
      <c r="W271" s="8"/>
    </row>
    <row r="272" spans="6:23" s="1" customFormat="1" x14ac:dyDescent="0.2">
      <c r="F272" s="8"/>
      <c r="G272" s="8"/>
      <c r="H272" s="8"/>
      <c r="I272" s="8"/>
      <c r="J272" s="8"/>
      <c r="K272" s="40"/>
      <c r="L272" s="8"/>
      <c r="M272" s="8"/>
      <c r="N272" s="8"/>
      <c r="O272" s="8"/>
      <c r="P272" s="39"/>
      <c r="Q272" s="8"/>
      <c r="R272" s="8"/>
      <c r="S272" s="8"/>
      <c r="T272" s="8"/>
      <c r="U272" s="8"/>
      <c r="V272" s="8"/>
      <c r="W272" s="8"/>
    </row>
    <row r="273" spans="6:23" s="1" customFormat="1" x14ac:dyDescent="0.2">
      <c r="F273" s="8"/>
      <c r="G273" s="8"/>
      <c r="H273" s="8"/>
      <c r="I273" s="8"/>
      <c r="J273" s="8"/>
      <c r="K273" s="40"/>
      <c r="L273" s="8"/>
      <c r="M273" s="8"/>
      <c r="N273" s="8"/>
      <c r="O273" s="8"/>
      <c r="P273" s="39"/>
      <c r="Q273" s="8"/>
      <c r="R273" s="8"/>
      <c r="S273" s="8"/>
      <c r="T273" s="8"/>
      <c r="U273" s="8"/>
      <c r="V273" s="8"/>
      <c r="W273" s="8"/>
    </row>
    <row r="274" spans="6:23" s="1" customFormat="1" x14ac:dyDescent="0.2">
      <c r="F274" s="8"/>
      <c r="G274" s="8"/>
      <c r="H274" s="8"/>
      <c r="I274" s="8"/>
      <c r="J274" s="8"/>
      <c r="K274" s="40"/>
      <c r="L274" s="8"/>
      <c r="M274" s="8"/>
      <c r="N274" s="8"/>
      <c r="O274" s="8"/>
      <c r="P274" s="39"/>
      <c r="Q274" s="8"/>
      <c r="R274" s="8"/>
      <c r="S274" s="8"/>
      <c r="T274" s="8"/>
      <c r="U274" s="8"/>
      <c r="V274" s="8"/>
      <c r="W274" s="8"/>
    </row>
    <row r="275" spans="6:23" s="1" customFormat="1" x14ac:dyDescent="0.2">
      <c r="F275" s="8"/>
      <c r="G275" s="8"/>
      <c r="H275" s="8"/>
      <c r="I275" s="8"/>
      <c r="J275" s="8"/>
      <c r="K275" s="40"/>
      <c r="L275" s="8"/>
      <c r="M275" s="8"/>
      <c r="N275" s="8"/>
      <c r="O275" s="8"/>
      <c r="P275" s="39"/>
      <c r="Q275" s="8"/>
      <c r="R275" s="8"/>
      <c r="S275" s="8"/>
      <c r="T275" s="8"/>
      <c r="U275" s="8"/>
      <c r="V275" s="8"/>
      <c r="W275" s="8"/>
    </row>
    <row r="276" spans="6:23" s="1" customFormat="1" x14ac:dyDescent="0.2">
      <c r="F276" s="8"/>
      <c r="G276" s="8"/>
      <c r="H276" s="8"/>
      <c r="I276" s="8"/>
      <c r="J276" s="8"/>
      <c r="K276" s="40"/>
      <c r="L276" s="8"/>
      <c r="M276" s="8"/>
      <c r="N276" s="8"/>
      <c r="O276" s="8"/>
      <c r="P276" s="39"/>
      <c r="Q276" s="8"/>
      <c r="R276" s="8"/>
      <c r="S276" s="8"/>
      <c r="T276" s="8"/>
      <c r="U276" s="8"/>
      <c r="V276" s="8"/>
      <c r="W276" s="8"/>
    </row>
    <row r="277" spans="6:23" s="1" customFormat="1" x14ac:dyDescent="0.2">
      <c r="F277" s="8"/>
      <c r="G277" s="8"/>
      <c r="H277" s="8"/>
      <c r="I277" s="8"/>
      <c r="J277" s="8"/>
      <c r="K277" s="40"/>
      <c r="L277" s="8"/>
      <c r="M277" s="8"/>
      <c r="N277" s="8"/>
      <c r="O277" s="8"/>
      <c r="P277" s="39"/>
      <c r="Q277" s="8"/>
      <c r="R277" s="8"/>
      <c r="S277" s="8"/>
      <c r="T277" s="8"/>
      <c r="U277" s="8"/>
      <c r="V277" s="8"/>
      <c r="W277" s="8"/>
    </row>
    <row r="278" spans="6:23" s="1" customFormat="1" x14ac:dyDescent="0.2">
      <c r="F278" s="8"/>
      <c r="G278" s="8"/>
      <c r="H278" s="8"/>
      <c r="I278" s="8"/>
      <c r="J278" s="8"/>
      <c r="K278" s="40"/>
      <c r="L278" s="8"/>
      <c r="M278" s="8"/>
      <c r="N278" s="8"/>
      <c r="O278" s="8"/>
      <c r="P278" s="39"/>
      <c r="Q278" s="8"/>
      <c r="R278" s="8"/>
      <c r="S278" s="8"/>
      <c r="T278" s="8"/>
      <c r="U278" s="8"/>
      <c r="V278" s="8"/>
      <c r="W278" s="8"/>
    </row>
    <row r="279" spans="6:23" s="1" customFormat="1" x14ac:dyDescent="0.2">
      <c r="F279" s="8"/>
      <c r="G279" s="8"/>
      <c r="H279" s="8"/>
      <c r="I279" s="8"/>
      <c r="J279" s="8"/>
      <c r="K279" s="40"/>
      <c r="L279" s="8"/>
      <c r="M279" s="8"/>
      <c r="N279" s="8"/>
      <c r="O279" s="8"/>
      <c r="P279" s="39"/>
      <c r="Q279" s="8"/>
      <c r="R279" s="8"/>
      <c r="S279" s="8"/>
      <c r="T279" s="8"/>
      <c r="U279" s="8"/>
      <c r="V279" s="8"/>
      <c r="W279" s="8"/>
    </row>
    <row r="280" spans="6:23" s="1" customFormat="1" x14ac:dyDescent="0.2">
      <c r="F280" s="8"/>
      <c r="G280" s="8"/>
      <c r="H280" s="8"/>
      <c r="I280" s="8"/>
      <c r="J280" s="8"/>
      <c r="K280" s="40"/>
      <c r="L280" s="8"/>
      <c r="M280" s="8"/>
      <c r="N280" s="8"/>
      <c r="O280" s="8"/>
      <c r="P280" s="39"/>
      <c r="Q280" s="8"/>
      <c r="R280" s="8"/>
      <c r="S280" s="8"/>
      <c r="T280" s="8"/>
      <c r="U280" s="8"/>
      <c r="V280" s="8"/>
      <c r="W280" s="8"/>
    </row>
    <row r="281" spans="6:23" s="1" customFormat="1" x14ac:dyDescent="0.2">
      <c r="F281" s="8"/>
      <c r="G281" s="8"/>
      <c r="H281" s="8"/>
      <c r="I281" s="8"/>
      <c r="J281" s="8"/>
      <c r="K281" s="40"/>
      <c r="L281" s="8"/>
      <c r="M281" s="8"/>
      <c r="N281" s="8"/>
      <c r="O281" s="8"/>
      <c r="P281" s="39"/>
      <c r="Q281" s="8"/>
      <c r="R281" s="8"/>
      <c r="S281" s="8"/>
      <c r="T281" s="8"/>
      <c r="U281" s="8"/>
      <c r="V281" s="8"/>
      <c r="W281" s="8"/>
    </row>
    <row r="282" spans="6:23" s="1" customFormat="1" x14ac:dyDescent="0.2">
      <c r="F282" s="8"/>
      <c r="G282" s="8"/>
      <c r="H282" s="8"/>
      <c r="I282" s="8"/>
      <c r="J282" s="8"/>
      <c r="K282" s="40"/>
      <c r="L282" s="8"/>
      <c r="M282" s="8"/>
      <c r="N282" s="8"/>
      <c r="O282" s="8"/>
      <c r="P282" s="39"/>
      <c r="Q282" s="8"/>
      <c r="R282" s="8"/>
      <c r="S282" s="8"/>
      <c r="T282" s="8"/>
      <c r="U282" s="8"/>
      <c r="V282" s="8"/>
      <c r="W282" s="8"/>
    </row>
    <row r="283" spans="6:23" s="1" customFormat="1" x14ac:dyDescent="0.2">
      <c r="F283" s="8"/>
      <c r="G283" s="8"/>
      <c r="H283" s="8"/>
      <c r="I283" s="8"/>
      <c r="J283" s="8"/>
      <c r="K283" s="40"/>
      <c r="L283" s="8"/>
      <c r="M283" s="8"/>
      <c r="N283" s="8"/>
      <c r="O283" s="8"/>
      <c r="P283" s="39"/>
      <c r="Q283" s="8"/>
      <c r="R283" s="8"/>
      <c r="S283" s="8"/>
      <c r="T283" s="8"/>
      <c r="U283" s="8"/>
      <c r="V283" s="8"/>
      <c r="W283" s="8"/>
    </row>
    <row r="284" spans="6:23" s="1" customFormat="1" x14ac:dyDescent="0.2">
      <c r="F284" s="8"/>
      <c r="G284" s="8"/>
      <c r="H284" s="8"/>
      <c r="I284" s="8"/>
      <c r="J284" s="8"/>
      <c r="K284" s="40"/>
      <c r="L284" s="8"/>
      <c r="M284" s="8"/>
      <c r="N284" s="8"/>
      <c r="O284" s="8"/>
      <c r="P284" s="39"/>
      <c r="Q284" s="8"/>
      <c r="R284" s="8"/>
      <c r="S284" s="8"/>
      <c r="T284" s="8"/>
      <c r="U284" s="8"/>
      <c r="V284" s="8"/>
      <c r="W284" s="8"/>
    </row>
    <row r="285" spans="6:23" s="1" customFormat="1" x14ac:dyDescent="0.2">
      <c r="F285" s="8"/>
      <c r="G285" s="8"/>
      <c r="H285" s="8"/>
      <c r="I285" s="8"/>
      <c r="J285" s="8"/>
      <c r="K285" s="40"/>
      <c r="L285" s="8"/>
      <c r="M285" s="8"/>
      <c r="N285" s="8"/>
      <c r="O285" s="8"/>
      <c r="P285" s="39"/>
      <c r="Q285" s="8"/>
      <c r="R285" s="8"/>
      <c r="S285" s="8"/>
      <c r="T285" s="8"/>
      <c r="U285" s="8"/>
      <c r="V285" s="8"/>
      <c r="W285" s="8"/>
    </row>
    <row r="286" spans="6:23" s="1" customFormat="1" x14ac:dyDescent="0.2">
      <c r="F286" s="8"/>
      <c r="G286" s="8"/>
      <c r="H286" s="8"/>
      <c r="I286" s="8"/>
      <c r="J286" s="8"/>
      <c r="K286" s="40"/>
      <c r="L286" s="8"/>
      <c r="M286" s="8"/>
      <c r="N286" s="8"/>
      <c r="O286" s="8"/>
      <c r="P286" s="39"/>
      <c r="Q286" s="8"/>
      <c r="R286" s="8"/>
      <c r="S286" s="8"/>
      <c r="T286" s="8"/>
      <c r="U286" s="8"/>
      <c r="V286" s="8"/>
      <c r="W286" s="8"/>
    </row>
    <row r="287" spans="6:23" s="1" customFormat="1" x14ac:dyDescent="0.2">
      <c r="F287" s="8"/>
      <c r="G287" s="8"/>
      <c r="H287" s="8"/>
      <c r="I287" s="8"/>
      <c r="J287" s="8"/>
      <c r="K287" s="40"/>
      <c r="L287" s="8"/>
      <c r="M287" s="8"/>
      <c r="N287" s="8"/>
      <c r="O287" s="8"/>
      <c r="P287" s="39"/>
      <c r="Q287" s="8"/>
      <c r="R287" s="8"/>
      <c r="S287" s="8"/>
      <c r="T287" s="8"/>
      <c r="U287" s="8"/>
      <c r="V287" s="8"/>
      <c r="W287" s="8"/>
    </row>
    <row r="288" spans="6:23" s="1" customFormat="1" x14ac:dyDescent="0.2">
      <c r="F288" s="8"/>
      <c r="G288" s="8"/>
      <c r="H288" s="8"/>
      <c r="I288" s="8"/>
      <c r="J288" s="8"/>
      <c r="K288" s="40"/>
      <c r="L288" s="8"/>
      <c r="M288" s="8"/>
      <c r="N288" s="8"/>
      <c r="O288" s="8"/>
      <c r="P288" s="39"/>
      <c r="Q288" s="8"/>
      <c r="R288" s="8"/>
      <c r="S288" s="8"/>
      <c r="T288" s="8"/>
      <c r="U288" s="8"/>
      <c r="V288" s="8"/>
      <c r="W288" s="8"/>
    </row>
    <row r="289" spans="6:23" s="1" customFormat="1" x14ac:dyDescent="0.2">
      <c r="F289" s="8"/>
      <c r="G289" s="8"/>
      <c r="H289" s="8"/>
      <c r="I289" s="8"/>
      <c r="J289" s="8"/>
      <c r="K289" s="40"/>
      <c r="L289" s="8"/>
      <c r="M289" s="8"/>
      <c r="N289" s="8"/>
      <c r="O289" s="8"/>
      <c r="P289" s="39"/>
      <c r="Q289" s="8"/>
      <c r="R289" s="8"/>
      <c r="S289" s="8"/>
      <c r="T289" s="8"/>
      <c r="U289" s="8"/>
      <c r="V289" s="8"/>
      <c r="W289" s="8"/>
    </row>
    <row r="290" spans="6:23" s="1" customFormat="1" x14ac:dyDescent="0.2">
      <c r="F290" s="8"/>
      <c r="G290" s="8"/>
      <c r="H290" s="8"/>
      <c r="I290" s="8"/>
      <c r="J290" s="8"/>
      <c r="K290" s="40"/>
      <c r="L290" s="8"/>
      <c r="M290" s="8"/>
      <c r="N290" s="8"/>
      <c r="O290" s="8"/>
      <c r="P290" s="39"/>
      <c r="Q290" s="8"/>
      <c r="R290" s="8"/>
      <c r="S290" s="8"/>
      <c r="T290" s="8"/>
      <c r="U290" s="8"/>
      <c r="V290" s="8"/>
      <c r="W290" s="8"/>
    </row>
    <row r="291" spans="6:23" s="1" customFormat="1" x14ac:dyDescent="0.2">
      <c r="F291" s="8"/>
      <c r="G291" s="8"/>
      <c r="H291" s="8"/>
      <c r="I291" s="8"/>
      <c r="J291" s="8"/>
      <c r="K291" s="40"/>
      <c r="L291" s="8"/>
      <c r="M291" s="8"/>
      <c r="N291" s="8"/>
      <c r="O291" s="8"/>
      <c r="P291" s="39"/>
      <c r="Q291" s="8"/>
      <c r="R291" s="8"/>
      <c r="S291" s="8"/>
      <c r="T291" s="8"/>
      <c r="U291" s="8"/>
      <c r="V291" s="8"/>
      <c r="W291" s="8"/>
    </row>
    <row r="292" spans="6:23" s="1" customFormat="1" x14ac:dyDescent="0.2">
      <c r="F292" s="8"/>
      <c r="G292" s="8"/>
      <c r="H292" s="8"/>
      <c r="I292" s="8"/>
      <c r="J292" s="8"/>
      <c r="K292" s="40"/>
      <c r="L292" s="8"/>
      <c r="M292" s="8"/>
      <c r="N292" s="8"/>
      <c r="O292" s="8"/>
      <c r="P292" s="39"/>
      <c r="Q292" s="8"/>
      <c r="R292" s="8"/>
      <c r="S292" s="8"/>
      <c r="T292" s="8"/>
      <c r="U292" s="8"/>
      <c r="V292" s="8"/>
      <c r="W292" s="8"/>
    </row>
    <row r="293" spans="6:23" s="1" customFormat="1" x14ac:dyDescent="0.2">
      <c r="F293" s="8"/>
      <c r="G293" s="8"/>
      <c r="H293" s="8"/>
      <c r="I293" s="8"/>
      <c r="J293" s="8"/>
      <c r="K293" s="40"/>
      <c r="L293" s="8"/>
      <c r="M293" s="8"/>
      <c r="N293" s="8"/>
      <c r="O293" s="8"/>
      <c r="P293" s="39"/>
      <c r="Q293" s="8"/>
      <c r="R293" s="8"/>
      <c r="S293" s="8"/>
      <c r="T293" s="8"/>
      <c r="U293" s="8"/>
      <c r="V293" s="8"/>
      <c r="W293" s="8"/>
    </row>
    <row r="294" spans="6:23" s="1" customFormat="1" x14ac:dyDescent="0.2">
      <c r="F294" s="8"/>
      <c r="G294" s="8"/>
      <c r="H294" s="8"/>
      <c r="I294" s="8"/>
      <c r="J294" s="8"/>
      <c r="K294" s="40"/>
      <c r="L294" s="8"/>
      <c r="M294" s="8"/>
      <c r="N294" s="8"/>
      <c r="O294" s="8"/>
      <c r="P294" s="39"/>
      <c r="Q294" s="8"/>
      <c r="R294" s="8"/>
      <c r="S294" s="8"/>
      <c r="T294" s="8"/>
      <c r="U294" s="8"/>
      <c r="V294" s="8"/>
      <c r="W294" s="8"/>
    </row>
    <row r="295" spans="6:23" s="1" customFormat="1" x14ac:dyDescent="0.2">
      <c r="F295" s="8"/>
      <c r="G295" s="8"/>
      <c r="H295" s="8"/>
      <c r="I295" s="8"/>
      <c r="J295" s="8"/>
      <c r="K295" s="40"/>
      <c r="L295" s="8"/>
      <c r="M295" s="8"/>
      <c r="N295" s="8"/>
      <c r="O295" s="8"/>
      <c r="P295" s="39"/>
      <c r="Q295" s="8"/>
      <c r="R295" s="8"/>
      <c r="S295" s="8"/>
      <c r="T295" s="8"/>
      <c r="U295" s="8"/>
      <c r="V295" s="8"/>
      <c r="W295" s="8"/>
    </row>
    <row r="296" spans="6:23" s="1" customFormat="1" x14ac:dyDescent="0.2">
      <c r="F296" s="8"/>
      <c r="G296" s="8"/>
      <c r="H296" s="8"/>
      <c r="I296" s="8"/>
      <c r="J296" s="8"/>
      <c r="K296" s="40"/>
      <c r="L296" s="8"/>
      <c r="M296" s="8"/>
      <c r="N296" s="8"/>
      <c r="O296" s="8"/>
      <c r="P296" s="39"/>
      <c r="Q296" s="8"/>
      <c r="R296" s="8"/>
      <c r="S296" s="8"/>
      <c r="T296" s="8"/>
      <c r="U296" s="8"/>
      <c r="V296" s="8"/>
      <c r="W296" s="8"/>
    </row>
    <row r="297" spans="6:23" s="1" customFormat="1" x14ac:dyDescent="0.2">
      <c r="F297" s="8"/>
      <c r="G297" s="8"/>
      <c r="H297" s="8"/>
      <c r="I297" s="8"/>
      <c r="J297" s="8"/>
      <c r="K297" s="40"/>
      <c r="L297" s="8"/>
      <c r="M297" s="8"/>
      <c r="N297" s="8"/>
      <c r="O297" s="8"/>
      <c r="P297" s="39"/>
      <c r="Q297" s="8"/>
      <c r="R297" s="8"/>
      <c r="S297" s="8"/>
      <c r="T297" s="8"/>
      <c r="U297" s="8"/>
      <c r="V297" s="8"/>
      <c r="W297" s="8"/>
    </row>
    <row r="298" spans="6:23" s="1" customFormat="1" x14ac:dyDescent="0.2">
      <c r="F298" s="8"/>
      <c r="G298" s="8"/>
      <c r="H298" s="8"/>
      <c r="I298" s="8"/>
      <c r="J298" s="8"/>
      <c r="K298" s="40"/>
      <c r="L298" s="8"/>
      <c r="M298" s="8"/>
      <c r="N298" s="8"/>
      <c r="O298" s="8"/>
      <c r="P298" s="39"/>
      <c r="Q298" s="8"/>
      <c r="R298" s="8"/>
      <c r="S298" s="8"/>
      <c r="T298" s="8"/>
      <c r="U298" s="8"/>
      <c r="V298" s="8"/>
      <c r="W298" s="8"/>
    </row>
    <row r="299" spans="6:23" s="1" customFormat="1" x14ac:dyDescent="0.2">
      <c r="F299" s="8"/>
      <c r="G299" s="8"/>
      <c r="H299" s="8"/>
      <c r="I299" s="8"/>
      <c r="J299" s="8"/>
      <c r="K299" s="40"/>
      <c r="L299" s="8"/>
      <c r="M299" s="8"/>
      <c r="N299" s="8"/>
      <c r="O299" s="8"/>
      <c r="P299" s="39"/>
      <c r="Q299" s="8"/>
      <c r="R299" s="8"/>
      <c r="S299" s="8"/>
      <c r="T299" s="8"/>
      <c r="U299" s="8"/>
      <c r="V299" s="8"/>
      <c r="W299" s="8"/>
    </row>
    <row r="300" spans="6:23" s="1" customFormat="1" x14ac:dyDescent="0.2">
      <c r="F300" s="8"/>
      <c r="G300" s="8"/>
      <c r="H300" s="8"/>
      <c r="I300" s="8"/>
      <c r="J300" s="8"/>
      <c r="K300" s="40"/>
      <c r="L300" s="8"/>
      <c r="M300" s="8"/>
      <c r="N300" s="8"/>
      <c r="O300" s="8"/>
      <c r="P300" s="39"/>
      <c r="Q300" s="8"/>
      <c r="R300" s="8"/>
      <c r="S300" s="8"/>
      <c r="T300" s="8"/>
      <c r="U300" s="8"/>
      <c r="V300" s="8"/>
      <c r="W300" s="8"/>
    </row>
    <row r="301" spans="6:23" s="1" customFormat="1" x14ac:dyDescent="0.2">
      <c r="F301" s="8"/>
      <c r="G301" s="8"/>
      <c r="H301" s="8"/>
      <c r="I301" s="8"/>
      <c r="J301" s="8"/>
      <c r="K301" s="40"/>
      <c r="L301" s="8"/>
      <c r="M301" s="8"/>
      <c r="N301" s="8"/>
      <c r="O301" s="8"/>
      <c r="P301" s="39"/>
      <c r="Q301" s="8"/>
      <c r="R301" s="8"/>
      <c r="S301" s="8"/>
      <c r="T301" s="8"/>
      <c r="U301" s="8"/>
      <c r="V301" s="8"/>
      <c r="W301" s="8"/>
    </row>
    <row r="302" spans="6:23" s="1" customFormat="1" x14ac:dyDescent="0.2">
      <c r="F302" s="8"/>
      <c r="G302" s="8"/>
      <c r="H302" s="8"/>
      <c r="I302" s="8"/>
      <c r="J302" s="8"/>
      <c r="K302" s="40"/>
      <c r="L302" s="8"/>
      <c r="M302" s="8"/>
      <c r="N302" s="8"/>
      <c r="O302" s="8"/>
      <c r="P302" s="39"/>
      <c r="Q302" s="8"/>
      <c r="R302" s="8"/>
      <c r="S302" s="8"/>
      <c r="T302" s="8"/>
      <c r="U302" s="8"/>
      <c r="V302" s="8"/>
      <c r="W302" s="8"/>
    </row>
    <row r="303" spans="6:23" s="1" customFormat="1" x14ac:dyDescent="0.2">
      <c r="F303" s="8"/>
      <c r="G303" s="8"/>
      <c r="H303" s="8"/>
      <c r="I303" s="8"/>
      <c r="J303" s="8"/>
      <c r="K303" s="40"/>
      <c r="L303" s="8"/>
      <c r="M303" s="8"/>
      <c r="N303" s="8"/>
      <c r="O303" s="8"/>
      <c r="P303" s="39"/>
      <c r="Q303" s="8"/>
      <c r="R303" s="8"/>
      <c r="S303" s="8"/>
      <c r="T303" s="8"/>
      <c r="U303" s="8"/>
      <c r="V303" s="8"/>
      <c r="W303" s="8"/>
    </row>
    <row r="304" spans="6:23" s="1" customFormat="1" x14ac:dyDescent="0.2">
      <c r="F304" s="8"/>
      <c r="G304" s="8"/>
      <c r="H304" s="8"/>
      <c r="I304" s="8"/>
      <c r="J304" s="8"/>
      <c r="K304" s="40"/>
      <c r="L304" s="8"/>
      <c r="M304" s="8"/>
      <c r="N304" s="8"/>
      <c r="O304" s="8"/>
      <c r="P304" s="39"/>
      <c r="Q304" s="8"/>
      <c r="R304" s="8"/>
      <c r="S304" s="8"/>
      <c r="T304" s="8"/>
      <c r="U304" s="8"/>
      <c r="V304" s="8"/>
      <c r="W304" s="8"/>
    </row>
    <row r="305" spans="6:23" s="1" customFormat="1" x14ac:dyDescent="0.2">
      <c r="F305" s="8"/>
      <c r="G305" s="8"/>
      <c r="H305" s="8"/>
      <c r="I305" s="8"/>
      <c r="J305" s="8"/>
      <c r="K305" s="40"/>
      <c r="L305" s="8"/>
      <c r="M305" s="8"/>
      <c r="N305" s="8"/>
      <c r="O305" s="8"/>
      <c r="P305" s="39"/>
      <c r="Q305" s="8"/>
      <c r="R305" s="8"/>
      <c r="S305" s="8"/>
      <c r="T305" s="8"/>
      <c r="U305" s="8"/>
      <c r="V305" s="8"/>
      <c r="W305" s="8"/>
    </row>
    <row r="306" spans="6:23" s="1" customFormat="1" x14ac:dyDescent="0.2">
      <c r="F306" s="8"/>
      <c r="G306" s="8"/>
      <c r="H306" s="8"/>
      <c r="I306" s="8"/>
      <c r="J306" s="8"/>
      <c r="K306" s="40"/>
      <c r="L306" s="8"/>
      <c r="M306" s="8"/>
      <c r="N306" s="8"/>
      <c r="O306" s="8"/>
      <c r="P306" s="39"/>
      <c r="Q306" s="8"/>
      <c r="R306" s="8"/>
      <c r="S306" s="8"/>
      <c r="T306" s="8"/>
      <c r="U306" s="8"/>
      <c r="V306" s="8"/>
      <c r="W306" s="8"/>
    </row>
    <row r="307" spans="6:23" s="1" customFormat="1" x14ac:dyDescent="0.2">
      <c r="F307" s="8"/>
      <c r="G307" s="8"/>
      <c r="H307" s="8"/>
      <c r="I307" s="8"/>
      <c r="J307" s="8"/>
      <c r="K307" s="40"/>
      <c r="L307" s="8"/>
      <c r="M307" s="8"/>
      <c r="N307" s="8"/>
      <c r="O307" s="8"/>
      <c r="P307" s="39"/>
      <c r="Q307" s="8"/>
      <c r="R307" s="8"/>
      <c r="S307" s="8"/>
      <c r="T307" s="8"/>
      <c r="U307" s="8"/>
      <c r="V307" s="8"/>
      <c r="W307" s="8"/>
    </row>
    <row r="308" spans="6:23" s="1" customFormat="1" x14ac:dyDescent="0.2">
      <c r="F308" s="8"/>
      <c r="G308" s="8"/>
      <c r="H308" s="8"/>
      <c r="I308" s="8"/>
      <c r="J308" s="8"/>
      <c r="K308" s="40"/>
      <c r="L308" s="8"/>
      <c r="M308" s="8"/>
      <c r="N308" s="8"/>
      <c r="O308" s="8"/>
      <c r="P308" s="39"/>
      <c r="Q308" s="8"/>
      <c r="R308" s="8"/>
      <c r="S308" s="8"/>
      <c r="T308" s="8"/>
      <c r="U308" s="8"/>
      <c r="V308" s="8"/>
      <c r="W308" s="8"/>
    </row>
    <row r="309" spans="6:23" s="1" customFormat="1" x14ac:dyDescent="0.2">
      <c r="F309" s="8"/>
      <c r="G309" s="8"/>
      <c r="H309" s="8"/>
      <c r="I309" s="8"/>
      <c r="J309" s="8"/>
      <c r="K309" s="40"/>
      <c r="L309" s="8"/>
      <c r="M309" s="8"/>
      <c r="N309" s="8"/>
      <c r="O309" s="8"/>
      <c r="P309" s="39"/>
      <c r="Q309" s="8"/>
      <c r="R309" s="8"/>
      <c r="S309" s="8"/>
      <c r="T309" s="8"/>
      <c r="U309" s="8"/>
      <c r="V309" s="8"/>
      <c r="W309" s="8"/>
    </row>
    <row r="310" spans="6:23" s="1" customFormat="1" x14ac:dyDescent="0.2">
      <c r="F310" s="8"/>
      <c r="G310" s="8"/>
      <c r="H310" s="8"/>
      <c r="I310" s="8"/>
      <c r="J310" s="8"/>
      <c r="K310" s="40"/>
      <c r="L310" s="8"/>
      <c r="M310" s="8"/>
      <c r="N310" s="8"/>
      <c r="O310" s="8"/>
      <c r="P310" s="39"/>
      <c r="Q310" s="8"/>
      <c r="R310" s="8"/>
      <c r="S310" s="8"/>
      <c r="T310" s="8"/>
      <c r="U310" s="8"/>
      <c r="V310" s="8"/>
      <c r="W310" s="8"/>
    </row>
    <row r="311" spans="6:23" s="1" customFormat="1" x14ac:dyDescent="0.2">
      <c r="F311" s="8"/>
      <c r="G311" s="8"/>
      <c r="H311" s="8"/>
      <c r="I311" s="8"/>
      <c r="J311" s="8"/>
      <c r="K311" s="40"/>
      <c r="L311" s="8"/>
      <c r="M311" s="8"/>
      <c r="N311" s="8"/>
      <c r="O311" s="8"/>
      <c r="P311" s="39"/>
      <c r="Q311" s="8"/>
      <c r="R311" s="8"/>
      <c r="S311" s="8"/>
      <c r="T311" s="8"/>
      <c r="U311" s="8"/>
      <c r="V311" s="8"/>
      <c r="W311" s="8"/>
    </row>
    <row r="312" spans="6:23" s="1" customFormat="1" x14ac:dyDescent="0.2">
      <c r="F312" s="8"/>
      <c r="G312" s="8"/>
      <c r="H312" s="8"/>
      <c r="I312" s="8"/>
      <c r="J312" s="8"/>
      <c r="K312" s="40"/>
      <c r="L312" s="8"/>
      <c r="M312" s="8"/>
      <c r="N312" s="8"/>
      <c r="O312" s="8"/>
      <c r="P312" s="39"/>
      <c r="Q312" s="8"/>
      <c r="R312" s="8"/>
      <c r="S312" s="8"/>
      <c r="T312" s="8"/>
      <c r="U312" s="8"/>
      <c r="V312" s="8"/>
      <c r="W312" s="8"/>
    </row>
    <row r="313" spans="6:23" s="1" customFormat="1" x14ac:dyDescent="0.2">
      <c r="F313" s="8"/>
      <c r="G313" s="8"/>
      <c r="H313" s="8"/>
      <c r="I313" s="8"/>
      <c r="J313" s="8"/>
      <c r="K313" s="40"/>
      <c r="L313" s="8"/>
      <c r="M313" s="8"/>
      <c r="N313" s="8"/>
      <c r="O313" s="8"/>
      <c r="P313" s="39"/>
      <c r="Q313" s="8"/>
      <c r="R313" s="8"/>
      <c r="S313" s="8"/>
      <c r="T313" s="8"/>
      <c r="U313" s="8"/>
      <c r="V313" s="8"/>
      <c r="W313" s="8"/>
    </row>
    <row r="314" spans="6:23" s="1" customFormat="1" x14ac:dyDescent="0.2">
      <c r="F314" s="8"/>
      <c r="G314" s="8"/>
      <c r="H314" s="8"/>
      <c r="I314" s="8"/>
      <c r="J314" s="8"/>
      <c r="K314" s="40"/>
      <c r="L314" s="8"/>
      <c r="M314" s="8"/>
      <c r="N314" s="8"/>
      <c r="O314" s="8"/>
      <c r="P314" s="39"/>
      <c r="Q314" s="8"/>
      <c r="R314" s="8"/>
      <c r="S314" s="8"/>
      <c r="T314" s="8"/>
      <c r="U314" s="8"/>
      <c r="V314" s="8"/>
      <c r="W314" s="8"/>
    </row>
    <row r="315" spans="6:23" s="1" customFormat="1" x14ac:dyDescent="0.2">
      <c r="F315" s="8"/>
      <c r="G315" s="8"/>
      <c r="H315" s="8"/>
      <c r="I315" s="8"/>
      <c r="J315" s="8"/>
      <c r="K315" s="40"/>
      <c r="L315" s="8"/>
      <c r="M315" s="8"/>
      <c r="N315" s="8"/>
      <c r="O315" s="8"/>
      <c r="P315" s="39"/>
      <c r="Q315" s="8"/>
      <c r="R315" s="8"/>
      <c r="S315" s="8"/>
      <c r="T315" s="8"/>
      <c r="U315" s="8"/>
      <c r="V315" s="8"/>
      <c r="W315" s="8"/>
    </row>
    <row r="316" spans="6:23" s="1" customFormat="1" x14ac:dyDescent="0.2">
      <c r="F316" s="8"/>
      <c r="G316" s="8"/>
      <c r="H316" s="8"/>
      <c r="I316" s="8"/>
      <c r="J316" s="8"/>
      <c r="K316" s="40"/>
      <c r="L316" s="8"/>
      <c r="M316" s="8"/>
      <c r="N316" s="8"/>
      <c r="O316" s="8"/>
      <c r="P316" s="39"/>
      <c r="Q316" s="8"/>
      <c r="R316" s="8"/>
      <c r="S316" s="8"/>
      <c r="T316" s="8"/>
      <c r="U316" s="8"/>
      <c r="V316" s="8"/>
      <c r="W316" s="8"/>
    </row>
    <row r="317" spans="6:23" s="1" customFormat="1" x14ac:dyDescent="0.2">
      <c r="F317" s="8"/>
      <c r="G317" s="8"/>
      <c r="H317" s="8"/>
      <c r="I317" s="8"/>
      <c r="J317" s="8"/>
      <c r="K317" s="40"/>
      <c r="L317" s="8"/>
      <c r="M317" s="8"/>
      <c r="N317" s="8"/>
      <c r="O317" s="8"/>
      <c r="P317" s="39"/>
      <c r="Q317" s="8"/>
      <c r="R317" s="8"/>
      <c r="S317" s="8"/>
      <c r="T317" s="8"/>
      <c r="U317" s="8"/>
      <c r="V317" s="8"/>
      <c r="W317" s="8"/>
    </row>
    <row r="318" spans="6:23" s="1" customFormat="1" x14ac:dyDescent="0.2">
      <c r="F318" s="8"/>
      <c r="G318" s="8"/>
      <c r="H318" s="8"/>
      <c r="I318" s="8"/>
      <c r="J318" s="8"/>
      <c r="K318" s="40"/>
      <c r="L318" s="8"/>
      <c r="M318" s="8"/>
      <c r="N318" s="8"/>
      <c r="O318" s="8"/>
      <c r="P318" s="39"/>
      <c r="Q318" s="8"/>
      <c r="R318" s="8"/>
      <c r="S318" s="8"/>
      <c r="T318" s="8"/>
      <c r="U318" s="8"/>
      <c r="V318" s="8"/>
      <c r="W318" s="8"/>
    </row>
    <row r="319" spans="6:23" s="1" customFormat="1" x14ac:dyDescent="0.2">
      <c r="F319" s="8"/>
      <c r="G319" s="8"/>
      <c r="H319" s="8"/>
      <c r="I319" s="8"/>
      <c r="J319" s="8"/>
      <c r="K319" s="40"/>
      <c r="L319" s="8"/>
      <c r="M319" s="8"/>
      <c r="N319" s="8"/>
      <c r="O319" s="8"/>
      <c r="P319" s="39"/>
      <c r="Q319" s="8"/>
      <c r="R319" s="8"/>
      <c r="S319" s="8"/>
      <c r="T319" s="8"/>
      <c r="U319" s="8"/>
      <c r="V319" s="8"/>
      <c r="W319" s="8"/>
    </row>
    <row r="320" spans="6:23" s="1" customFormat="1" x14ac:dyDescent="0.2">
      <c r="F320" s="8"/>
      <c r="G320" s="8"/>
      <c r="H320" s="8"/>
      <c r="I320" s="8"/>
      <c r="J320" s="8"/>
      <c r="K320" s="40"/>
      <c r="L320" s="8"/>
      <c r="M320" s="8"/>
      <c r="N320" s="8"/>
      <c r="O320" s="8"/>
      <c r="P320" s="39"/>
      <c r="Q320" s="8"/>
      <c r="R320" s="8"/>
      <c r="S320" s="8"/>
      <c r="T320" s="8"/>
      <c r="U320" s="8"/>
      <c r="V320" s="8"/>
      <c r="W320" s="8"/>
    </row>
    <row r="321" spans="6:23" s="1" customFormat="1" x14ac:dyDescent="0.2">
      <c r="F321" s="8"/>
      <c r="G321" s="8"/>
      <c r="H321" s="8"/>
      <c r="I321" s="8"/>
      <c r="J321" s="8"/>
      <c r="K321" s="40"/>
      <c r="L321" s="8"/>
      <c r="M321" s="8"/>
      <c r="N321" s="8"/>
      <c r="O321" s="8"/>
      <c r="P321" s="39"/>
      <c r="Q321" s="8"/>
      <c r="R321" s="8"/>
      <c r="S321" s="8"/>
      <c r="T321" s="8"/>
      <c r="U321" s="8"/>
      <c r="V321" s="8"/>
      <c r="W321" s="8"/>
    </row>
    <row r="322" spans="6:23" s="1" customFormat="1" x14ac:dyDescent="0.2">
      <c r="F322" s="8"/>
      <c r="G322" s="8"/>
      <c r="H322" s="8"/>
      <c r="I322" s="8"/>
      <c r="J322" s="8"/>
      <c r="K322" s="40"/>
      <c r="L322" s="8"/>
      <c r="M322" s="8"/>
      <c r="N322" s="8"/>
      <c r="O322" s="8"/>
      <c r="P322" s="39"/>
      <c r="Q322" s="8"/>
      <c r="R322" s="8"/>
      <c r="S322" s="8"/>
      <c r="T322" s="8"/>
      <c r="U322" s="8"/>
      <c r="V322" s="8"/>
      <c r="W322" s="8"/>
    </row>
    <row r="323" spans="6:23" s="1" customFormat="1" x14ac:dyDescent="0.2">
      <c r="F323" s="8"/>
      <c r="G323" s="8"/>
      <c r="H323" s="8"/>
      <c r="I323" s="8"/>
      <c r="J323" s="8"/>
      <c r="K323" s="40"/>
      <c r="L323" s="8"/>
      <c r="M323" s="8"/>
      <c r="N323" s="8"/>
      <c r="O323" s="8"/>
      <c r="P323" s="39"/>
      <c r="Q323" s="8"/>
      <c r="R323" s="8"/>
      <c r="S323" s="8"/>
      <c r="T323" s="8"/>
      <c r="U323" s="8"/>
      <c r="V323" s="8"/>
      <c r="W323" s="8"/>
    </row>
    <row r="324" spans="6:23" s="1" customFormat="1" x14ac:dyDescent="0.2">
      <c r="F324" s="8"/>
      <c r="G324" s="8"/>
      <c r="H324" s="8"/>
      <c r="I324" s="8"/>
      <c r="J324" s="8"/>
      <c r="K324" s="40"/>
      <c r="L324" s="8"/>
      <c r="M324" s="8"/>
      <c r="N324" s="8"/>
      <c r="O324" s="8"/>
      <c r="P324" s="39"/>
      <c r="Q324" s="8"/>
      <c r="R324" s="8"/>
      <c r="S324" s="8"/>
      <c r="T324" s="8"/>
      <c r="U324" s="8"/>
      <c r="V324" s="8"/>
      <c r="W324" s="8"/>
    </row>
    <row r="325" spans="6:23" s="1" customFormat="1" x14ac:dyDescent="0.2">
      <c r="F325" s="8"/>
      <c r="G325" s="8"/>
      <c r="H325" s="8"/>
      <c r="I325" s="8"/>
      <c r="J325" s="8"/>
      <c r="K325" s="40"/>
      <c r="L325" s="8"/>
      <c r="M325" s="8"/>
      <c r="N325" s="8"/>
      <c r="O325" s="8"/>
      <c r="P325" s="39"/>
      <c r="Q325" s="8"/>
      <c r="R325" s="8"/>
      <c r="S325" s="8"/>
      <c r="T325" s="8"/>
      <c r="U325" s="8"/>
      <c r="V325" s="8"/>
      <c r="W325" s="8"/>
    </row>
    <row r="326" spans="6:23" s="1" customFormat="1" x14ac:dyDescent="0.2">
      <c r="F326" s="8"/>
      <c r="G326" s="8"/>
      <c r="H326" s="8"/>
      <c r="I326" s="8"/>
      <c r="J326" s="8"/>
      <c r="K326" s="40"/>
      <c r="L326" s="8"/>
      <c r="M326" s="8"/>
      <c r="N326" s="8"/>
      <c r="O326" s="8"/>
      <c r="P326" s="39"/>
      <c r="Q326" s="8"/>
      <c r="R326" s="8"/>
      <c r="S326" s="8"/>
      <c r="T326" s="8"/>
      <c r="U326" s="8"/>
      <c r="V326" s="8"/>
      <c r="W326" s="8"/>
    </row>
    <row r="327" spans="6:23" s="1" customFormat="1" x14ac:dyDescent="0.2">
      <c r="F327" s="8"/>
      <c r="G327" s="8"/>
      <c r="H327" s="8"/>
      <c r="I327" s="8"/>
      <c r="J327" s="8"/>
      <c r="K327" s="40"/>
      <c r="L327" s="8"/>
      <c r="M327" s="8"/>
      <c r="N327" s="8"/>
      <c r="O327" s="8"/>
      <c r="P327" s="39"/>
      <c r="Q327" s="8"/>
      <c r="R327" s="8"/>
      <c r="S327" s="8"/>
      <c r="T327" s="8"/>
      <c r="U327" s="8"/>
      <c r="V327" s="8"/>
      <c r="W327" s="8"/>
    </row>
    <row r="328" spans="6:23" s="1" customFormat="1" x14ac:dyDescent="0.2">
      <c r="F328" s="8"/>
      <c r="G328" s="8"/>
      <c r="H328" s="8"/>
      <c r="I328" s="8"/>
      <c r="J328" s="8"/>
      <c r="K328" s="40"/>
      <c r="L328" s="8"/>
      <c r="M328" s="8"/>
      <c r="N328" s="8"/>
      <c r="O328" s="8"/>
      <c r="P328" s="39"/>
      <c r="Q328" s="8"/>
      <c r="R328" s="8"/>
      <c r="S328" s="8"/>
      <c r="T328" s="8"/>
      <c r="U328" s="8"/>
      <c r="V328" s="8"/>
      <c r="W328" s="8"/>
    </row>
    <row r="329" spans="6:23" s="1" customFormat="1" x14ac:dyDescent="0.2">
      <c r="F329" s="8"/>
      <c r="G329" s="8"/>
      <c r="H329" s="8"/>
      <c r="I329" s="8"/>
      <c r="J329" s="8"/>
      <c r="K329" s="40"/>
      <c r="L329" s="8"/>
      <c r="M329" s="8"/>
      <c r="N329" s="8"/>
      <c r="O329" s="8"/>
      <c r="P329" s="39"/>
      <c r="Q329" s="8"/>
      <c r="R329" s="8"/>
      <c r="S329" s="8"/>
      <c r="T329" s="8"/>
      <c r="U329" s="8"/>
      <c r="V329" s="8"/>
      <c r="W329" s="8"/>
    </row>
    <row r="330" spans="6:23" s="1" customFormat="1" x14ac:dyDescent="0.2">
      <c r="F330" s="8"/>
      <c r="G330" s="8"/>
      <c r="H330" s="8"/>
      <c r="I330" s="8"/>
      <c r="J330" s="8"/>
      <c r="K330" s="40"/>
      <c r="L330" s="8"/>
      <c r="M330" s="8"/>
      <c r="N330" s="8"/>
      <c r="O330" s="8"/>
      <c r="P330" s="39"/>
      <c r="Q330" s="8"/>
      <c r="R330" s="8"/>
      <c r="S330" s="8"/>
      <c r="T330" s="8"/>
      <c r="U330" s="8"/>
      <c r="V330" s="8"/>
      <c r="W330" s="8"/>
    </row>
    <row r="331" spans="6:23" s="1" customFormat="1" x14ac:dyDescent="0.2">
      <c r="F331" s="8"/>
      <c r="G331" s="8"/>
      <c r="H331" s="8"/>
      <c r="I331" s="8"/>
      <c r="J331" s="8"/>
      <c r="K331" s="40"/>
      <c r="L331" s="8"/>
      <c r="M331" s="8"/>
      <c r="N331" s="8"/>
      <c r="O331" s="8"/>
      <c r="P331" s="39"/>
      <c r="Q331" s="8"/>
      <c r="R331" s="8"/>
      <c r="S331" s="8"/>
      <c r="T331" s="8"/>
      <c r="U331" s="8"/>
      <c r="V331" s="8"/>
      <c r="W331" s="8"/>
    </row>
    <row r="332" spans="6:23" s="1" customFormat="1" x14ac:dyDescent="0.2">
      <c r="F332" s="8"/>
      <c r="G332" s="8"/>
      <c r="H332" s="8"/>
      <c r="I332" s="8"/>
      <c r="J332" s="8"/>
      <c r="K332" s="40"/>
      <c r="L332" s="8"/>
      <c r="M332" s="8"/>
      <c r="N332" s="8"/>
      <c r="O332" s="8"/>
      <c r="P332" s="39"/>
      <c r="Q332" s="8"/>
      <c r="R332" s="8"/>
      <c r="S332" s="8"/>
      <c r="T332" s="8"/>
      <c r="U332" s="8"/>
      <c r="V332" s="8"/>
      <c r="W332" s="8"/>
    </row>
    <row r="333" spans="6:23" s="1" customFormat="1" x14ac:dyDescent="0.2">
      <c r="F333" s="8"/>
      <c r="G333" s="8"/>
      <c r="H333" s="8"/>
      <c r="I333" s="8"/>
      <c r="J333" s="8"/>
      <c r="K333" s="40"/>
      <c r="L333" s="8"/>
      <c r="M333" s="8"/>
      <c r="N333" s="8"/>
      <c r="O333" s="8"/>
      <c r="P333" s="39"/>
      <c r="Q333" s="8"/>
      <c r="R333" s="8"/>
      <c r="S333" s="8"/>
      <c r="T333" s="8"/>
      <c r="U333" s="8"/>
      <c r="V333" s="8"/>
      <c r="W333" s="8"/>
    </row>
    <row r="334" spans="6:23" s="1" customFormat="1" x14ac:dyDescent="0.2">
      <c r="F334" s="8"/>
      <c r="G334" s="8"/>
      <c r="H334" s="8"/>
      <c r="I334" s="8"/>
      <c r="J334" s="8"/>
      <c r="K334" s="40"/>
      <c r="L334" s="8"/>
      <c r="M334" s="8"/>
      <c r="N334" s="8"/>
      <c r="O334" s="8"/>
      <c r="P334" s="39"/>
      <c r="Q334" s="8"/>
      <c r="R334" s="8"/>
      <c r="S334" s="8"/>
      <c r="T334" s="8"/>
      <c r="U334" s="8"/>
      <c r="V334" s="8"/>
      <c r="W334" s="8"/>
    </row>
    <row r="335" spans="6:23" s="1" customFormat="1" x14ac:dyDescent="0.2">
      <c r="F335" s="8"/>
      <c r="G335" s="8"/>
      <c r="H335" s="8"/>
      <c r="I335" s="8"/>
      <c r="J335" s="8"/>
      <c r="K335" s="40"/>
      <c r="L335" s="8"/>
      <c r="M335" s="8"/>
      <c r="N335" s="8"/>
      <c r="O335" s="8"/>
      <c r="P335" s="39"/>
      <c r="Q335" s="8"/>
      <c r="R335" s="8"/>
      <c r="S335" s="8"/>
      <c r="T335" s="8"/>
      <c r="U335" s="8"/>
      <c r="V335" s="8"/>
      <c r="W335" s="8"/>
    </row>
    <row r="336" spans="6:23" s="1" customFormat="1" x14ac:dyDescent="0.2">
      <c r="F336" s="8"/>
      <c r="G336" s="8"/>
      <c r="H336" s="8"/>
      <c r="I336" s="8"/>
      <c r="J336" s="8"/>
      <c r="K336" s="40"/>
      <c r="L336" s="8"/>
      <c r="M336" s="8"/>
      <c r="N336" s="8"/>
      <c r="O336" s="8"/>
      <c r="P336" s="39"/>
      <c r="Q336" s="8"/>
      <c r="R336" s="8"/>
      <c r="S336" s="8"/>
      <c r="T336" s="8"/>
      <c r="U336" s="8"/>
      <c r="V336" s="8"/>
      <c r="W336" s="8"/>
    </row>
    <row r="337" spans="6:23" s="1" customFormat="1" x14ac:dyDescent="0.2">
      <c r="F337" s="8"/>
      <c r="G337" s="8"/>
      <c r="H337" s="8"/>
      <c r="I337" s="8"/>
      <c r="J337" s="8"/>
      <c r="K337" s="40"/>
      <c r="L337" s="8"/>
      <c r="M337" s="8"/>
      <c r="N337" s="8"/>
      <c r="O337" s="8"/>
      <c r="P337" s="39"/>
      <c r="Q337" s="8"/>
      <c r="R337" s="8"/>
      <c r="S337" s="8"/>
      <c r="T337" s="8"/>
      <c r="U337" s="8"/>
      <c r="V337" s="8"/>
      <c r="W337" s="8"/>
    </row>
    <row r="338" spans="6:23" s="1" customFormat="1" x14ac:dyDescent="0.2">
      <c r="F338" s="8"/>
      <c r="G338" s="8"/>
      <c r="H338" s="8"/>
      <c r="I338" s="8"/>
      <c r="J338" s="8"/>
      <c r="K338" s="40"/>
      <c r="L338" s="8"/>
      <c r="M338" s="8"/>
      <c r="N338" s="8"/>
      <c r="O338" s="8"/>
      <c r="P338" s="39"/>
      <c r="Q338" s="8"/>
      <c r="R338" s="8"/>
      <c r="S338" s="8"/>
      <c r="T338" s="8"/>
      <c r="U338" s="8"/>
      <c r="V338" s="8"/>
      <c r="W338" s="8"/>
    </row>
    <row r="339" spans="6:23" s="1" customFormat="1" x14ac:dyDescent="0.2">
      <c r="F339" s="8"/>
      <c r="G339" s="8"/>
      <c r="H339" s="8"/>
      <c r="I339" s="8"/>
      <c r="J339" s="8"/>
      <c r="K339" s="40"/>
      <c r="L339" s="8"/>
      <c r="M339" s="8"/>
      <c r="N339" s="8"/>
      <c r="O339" s="8"/>
      <c r="P339" s="39"/>
      <c r="Q339" s="8"/>
      <c r="R339" s="8"/>
      <c r="S339" s="8"/>
      <c r="T339" s="8"/>
      <c r="U339" s="8"/>
      <c r="V339" s="8"/>
      <c r="W339" s="8"/>
    </row>
    <row r="340" spans="6:23" s="1" customFormat="1" x14ac:dyDescent="0.2">
      <c r="F340" s="8"/>
      <c r="G340" s="8"/>
      <c r="H340" s="8"/>
      <c r="I340" s="8"/>
      <c r="J340" s="8"/>
      <c r="K340" s="40"/>
      <c r="L340" s="8"/>
      <c r="M340" s="8"/>
      <c r="N340" s="8"/>
      <c r="O340" s="8"/>
      <c r="P340" s="39"/>
      <c r="Q340" s="8"/>
      <c r="R340" s="8"/>
      <c r="S340" s="8"/>
      <c r="T340" s="8"/>
      <c r="U340" s="8"/>
      <c r="V340" s="8"/>
      <c r="W340" s="8"/>
    </row>
    <row r="341" spans="6:23" s="1" customFormat="1" x14ac:dyDescent="0.2">
      <c r="F341" s="8"/>
      <c r="G341" s="8"/>
      <c r="H341" s="8"/>
      <c r="I341" s="8"/>
      <c r="J341" s="8"/>
      <c r="K341" s="40"/>
      <c r="L341" s="8"/>
      <c r="M341" s="8"/>
      <c r="N341" s="8"/>
      <c r="O341" s="8"/>
      <c r="P341" s="39"/>
      <c r="Q341" s="8"/>
      <c r="R341" s="8"/>
      <c r="S341" s="8"/>
      <c r="T341" s="8"/>
      <c r="U341" s="8"/>
      <c r="V341" s="8"/>
      <c r="W341" s="8"/>
    </row>
    <row r="342" spans="6:23" s="1" customFormat="1" x14ac:dyDescent="0.2">
      <c r="F342" s="8"/>
      <c r="G342" s="8"/>
      <c r="H342" s="8"/>
      <c r="I342" s="8"/>
      <c r="J342" s="8"/>
      <c r="K342" s="40"/>
      <c r="L342" s="8"/>
      <c r="M342" s="8"/>
      <c r="N342" s="8"/>
      <c r="O342" s="8"/>
      <c r="P342" s="39"/>
      <c r="Q342" s="8"/>
      <c r="R342" s="8"/>
      <c r="S342" s="8"/>
      <c r="T342" s="8"/>
      <c r="U342" s="8"/>
      <c r="V342" s="8"/>
      <c r="W342" s="8"/>
    </row>
    <row r="343" spans="6:23" s="1" customFormat="1" x14ac:dyDescent="0.2">
      <c r="F343" s="8"/>
      <c r="G343" s="8"/>
      <c r="H343" s="8"/>
      <c r="I343" s="8"/>
      <c r="J343" s="8"/>
      <c r="K343" s="40"/>
      <c r="L343" s="8"/>
      <c r="M343" s="8"/>
      <c r="N343" s="8"/>
      <c r="O343" s="8"/>
      <c r="P343" s="39"/>
      <c r="Q343" s="8"/>
      <c r="R343" s="8"/>
      <c r="S343" s="8"/>
      <c r="T343" s="8"/>
      <c r="U343" s="8"/>
      <c r="V343" s="8"/>
      <c r="W343" s="8"/>
    </row>
    <row r="344" spans="6:23" s="1" customFormat="1" x14ac:dyDescent="0.2">
      <c r="F344" s="8"/>
      <c r="G344" s="8"/>
      <c r="H344" s="8"/>
      <c r="I344" s="8"/>
      <c r="J344" s="8"/>
      <c r="K344" s="40"/>
      <c r="L344" s="8"/>
      <c r="M344" s="8"/>
      <c r="N344" s="8"/>
      <c r="O344" s="8"/>
      <c r="P344" s="39"/>
      <c r="Q344" s="8"/>
      <c r="R344" s="8"/>
      <c r="S344" s="8"/>
      <c r="T344" s="8"/>
      <c r="U344" s="8"/>
      <c r="V344" s="8"/>
      <c r="W344" s="8"/>
    </row>
    <row r="345" spans="6:23" s="1" customFormat="1" x14ac:dyDescent="0.2">
      <c r="F345" s="8"/>
      <c r="G345" s="8"/>
      <c r="H345" s="8"/>
      <c r="I345" s="8"/>
      <c r="J345" s="8"/>
      <c r="K345" s="40"/>
      <c r="L345" s="8"/>
      <c r="M345" s="8"/>
      <c r="N345" s="8"/>
      <c r="O345" s="8"/>
      <c r="P345" s="39"/>
      <c r="Q345" s="8"/>
      <c r="R345" s="8"/>
      <c r="S345" s="8"/>
      <c r="T345" s="8"/>
      <c r="U345" s="8"/>
      <c r="V345" s="8"/>
      <c r="W345" s="8"/>
    </row>
    <row r="346" spans="6:23" s="1" customFormat="1" x14ac:dyDescent="0.2">
      <c r="F346" s="8"/>
      <c r="G346" s="8"/>
      <c r="H346" s="8"/>
      <c r="I346" s="8"/>
      <c r="J346" s="8"/>
      <c r="K346" s="40"/>
      <c r="L346" s="8"/>
      <c r="M346" s="8"/>
      <c r="N346" s="8"/>
      <c r="O346" s="8"/>
      <c r="P346" s="39"/>
      <c r="Q346" s="8"/>
      <c r="R346" s="8"/>
      <c r="S346" s="8"/>
      <c r="T346" s="8"/>
      <c r="U346" s="8"/>
      <c r="V346" s="8"/>
      <c r="W346" s="8"/>
    </row>
    <row r="347" spans="6:23" s="1" customFormat="1" x14ac:dyDescent="0.2">
      <c r="F347" s="8"/>
      <c r="G347" s="8"/>
      <c r="H347" s="8"/>
      <c r="I347" s="8"/>
      <c r="J347" s="8"/>
      <c r="K347" s="40"/>
      <c r="L347" s="8"/>
      <c r="M347" s="8"/>
      <c r="N347" s="8"/>
      <c r="O347" s="8"/>
      <c r="P347" s="39"/>
      <c r="Q347" s="8"/>
      <c r="R347" s="8"/>
      <c r="S347" s="8"/>
      <c r="T347" s="8"/>
      <c r="U347" s="8"/>
      <c r="V347" s="8"/>
      <c r="W347" s="8"/>
    </row>
    <row r="348" spans="6:23" s="1" customFormat="1" x14ac:dyDescent="0.2">
      <c r="F348" s="8"/>
      <c r="G348" s="8"/>
      <c r="H348" s="8"/>
      <c r="I348" s="8"/>
      <c r="J348" s="8"/>
      <c r="K348" s="40"/>
      <c r="L348" s="8"/>
      <c r="M348" s="8"/>
      <c r="N348" s="8"/>
      <c r="O348" s="8"/>
      <c r="P348" s="39"/>
      <c r="Q348" s="8"/>
      <c r="R348" s="8"/>
      <c r="S348" s="8"/>
      <c r="T348" s="8"/>
      <c r="U348" s="8"/>
      <c r="V348" s="8"/>
      <c r="W348" s="8"/>
    </row>
    <row r="349" spans="6:23" s="1" customFormat="1" x14ac:dyDescent="0.2">
      <c r="F349" s="8"/>
      <c r="G349" s="8"/>
      <c r="H349" s="8"/>
      <c r="I349" s="8"/>
      <c r="J349" s="8"/>
      <c r="K349" s="40"/>
      <c r="L349" s="8"/>
      <c r="M349" s="8"/>
      <c r="N349" s="8"/>
      <c r="O349" s="8"/>
      <c r="P349" s="39"/>
      <c r="Q349" s="8"/>
      <c r="R349" s="8"/>
      <c r="S349" s="8"/>
      <c r="T349" s="8"/>
      <c r="U349" s="8"/>
      <c r="V349" s="8"/>
      <c r="W349" s="8"/>
    </row>
    <row r="350" spans="6:23" s="1" customFormat="1" x14ac:dyDescent="0.2">
      <c r="F350" s="8"/>
      <c r="G350" s="8"/>
      <c r="H350" s="8"/>
      <c r="I350" s="8"/>
      <c r="J350" s="8"/>
      <c r="K350" s="40"/>
      <c r="L350" s="8"/>
      <c r="M350" s="8"/>
      <c r="N350" s="8"/>
      <c r="O350" s="8"/>
      <c r="P350" s="39"/>
      <c r="Q350" s="8"/>
      <c r="R350" s="8"/>
      <c r="S350" s="8"/>
      <c r="T350" s="8"/>
      <c r="U350" s="8"/>
      <c r="V350" s="8"/>
      <c r="W350" s="8"/>
    </row>
    <row r="351" spans="6:23" s="1" customFormat="1" x14ac:dyDescent="0.2">
      <c r="F351" s="8"/>
      <c r="G351" s="8"/>
      <c r="H351" s="8"/>
      <c r="I351" s="8"/>
      <c r="J351" s="8"/>
      <c r="K351" s="40"/>
      <c r="L351" s="8"/>
      <c r="M351" s="8"/>
      <c r="N351" s="8"/>
      <c r="O351" s="8"/>
      <c r="P351" s="39"/>
      <c r="Q351" s="8"/>
      <c r="R351" s="8"/>
      <c r="S351" s="8"/>
      <c r="T351" s="8"/>
      <c r="U351" s="8"/>
      <c r="V351" s="8"/>
      <c r="W351" s="8"/>
    </row>
    <row r="352" spans="6:23" s="1" customFormat="1" x14ac:dyDescent="0.2">
      <c r="F352" s="8"/>
      <c r="G352" s="8"/>
      <c r="H352" s="8"/>
      <c r="I352" s="8"/>
      <c r="J352" s="8"/>
      <c r="K352" s="40"/>
      <c r="L352" s="8"/>
      <c r="M352" s="8"/>
      <c r="N352" s="8"/>
      <c r="O352" s="8"/>
      <c r="P352" s="39"/>
      <c r="Q352" s="8"/>
      <c r="R352" s="8"/>
      <c r="S352" s="8"/>
      <c r="T352" s="8"/>
      <c r="U352" s="8"/>
      <c r="V352" s="8"/>
      <c r="W352" s="8"/>
    </row>
    <row r="353" spans="6:23" s="1" customFormat="1" x14ac:dyDescent="0.2">
      <c r="F353" s="8"/>
      <c r="G353" s="8"/>
      <c r="H353" s="8"/>
      <c r="I353" s="8"/>
      <c r="J353" s="8"/>
      <c r="K353" s="40"/>
      <c r="L353" s="8"/>
      <c r="M353" s="8"/>
      <c r="N353" s="8"/>
      <c r="O353" s="8"/>
      <c r="P353" s="39"/>
      <c r="Q353" s="8"/>
      <c r="R353" s="8"/>
      <c r="S353" s="8"/>
      <c r="T353" s="8"/>
      <c r="U353" s="8"/>
      <c r="V353" s="8"/>
      <c r="W353" s="8"/>
    </row>
    <row r="354" spans="6:23" s="1" customFormat="1" x14ac:dyDescent="0.2">
      <c r="F354" s="8"/>
      <c r="G354" s="8"/>
      <c r="H354" s="8"/>
      <c r="I354" s="8"/>
      <c r="J354" s="8"/>
      <c r="K354" s="40"/>
      <c r="L354" s="8"/>
      <c r="M354" s="8"/>
      <c r="N354" s="8"/>
      <c r="O354" s="8"/>
      <c r="P354" s="39"/>
      <c r="Q354" s="8"/>
      <c r="R354" s="8"/>
      <c r="S354" s="8"/>
      <c r="T354" s="8"/>
      <c r="U354" s="8"/>
      <c r="V354" s="8"/>
      <c r="W354" s="8"/>
    </row>
    <row r="355" spans="6:23" s="1" customFormat="1" x14ac:dyDescent="0.2">
      <c r="F355" s="8"/>
      <c r="G355" s="8"/>
      <c r="H355" s="8"/>
      <c r="I355" s="8"/>
      <c r="J355" s="8"/>
      <c r="K355" s="40"/>
      <c r="L355" s="8"/>
      <c r="M355" s="8"/>
      <c r="N355" s="8"/>
      <c r="O355" s="8"/>
      <c r="P355" s="39"/>
      <c r="Q355" s="8"/>
      <c r="R355" s="8"/>
      <c r="S355" s="8"/>
      <c r="T355" s="8"/>
      <c r="U355" s="8"/>
      <c r="V355" s="8"/>
      <c r="W355" s="8"/>
    </row>
    <row r="356" spans="6:23" s="1" customFormat="1" x14ac:dyDescent="0.2">
      <c r="F356" s="8"/>
      <c r="G356" s="8"/>
      <c r="H356" s="8"/>
      <c r="I356" s="8"/>
      <c r="J356" s="8"/>
      <c r="K356" s="40"/>
      <c r="L356" s="8"/>
      <c r="M356" s="8"/>
      <c r="N356" s="8"/>
      <c r="O356" s="8"/>
      <c r="P356" s="39"/>
      <c r="Q356" s="8"/>
      <c r="R356" s="8"/>
      <c r="S356" s="8"/>
      <c r="T356" s="8"/>
      <c r="U356" s="8"/>
      <c r="V356" s="8"/>
      <c r="W356" s="8"/>
    </row>
    <row r="357" spans="6:23" s="1" customFormat="1" x14ac:dyDescent="0.2">
      <c r="F357" s="8"/>
      <c r="G357" s="8"/>
      <c r="H357" s="8"/>
      <c r="I357" s="8"/>
      <c r="J357" s="8"/>
      <c r="K357" s="40"/>
      <c r="L357" s="8"/>
      <c r="M357" s="8"/>
      <c r="N357" s="8"/>
      <c r="O357" s="8"/>
      <c r="P357" s="39"/>
      <c r="Q357" s="8"/>
      <c r="R357" s="8"/>
      <c r="S357" s="8"/>
      <c r="T357" s="8"/>
      <c r="U357" s="8"/>
      <c r="V357" s="8"/>
      <c r="W357" s="8"/>
    </row>
    <row r="358" spans="6:23" s="1" customFormat="1" x14ac:dyDescent="0.2">
      <c r="F358" s="8"/>
      <c r="G358" s="8"/>
      <c r="H358" s="8"/>
      <c r="I358" s="8"/>
      <c r="J358" s="8"/>
      <c r="K358" s="40"/>
      <c r="L358" s="8"/>
      <c r="M358" s="8"/>
      <c r="N358" s="8"/>
      <c r="O358" s="8"/>
      <c r="P358" s="39"/>
      <c r="Q358" s="8"/>
      <c r="R358" s="8"/>
      <c r="S358" s="8"/>
      <c r="T358" s="8"/>
      <c r="U358" s="8"/>
      <c r="V358" s="8"/>
      <c r="W358" s="8"/>
    </row>
    <row r="359" spans="6:23" s="1" customFormat="1" x14ac:dyDescent="0.2">
      <c r="F359" s="8"/>
      <c r="G359" s="8"/>
      <c r="H359" s="8"/>
      <c r="I359" s="8"/>
      <c r="J359" s="8"/>
      <c r="K359" s="40"/>
      <c r="L359" s="8"/>
      <c r="M359" s="8"/>
      <c r="N359" s="8"/>
      <c r="O359" s="8"/>
      <c r="P359" s="39"/>
      <c r="Q359" s="8"/>
      <c r="R359" s="8"/>
      <c r="S359" s="8"/>
      <c r="T359" s="8"/>
      <c r="U359" s="8"/>
      <c r="V359" s="8"/>
      <c r="W359" s="8"/>
    </row>
    <row r="360" spans="6:23" s="1" customFormat="1" x14ac:dyDescent="0.2">
      <c r="F360" s="8"/>
      <c r="G360" s="8"/>
      <c r="H360" s="8"/>
      <c r="I360" s="8"/>
      <c r="J360" s="8"/>
      <c r="K360" s="40"/>
      <c r="L360" s="8"/>
      <c r="M360" s="8"/>
      <c r="N360" s="8"/>
      <c r="O360" s="8"/>
      <c r="P360" s="39"/>
      <c r="Q360" s="8"/>
      <c r="R360" s="8"/>
      <c r="S360" s="8"/>
      <c r="T360" s="8"/>
      <c r="U360" s="8"/>
      <c r="V360" s="8"/>
      <c r="W360" s="8"/>
    </row>
    <row r="361" spans="6:23" s="1" customFormat="1" x14ac:dyDescent="0.2">
      <c r="F361" s="8"/>
      <c r="G361" s="8"/>
      <c r="H361" s="8"/>
      <c r="I361" s="8"/>
      <c r="J361" s="8"/>
      <c r="K361" s="40"/>
      <c r="L361" s="8"/>
      <c r="M361" s="8"/>
      <c r="N361" s="8"/>
      <c r="O361" s="8"/>
      <c r="P361" s="39"/>
      <c r="Q361" s="8"/>
      <c r="R361" s="8"/>
      <c r="S361" s="8"/>
      <c r="T361" s="8"/>
      <c r="U361" s="8"/>
      <c r="V361" s="8"/>
      <c r="W361" s="8"/>
    </row>
    <row r="362" spans="6:23" s="1" customFormat="1" x14ac:dyDescent="0.2">
      <c r="F362" s="8"/>
      <c r="G362" s="8"/>
      <c r="H362" s="8"/>
      <c r="I362" s="8"/>
      <c r="J362" s="8"/>
      <c r="K362" s="40"/>
      <c r="L362" s="8"/>
      <c r="M362" s="8"/>
      <c r="N362" s="8"/>
      <c r="O362" s="8"/>
      <c r="P362" s="39"/>
      <c r="Q362" s="8"/>
      <c r="R362" s="8"/>
      <c r="S362" s="8"/>
      <c r="T362" s="8"/>
      <c r="U362" s="8"/>
      <c r="V362" s="8"/>
      <c r="W362" s="8"/>
    </row>
    <row r="363" spans="6:23" s="1" customFormat="1" x14ac:dyDescent="0.2">
      <c r="F363" s="8"/>
      <c r="G363" s="8"/>
      <c r="H363" s="8"/>
      <c r="I363" s="8"/>
      <c r="J363" s="8"/>
      <c r="K363" s="40"/>
      <c r="L363" s="8"/>
      <c r="M363" s="8"/>
      <c r="N363" s="8"/>
      <c r="O363" s="8"/>
      <c r="P363" s="39"/>
      <c r="Q363" s="8"/>
      <c r="R363" s="8"/>
      <c r="S363" s="8"/>
      <c r="T363" s="8"/>
      <c r="U363" s="8"/>
      <c r="V363" s="8"/>
      <c r="W363" s="8"/>
    </row>
    <row r="364" spans="6:23" s="1" customFormat="1" x14ac:dyDescent="0.2">
      <c r="F364" s="8"/>
      <c r="G364" s="8"/>
      <c r="H364" s="8"/>
      <c r="I364" s="8"/>
      <c r="J364" s="8"/>
      <c r="K364" s="40"/>
      <c r="L364" s="8"/>
      <c r="M364" s="8"/>
      <c r="N364" s="8"/>
      <c r="O364" s="8"/>
      <c r="P364" s="39"/>
      <c r="Q364" s="8"/>
      <c r="R364" s="8"/>
      <c r="S364" s="8"/>
      <c r="T364" s="8"/>
      <c r="U364" s="8"/>
      <c r="V364" s="8"/>
      <c r="W364" s="8"/>
    </row>
    <row r="365" spans="6:23" s="1" customFormat="1" x14ac:dyDescent="0.2">
      <c r="F365" s="8"/>
      <c r="G365" s="8"/>
      <c r="H365" s="8"/>
      <c r="I365" s="8"/>
      <c r="J365" s="8"/>
      <c r="K365" s="40"/>
      <c r="L365" s="8"/>
      <c r="M365" s="8"/>
      <c r="N365" s="8"/>
      <c r="O365" s="8"/>
      <c r="P365" s="39"/>
      <c r="Q365" s="8"/>
      <c r="R365" s="8"/>
      <c r="S365" s="8"/>
      <c r="T365" s="8"/>
      <c r="U365" s="8"/>
      <c r="V365" s="8"/>
      <c r="W365" s="8"/>
    </row>
    <row r="366" spans="6:23" s="1" customFormat="1" x14ac:dyDescent="0.2">
      <c r="F366" s="8"/>
      <c r="G366" s="8"/>
      <c r="H366" s="8"/>
      <c r="I366" s="8"/>
      <c r="J366" s="8"/>
      <c r="K366" s="40"/>
      <c r="L366" s="8"/>
      <c r="M366" s="8"/>
      <c r="N366" s="8"/>
      <c r="O366" s="8"/>
      <c r="P366" s="39"/>
      <c r="Q366" s="8"/>
      <c r="R366" s="8"/>
      <c r="S366" s="8"/>
      <c r="T366" s="8"/>
      <c r="U366" s="8"/>
      <c r="V366" s="8"/>
      <c r="W366" s="8"/>
    </row>
    <row r="367" spans="6:23" s="1" customFormat="1" x14ac:dyDescent="0.2">
      <c r="F367" s="8"/>
      <c r="G367" s="8"/>
      <c r="H367" s="8"/>
      <c r="I367" s="8"/>
      <c r="J367" s="8"/>
      <c r="K367" s="40"/>
      <c r="L367" s="8"/>
      <c r="M367" s="8"/>
      <c r="N367" s="8"/>
      <c r="O367" s="8"/>
      <c r="P367" s="39"/>
      <c r="Q367" s="8"/>
      <c r="R367" s="8"/>
      <c r="S367" s="8"/>
      <c r="T367" s="8"/>
      <c r="U367" s="8"/>
      <c r="V367" s="8"/>
      <c r="W367" s="8"/>
    </row>
    <row r="368" spans="6:23" s="1" customFormat="1" x14ac:dyDescent="0.2">
      <c r="F368" s="8"/>
      <c r="G368" s="8"/>
      <c r="H368" s="8"/>
      <c r="I368" s="8"/>
      <c r="J368" s="8"/>
      <c r="K368" s="40"/>
      <c r="L368" s="8"/>
      <c r="M368" s="8"/>
      <c r="N368" s="8"/>
      <c r="O368" s="8"/>
      <c r="P368" s="39"/>
      <c r="Q368" s="8"/>
      <c r="R368" s="8"/>
      <c r="S368" s="8"/>
      <c r="T368" s="8"/>
      <c r="U368" s="8"/>
      <c r="V368" s="8"/>
      <c r="W368" s="8"/>
    </row>
    <row r="369" spans="6:23" s="1" customFormat="1" x14ac:dyDescent="0.2">
      <c r="F369" s="8"/>
      <c r="G369" s="8"/>
      <c r="H369" s="8"/>
      <c r="I369" s="8"/>
      <c r="J369" s="8"/>
      <c r="K369" s="40"/>
      <c r="L369" s="8"/>
      <c r="M369" s="8"/>
      <c r="N369" s="8"/>
      <c r="O369" s="8"/>
      <c r="P369" s="39"/>
      <c r="Q369" s="8"/>
      <c r="R369" s="8"/>
      <c r="S369" s="8"/>
      <c r="T369" s="8"/>
      <c r="U369" s="8"/>
      <c r="V369" s="8"/>
      <c r="W369" s="8"/>
    </row>
    <row r="370" spans="6:23" s="1" customFormat="1" x14ac:dyDescent="0.2">
      <c r="F370" s="8"/>
      <c r="G370" s="8"/>
      <c r="H370" s="8"/>
      <c r="I370" s="8"/>
      <c r="J370" s="8"/>
      <c r="K370" s="40"/>
      <c r="L370" s="8"/>
      <c r="M370" s="8"/>
      <c r="N370" s="8"/>
      <c r="O370" s="8"/>
      <c r="P370" s="39"/>
      <c r="Q370" s="8"/>
      <c r="R370" s="8"/>
      <c r="S370" s="8"/>
      <c r="T370" s="8"/>
      <c r="U370" s="8"/>
      <c r="V370" s="8"/>
      <c r="W370" s="8"/>
    </row>
    <row r="371" spans="6:23" s="1" customFormat="1" x14ac:dyDescent="0.2">
      <c r="F371" s="8"/>
      <c r="G371" s="8"/>
      <c r="H371" s="8"/>
      <c r="I371" s="8"/>
      <c r="J371" s="8"/>
      <c r="K371" s="40"/>
      <c r="L371" s="8"/>
      <c r="M371" s="8"/>
      <c r="N371" s="8"/>
      <c r="O371" s="8"/>
      <c r="P371" s="39"/>
      <c r="Q371" s="8"/>
      <c r="R371" s="8"/>
      <c r="S371" s="8"/>
      <c r="T371" s="8"/>
      <c r="U371" s="8"/>
      <c r="V371" s="8"/>
      <c r="W371" s="8"/>
    </row>
    <row r="372" spans="6:23" s="1" customFormat="1" x14ac:dyDescent="0.2">
      <c r="F372" s="8"/>
      <c r="G372" s="8"/>
      <c r="H372" s="8"/>
      <c r="I372" s="8"/>
      <c r="J372" s="8"/>
      <c r="K372" s="40"/>
      <c r="L372" s="8"/>
      <c r="M372" s="8"/>
      <c r="N372" s="8"/>
      <c r="O372" s="8"/>
      <c r="P372" s="39"/>
      <c r="Q372" s="8"/>
      <c r="R372" s="8"/>
      <c r="S372" s="8"/>
      <c r="T372" s="8"/>
      <c r="U372" s="8"/>
      <c r="V372" s="8"/>
      <c r="W372" s="8"/>
    </row>
    <row r="373" spans="6:23" s="1" customFormat="1" x14ac:dyDescent="0.2">
      <c r="F373" s="8"/>
      <c r="G373" s="8"/>
      <c r="H373" s="8"/>
      <c r="I373" s="8"/>
      <c r="J373" s="8"/>
      <c r="K373" s="40"/>
      <c r="L373" s="8"/>
      <c r="M373" s="8"/>
      <c r="N373" s="8"/>
      <c r="O373" s="8"/>
      <c r="P373" s="39"/>
      <c r="Q373" s="8"/>
      <c r="R373" s="8"/>
      <c r="S373" s="8"/>
      <c r="T373" s="8"/>
      <c r="U373" s="8"/>
      <c r="V373" s="8"/>
      <c r="W373" s="8"/>
    </row>
    <row r="374" spans="6:23" s="1" customFormat="1" x14ac:dyDescent="0.2">
      <c r="F374" s="8"/>
      <c r="G374" s="8"/>
      <c r="H374" s="8"/>
      <c r="I374" s="8"/>
      <c r="J374" s="8"/>
      <c r="K374" s="40"/>
      <c r="L374" s="8"/>
      <c r="M374" s="8"/>
      <c r="N374" s="8"/>
      <c r="O374" s="8"/>
      <c r="P374" s="39"/>
      <c r="Q374" s="8"/>
      <c r="R374" s="8"/>
      <c r="S374" s="8"/>
      <c r="T374" s="8"/>
      <c r="U374" s="8"/>
      <c r="V374" s="8"/>
      <c r="W374" s="8"/>
    </row>
    <row r="375" spans="6:23" s="1" customFormat="1" x14ac:dyDescent="0.2">
      <c r="F375" s="8"/>
      <c r="G375" s="8"/>
      <c r="H375" s="8"/>
      <c r="I375" s="8"/>
      <c r="J375" s="8"/>
      <c r="K375" s="40"/>
      <c r="L375" s="8"/>
      <c r="M375" s="8"/>
      <c r="N375" s="8"/>
      <c r="O375" s="8"/>
      <c r="P375" s="39"/>
      <c r="Q375" s="8"/>
      <c r="R375" s="8"/>
      <c r="S375" s="8"/>
      <c r="T375" s="8"/>
      <c r="U375" s="8"/>
      <c r="V375" s="8"/>
      <c r="W375" s="8"/>
    </row>
    <row r="376" spans="6:23" s="1" customFormat="1" x14ac:dyDescent="0.2">
      <c r="F376" s="8"/>
      <c r="G376" s="8"/>
      <c r="H376" s="8"/>
      <c r="I376" s="8"/>
      <c r="J376" s="8"/>
      <c r="K376" s="40"/>
      <c r="L376" s="8"/>
      <c r="M376" s="8"/>
      <c r="N376" s="8"/>
      <c r="O376" s="8"/>
      <c r="P376" s="39"/>
      <c r="Q376" s="8"/>
      <c r="R376" s="8"/>
      <c r="S376" s="8"/>
      <c r="T376" s="8"/>
      <c r="U376" s="8"/>
      <c r="V376" s="8"/>
      <c r="W376" s="8"/>
    </row>
    <row r="377" spans="6:23" s="1" customFormat="1" x14ac:dyDescent="0.2">
      <c r="F377" s="8"/>
      <c r="G377" s="8"/>
      <c r="H377" s="8"/>
      <c r="I377" s="8"/>
      <c r="J377" s="8"/>
      <c r="K377" s="40"/>
      <c r="L377" s="8"/>
      <c r="M377" s="8"/>
      <c r="N377" s="8"/>
      <c r="O377" s="8"/>
      <c r="P377" s="39"/>
      <c r="Q377" s="8"/>
      <c r="R377" s="8"/>
      <c r="S377" s="8"/>
      <c r="T377" s="8"/>
      <c r="U377" s="8"/>
      <c r="V377" s="8"/>
      <c r="W377" s="8"/>
    </row>
    <row r="378" spans="6:23" s="1" customFormat="1" x14ac:dyDescent="0.2">
      <c r="F378" s="8"/>
      <c r="G378" s="8"/>
      <c r="H378" s="8"/>
      <c r="I378" s="8"/>
      <c r="J378" s="8"/>
      <c r="K378" s="40"/>
      <c r="L378" s="8"/>
      <c r="M378" s="8"/>
      <c r="N378" s="8"/>
      <c r="O378" s="8"/>
      <c r="P378" s="39"/>
      <c r="Q378" s="8"/>
      <c r="R378" s="8"/>
      <c r="S378" s="8"/>
      <c r="T378" s="8"/>
      <c r="U378" s="8"/>
      <c r="V378" s="8"/>
      <c r="W378" s="8"/>
    </row>
    <row r="379" spans="6:23" s="1" customFormat="1" x14ac:dyDescent="0.2">
      <c r="F379" s="5"/>
      <c r="G379" s="5"/>
      <c r="H379" s="5"/>
      <c r="I379" s="5"/>
      <c r="J379" s="5"/>
      <c r="K379" s="41"/>
      <c r="L379" s="5"/>
      <c r="M379" s="5"/>
      <c r="N379" s="5"/>
      <c r="O379" s="5"/>
      <c r="P379" s="42"/>
      <c r="Q379" s="5"/>
      <c r="R379" s="5"/>
      <c r="S379" s="5"/>
      <c r="T379" s="5"/>
      <c r="U379" s="5"/>
      <c r="V379" s="5"/>
      <c r="W379" s="5"/>
    </row>
    <row r="380" spans="6:23" s="1" customFormat="1" x14ac:dyDescent="0.2">
      <c r="F380" s="5"/>
      <c r="G380" s="5"/>
      <c r="H380" s="5"/>
      <c r="I380" s="5"/>
      <c r="J380" s="5"/>
      <c r="K380" s="41"/>
      <c r="L380" s="5"/>
      <c r="M380" s="5"/>
      <c r="N380" s="5"/>
      <c r="O380" s="5"/>
      <c r="P380" s="42"/>
      <c r="Q380" s="5"/>
      <c r="R380" s="5"/>
      <c r="S380" s="5"/>
      <c r="T380" s="5"/>
      <c r="U380" s="5"/>
      <c r="V380" s="5"/>
      <c r="W380" s="5"/>
    </row>
    <row r="381" spans="6:23" s="1" customFormat="1" x14ac:dyDescent="0.2">
      <c r="F381" s="5"/>
      <c r="G381" s="5"/>
      <c r="H381" s="5"/>
      <c r="I381" s="5"/>
      <c r="J381" s="5"/>
      <c r="K381" s="41"/>
      <c r="L381" s="5"/>
      <c r="M381" s="5"/>
      <c r="N381" s="5"/>
      <c r="O381" s="5"/>
      <c r="P381" s="42"/>
      <c r="Q381" s="5"/>
      <c r="R381" s="5"/>
      <c r="S381" s="5"/>
      <c r="T381" s="5"/>
      <c r="U381" s="5"/>
      <c r="V381" s="5"/>
      <c r="W381" s="5"/>
    </row>
    <row r="382" spans="6:23" s="1" customFormat="1" x14ac:dyDescent="0.2">
      <c r="F382" s="5"/>
      <c r="G382" s="5"/>
      <c r="H382" s="5"/>
      <c r="I382" s="5"/>
      <c r="J382" s="5"/>
      <c r="K382" s="41"/>
      <c r="L382" s="5"/>
      <c r="M382" s="5"/>
      <c r="N382" s="5"/>
      <c r="O382" s="5"/>
      <c r="P382" s="42"/>
      <c r="Q382" s="5"/>
      <c r="R382" s="5"/>
      <c r="S382" s="5"/>
      <c r="T382" s="5"/>
      <c r="U382" s="5"/>
      <c r="V382" s="5"/>
      <c r="W382" s="5"/>
    </row>
    <row r="383" spans="6:23" s="1" customFormat="1" x14ac:dyDescent="0.2">
      <c r="F383" s="5"/>
      <c r="G383" s="5"/>
    </row>
    <row r="384" spans="6:23" s="1" customFormat="1" x14ac:dyDescent="0.2">
      <c r="F384" s="5"/>
      <c r="G384" s="5"/>
    </row>
    <row r="385" spans="6:7" s="1" customFormat="1" x14ac:dyDescent="0.2">
      <c r="F385" s="5"/>
      <c r="G385" s="5"/>
    </row>
    <row r="386" spans="6:7" s="1" customFormat="1" x14ac:dyDescent="0.2">
      <c r="F386" s="5"/>
      <c r="G386" s="5"/>
    </row>
    <row r="387" spans="6:7" s="1" customFormat="1" x14ac:dyDescent="0.2">
      <c r="F387" s="5"/>
      <c r="G387" s="5"/>
    </row>
    <row r="388" spans="6:7" s="1" customFormat="1" x14ac:dyDescent="0.2">
      <c r="F388" s="5"/>
      <c r="G388" s="5"/>
    </row>
    <row r="389" spans="6:7" s="1" customFormat="1" x14ac:dyDescent="0.2">
      <c r="F389" s="5"/>
      <c r="G389" s="5"/>
    </row>
    <row r="390" spans="6:7" s="1" customFormat="1" x14ac:dyDescent="0.2">
      <c r="F390" s="5"/>
      <c r="G390" s="5"/>
    </row>
    <row r="391" spans="6:7" s="1" customFormat="1" x14ac:dyDescent="0.2">
      <c r="F391" s="5"/>
      <c r="G391" s="5"/>
    </row>
    <row r="392" spans="6:7" s="1" customFormat="1" x14ac:dyDescent="0.2">
      <c r="F392" s="5"/>
      <c r="G392" s="5"/>
    </row>
    <row r="393" spans="6:7" s="1" customFormat="1" x14ac:dyDescent="0.2">
      <c r="F393" s="5"/>
      <c r="G393" s="5"/>
    </row>
    <row r="394" spans="6:7" s="1" customFormat="1" x14ac:dyDescent="0.2">
      <c r="F394" s="5"/>
      <c r="G394" s="5"/>
    </row>
    <row r="395" spans="6:7" s="1" customFormat="1" x14ac:dyDescent="0.2">
      <c r="F395" s="5"/>
      <c r="G395" s="5"/>
    </row>
    <row r="396" spans="6:7" s="1" customFormat="1" x14ac:dyDescent="0.2">
      <c r="F396" s="5"/>
      <c r="G396" s="5"/>
    </row>
    <row r="397" spans="6:7" s="1" customFormat="1" x14ac:dyDescent="0.2">
      <c r="F397" s="5"/>
      <c r="G397" s="5"/>
    </row>
    <row r="398" spans="6:7" s="1" customFormat="1" x14ac:dyDescent="0.2">
      <c r="F398" s="5"/>
      <c r="G398" s="5"/>
    </row>
    <row r="399" spans="6:7" s="1" customFormat="1" x14ac:dyDescent="0.2">
      <c r="F399" s="5"/>
      <c r="G399" s="5"/>
    </row>
    <row r="400" spans="6:7" s="1" customFormat="1" x14ac:dyDescent="0.2">
      <c r="F400" s="5"/>
      <c r="G400" s="5"/>
    </row>
    <row r="401" spans="6:7" s="1" customFormat="1" x14ac:dyDescent="0.2">
      <c r="F401" s="5"/>
      <c r="G401" s="5"/>
    </row>
    <row r="402" spans="6:7" s="1" customFormat="1" x14ac:dyDescent="0.2">
      <c r="F402" s="5"/>
      <c r="G402" s="5"/>
    </row>
    <row r="403" spans="6:7" s="1" customFormat="1" x14ac:dyDescent="0.2">
      <c r="F403" s="5"/>
      <c r="G403" s="5"/>
    </row>
    <row r="404" spans="6:7" s="1" customFormat="1" x14ac:dyDescent="0.2">
      <c r="F404" s="5"/>
      <c r="G404" s="5"/>
    </row>
    <row r="405" spans="6:7" s="1" customFormat="1" x14ac:dyDescent="0.2">
      <c r="F405" s="5"/>
      <c r="G405" s="5"/>
    </row>
    <row r="406" spans="6:7" s="1" customFormat="1" x14ac:dyDescent="0.2">
      <c r="F406" s="5"/>
      <c r="G406" s="5"/>
    </row>
    <row r="407" spans="6:7" s="1" customFormat="1" x14ac:dyDescent="0.2">
      <c r="F407" s="5"/>
      <c r="G407" s="5"/>
    </row>
    <row r="408" spans="6:7" s="1" customFormat="1" x14ac:dyDescent="0.2">
      <c r="F408" s="5"/>
      <c r="G408" s="5"/>
    </row>
    <row r="409" spans="6:7" s="1" customFormat="1" x14ac:dyDescent="0.2">
      <c r="F409" s="5"/>
      <c r="G409" s="5"/>
    </row>
    <row r="410" spans="6:7" s="1" customFormat="1" x14ac:dyDescent="0.2">
      <c r="F410" s="5"/>
      <c r="G410" s="5"/>
    </row>
    <row r="411" spans="6:7" s="1" customFormat="1" x14ac:dyDescent="0.2">
      <c r="F411" s="5"/>
      <c r="G411" s="5"/>
    </row>
    <row r="412" spans="6:7" s="1" customFormat="1" x14ac:dyDescent="0.2">
      <c r="F412" s="5"/>
      <c r="G412" s="5"/>
    </row>
    <row r="413" spans="6:7" s="1" customFormat="1" x14ac:dyDescent="0.2">
      <c r="F413" s="5"/>
      <c r="G413" s="5"/>
    </row>
    <row r="414" spans="6:7" s="1" customFormat="1" x14ac:dyDescent="0.2">
      <c r="F414" s="5"/>
      <c r="G414" s="5"/>
    </row>
    <row r="415" spans="6:7" s="1" customFormat="1" x14ac:dyDescent="0.2">
      <c r="F415" s="5"/>
      <c r="G415" s="5"/>
    </row>
    <row r="416" spans="6:7" s="1" customFormat="1" x14ac:dyDescent="0.2">
      <c r="F416" s="5"/>
      <c r="G416" s="5"/>
    </row>
    <row r="417" spans="6:7" s="1" customFormat="1" x14ac:dyDescent="0.2">
      <c r="F417" s="5"/>
      <c r="G417" s="5"/>
    </row>
    <row r="418" spans="6:7" s="1" customFormat="1" x14ac:dyDescent="0.2">
      <c r="F418" s="5"/>
      <c r="G418" s="5"/>
    </row>
    <row r="419" spans="6:7" s="1" customFormat="1" x14ac:dyDescent="0.2">
      <c r="F419" s="5"/>
      <c r="G419" s="5"/>
    </row>
    <row r="420" spans="6:7" s="1" customFormat="1" x14ac:dyDescent="0.2">
      <c r="F420" s="5"/>
      <c r="G420" s="5"/>
    </row>
    <row r="421" spans="6:7" s="1" customFormat="1" x14ac:dyDescent="0.2">
      <c r="F421" s="5"/>
      <c r="G421" s="5"/>
    </row>
    <row r="422" spans="6:7" s="1" customFormat="1" x14ac:dyDescent="0.2">
      <c r="F422" s="5"/>
      <c r="G422" s="5"/>
    </row>
    <row r="423" spans="6:7" s="1" customFormat="1" x14ac:dyDescent="0.2">
      <c r="F423" s="5"/>
      <c r="G423" s="5"/>
    </row>
    <row r="424" spans="6:7" s="1" customFormat="1" x14ac:dyDescent="0.2">
      <c r="F424" s="5"/>
      <c r="G424" s="5"/>
    </row>
    <row r="425" spans="6:7" s="1" customFormat="1" x14ac:dyDescent="0.2">
      <c r="F425" s="5"/>
      <c r="G425" s="5"/>
    </row>
    <row r="426" spans="6:7" s="1" customFormat="1" x14ac:dyDescent="0.2">
      <c r="F426" s="5"/>
      <c r="G426" s="5"/>
    </row>
    <row r="427" spans="6:7" s="1" customFormat="1" x14ac:dyDescent="0.2">
      <c r="F427" s="5"/>
      <c r="G427" s="5"/>
    </row>
    <row r="428" spans="6:7" s="1" customFormat="1" x14ac:dyDescent="0.2">
      <c r="F428" s="5"/>
      <c r="G428" s="5"/>
    </row>
    <row r="429" spans="6:7" s="1" customFormat="1" x14ac:dyDescent="0.2">
      <c r="F429" s="5"/>
      <c r="G429" s="5"/>
    </row>
    <row r="430" spans="6:7" s="1" customFormat="1" x14ac:dyDescent="0.2">
      <c r="F430" s="5"/>
      <c r="G430" s="5"/>
    </row>
    <row r="431" spans="6:7" s="1" customFormat="1" x14ac:dyDescent="0.2">
      <c r="F431" s="5"/>
      <c r="G431" s="5"/>
    </row>
    <row r="432" spans="6:7" s="1" customFormat="1" x14ac:dyDescent="0.2">
      <c r="F432" s="5"/>
      <c r="G432" s="5"/>
    </row>
    <row r="433" spans="6:7" s="1" customFormat="1" x14ac:dyDescent="0.2">
      <c r="F433" s="5"/>
      <c r="G433" s="5"/>
    </row>
    <row r="434" spans="6:7" s="1" customFormat="1" x14ac:dyDescent="0.2">
      <c r="F434" s="5"/>
      <c r="G434" s="5"/>
    </row>
    <row r="435" spans="6:7" s="1" customFormat="1" x14ac:dyDescent="0.2">
      <c r="F435" s="5"/>
      <c r="G435" s="5"/>
    </row>
    <row r="436" spans="6:7" s="1" customFormat="1" x14ac:dyDescent="0.2">
      <c r="F436" s="5"/>
      <c r="G436" s="5"/>
    </row>
    <row r="437" spans="6:7" s="1" customFormat="1" x14ac:dyDescent="0.2">
      <c r="F437" s="5"/>
      <c r="G437" s="5"/>
    </row>
    <row r="438" spans="6:7" s="1" customFormat="1" x14ac:dyDescent="0.2">
      <c r="F438" s="5"/>
      <c r="G438" s="5"/>
    </row>
    <row r="439" spans="6:7" s="1" customFormat="1" x14ac:dyDescent="0.2">
      <c r="F439" s="5"/>
      <c r="G439" s="5"/>
    </row>
    <row r="440" spans="6:7" s="1" customFormat="1" x14ac:dyDescent="0.2">
      <c r="F440" s="5"/>
      <c r="G440" s="5"/>
    </row>
    <row r="441" spans="6:7" s="1" customFormat="1" x14ac:dyDescent="0.2">
      <c r="F441" s="5"/>
      <c r="G441" s="5"/>
    </row>
    <row r="442" spans="6:7" s="1" customFormat="1" x14ac:dyDescent="0.2">
      <c r="F442" s="5"/>
      <c r="G442" s="5"/>
    </row>
    <row r="443" spans="6:7" s="1" customFormat="1" x14ac:dyDescent="0.2">
      <c r="F443" s="5"/>
      <c r="G443" s="5"/>
    </row>
    <row r="444" spans="6:7" s="1" customFormat="1" x14ac:dyDescent="0.2">
      <c r="F444" s="5"/>
      <c r="G444" s="5"/>
    </row>
    <row r="445" spans="6:7" s="1" customFormat="1" x14ac:dyDescent="0.2">
      <c r="F445" s="5"/>
      <c r="G445" s="5"/>
    </row>
    <row r="446" spans="6:7" s="1" customFormat="1" x14ac:dyDescent="0.2">
      <c r="F446" s="5"/>
      <c r="G446" s="5"/>
    </row>
    <row r="447" spans="6:7" s="1" customFormat="1" x14ac:dyDescent="0.2">
      <c r="F447" s="5"/>
      <c r="G447" s="5"/>
    </row>
    <row r="448" spans="6:7" s="1" customFormat="1" x14ac:dyDescent="0.2">
      <c r="F448" s="5"/>
      <c r="G448" s="5"/>
    </row>
    <row r="449" spans="6:7" s="1" customFormat="1" x14ac:dyDescent="0.2">
      <c r="F449" s="5"/>
      <c r="G449" s="5"/>
    </row>
    <row r="450" spans="6:7" s="1" customFormat="1" x14ac:dyDescent="0.2">
      <c r="F450" s="5"/>
      <c r="G450" s="5"/>
    </row>
    <row r="451" spans="6:7" s="1" customFormat="1" x14ac:dyDescent="0.2">
      <c r="F451" s="5"/>
      <c r="G451" s="5"/>
    </row>
    <row r="452" spans="6:7" s="1" customFormat="1" x14ac:dyDescent="0.2">
      <c r="F452" s="5"/>
      <c r="G452" s="5"/>
    </row>
    <row r="453" spans="6:7" s="1" customFormat="1" x14ac:dyDescent="0.2">
      <c r="F453" s="5"/>
      <c r="G453" s="5"/>
    </row>
    <row r="454" spans="6:7" s="1" customFormat="1" x14ac:dyDescent="0.2">
      <c r="F454" s="5"/>
      <c r="G454" s="5"/>
    </row>
    <row r="455" spans="6:7" s="1" customFormat="1" x14ac:dyDescent="0.2">
      <c r="F455" s="5"/>
      <c r="G455" s="5"/>
    </row>
    <row r="456" spans="6:7" s="1" customFormat="1" x14ac:dyDescent="0.2">
      <c r="F456" s="5"/>
      <c r="G456" s="5"/>
    </row>
    <row r="457" spans="6:7" s="1" customFormat="1" x14ac:dyDescent="0.2">
      <c r="F457" s="5"/>
      <c r="G457" s="5"/>
    </row>
    <row r="458" spans="6:7" s="1" customFormat="1" x14ac:dyDescent="0.2">
      <c r="F458" s="5"/>
      <c r="G458" s="5"/>
    </row>
    <row r="459" spans="6:7" s="1" customFormat="1" x14ac:dyDescent="0.2">
      <c r="F459" s="5"/>
      <c r="G459" s="5"/>
    </row>
    <row r="460" spans="6:7" s="1" customFormat="1" x14ac:dyDescent="0.2">
      <c r="F460" s="5"/>
      <c r="G460" s="5"/>
    </row>
    <row r="461" spans="6:7" s="1" customFormat="1" x14ac:dyDescent="0.2">
      <c r="F461" s="5"/>
      <c r="G461" s="5"/>
    </row>
    <row r="462" spans="6:7" s="1" customFormat="1" x14ac:dyDescent="0.2">
      <c r="F462" s="5"/>
      <c r="G462" s="5"/>
    </row>
    <row r="463" spans="6:7" s="1" customFormat="1" x14ac:dyDescent="0.2">
      <c r="F463" s="5"/>
      <c r="G463" s="5"/>
    </row>
    <row r="464" spans="6:7" s="1" customFormat="1" x14ac:dyDescent="0.2">
      <c r="F464" s="5"/>
      <c r="G464" s="5"/>
    </row>
    <row r="465" spans="6:7" s="1" customFormat="1" x14ac:dyDescent="0.2">
      <c r="F465" s="5"/>
      <c r="G465" s="5"/>
    </row>
    <row r="466" spans="6:7" s="1" customFormat="1" x14ac:dyDescent="0.2">
      <c r="F466" s="5"/>
      <c r="G466" s="5"/>
    </row>
    <row r="467" spans="6:7" s="1" customFormat="1" x14ac:dyDescent="0.2">
      <c r="F467" s="5"/>
      <c r="G467" s="5"/>
    </row>
    <row r="468" spans="6:7" s="1" customFormat="1" x14ac:dyDescent="0.2">
      <c r="F468" s="5"/>
      <c r="G468" s="5"/>
    </row>
    <row r="469" spans="6:7" s="1" customFormat="1" x14ac:dyDescent="0.2">
      <c r="F469" s="5"/>
      <c r="G469" s="5"/>
    </row>
    <row r="470" spans="6:7" s="1" customFormat="1" x14ac:dyDescent="0.2">
      <c r="F470" s="5"/>
      <c r="G470" s="5"/>
    </row>
    <row r="471" spans="6:7" s="1" customFormat="1" x14ac:dyDescent="0.2">
      <c r="F471" s="5"/>
      <c r="G471" s="5"/>
    </row>
    <row r="472" spans="6:7" s="1" customFormat="1" x14ac:dyDescent="0.2">
      <c r="F472" s="5"/>
      <c r="G472" s="5"/>
    </row>
    <row r="473" spans="6:7" s="1" customFormat="1" x14ac:dyDescent="0.2">
      <c r="F473" s="5"/>
      <c r="G473" s="5"/>
    </row>
    <row r="474" spans="6:7" s="1" customFormat="1" x14ac:dyDescent="0.2">
      <c r="F474" s="5"/>
      <c r="G474" s="5"/>
    </row>
    <row r="475" spans="6:7" s="1" customFormat="1" x14ac:dyDescent="0.2">
      <c r="F475" s="5"/>
      <c r="G475" s="5"/>
    </row>
    <row r="476" spans="6:7" s="1" customFormat="1" x14ac:dyDescent="0.2">
      <c r="F476" s="5"/>
      <c r="G476" s="5"/>
    </row>
    <row r="477" spans="6:7" s="1" customFormat="1" x14ac:dyDescent="0.2">
      <c r="F477" s="5"/>
      <c r="G477" s="5"/>
    </row>
    <row r="478" spans="6:7" s="1" customFormat="1" x14ac:dyDescent="0.2">
      <c r="F478" s="5"/>
      <c r="G478" s="5"/>
    </row>
    <row r="479" spans="6:7" s="1" customFormat="1" x14ac:dyDescent="0.2">
      <c r="F479" s="5"/>
      <c r="G479" s="5"/>
    </row>
    <row r="480" spans="6:7" s="1" customFormat="1" x14ac:dyDescent="0.2">
      <c r="F480" s="5"/>
      <c r="G480" s="5"/>
    </row>
    <row r="481" spans="6:7" s="1" customFormat="1" x14ac:dyDescent="0.2">
      <c r="F481" s="5"/>
      <c r="G481" s="5"/>
    </row>
    <row r="482" spans="6:7" s="1" customFormat="1" x14ac:dyDescent="0.2">
      <c r="F482" s="5"/>
      <c r="G482" s="5"/>
    </row>
    <row r="483" spans="6:7" s="1" customFormat="1" x14ac:dyDescent="0.2">
      <c r="F483" s="5"/>
      <c r="G483" s="5"/>
    </row>
    <row r="484" spans="6:7" s="1" customFormat="1" x14ac:dyDescent="0.2">
      <c r="F484" s="5"/>
      <c r="G484" s="5"/>
    </row>
    <row r="485" spans="6:7" s="1" customFormat="1" x14ac:dyDescent="0.2">
      <c r="F485" s="5"/>
      <c r="G485" s="5"/>
    </row>
    <row r="486" spans="6:7" s="1" customFormat="1" x14ac:dyDescent="0.2">
      <c r="F486" s="5"/>
      <c r="G486" s="5"/>
    </row>
    <row r="487" spans="6:7" s="1" customFormat="1" x14ac:dyDescent="0.2">
      <c r="F487" s="5"/>
      <c r="G487" s="5"/>
    </row>
    <row r="488" spans="6:7" s="1" customFormat="1" x14ac:dyDescent="0.2">
      <c r="F488" s="5"/>
      <c r="G488" s="5"/>
    </row>
    <row r="489" spans="6:7" s="1" customFormat="1" x14ac:dyDescent="0.2">
      <c r="F489" s="5"/>
      <c r="G489" s="5"/>
    </row>
    <row r="490" spans="6:7" s="1" customFormat="1" x14ac:dyDescent="0.2">
      <c r="F490" s="5"/>
      <c r="G490" s="5"/>
    </row>
    <row r="491" spans="6:7" s="1" customFormat="1" x14ac:dyDescent="0.2">
      <c r="F491" s="5"/>
      <c r="G491" s="5"/>
    </row>
    <row r="492" spans="6:7" s="1" customFormat="1" x14ac:dyDescent="0.2">
      <c r="F492" s="5"/>
      <c r="G492" s="5"/>
    </row>
    <row r="493" spans="6:7" s="1" customFormat="1" x14ac:dyDescent="0.2">
      <c r="F493" s="5"/>
      <c r="G493" s="5"/>
    </row>
    <row r="494" spans="6:7" s="1" customFormat="1" x14ac:dyDescent="0.2">
      <c r="F494" s="5"/>
      <c r="G494" s="5"/>
    </row>
    <row r="495" spans="6:7" s="1" customFormat="1" x14ac:dyDescent="0.2">
      <c r="F495" s="5"/>
      <c r="G495" s="5"/>
    </row>
    <row r="496" spans="6:7" s="1" customFormat="1" x14ac:dyDescent="0.2">
      <c r="F496" s="5"/>
      <c r="G496" s="5"/>
    </row>
    <row r="497" spans="6:7" s="1" customFormat="1" x14ac:dyDescent="0.2">
      <c r="F497" s="5"/>
      <c r="G497" s="5"/>
    </row>
    <row r="498" spans="6:7" s="1" customFormat="1" x14ac:dyDescent="0.2">
      <c r="F498" s="5"/>
      <c r="G498" s="5"/>
    </row>
    <row r="499" spans="6:7" s="1" customFormat="1" x14ac:dyDescent="0.2">
      <c r="F499" s="5"/>
      <c r="G499" s="5"/>
    </row>
    <row r="500" spans="6:7" s="1" customFormat="1" x14ac:dyDescent="0.2">
      <c r="F500" s="5"/>
      <c r="G500" s="5"/>
    </row>
    <row r="501" spans="6:7" s="1" customFormat="1" x14ac:dyDescent="0.2">
      <c r="F501" s="5"/>
      <c r="G501" s="5"/>
    </row>
    <row r="502" spans="6:7" s="1" customFormat="1" x14ac:dyDescent="0.2">
      <c r="F502" s="5"/>
      <c r="G502" s="5"/>
    </row>
    <row r="503" spans="6:7" s="1" customFormat="1" x14ac:dyDescent="0.2">
      <c r="F503" s="5"/>
      <c r="G503" s="5"/>
    </row>
    <row r="504" spans="6:7" s="1" customFormat="1" x14ac:dyDescent="0.2">
      <c r="F504" s="5"/>
      <c r="G504" s="5"/>
    </row>
    <row r="505" spans="6:7" s="1" customFormat="1" x14ac:dyDescent="0.2">
      <c r="F505" s="5"/>
      <c r="G505" s="5"/>
    </row>
    <row r="506" spans="6:7" s="1" customFormat="1" x14ac:dyDescent="0.2">
      <c r="F506" s="5"/>
      <c r="G506" s="5"/>
    </row>
    <row r="507" spans="6:7" s="1" customFormat="1" x14ac:dyDescent="0.2">
      <c r="F507" s="5"/>
      <c r="G507" s="5"/>
    </row>
    <row r="508" spans="6:7" s="1" customFormat="1" x14ac:dyDescent="0.2">
      <c r="F508" s="5"/>
      <c r="G508" s="5"/>
    </row>
    <row r="509" spans="6:7" s="1" customFormat="1" x14ac:dyDescent="0.2">
      <c r="F509" s="5"/>
      <c r="G509" s="5"/>
    </row>
    <row r="510" spans="6:7" s="1" customFormat="1" x14ac:dyDescent="0.2">
      <c r="F510" s="5"/>
      <c r="G510" s="5"/>
    </row>
    <row r="511" spans="6:7" s="1" customFormat="1" x14ac:dyDescent="0.2">
      <c r="F511" s="5"/>
      <c r="G511" s="5"/>
    </row>
    <row r="512" spans="6:7" s="1" customFormat="1" x14ac:dyDescent="0.2">
      <c r="F512" s="5"/>
      <c r="G512" s="5"/>
    </row>
    <row r="513" spans="6:7" s="1" customFormat="1" x14ac:dyDescent="0.2">
      <c r="F513" s="5"/>
      <c r="G513" s="5"/>
    </row>
    <row r="514" spans="6:7" s="1" customFormat="1" x14ac:dyDescent="0.2">
      <c r="F514" s="5"/>
      <c r="G514" s="5"/>
    </row>
    <row r="515" spans="6:7" s="1" customFormat="1" x14ac:dyDescent="0.2">
      <c r="F515" s="5"/>
      <c r="G515" s="5"/>
    </row>
    <row r="516" spans="6:7" s="1" customFormat="1" x14ac:dyDescent="0.2">
      <c r="F516" s="5"/>
      <c r="G516" s="5"/>
    </row>
    <row r="517" spans="6:7" s="1" customFormat="1" x14ac:dyDescent="0.2">
      <c r="F517" s="5"/>
      <c r="G517" s="5"/>
    </row>
    <row r="518" spans="6:7" s="1" customFormat="1" x14ac:dyDescent="0.2">
      <c r="F518" s="5"/>
      <c r="G518" s="5"/>
    </row>
    <row r="519" spans="6:7" s="1" customFormat="1" x14ac:dyDescent="0.2">
      <c r="F519" s="5"/>
      <c r="G519" s="5"/>
    </row>
    <row r="520" spans="6:7" s="1" customFormat="1" x14ac:dyDescent="0.2">
      <c r="F520" s="5"/>
      <c r="G520" s="5"/>
    </row>
    <row r="521" spans="6:7" s="1" customFormat="1" x14ac:dyDescent="0.2">
      <c r="F521" s="5"/>
      <c r="G521" s="5"/>
    </row>
    <row r="522" spans="6:7" s="1" customFormat="1" x14ac:dyDescent="0.2">
      <c r="F522" s="5"/>
      <c r="G522" s="5"/>
    </row>
    <row r="523" spans="6:7" s="1" customFormat="1" x14ac:dyDescent="0.2">
      <c r="F523" s="5"/>
      <c r="G523" s="5"/>
    </row>
    <row r="524" spans="6:7" s="1" customFormat="1" x14ac:dyDescent="0.2">
      <c r="F524" s="5"/>
      <c r="G524" s="5"/>
    </row>
    <row r="525" spans="6:7" s="1" customFormat="1" x14ac:dyDescent="0.2">
      <c r="F525" s="5"/>
      <c r="G525" s="5"/>
    </row>
    <row r="526" spans="6:7" s="1" customFormat="1" x14ac:dyDescent="0.2">
      <c r="F526" s="5"/>
      <c r="G526" s="5"/>
    </row>
    <row r="527" spans="6:7" s="1" customFormat="1" x14ac:dyDescent="0.2">
      <c r="F527" s="5"/>
      <c r="G527" s="5"/>
    </row>
    <row r="528" spans="6:7" s="1" customFormat="1" x14ac:dyDescent="0.2">
      <c r="F528" s="5"/>
      <c r="G528" s="5"/>
    </row>
    <row r="529" spans="6:7" s="1" customFormat="1" x14ac:dyDescent="0.2">
      <c r="F529" s="5"/>
      <c r="G529" s="5"/>
    </row>
    <row r="530" spans="6:7" s="1" customFormat="1" x14ac:dyDescent="0.2">
      <c r="F530" s="5"/>
      <c r="G530" s="5"/>
    </row>
    <row r="531" spans="6:7" s="1" customFormat="1" x14ac:dyDescent="0.2">
      <c r="F531" s="5"/>
      <c r="G531" s="5"/>
    </row>
    <row r="532" spans="6:7" s="1" customFormat="1" x14ac:dyDescent="0.2">
      <c r="F532" s="5"/>
      <c r="G532" s="5"/>
    </row>
    <row r="533" spans="6:7" s="1" customFormat="1" x14ac:dyDescent="0.2">
      <c r="F533" s="5"/>
      <c r="G533" s="5"/>
    </row>
    <row r="534" spans="6:7" s="1" customFormat="1" x14ac:dyDescent="0.2">
      <c r="F534" s="5"/>
      <c r="G534" s="5"/>
    </row>
    <row r="535" spans="6:7" s="1" customFormat="1" x14ac:dyDescent="0.2">
      <c r="F535" s="5"/>
      <c r="G535" s="5"/>
    </row>
    <row r="536" spans="6:7" s="1" customFormat="1" x14ac:dyDescent="0.2">
      <c r="F536" s="5"/>
      <c r="G536" s="5"/>
    </row>
    <row r="537" spans="6:7" s="1" customFormat="1" x14ac:dyDescent="0.2">
      <c r="F537" s="5"/>
      <c r="G537" s="5"/>
    </row>
    <row r="538" spans="6:7" s="1" customFormat="1" x14ac:dyDescent="0.2">
      <c r="F538" s="5"/>
      <c r="G538" s="5"/>
    </row>
    <row r="539" spans="6:7" s="1" customFormat="1" x14ac:dyDescent="0.2">
      <c r="F539" s="5"/>
      <c r="G539" s="5"/>
    </row>
    <row r="540" spans="6:7" s="1" customFormat="1" x14ac:dyDescent="0.2">
      <c r="F540" s="5"/>
      <c r="G540" s="5"/>
    </row>
    <row r="541" spans="6:7" s="1" customFormat="1" x14ac:dyDescent="0.2">
      <c r="F541" s="5"/>
      <c r="G541" s="5"/>
    </row>
    <row r="542" spans="6:7" s="1" customFormat="1" x14ac:dyDescent="0.2">
      <c r="F542" s="5"/>
      <c r="G542" s="5"/>
    </row>
    <row r="543" spans="6:7" s="1" customFormat="1" x14ac:dyDescent="0.2">
      <c r="F543" s="5"/>
      <c r="G543" s="5"/>
    </row>
    <row r="544" spans="6:7" s="1" customFormat="1" x14ac:dyDescent="0.2">
      <c r="F544" s="5"/>
      <c r="G544" s="5"/>
    </row>
    <row r="545" spans="6:7" s="1" customFormat="1" x14ac:dyDescent="0.2">
      <c r="F545" s="5"/>
      <c r="G545" s="5"/>
    </row>
    <row r="546" spans="6:7" s="1" customFormat="1" x14ac:dyDescent="0.2">
      <c r="F546" s="5"/>
      <c r="G546" s="5"/>
    </row>
    <row r="547" spans="6:7" s="1" customFormat="1" x14ac:dyDescent="0.2">
      <c r="F547" s="5"/>
      <c r="G547" s="5"/>
    </row>
    <row r="548" spans="6:7" s="1" customFormat="1" x14ac:dyDescent="0.2">
      <c r="F548" s="5"/>
      <c r="G548" s="5"/>
    </row>
    <row r="549" spans="6:7" s="1" customFormat="1" x14ac:dyDescent="0.2">
      <c r="F549" s="5"/>
      <c r="G549" s="5"/>
    </row>
    <row r="550" spans="6:7" s="1" customFormat="1" x14ac:dyDescent="0.2">
      <c r="F550" s="5"/>
      <c r="G550" s="5"/>
    </row>
    <row r="551" spans="6:7" s="1" customFormat="1" x14ac:dyDescent="0.2">
      <c r="F551" s="5"/>
      <c r="G551" s="5"/>
    </row>
    <row r="552" spans="6:7" s="1" customFormat="1" x14ac:dyDescent="0.2">
      <c r="F552" s="5"/>
      <c r="G552" s="5"/>
    </row>
    <row r="553" spans="6:7" s="1" customFormat="1" x14ac:dyDescent="0.2">
      <c r="F553" s="5"/>
      <c r="G553" s="5"/>
    </row>
    <row r="554" spans="6:7" s="1" customFormat="1" x14ac:dyDescent="0.2">
      <c r="F554" s="5"/>
      <c r="G554" s="5"/>
    </row>
    <row r="555" spans="6:7" s="1" customFormat="1" x14ac:dyDescent="0.2">
      <c r="F555" s="5"/>
      <c r="G555" s="5"/>
    </row>
    <row r="556" spans="6:7" s="1" customFormat="1" x14ac:dyDescent="0.2">
      <c r="F556" s="5"/>
      <c r="G556" s="5"/>
    </row>
    <row r="557" spans="6:7" s="1" customFormat="1" x14ac:dyDescent="0.2">
      <c r="F557" s="5"/>
      <c r="G557" s="5"/>
    </row>
    <row r="558" spans="6:7" s="1" customFormat="1" x14ac:dyDescent="0.2">
      <c r="F558" s="5"/>
      <c r="G558" s="5"/>
    </row>
    <row r="559" spans="6:7" s="1" customFormat="1" x14ac:dyDescent="0.2">
      <c r="F559" s="5"/>
      <c r="G559" s="5"/>
    </row>
    <row r="560" spans="6:7" s="1" customFormat="1" x14ac:dyDescent="0.2">
      <c r="F560" s="5"/>
      <c r="G560" s="5"/>
    </row>
    <row r="561" spans="6:7" s="1" customFormat="1" x14ac:dyDescent="0.2">
      <c r="F561" s="5"/>
      <c r="G561" s="5"/>
    </row>
    <row r="562" spans="6:7" s="1" customFormat="1" x14ac:dyDescent="0.2">
      <c r="F562" s="5"/>
      <c r="G562" s="5"/>
    </row>
    <row r="563" spans="6:7" s="1" customFormat="1" x14ac:dyDescent="0.2">
      <c r="F563" s="5"/>
      <c r="G563" s="5"/>
    </row>
    <row r="564" spans="6:7" s="1" customFormat="1" x14ac:dyDescent="0.2">
      <c r="F564" s="5"/>
      <c r="G564" s="5"/>
    </row>
    <row r="565" spans="6:7" s="1" customFormat="1" x14ac:dyDescent="0.2">
      <c r="F565" s="5"/>
      <c r="G565" s="5"/>
    </row>
    <row r="566" spans="6:7" s="1" customFormat="1" x14ac:dyDescent="0.2">
      <c r="F566" s="5"/>
      <c r="G566" s="5"/>
    </row>
    <row r="567" spans="6:7" s="1" customFormat="1" x14ac:dyDescent="0.2">
      <c r="F567" s="5"/>
      <c r="G567" s="5"/>
    </row>
    <row r="568" spans="6:7" s="1" customFormat="1" x14ac:dyDescent="0.2">
      <c r="F568" s="5"/>
      <c r="G568" s="5"/>
    </row>
    <row r="569" spans="6:7" s="1" customFormat="1" x14ac:dyDescent="0.2">
      <c r="F569" s="5"/>
      <c r="G569" s="5"/>
    </row>
    <row r="570" spans="6:7" s="1" customFormat="1" x14ac:dyDescent="0.2">
      <c r="F570" s="5"/>
      <c r="G570" s="5"/>
    </row>
    <row r="571" spans="6:7" s="1" customFormat="1" x14ac:dyDescent="0.2">
      <c r="F571" s="5"/>
      <c r="G571" s="5"/>
    </row>
    <row r="572" spans="6:7" s="1" customFormat="1" x14ac:dyDescent="0.2">
      <c r="F572" s="5"/>
      <c r="G572" s="5"/>
    </row>
    <row r="573" spans="6:7" s="1" customFormat="1" x14ac:dyDescent="0.2">
      <c r="F573" s="5"/>
      <c r="G573" s="5"/>
    </row>
    <row r="574" spans="6:7" s="1" customFormat="1" x14ac:dyDescent="0.2">
      <c r="F574" s="5"/>
      <c r="G574" s="5"/>
    </row>
    <row r="575" spans="6:7" s="1" customFormat="1" x14ac:dyDescent="0.2">
      <c r="F575" s="5"/>
      <c r="G575" s="5"/>
    </row>
    <row r="576" spans="6:7" s="1" customFormat="1" x14ac:dyDescent="0.2">
      <c r="F576" s="5"/>
      <c r="G576" s="5"/>
    </row>
    <row r="577" spans="6:7" s="1" customFormat="1" x14ac:dyDescent="0.2">
      <c r="F577" s="5"/>
      <c r="G577" s="5"/>
    </row>
    <row r="578" spans="6:7" s="1" customFormat="1" x14ac:dyDescent="0.2">
      <c r="F578" s="5"/>
      <c r="G578" s="5"/>
    </row>
    <row r="579" spans="6:7" s="1" customFormat="1" x14ac:dyDescent="0.2">
      <c r="F579" s="5"/>
      <c r="G579" s="5"/>
    </row>
    <row r="580" spans="6:7" s="1" customFormat="1" x14ac:dyDescent="0.2">
      <c r="F580" s="5"/>
      <c r="G580" s="5"/>
    </row>
    <row r="581" spans="6:7" s="1" customFormat="1" x14ac:dyDescent="0.2">
      <c r="F581" s="5"/>
      <c r="G581" s="5"/>
    </row>
    <row r="582" spans="6:7" s="1" customFormat="1" x14ac:dyDescent="0.2">
      <c r="F582" s="5"/>
      <c r="G582" s="5"/>
    </row>
    <row r="583" spans="6:7" s="1" customFormat="1" x14ac:dyDescent="0.2">
      <c r="F583" s="5"/>
      <c r="G583" s="5"/>
    </row>
    <row r="584" spans="6:7" s="1" customFormat="1" x14ac:dyDescent="0.2">
      <c r="F584" s="5"/>
      <c r="G584" s="5"/>
    </row>
    <row r="585" spans="6:7" s="1" customFormat="1" x14ac:dyDescent="0.2">
      <c r="F585" s="5"/>
      <c r="G585" s="5"/>
    </row>
    <row r="586" spans="6:7" s="1" customFormat="1" x14ac:dyDescent="0.2">
      <c r="F586" s="5"/>
      <c r="G586" s="5"/>
    </row>
    <row r="587" spans="6:7" s="1" customFormat="1" x14ac:dyDescent="0.2">
      <c r="F587" s="5"/>
      <c r="G587" s="5"/>
    </row>
    <row r="588" spans="6:7" s="1" customFormat="1" x14ac:dyDescent="0.2">
      <c r="F588" s="5"/>
      <c r="G588" s="5"/>
    </row>
    <row r="589" spans="6:7" s="1" customFormat="1" x14ac:dyDescent="0.2">
      <c r="F589" s="5"/>
      <c r="G589" s="5"/>
    </row>
    <row r="590" spans="6:7" s="1" customFormat="1" x14ac:dyDescent="0.2">
      <c r="F590" s="5"/>
      <c r="G590" s="5"/>
    </row>
    <row r="591" spans="6:7" s="1" customFormat="1" x14ac:dyDescent="0.2">
      <c r="F591" s="5"/>
      <c r="G591" s="5"/>
    </row>
    <row r="592" spans="6:7" s="1" customFormat="1" x14ac:dyDescent="0.2">
      <c r="F592" s="5"/>
      <c r="G592" s="5"/>
    </row>
    <row r="593" spans="6:7" s="1" customFormat="1" x14ac:dyDescent="0.2">
      <c r="F593" s="5"/>
      <c r="G593" s="5"/>
    </row>
    <row r="594" spans="6:7" s="1" customFormat="1" x14ac:dyDescent="0.2">
      <c r="F594" s="5"/>
      <c r="G594" s="5"/>
    </row>
    <row r="595" spans="6:7" s="1" customFormat="1" x14ac:dyDescent="0.2">
      <c r="F595" s="5"/>
      <c r="G595" s="5"/>
    </row>
    <row r="596" spans="6:7" s="1" customFormat="1" x14ac:dyDescent="0.2">
      <c r="F596" s="5"/>
      <c r="G596" s="5"/>
    </row>
    <row r="597" spans="6:7" s="1" customFormat="1" x14ac:dyDescent="0.2">
      <c r="F597" s="5"/>
      <c r="G597" s="5"/>
    </row>
    <row r="598" spans="6:7" s="1" customFormat="1" x14ac:dyDescent="0.2">
      <c r="F598" s="5"/>
      <c r="G598" s="5"/>
    </row>
    <row r="599" spans="6:7" s="1" customFormat="1" x14ac:dyDescent="0.2">
      <c r="F599" s="5"/>
      <c r="G599" s="5"/>
    </row>
    <row r="600" spans="6:7" s="1" customFormat="1" x14ac:dyDescent="0.2">
      <c r="F600" s="5"/>
      <c r="G600" s="5"/>
    </row>
    <row r="601" spans="6:7" s="1" customFormat="1" x14ac:dyDescent="0.2">
      <c r="F601" s="5"/>
      <c r="G601" s="5"/>
    </row>
    <row r="602" spans="6:7" s="1" customFormat="1" x14ac:dyDescent="0.2">
      <c r="F602" s="5"/>
      <c r="G602" s="5"/>
    </row>
    <row r="603" spans="6:7" s="1" customFormat="1" x14ac:dyDescent="0.2">
      <c r="F603" s="5"/>
      <c r="G603" s="5"/>
    </row>
    <row r="604" spans="6:7" s="1" customFormat="1" x14ac:dyDescent="0.2">
      <c r="F604" s="5"/>
      <c r="G604" s="5"/>
    </row>
    <row r="605" spans="6:7" s="1" customFormat="1" x14ac:dyDescent="0.2">
      <c r="F605" s="5"/>
      <c r="G605" s="5"/>
    </row>
    <row r="606" spans="6:7" s="1" customFormat="1" x14ac:dyDescent="0.2">
      <c r="F606" s="5"/>
      <c r="G606" s="5"/>
    </row>
    <row r="607" spans="6:7" s="1" customFormat="1" x14ac:dyDescent="0.2">
      <c r="F607" s="5"/>
      <c r="G607" s="5"/>
    </row>
    <row r="608" spans="6:7" s="1" customFormat="1" x14ac:dyDescent="0.2">
      <c r="F608" s="5"/>
      <c r="G608" s="5"/>
    </row>
    <row r="609" spans="6:7" s="1" customFormat="1" x14ac:dyDescent="0.2">
      <c r="F609" s="5"/>
      <c r="G609" s="5"/>
    </row>
    <row r="610" spans="6:7" s="1" customFormat="1" x14ac:dyDescent="0.2">
      <c r="F610" s="5"/>
      <c r="G610" s="5"/>
    </row>
    <row r="611" spans="6:7" s="1" customFormat="1" x14ac:dyDescent="0.2">
      <c r="F611" s="5"/>
      <c r="G611" s="5"/>
    </row>
    <row r="612" spans="6:7" s="1" customFormat="1" x14ac:dyDescent="0.2">
      <c r="F612" s="5"/>
      <c r="G612" s="5"/>
    </row>
    <row r="613" spans="6:7" s="1" customFormat="1" x14ac:dyDescent="0.2">
      <c r="F613" s="5"/>
      <c r="G613" s="5"/>
    </row>
    <row r="614" spans="6:7" s="1" customFormat="1" x14ac:dyDescent="0.2">
      <c r="F614" s="5"/>
      <c r="G614" s="5"/>
    </row>
    <row r="615" spans="6:7" s="1" customFormat="1" x14ac:dyDescent="0.2">
      <c r="F615" s="5"/>
      <c r="G615" s="5"/>
    </row>
    <row r="616" spans="6:7" s="1" customFormat="1" x14ac:dyDescent="0.2">
      <c r="F616" s="5"/>
      <c r="G616" s="5"/>
    </row>
    <row r="617" spans="6:7" s="1" customFormat="1" x14ac:dyDescent="0.2">
      <c r="F617" s="5"/>
      <c r="G617" s="5"/>
    </row>
    <row r="618" spans="6:7" s="1" customFormat="1" x14ac:dyDescent="0.2">
      <c r="F618" s="5"/>
      <c r="G618" s="5"/>
    </row>
    <row r="619" spans="6:7" s="1" customFormat="1" x14ac:dyDescent="0.2">
      <c r="F619" s="5"/>
      <c r="G619" s="5"/>
    </row>
    <row r="620" spans="6:7" s="1" customFormat="1" x14ac:dyDescent="0.2">
      <c r="F620" s="5"/>
      <c r="G620" s="5"/>
    </row>
    <row r="621" spans="6:7" s="1" customFormat="1" x14ac:dyDescent="0.2">
      <c r="F621" s="5"/>
      <c r="G621" s="5"/>
    </row>
    <row r="622" spans="6:7" s="1" customFormat="1" x14ac:dyDescent="0.2">
      <c r="F622" s="5"/>
      <c r="G622" s="5"/>
    </row>
    <row r="623" spans="6:7" s="1" customFormat="1" x14ac:dyDescent="0.2">
      <c r="F623" s="5"/>
      <c r="G623" s="5"/>
    </row>
    <row r="624" spans="6:7" s="1" customFormat="1" x14ac:dyDescent="0.2">
      <c r="F624" s="5"/>
      <c r="G624" s="5"/>
    </row>
    <row r="625" spans="6:7" s="1" customFormat="1" x14ac:dyDescent="0.2">
      <c r="F625" s="5"/>
      <c r="G625" s="5"/>
    </row>
    <row r="626" spans="6:7" s="1" customFormat="1" x14ac:dyDescent="0.2">
      <c r="F626" s="5"/>
      <c r="G626" s="5"/>
    </row>
    <row r="627" spans="6:7" s="1" customFormat="1" x14ac:dyDescent="0.2">
      <c r="F627" s="5"/>
      <c r="G627" s="5"/>
    </row>
    <row r="628" spans="6:7" s="1" customFormat="1" x14ac:dyDescent="0.2">
      <c r="F628" s="5"/>
      <c r="G628" s="5"/>
    </row>
    <row r="629" spans="6:7" s="1" customFormat="1" x14ac:dyDescent="0.2">
      <c r="F629" s="5"/>
      <c r="G629" s="5"/>
    </row>
    <row r="630" spans="6:7" s="1" customFormat="1" x14ac:dyDescent="0.2">
      <c r="F630" s="5"/>
      <c r="G630" s="5"/>
    </row>
    <row r="631" spans="6:7" s="1" customFormat="1" x14ac:dyDescent="0.2">
      <c r="F631" s="5"/>
      <c r="G631" s="5"/>
    </row>
    <row r="632" spans="6:7" s="1" customFormat="1" x14ac:dyDescent="0.2">
      <c r="F632" s="5"/>
      <c r="G632" s="5"/>
    </row>
    <row r="633" spans="6:7" s="1" customFormat="1" x14ac:dyDescent="0.2">
      <c r="F633" s="5"/>
      <c r="G633" s="5"/>
    </row>
    <row r="634" spans="6:7" s="1" customFormat="1" x14ac:dyDescent="0.2">
      <c r="F634" s="5"/>
      <c r="G634" s="5"/>
    </row>
    <row r="635" spans="6:7" s="1" customFormat="1" x14ac:dyDescent="0.2">
      <c r="F635" s="5"/>
      <c r="G635" s="5"/>
    </row>
    <row r="636" spans="6:7" s="1" customFormat="1" x14ac:dyDescent="0.2">
      <c r="F636" s="5"/>
      <c r="G636" s="5"/>
    </row>
    <row r="637" spans="6:7" s="1" customFormat="1" x14ac:dyDescent="0.2">
      <c r="F637" s="5"/>
      <c r="G637" s="5"/>
    </row>
    <row r="638" spans="6:7" s="1" customFormat="1" x14ac:dyDescent="0.2">
      <c r="F638" s="5"/>
      <c r="G638" s="5"/>
    </row>
    <row r="639" spans="6:7" s="1" customFormat="1" x14ac:dyDescent="0.2">
      <c r="F639" s="5"/>
      <c r="G639" s="5"/>
    </row>
    <row r="640" spans="6:7" s="1" customFormat="1" x14ac:dyDescent="0.2">
      <c r="F640" s="5"/>
      <c r="G640" s="5"/>
    </row>
    <row r="641" spans="6:7" s="1" customFormat="1" x14ac:dyDescent="0.2">
      <c r="F641" s="5"/>
      <c r="G641" s="5"/>
    </row>
    <row r="642" spans="6:7" s="1" customFormat="1" x14ac:dyDescent="0.2">
      <c r="F642" s="5"/>
      <c r="G642" s="5"/>
    </row>
    <row r="643" spans="6:7" s="1" customFormat="1" x14ac:dyDescent="0.2">
      <c r="F643" s="5"/>
      <c r="G643" s="5"/>
    </row>
    <row r="644" spans="6:7" s="1" customFormat="1" x14ac:dyDescent="0.2">
      <c r="F644" s="5"/>
      <c r="G644" s="5"/>
    </row>
    <row r="645" spans="6:7" s="1" customFormat="1" x14ac:dyDescent="0.2">
      <c r="F645" s="5"/>
      <c r="G645" s="5"/>
    </row>
    <row r="646" spans="6:7" s="1" customFormat="1" x14ac:dyDescent="0.2">
      <c r="F646" s="5"/>
      <c r="G646" s="5"/>
    </row>
    <row r="647" spans="6:7" s="1" customFormat="1" x14ac:dyDescent="0.2">
      <c r="F647" s="5"/>
      <c r="G647" s="5"/>
    </row>
    <row r="648" spans="6:7" s="1" customFormat="1" x14ac:dyDescent="0.2">
      <c r="F648" s="5"/>
      <c r="G648" s="5"/>
    </row>
    <row r="649" spans="6:7" s="1" customFormat="1" x14ac:dyDescent="0.2">
      <c r="F649" s="5"/>
      <c r="G649" s="5"/>
    </row>
    <row r="650" spans="6:7" s="1" customFormat="1" x14ac:dyDescent="0.2">
      <c r="F650" s="5"/>
      <c r="G650" s="5"/>
    </row>
    <row r="651" spans="6:7" s="1" customFormat="1" x14ac:dyDescent="0.2">
      <c r="F651" s="5"/>
      <c r="G651" s="5"/>
    </row>
    <row r="652" spans="6:7" s="1" customFormat="1" x14ac:dyDescent="0.2">
      <c r="F652" s="5"/>
      <c r="G652" s="5"/>
    </row>
    <row r="653" spans="6:7" s="1" customFormat="1" x14ac:dyDescent="0.2">
      <c r="F653" s="5"/>
      <c r="G653" s="5"/>
    </row>
    <row r="654" spans="6:7" s="1" customFormat="1" x14ac:dyDescent="0.2">
      <c r="F654" s="5"/>
      <c r="G654" s="5"/>
    </row>
    <row r="655" spans="6:7" s="1" customFormat="1" x14ac:dyDescent="0.2">
      <c r="F655" s="5"/>
      <c r="G655" s="5"/>
    </row>
    <row r="656" spans="6:7" s="1" customFormat="1" x14ac:dyDescent="0.2">
      <c r="F656" s="5"/>
      <c r="G656" s="5"/>
    </row>
    <row r="657" spans="6:7" s="1" customFormat="1" x14ac:dyDescent="0.2">
      <c r="F657" s="5"/>
      <c r="G657" s="5"/>
    </row>
    <row r="658" spans="6:7" s="1" customFormat="1" x14ac:dyDescent="0.2">
      <c r="F658" s="5"/>
      <c r="G658" s="5"/>
    </row>
    <row r="659" spans="6:7" s="1" customFormat="1" x14ac:dyDescent="0.2">
      <c r="F659" s="5"/>
      <c r="G659" s="5"/>
    </row>
    <row r="660" spans="6:7" s="1" customFormat="1" x14ac:dyDescent="0.2">
      <c r="F660" s="5"/>
      <c r="G660" s="5"/>
    </row>
    <row r="661" spans="6:7" s="1" customFormat="1" x14ac:dyDescent="0.2">
      <c r="F661" s="5"/>
      <c r="G661" s="5"/>
    </row>
    <row r="662" spans="6:7" s="1" customFormat="1" x14ac:dyDescent="0.2">
      <c r="F662" s="5"/>
      <c r="G662" s="5"/>
    </row>
    <row r="663" spans="6:7" s="1" customFormat="1" x14ac:dyDescent="0.2">
      <c r="F663" s="5"/>
      <c r="G663" s="5"/>
    </row>
    <row r="664" spans="6:7" s="1" customFormat="1" x14ac:dyDescent="0.2">
      <c r="F664" s="5"/>
      <c r="G664" s="5"/>
    </row>
    <row r="665" spans="6:7" s="1" customFormat="1" x14ac:dyDescent="0.2">
      <c r="F665" s="5"/>
      <c r="G665" s="5"/>
    </row>
    <row r="666" spans="6:7" s="1" customFormat="1" x14ac:dyDescent="0.2">
      <c r="F666" s="5"/>
      <c r="G666" s="5"/>
    </row>
    <row r="667" spans="6:7" s="1" customFormat="1" x14ac:dyDescent="0.2">
      <c r="F667" s="5"/>
      <c r="G667" s="5"/>
    </row>
    <row r="668" spans="6:7" s="1" customFormat="1" x14ac:dyDescent="0.2">
      <c r="F668" s="5"/>
      <c r="G668" s="5"/>
    </row>
    <row r="669" spans="6:7" s="1" customFormat="1" x14ac:dyDescent="0.2">
      <c r="F669" s="5"/>
      <c r="G669" s="5"/>
    </row>
    <row r="670" spans="6:7" s="1" customFormat="1" x14ac:dyDescent="0.2">
      <c r="F670" s="5"/>
      <c r="G670" s="5"/>
    </row>
    <row r="671" spans="6:7" s="1" customFormat="1" x14ac:dyDescent="0.2">
      <c r="F671" s="5"/>
      <c r="G671" s="5"/>
    </row>
    <row r="672" spans="6:7" s="1" customFormat="1" x14ac:dyDescent="0.2">
      <c r="F672" s="5"/>
      <c r="G672" s="5"/>
    </row>
    <row r="673" spans="6:7" s="1" customFormat="1" x14ac:dyDescent="0.2">
      <c r="F673" s="5"/>
      <c r="G673" s="5"/>
    </row>
    <row r="674" spans="6:7" s="1" customFormat="1" x14ac:dyDescent="0.2">
      <c r="F674" s="5"/>
      <c r="G674" s="5"/>
    </row>
    <row r="675" spans="6:7" s="1" customFormat="1" x14ac:dyDescent="0.2">
      <c r="F675" s="5"/>
      <c r="G675" s="5"/>
    </row>
    <row r="676" spans="6:7" s="1" customFormat="1" x14ac:dyDescent="0.2">
      <c r="F676" s="5"/>
      <c r="G676" s="5"/>
    </row>
    <row r="677" spans="6:7" s="1" customFormat="1" x14ac:dyDescent="0.2">
      <c r="F677" s="5"/>
      <c r="G677" s="5"/>
    </row>
    <row r="678" spans="6:7" s="1" customFormat="1" x14ac:dyDescent="0.2">
      <c r="F678" s="5"/>
      <c r="G678" s="5"/>
    </row>
    <row r="679" spans="6:7" s="1" customFormat="1" x14ac:dyDescent="0.2">
      <c r="F679" s="5"/>
      <c r="G679" s="5"/>
    </row>
    <row r="680" spans="6:7" s="1" customFormat="1" x14ac:dyDescent="0.2">
      <c r="F680" s="5"/>
      <c r="G680" s="5"/>
    </row>
    <row r="681" spans="6:7" s="1" customFormat="1" x14ac:dyDescent="0.2">
      <c r="F681" s="5"/>
      <c r="G681" s="5"/>
    </row>
    <row r="682" spans="6:7" s="1" customFormat="1" x14ac:dyDescent="0.2">
      <c r="F682" s="5"/>
      <c r="G682" s="5"/>
    </row>
    <row r="683" spans="6:7" s="1" customFormat="1" x14ac:dyDescent="0.2">
      <c r="F683" s="5"/>
      <c r="G683" s="5"/>
    </row>
    <row r="684" spans="6:7" s="1" customFormat="1" x14ac:dyDescent="0.2">
      <c r="F684" s="5"/>
      <c r="G684" s="5"/>
    </row>
    <row r="685" spans="6:7" s="1" customFormat="1" x14ac:dyDescent="0.2">
      <c r="F685" s="5"/>
      <c r="G685" s="5"/>
    </row>
    <row r="686" spans="6:7" s="1" customFormat="1" x14ac:dyDescent="0.2">
      <c r="F686" s="5"/>
      <c r="G686" s="5"/>
    </row>
    <row r="687" spans="6:7" s="1" customFormat="1" x14ac:dyDescent="0.2">
      <c r="F687" s="5"/>
      <c r="G687" s="5"/>
    </row>
    <row r="688" spans="6:7" s="1" customFormat="1" x14ac:dyDescent="0.2">
      <c r="F688" s="5"/>
      <c r="G688" s="5"/>
    </row>
    <row r="689" spans="6:7" s="1" customFormat="1" x14ac:dyDescent="0.2">
      <c r="F689" s="5"/>
      <c r="G689" s="5"/>
    </row>
    <row r="690" spans="6:7" s="1" customFormat="1" x14ac:dyDescent="0.2">
      <c r="F690" s="5"/>
      <c r="G690" s="5"/>
    </row>
    <row r="691" spans="6:7" s="1" customFormat="1" x14ac:dyDescent="0.2">
      <c r="F691" s="5"/>
      <c r="G691" s="5"/>
    </row>
    <row r="692" spans="6:7" s="1" customFormat="1" x14ac:dyDescent="0.2">
      <c r="F692" s="5"/>
      <c r="G692" s="5"/>
    </row>
    <row r="693" spans="6:7" s="1" customFormat="1" x14ac:dyDescent="0.2">
      <c r="F693" s="5"/>
      <c r="G693" s="5"/>
    </row>
    <row r="694" spans="6:7" s="1" customFormat="1" x14ac:dyDescent="0.2">
      <c r="F694" s="5"/>
      <c r="G694" s="5"/>
    </row>
    <row r="695" spans="6:7" s="1" customFormat="1" x14ac:dyDescent="0.2">
      <c r="F695" s="5"/>
      <c r="G695" s="5"/>
    </row>
    <row r="696" spans="6:7" s="1" customFormat="1" x14ac:dyDescent="0.2">
      <c r="F696" s="5"/>
      <c r="G696" s="5"/>
    </row>
    <row r="697" spans="6:7" s="1" customFormat="1" x14ac:dyDescent="0.2">
      <c r="F697" s="5"/>
      <c r="G697" s="5"/>
    </row>
    <row r="698" spans="6:7" s="1" customFormat="1" x14ac:dyDescent="0.2">
      <c r="F698" s="5"/>
      <c r="G698" s="5"/>
    </row>
    <row r="699" spans="6:7" s="1" customFormat="1" x14ac:dyDescent="0.2">
      <c r="F699" s="5"/>
      <c r="G699" s="5"/>
    </row>
    <row r="700" spans="6:7" s="1" customFormat="1" x14ac:dyDescent="0.2">
      <c r="F700" s="5"/>
      <c r="G700" s="5"/>
    </row>
    <row r="701" spans="6:7" s="1" customFormat="1" x14ac:dyDescent="0.2">
      <c r="F701" s="5"/>
      <c r="G701" s="5"/>
    </row>
    <row r="702" spans="6:7" s="1" customFormat="1" x14ac:dyDescent="0.2">
      <c r="F702" s="5"/>
      <c r="G702" s="5"/>
    </row>
    <row r="703" spans="6:7" s="1" customFormat="1" x14ac:dyDescent="0.2">
      <c r="F703" s="5"/>
      <c r="G703" s="5"/>
    </row>
    <row r="704" spans="6:7" s="1" customFormat="1" x14ac:dyDescent="0.2">
      <c r="F704" s="5"/>
      <c r="G704" s="5"/>
    </row>
    <row r="705" spans="6:7" s="1" customFormat="1" x14ac:dyDescent="0.2">
      <c r="F705" s="5"/>
      <c r="G705" s="5"/>
    </row>
    <row r="706" spans="6:7" s="1" customFormat="1" x14ac:dyDescent="0.2">
      <c r="F706" s="5"/>
      <c r="G706" s="5"/>
    </row>
    <row r="707" spans="6:7" s="1" customFormat="1" x14ac:dyDescent="0.2">
      <c r="F707" s="5"/>
      <c r="G707" s="5"/>
    </row>
    <row r="708" spans="6:7" s="1" customFormat="1" x14ac:dyDescent="0.2">
      <c r="F708" s="5"/>
      <c r="G708" s="5"/>
    </row>
    <row r="709" spans="6:7" s="1" customFormat="1" x14ac:dyDescent="0.2">
      <c r="F709" s="5"/>
      <c r="G709" s="5"/>
    </row>
    <row r="710" spans="6:7" s="1" customFormat="1" x14ac:dyDescent="0.2">
      <c r="F710" s="5"/>
      <c r="G710" s="5"/>
    </row>
    <row r="711" spans="6:7" s="1" customFormat="1" x14ac:dyDescent="0.2">
      <c r="F711" s="5"/>
      <c r="G711" s="5"/>
    </row>
    <row r="712" spans="6:7" s="1" customFormat="1" x14ac:dyDescent="0.2">
      <c r="F712" s="5"/>
      <c r="G712" s="5"/>
    </row>
    <row r="713" spans="6:7" s="1" customFormat="1" x14ac:dyDescent="0.2">
      <c r="F713" s="5"/>
      <c r="G713" s="5"/>
    </row>
    <row r="714" spans="6:7" s="1" customFormat="1" x14ac:dyDescent="0.2">
      <c r="F714" s="5"/>
      <c r="G714" s="5"/>
    </row>
    <row r="715" spans="6:7" s="1" customFormat="1" x14ac:dyDescent="0.2">
      <c r="F715" s="5"/>
      <c r="G715" s="5"/>
    </row>
    <row r="716" spans="6:7" s="1" customFormat="1" x14ac:dyDescent="0.2">
      <c r="F716" s="5"/>
      <c r="G716" s="5"/>
    </row>
    <row r="717" spans="6:7" s="1" customFormat="1" x14ac:dyDescent="0.2">
      <c r="F717" s="5"/>
      <c r="G717" s="5"/>
    </row>
    <row r="718" spans="6:7" s="1" customFormat="1" x14ac:dyDescent="0.2">
      <c r="F718" s="5"/>
      <c r="G718" s="5"/>
    </row>
    <row r="719" spans="6:7" s="1" customFormat="1" x14ac:dyDescent="0.2">
      <c r="F719" s="5"/>
      <c r="G719" s="5"/>
    </row>
    <row r="720" spans="6:7" s="1" customFormat="1" x14ac:dyDescent="0.2">
      <c r="F720" s="5"/>
      <c r="G720" s="5"/>
    </row>
    <row r="721" spans="6:7" s="1" customFormat="1" x14ac:dyDescent="0.2">
      <c r="F721" s="5"/>
      <c r="G721" s="5"/>
    </row>
    <row r="722" spans="6:7" s="1" customFormat="1" x14ac:dyDescent="0.2">
      <c r="F722" s="5"/>
      <c r="G722" s="5"/>
    </row>
    <row r="723" spans="6:7" s="1" customFormat="1" x14ac:dyDescent="0.2">
      <c r="F723" s="5"/>
      <c r="G723" s="5"/>
    </row>
    <row r="724" spans="6:7" s="1" customFormat="1" x14ac:dyDescent="0.2">
      <c r="F724" s="5"/>
      <c r="G724" s="5"/>
    </row>
    <row r="725" spans="6:7" s="1" customFormat="1" x14ac:dyDescent="0.2">
      <c r="F725" s="5"/>
      <c r="G725" s="5"/>
    </row>
    <row r="726" spans="6:7" s="1" customFormat="1" x14ac:dyDescent="0.2">
      <c r="F726" s="5"/>
      <c r="G726" s="5"/>
    </row>
    <row r="727" spans="6:7" s="1" customFormat="1" x14ac:dyDescent="0.2">
      <c r="F727" s="5"/>
      <c r="G727" s="5"/>
    </row>
    <row r="728" spans="6:7" s="1" customFormat="1" x14ac:dyDescent="0.2">
      <c r="F728" s="5"/>
      <c r="G728" s="5"/>
    </row>
    <row r="729" spans="6:7" s="1" customFormat="1" x14ac:dyDescent="0.2">
      <c r="F729" s="5"/>
      <c r="G729" s="5"/>
    </row>
    <row r="730" spans="6:7" s="1" customFormat="1" x14ac:dyDescent="0.2">
      <c r="F730" s="5"/>
      <c r="G730" s="5"/>
    </row>
    <row r="731" spans="6:7" s="1" customFormat="1" x14ac:dyDescent="0.2">
      <c r="F731" s="5"/>
      <c r="G731" s="5"/>
    </row>
    <row r="732" spans="6:7" s="1" customFormat="1" x14ac:dyDescent="0.2">
      <c r="F732" s="5"/>
      <c r="G732" s="5"/>
    </row>
    <row r="733" spans="6:7" s="1" customFormat="1" x14ac:dyDescent="0.2">
      <c r="F733" s="5"/>
      <c r="G733" s="5"/>
    </row>
    <row r="734" spans="6:7" s="1" customFormat="1" x14ac:dyDescent="0.2">
      <c r="F734" s="5"/>
      <c r="G734" s="5"/>
    </row>
    <row r="735" spans="6:7" s="1" customFormat="1" x14ac:dyDescent="0.2">
      <c r="F735" s="5"/>
      <c r="G735" s="5"/>
    </row>
    <row r="736" spans="6:7" s="1" customFormat="1" x14ac:dyDescent="0.2">
      <c r="F736" s="5"/>
      <c r="G736" s="5"/>
    </row>
    <row r="737" spans="6:7" s="1" customFormat="1" x14ac:dyDescent="0.2">
      <c r="F737" s="5"/>
      <c r="G737" s="5"/>
    </row>
    <row r="738" spans="6:7" s="1" customFormat="1" x14ac:dyDescent="0.2">
      <c r="F738" s="5"/>
      <c r="G738" s="5"/>
    </row>
    <row r="739" spans="6:7" s="1" customFormat="1" x14ac:dyDescent="0.2">
      <c r="F739" s="5"/>
      <c r="G739" s="5"/>
    </row>
    <row r="740" spans="6:7" s="1" customFormat="1" x14ac:dyDescent="0.2">
      <c r="F740" s="5"/>
      <c r="G740" s="5"/>
    </row>
    <row r="741" spans="6:7" s="1" customFormat="1" x14ac:dyDescent="0.2">
      <c r="F741" s="5"/>
      <c r="G741" s="5"/>
    </row>
    <row r="742" spans="6:7" s="1" customFormat="1" x14ac:dyDescent="0.2">
      <c r="F742" s="5"/>
      <c r="G742" s="5"/>
    </row>
    <row r="743" spans="6:7" s="1" customFormat="1" x14ac:dyDescent="0.2">
      <c r="F743" s="5"/>
      <c r="G743" s="5"/>
    </row>
    <row r="744" spans="6:7" s="1" customFormat="1" x14ac:dyDescent="0.2">
      <c r="F744" s="5"/>
      <c r="G744" s="5"/>
    </row>
    <row r="745" spans="6:7" s="1" customFormat="1" x14ac:dyDescent="0.2">
      <c r="F745" s="5"/>
      <c r="G745" s="5"/>
    </row>
    <row r="746" spans="6:7" s="1" customFormat="1" x14ac:dyDescent="0.2">
      <c r="F746" s="5"/>
      <c r="G746" s="5"/>
    </row>
    <row r="747" spans="6:7" s="1" customFormat="1" x14ac:dyDescent="0.2">
      <c r="F747" s="5"/>
      <c r="G747" s="5"/>
    </row>
    <row r="748" spans="6:7" s="1" customFormat="1" x14ac:dyDescent="0.2">
      <c r="F748" s="5"/>
      <c r="G748" s="5"/>
    </row>
    <row r="749" spans="6:7" s="1" customFormat="1" x14ac:dyDescent="0.2">
      <c r="F749" s="5"/>
      <c r="G749" s="5"/>
    </row>
    <row r="750" spans="6:7" s="1" customFormat="1" x14ac:dyDescent="0.2">
      <c r="F750" s="5"/>
      <c r="G750" s="5"/>
    </row>
    <row r="751" spans="6:7" s="1" customFormat="1" x14ac:dyDescent="0.2">
      <c r="F751" s="5"/>
      <c r="G751" s="5"/>
    </row>
    <row r="752" spans="6:7" s="1" customFormat="1" x14ac:dyDescent="0.2">
      <c r="F752" s="5"/>
      <c r="G752" s="5"/>
    </row>
    <row r="753" spans="6:7" s="1" customFormat="1" x14ac:dyDescent="0.2">
      <c r="F753" s="5"/>
      <c r="G753" s="5"/>
    </row>
    <row r="754" spans="6:7" s="1" customFormat="1" x14ac:dyDescent="0.2">
      <c r="F754" s="5"/>
      <c r="G754" s="5"/>
    </row>
    <row r="755" spans="6:7" s="1" customFormat="1" x14ac:dyDescent="0.2">
      <c r="F755" s="5"/>
      <c r="G755" s="5"/>
    </row>
    <row r="756" spans="6:7" s="1" customFormat="1" x14ac:dyDescent="0.2">
      <c r="F756" s="5"/>
      <c r="G756" s="5"/>
    </row>
    <row r="757" spans="6:7" s="1" customFormat="1" x14ac:dyDescent="0.2">
      <c r="F757" s="5"/>
      <c r="G757" s="5"/>
    </row>
    <row r="758" spans="6:7" s="1" customFormat="1" x14ac:dyDescent="0.2">
      <c r="F758" s="5"/>
      <c r="G758" s="5"/>
    </row>
    <row r="759" spans="6:7" s="1" customFormat="1" x14ac:dyDescent="0.2">
      <c r="F759" s="5"/>
      <c r="G759" s="5"/>
    </row>
    <row r="760" spans="6:7" s="1" customFormat="1" x14ac:dyDescent="0.2">
      <c r="F760" s="5"/>
      <c r="G760" s="5"/>
    </row>
    <row r="761" spans="6:7" s="1" customFormat="1" x14ac:dyDescent="0.2">
      <c r="F761" s="5"/>
      <c r="G761" s="5"/>
    </row>
    <row r="762" spans="6:7" s="1" customFormat="1" x14ac:dyDescent="0.2">
      <c r="F762" s="5"/>
      <c r="G762" s="5"/>
    </row>
    <row r="763" spans="6:7" s="1" customFormat="1" x14ac:dyDescent="0.2">
      <c r="F763" s="5"/>
      <c r="G763" s="5"/>
    </row>
    <row r="764" spans="6:7" s="1" customFormat="1" x14ac:dyDescent="0.2">
      <c r="F764" s="5"/>
      <c r="G764" s="5"/>
    </row>
    <row r="765" spans="6:7" s="1" customFormat="1" x14ac:dyDescent="0.2">
      <c r="F765" s="5"/>
      <c r="G765" s="5"/>
    </row>
    <row r="766" spans="6:7" s="1" customFormat="1" x14ac:dyDescent="0.2">
      <c r="F766" s="5"/>
      <c r="G766" s="5"/>
    </row>
    <row r="767" spans="6:7" s="1" customFormat="1" x14ac:dyDescent="0.2">
      <c r="F767" s="5"/>
      <c r="G767" s="5"/>
    </row>
    <row r="768" spans="6:7" s="1" customFormat="1" x14ac:dyDescent="0.2">
      <c r="F768" s="5"/>
      <c r="G768" s="5"/>
    </row>
    <row r="769" spans="6:7" s="1" customFormat="1" x14ac:dyDescent="0.2">
      <c r="F769" s="5"/>
      <c r="G769" s="5"/>
    </row>
    <row r="770" spans="6:7" s="1" customFormat="1" x14ac:dyDescent="0.2">
      <c r="F770" s="5"/>
      <c r="G770" s="5"/>
    </row>
    <row r="771" spans="6:7" s="1" customFormat="1" x14ac:dyDescent="0.2">
      <c r="F771" s="5"/>
      <c r="G771" s="5"/>
    </row>
    <row r="772" spans="6:7" s="1" customFormat="1" x14ac:dyDescent="0.2">
      <c r="F772" s="5"/>
      <c r="G772" s="5"/>
    </row>
    <row r="773" spans="6:7" s="1" customFormat="1" x14ac:dyDescent="0.2">
      <c r="F773" s="5"/>
      <c r="G773" s="5"/>
    </row>
    <row r="774" spans="6:7" s="1" customFormat="1" x14ac:dyDescent="0.2">
      <c r="F774" s="5"/>
      <c r="G774" s="5"/>
    </row>
    <row r="775" spans="6:7" s="1" customFormat="1" x14ac:dyDescent="0.2">
      <c r="F775" s="5"/>
      <c r="G775" s="5"/>
    </row>
    <row r="776" spans="6:7" s="1" customFormat="1" x14ac:dyDescent="0.2">
      <c r="F776" s="5"/>
      <c r="G776" s="5"/>
    </row>
    <row r="777" spans="6:7" s="1" customFormat="1" x14ac:dyDescent="0.2">
      <c r="F777" s="5"/>
      <c r="G777" s="5"/>
    </row>
    <row r="778" spans="6:7" s="1" customFormat="1" x14ac:dyDescent="0.2">
      <c r="F778" s="5"/>
      <c r="G778" s="5"/>
    </row>
    <row r="779" spans="6:7" s="1" customFormat="1" x14ac:dyDescent="0.2">
      <c r="F779" s="5"/>
      <c r="G779" s="5"/>
    </row>
    <row r="780" spans="6:7" s="1" customFormat="1" x14ac:dyDescent="0.2">
      <c r="F780" s="5"/>
      <c r="G780" s="5"/>
    </row>
    <row r="781" spans="6:7" s="1" customFormat="1" x14ac:dyDescent="0.2">
      <c r="F781" s="5"/>
      <c r="G781" s="5"/>
    </row>
    <row r="782" spans="6:7" s="1" customFormat="1" x14ac:dyDescent="0.2">
      <c r="F782" s="5"/>
      <c r="G782" s="5"/>
    </row>
    <row r="783" spans="6:7" s="1" customFormat="1" x14ac:dyDescent="0.2">
      <c r="F783" s="5"/>
      <c r="G783" s="5"/>
    </row>
    <row r="784" spans="6:7" s="1" customFormat="1" x14ac:dyDescent="0.2">
      <c r="F784" s="5"/>
      <c r="G784" s="5"/>
    </row>
    <row r="785" spans="6:7" s="1" customFormat="1" x14ac:dyDescent="0.2">
      <c r="F785" s="5"/>
      <c r="G785" s="5"/>
    </row>
    <row r="786" spans="6:7" s="1" customFormat="1" x14ac:dyDescent="0.2">
      <c r="F786" s="5"/>
      <c r="G786" s="5"/>
    </row>
    <row r="787" spans="6:7" s="1" customFormat="1" x14ac:dyDescent="0.2">
      <c r="F787" s="5"/>
      <c r="G787" s="5"/>
    </row>
    <row r="788" spans="6:7" s="1" customFormat="1" x14ac:dyDescent="0.2">
      <c r="F788" s="5"/>
      <c r="G788" s="5"/>
    </row>
    <row r="789" spans="6:7" s="1" customFormat="1" x14ac:dyDescent="0.2">
      <c r="F789" s="5"/>
      <c r="G789" s="5"/>
    </row>
    <row r="790" spans="6:7" s="1" customFormat="1" x14ac:dyDescent="0.2">
      <c r="F790" s="5"/>
      <c r="G790" s="5"/>
    </row>
    <row r="791" spans="6:7" s="1" customFormat="1" x14ac:dyDescent="0.2">
      <c r="F791" s="5"/>
      <c r="G791" s="5"/>
    </row>
    <row r="792" spans="6:7" s="1" customFormat="1" x14ac:dyDescent="0.2">
      <c r="F792" s="5"/>
      <c r="G792" s="5"/>
    </row>
    <row r="793" spans="6:7" s="1" customFormat="1" x14ac:dyDescent="0.2">
      <c r="F793" s="5"/>
      <c r="G793" s="5"/>
    </row>
    <row r="794" spans="6:7" s="1" customFormat="1" x14ac:dyDescent="0.2">
      <c r="F794" s="5"/>
      <c r="G794" s="5"/>
    </row>
    <row r="795" spans="6:7" s="1" customFormat="1" x14ac:dyDescent="0.2">
      <c r="F795" s="5"/>
      <c r="G795" s="5"/>
    </row>
    <row r="796" spans="6:7" s="1" customFormat="1" x14ac:dyDescent="0.2">
      <c r="F796" s="5"/>
      <c r="G796" s="5"/>
    </row>
    <row r="797" spans="6:7" s="1" customFormat="1" x14ac:dyDescent="0.2">
      <c r="F797" s="5"/>
      <c r="G797" s="5"/>
    </row>
    <row r="798" spans="6:7" s="1" customFormat="1" x14ac:dyDescent="0.2">
      <c r="F798" s="5"/>
      <c r="G798" s="5"/>
    </row>
    <row r="799" spans="6:7" s="1" customFormat="1" x14ac:dyDescent="0.2">
      <c r="F799" s="5"/>
      <c r="G799" s="5"/>
    </row>
    <row r="800" spans="6:7" s="1" customFormat="1" x14ac:dyDescent="0.2">
      <c r="F800" s="5"/>
      <c r="G800" s="5"/>
    </row>
    <row r="801" spans="6:7" s="1" customFormat="1" x14ac:dyDescent="0.2">
      <c r="F801" s="5"/>
      <c r="G801" s="5"/>
    </row>
    <row r="802" spans="6:7" s="1" customFormat="1" x14ac:dyDescent="0.2">
      <c r="F802" s="5"/>
      <c r="G802" s="5"/>
    </row>
    <row r="803" spans="6:7" s="1" customFormat="1" x14ac:dyDescent="0.2">
      <c r="F803" s="5"/>
      <c r="G803" s="5"/>
    </row>
    <row r="804" spans="6:7" s="1" customFormat="1" x14ac:dyDescent="0.2">
      <c r="F804" s="5"/>
      <c r="G804" s="5"/>
    </row>
    <row r="805" spans="6:7" s="1" customFormat="1" x14ac:dyDescent="0.2">
      <c r="F805" s="5"/>
      <c r="G805" s="5"/>
    </row>
    <row r="806" spans="6:7" s="1" customFormat="1" x14ac:dyDescent="0.2">
      <c r="F806" s="5"/>
      <c r="G806" s="5"/>
    </row>
    <row r="807" spans="6:7" s="1" customFormat="1" x14ac:dyDescent="0.2">
      <c r="F807" s="5"/>
      <c r="G807" s="5"/>
    </row>
    <row r="808" spans="6:7" s="1" customFormat="1" x14ac:dyDescent="0.2">
      <c r="F808" s="5"/>
      <c r="G808" s="5"/>
    </row>
    <row r="809" spans="6:7" s="1" customFormat="1" x14ac:dyDescent="0.2">
      <c r="F809" s="5"/>
      <c r="G809" s="5"/>
    </row>
    <row r="810" spans="6:7" s="1" customFormat="1" x14ac:dyDescent="0.2">
      <c r="F810" s="5"/>
      <c r="G810" s="5"/>
    </row>
    <row r="811" spans="6:7" s="1" customFormat="1" x14ac:dyDescent="0.2">
      <c r="F811" s="5"/>
      <c r="G811" s="5"/>
    </row>
    <row r="812" spans="6:7" s="1" customFormat="1" x14ac:dyDescent="0.2">
      <c r="F812" s="5"/>
      <c r="G812" s="5"/>
    </row>
    <row r="813" spans="6:7" s="1" customFormat="1" x14ac:dyDescent="0.2">
      <c r="F813" s="5"/>
      <c r="G813" s="5"/>
    </row>
    <row r="814" spans="6:7" s="1" customFormat="1" x14ac:dyDescent="0.2">
      <c r="F814" s="5"/>
      <c r="G814" s="5"/>
    </row>
    <row r="815" spans="6:7" s="1" customFormat="1" x14ac:dyDescent="0.2">
      <c r="F815" s="5"/>
      <c r="G815" s="5"/>
    </row>
    <row r="816" spans="6:7" s="1" customFormat="1" x14ac:dyDescent="0.2">
      <c r="F816" s="5"/>
      <c r="G816" s="5"/>
    </row>
    <row r="817" spans="6:7" s="1" customFormat="1" x14ac:dyDescent="0.2">
      <c r="F817" s="5"/>
      <c r="G817" s="5"/>
    </row>
    <row r="818" spans="6:7" s="1" customFormat="1" x14ac:dyDescent="0.2">
      <c r="F818" s="5"/>
      <c r="G818" s="5"/>
    </row>
    <row r="819" spans="6:7" s="1" customFormat="1" x14ac:dyDescent="0.2">
      <c r="F819" s="5"/>
      <c r="G819" s="5"/>
    </row>
    <row r="820" spans="6:7" s="1" customFormat="1" x14ac:dyDescent="0.2">
      <c r="F820" s="5"/>
      <c r="G820" s="5"/>
    </row>
    <row r="821" spans="6:7" s="1" customFormat="1" x14ac:dyDescent="0.2">
      <c r="F821" s="5"/>
      <c r="G821" s="5"/>
    </row>
    <row r="822" spans="6:7" s="1" customFormat="1" x14ac:dyDescent="0.2">
      <c r="F822" s="5"/>
      <c r="G822" s="5"/>
    </row>
    <row r="823" spans="6:7" s="1" customFormat="1" x14ac:dyDescent="0.2">
      <c r="F823" s="5"/>
      <c r="G823" s="5"/>
    </row>
    <row r="824" spans="6:7" s="1" customFormat="1" x14ac:dyDescent="0.2">
      <c r="F824" s="5"/>
      <c r="G824" s="5"/>
    </row>
    <row r="825" spans="6:7" s="1" customFormat="1" x14ac:dyDescent="0.2">
      <c r="F825" s="5"/>
      <c r="G825" s="5"/>
    </row>
    <row r="826" spans="6:7" s="1" customFormat="1" x14ac:dyDescent="0.2">
      <c r="F826" s="5"/>
      <c r="G826" s="5"/>
    </row>
    <row r="827" spans="6:7" s="1" customFormat="1" x14ac:dyDescent="0.2">
      <c r="F827" s="5"/>
      <c r="G827" s="5"/>
    </row>
    <row r="828" spans="6:7" s="1" customFormat="1" x14ac:dyDescent="0.2">
      <c r="F828" s="5"/>
      <c r="G828" s="5"/>
    </row>
    <row r="829" spans="6:7" s="1" customFormat="1" x14ac:dyDescent="0.2">
      <c r="F829" s="5"/>
      <c r="G829" s="5"/>
    </row>
    <row r="830" spans="6:7" s="1" customFormat="1" x14ac:dyDescent="0.2">
      <c r="F830" s="5"/>
      <c r="G830" s="5"/>
    </row>
    <row r="831" spans="6:7" s="1" customFormat="1" x14ac:dyDescent="0.2">
      <c r="F831" s="5"/>
      <c r="G831" s="5"/>
    </row>
    <row r="832" spans="6:7" s="1" customFormat="1" x14ac:dyDescent="0.2">
      <c r="F832" s="5"/>
      <c r="G832" s="5"/>
    </row>
    <row r="833" spans="6:7" s="1" customFormat="1" x14ac:dyDescent="0.2">
      <c r="F833" s="5"/>
      <c r="G833" s="5"/>
    </row>
    <row r="834" spans="6:7" s="1" customFormat="1" x14ac:dyDescent="0.2">
      <c r="F834" s="5"/>
      <c r="G834" s="5"/>
    </row>
    <row r="835" spans="6:7" s="1" customFormat="1" x14ac:dyDescent="0.2">
      <c r="F835" s="5"/>
      <c r="G835" s="5"/>
    </row>
    <row r="836" spans="6:7" s="1" customFormat="1" x14ac:dyDescent="0.2">
      <c r="F836" s="5"/>
      <c r="G836" s="5"/>
    </row>
    <row r="837" spans="6:7" s="1" customFormat="1" x14ac:dyDescent="0.2">
      <c r="F837" s="5"/>
      <c r="G837" s="5"/>
    </row>
    <row r="838" spans="6:7" s="1" customFormat="1" x14ac:dyDescent="0.2">
      <c r="F838" s="5"/>
      <c r="G838" s="5"/>
    </row>
    <row r="839" spans="6:7" s="1" customFormat="1" x14ac:dyDescent="0.2">
      <c r="F839" s="5"/>
      <c r="G839" s="5"/>
    </row>
    <row r="840" spans="6:7" s="1" customFormat="1" x14ac:dyDescent="0.2">
      <c r="F840" s="5"/>
      <c r="G840" s="5"/>
    </row>
    <row r="841" spans="6:7" s="1" customFormat="1" x14ac:dyDescent="0.2">
      <c r="F841" s="5"/>
      <c r="G841" s="5"/>
    </row>
    <row r="842" spans="6:7" s="1" customFormat="1" x14ac:dyDescent="0.2">
      <c r="F842" s="5"/>
      <c r="G842" s="5"/>
    </row>
    <row r="843" spans="6:7" s="1" customFormat="1" x14ac:dyDescent="0.2">
      <c r="F843" s="5"/>
      <c r="G843" s="5"/>
    </row>
    <row r="844" spans="6:7" s="1" customFormat="1" x14ac:dyDescent="0.2">
      <c r="F844" s="5"/>
      <c r="G844" s="5"/>
    </row>
    <row r="845" spans="6:7" s="1" customFormat="1" x14ac:dyDescent="0.2">
      <c r="F845" s="5"/>
      <c r="G845" s="5"/>
    </row>
    <row r="846" spans="6:7" s="1" customFormat="1" x14ac:dyDescent="0.2">
      <c r="F846" s="5"/>
      <c r="G846" s="5"/>
    </row>
    <row r="847" spans="6:7" s="1" customFormat="1" x14ac:dyDescent="0.2">
      <c r="F847" s="5"/>
      <c r="G847" s="5"/>
    </row>
    <row r="848" spans="6:7" s="1" customFormat="1" x14ac:dyDescent="0.2">
      <c r="F848" s="5"/>
      <c r="G848" s="5"/>
    </row>
    <row r="849" spans="6:7" s="1" customFormat="1" x14ac:dyDescent="0.2">
      <c r="F849" s="5"/>
      <c r="G849" s="5"/>
    </row>
    <row r="850" spans="6:7" s="1" customFormat="1" x14ac:dyDescent="0.2">
      <c r="F850" s="5"/>
      <c r="G850" s="5"/>
    </row>
    <row r="851" spans="6:7" s="1" customFormat="1" x14ac:dyDescent="0.2">
      <c r="F851" s="5"/>
      <c r="G851" s="5"/>
    </row>
    <row r="852" spans="6:7" s="1" customFormat="1" x14ac:dyDescent="0.2">
      <c r="F852" s="5"/>
      <c r="G852" s="5"/>
    </row>
    <row r="853" spans="6:7" s="1" customFormat="1" x14ac:dyDescent="0.2">
      <c r="F853" s="5"/>
      <c r="G853" s="5"/>
    </row>
    <row r="854" spans="6:7" s="1" customFormat="1" x14ac:dyDescent="0.2">
      <c r="F854" s="5"/>
      <c r="G854" s="5"/>
    </row>
    <row r="855" spans="6:7" s="1" customFormat="1" x14ac:dyDescent="0.2">
      <c r="F855" s="5"/>
      <c r="G855" s="5"/>
    </row>
    <row r="856" spans="6:7" s="1" customFormat="1" x14ac:dyDescent="0.2">
      <c r="F856" s="5"/>
      <c r="G856" s="5"/>
    </row>
    <row r="857" spans="6:7" s="1" customFormat="1" x14ac:dyDescent="0.2">
      <c r="F857" s="5"/>
      <c r="G857" s="5"/>
    </row>
    <row r="858" spans="6:7" s="1" customFormat="1" x14ac:dyDescent="0.2">
      <c r="F858" s="5"/>
      <c r="G858" s="5"/>
    </row>
    <row r="859" spans="6:7" s="1" customFormat="1" x14ac:dyDescent="0.2">
      <c r="F859" s="5"/>
      <c r="G859" s="5"/>
    </row>
    <row r="860" spans="6:7" s="1" customFormat="1" x14ac:dyDescent="0.2">
      <c r="F860" s="5"/>
      <c r="G860" s="5"/>
    </row>
    <row r="861" spans="6:7" s="1" customFormat="1" x14ac:dyDescent="0.2">
      <c r="F861" s="5"/>
      <c r="G861" s="5"/>
    </row>
    <row r="862" spans="6:7" s="1" customFormat="1" x14ac:dyDescent="0.2">
      <c r="F862" s="5"/>
      <c r="G862" s="5"/>
    </row>
    <row r="863" spans="6:7" s="1" customFormat="1" x14ac:dyDescent="0.2">
      <c r="F863" s="5"/>
      <c r="G863" s="5"/>
    </row>
    <row r="864" spans="6:7" s="1" customFormat="1" x14ac:dyDescent="0.2">
      <c r="F864" s="5"/>
      <c r="G864" s="5"/>
    </row>
    <row r="865" spans="6:7" s="1" customFormat="1" x14ac:dyDescent="0.2">
      <c r="F865" s="5"/>
      <c r="G865" s="5"/>
    </row>
    <row r="866" spans="6:7" s="1" customFormat="1" x14ac:dyDescent="0.2">
      <c r="F866" s="5"/>
      <c r="G866" s="5"/>
    </row>
    <row r="867" spans="6:7" s="1" customFormat="1" x14ac:dyDescent="0.2">
      <c r="F867" s="5"/>
      <c r="G867" s="5"/>
    </row>
    <row r="868" spans="6:7" s="1" customFormat="1" x14ac:dyDescent="0.2">
      <c r="F868" s="5"/>
      <c r="G868" s="5"/>
    </row>
    <row r="869" spans="6:7" s="1" customFormat="1" x14ac:dyDescent="0.2">
      <c r="F869" s="5"/>
      <c r="G869" s="5"/>
    </row>
    <row r="870" spans="6:7" s="1" customFormat="1" x14ac:dyDescent="0.2">
      <c r="F870" s="5"/>
      <c r="G870" s="5"/>
    </row>
    <row r="871" spans="6:7" s="1" customFormat="1" x14ac:dyDescent="0.2">
      <c r="F871" s="5"/>
      <c r="G871" s="5"/>
    </row>
    <row r="872" spans="6:7" s="1" customFormat="1" x14ac:dyDescent="0.2">
      <c r="F872" s="5"/>
      <c r="G872" s="5"/>
    </row>
    <row r="873" spans="6:7" s="1" customFormat="1" x14ac:dyDescent="0.2">
      <c r="F873" s="5"/>
      <c r="G873" s="5"/>
    </row>
    <row r="874" spans="6:7" s="1" customFormat="1" x14ac:dyDescent="0.2">
      <c r="F874" s="5"/>
      <c r="G874" s="5"/>
    </row>
    <row r="875" spans="6:7" s="1" customFormat="1" x14ac:dyDescent="0.2">
      <c r="F875" s="5"/>
      <c r="G875" s="5"/>
    </row>
    <row r="876" spans="6:7" s="1" customFormat="1" x14ac:dyDescent="0.2">
      <c r="F876" s="5"/>
      <c r="G876" s="5"/>
    </row>
    <row r="877" spans="6:7" s="1" customFormat="1" x14ac:dyDescent="0.2">
      <c r="F877" s="5"/>
      <c r="G877" s="5"/>
    </row>
    <row r="878" spans="6:7" s="1" customFormat="1" x14ac:dyDescent="0.2">
      <c r="F878" s="5"/>
      <c r="G878" s="5"/>
    </row>
    <row r="879" spans="6:7" s="1" customFormat="1" x14ac:dyDescent="0.2">
      <c r="F879" s="5"/>
      <c r="G879" s="5"/>
    </row>
    <row r="880" spans="6:7" s="1" customFormat="1" x14ac:dyDescent="0.2">
      <c r="F880" s="5"/>
      <c r="G880" s="5"/>
    </row>
    <row r="881" spans="6:7" s="1" customFormat="1" x14ac:dyDescent="0.2">
      <c r="F881" s="5"/>
      <c r="G881" s="5"/>
    </row>
    <row r="882" spans="6:7" s="1" customFormat="1" x14ac:dyDescent="0.2">
      <c r="F882" s="5"/>
      <c r="G882" s="5"/>
    </row>
    <row r="883" spans="6:7" s="1" customFormat="1" x14ac:dyDescent="0.2">
      <c r="F883" s="5"/>
      <c r="G883" s="5"/>
    </row>
    <row r="884" spans="6:7" s="1" customFormat="1" x14ac:dyDescent="0.2">
      <c r="F884" s="5"/>
      <c r="G884" s="5"/>
    </row>
    <row r="885" spans="6:7" s="1" customFormat="1" x14ac:dyDescent="0.2">
      <c r="F885" s="5"/>
      <c r="G885" s="5"/>
    </row>
    <row r="886" spans="6:7" s="1" customFormat="1" x14ac:dyDescent="0.2">
      <c r="F886" s="5"/>
      <c r="G886" s="5"/>
    </row>
    <row r="887" spans="6:7" s="1" customFormat="1" x14ac:dyDescent="0.2">
      <c r="F887" s="5"/>
      <c r="G887" s="5"/>
    </row>
    <row r="888" spans="6:7" s="1" customFormat="1" x14ac:dyDescent="0.2">
      <c r="F888" s="5"/>
      <c r="G888" s="5"/>
    </row>
    <row r="889" spans="6:7" s="1" customFormat="1" x14ac:dyDescent="0.2">
      <c r="F889" s="5"/>
      <c r="G889" s="5"/>
    </row>
    <row r="890" spans="6:7" s="1" customFormat="1" x14ac:dyDescent="0.2">
      <c r="F890" s="5"/>
      <c r="G890" s="5"/>
    </row>
    <row r="891" spans="6:7" s="1" customFormat="1" x14ac:dyDescent="0.2">
      <c r="F891" s="5"/>
      <c r="G891" s="5"/>
    </row>
    <row r="892" spans="6:7" s="1" customFormat="1" x14ac:dyDescent="0.2">
      <c r="F892" s="5"/>
      <c r="G892" s="5"/>
    </row>
    <row r="893" spans="6:7" s="1" customFormat="1" x14ac:dyDescent="0.2">
      <c r="F893" s="5"/>
      <c r="G893" s="5"/>
    </row>
    <row r="894" spans="6:7" s="1" customFormat="1" x14ac:dyDescent="0.2">
      <c r="F894" s="5"/>
      <c r="G894" s="5"/>
    </row>
    <row r="895" spans="6:7" s="1" customFormat="1" x14ac:dyDescent="0.2">
      <c r="F895" s="5"/>
      <c r="G895" s="5"/>
    </row>
    <row r="896" spans="6:7" s="1" customFormat="1" x14ac:dyDescent="0.2">
      <c r="F896" s="5"/>
      <c r="G896" s="5"/>
    </row>
    <row r="897" spans="6:7" s="1" customFormat="1" x14ac:dyDescent="0.2">
      <c r="F897" s="5"/>
      <c r="G897" s="5"/>
    </row>
    <row r="898" spans="6:7" s="1" customFormat="1" x14ac:dyDescent="0.2">
      <c r="F898" s="5"/>
      <c r="G898" s="5"/>
    </row>
    <row r="899" spans="6:7" s="1" customFormat="1" x14ac:dyDescent="0.2">
      <c r="F899" s="5"/>
      <c r="G899" s="5"/>
    </row>
    <row r="900" spans="6:7" s="1" customFormat="1" x14ac:dyDescent="0.2">
      <c r="F900" s="5"/>
      <c r="G900" s="5"/>
    </row>
    <row r="901" spans="6:7" s="1" customFormat="1" x14ac:dyDescent="0.2">
      <c r="F901" s="5"/>
      <c r="G901" s="5"/>
    </row>
    <row r="902" spans="6:7" s="1" customFormat="1" x14ac:dyDescent="0.2">
      <c r="F902" s="5"/>
      <c r="G902" s="5"/>
    </row>
    <row r="903" spans="6:7" s="1" customFormat="1" x14ac:dyDescent="0.2">
      <c r="F903" s="5"/>
      <c r="G903" s="5"/>
    </row>
    <row r="904" spans="6:7" s="1" customFormat="1" x14ac:dyDescent="0.2">
      <c r="F904" s="5"/>
      <c r="G904" s="5"/>
    </row>
    <row r="905" spans="6:7" s="1" customFormat="1" x14ac:dyDescent="0.2">
      <c r="F905" s="5"/>
      <c r="G905" s="5"/>
    </row>
    <row r="906" spans="6:7" s="1" customFormat="1" x14ac:dyDescent="0.2">
      <c r="F906" s="5"/>
      <c r="G906" s="5"/>
    </row>
    <row r="907" spans="6:7" s="1" customFormat="1" x14ac:dyDescent="0.2">
      <c r="F907" s="5"/>
      <c r="G907" s="5"/>
    </row>
    <row r="908" spans="6:7" s="1" customFormat="1" x14ac:dyDescent="0.2">
      <c r="F908" s="5"/>
      <c r="G908" s="5"/>
    </row>
    <row r="909" spans="6:7" s="1" customFormat="1" x14ac:dyDescent="0.2">
      <c r="F909" s="5"/>
      <c r="G909" s="5"/>
    </row>
    <row r="910" spans="6:7" s="1" customFormat="1" x14ac:dyDescent="0.2">
      <c r="F910" s="5"/>
      <c r="G910" s="5"/>
    </row>
    <row r="911" spans="6:7" s="1" customFormat="1" x14ac:dyDescent="0.2">
      <c r="F911" s="5"/>
      <c r="G911" s="5"/>
    </row>
    <row r="912" spans="6:7" s="1" customFormat="1" x14ac:dyDescent="0.2">
      <c r="F912" s="5"/>
      <c r="G912" s="5"/>
    </row>
    <row r="913" spans="6:7" s="1" customFormat="1" x14ac:dyDescent="0.2">
      <c r="F913" s="5"/>
      <c r="G913" s="5"/>
    </row>
    <row r="914" spans="6:7" s="1" customFormat="1" x14ac:dyDescent="0.2">
      <c r="F914" s="5"/>
      <c r="G914" s="5"/>
    </row>
    <row r="915" spans="6:7" s="1" customFormat="1" x14ac:dyDescent="0.2">
      <c r="F915" s="5"/>
      <c r="G915" s="5"/>
    </row>
    <row r="916" spans="6:7" s="1" customFormat="1" x14ac:dyDescent="0.2">
      <c r="F916" s="5"/>
      <c r="G916" s="5"/>
    </row>
    <row r="917" spans="6:7" s="1" customFormat="1" x14ac:dyDescent="0.2">
      <c r="F917" s="5"/>
      <c r="G917" s="5"/>
    </row>
    <row r="918" spans="6:7" s="1" customFormat="1" x14ac:dyDescent="0.2">
      <c r="F918" s="5"/>
      <c r="G918" s="5"/>
    </row>
    <row r="919" spans="6:7" s="1" customFormat="1" x14ac:dyDescent="0.2">
      <c r="F919" s="5"/>
      <c r="G919" s="5"/>
    </row>
    <row r="920" spans="6:7" s="1" customFormat="1" x14ac:dyDescent="0.2">
      <c r="F920" s="5"/>
      <c r="G920" s="5"/>
    </row>
    <row r="921" spans="6:7" s="1" customFormat="1" x14ac:dyDescent="0.2">
      <c r="F921" s="5"/>
      <c r="G921" s="5"/>
    </row>
    <row r="922" spans="6:7" s="1" customFormat="1" x14ac:dyDescent="0.2">
      <c r="F922" s="5"/>
      <c r="G922" s="5"/>
    </row>
    <row r="923" spans="6:7" s="1" customFormat="1" x14ac:dyDescent="0.2">
      <c r="F923" s="5"/>
      <c r="G923" s="5"/>
    </row>
    <row r="924" spans="6:7" s="1" customFormat="1" x14ac:dyDescent="0.2">
      <c r="F924" s="5"/>
      <c r="G924" s="5"/>
    </row>
    <row r="925" spans="6:7" s="1" customFormat="1" x14ac:dyDescent="0.2">
      <c r="F925" s="5"/>
      <c r="G925" s="5"/>
    </row>
    <row r="926" spans="6:7" s="1" customFormat="1" x14ac:dyDescent="0.2">
      <c r="F926" s="5"/>
      <c r="G926" s="5"/>
    </row>
    <row r="927" spans="6:7" s="1" customFormat="1" x14ac:dyDescent="0.2">
      <c r="F927" s="5"/>
      <c r="G927" s="5"/>
    </row>
    <row r="928" spans="6:7" s="1" customFormat="1" x14ac:dyDescent="0.2">
      <c r="F928" s="5"/>
      <c r="G928" s="5"/>
    </row>
    <row r="929" spans="6:7" s="1" customFormat="1" x14ac:dyDescent="0.2">
      <c r="F929" s="5"/>
      <c r="G929" s="5"/>
    </row>
    <row r="930" spans="6:7" s="1" customFormat="1" x14ac:dyDescent="0.2">
      <c r="F930" s="5"/>
      <c r="G930" s="5"/>
    </row>
    <row r="931" spans="6:7" s="1" customFormat="1" x14ac:dyDescent="0.2">
      <c r="F931" s="5"/>
      <c r="G931" s="5"/>
    </row>
    <row r="932" spans="6:7" s="1" customFormat="1" x14ac:dyDescent="0.2">
      <c r="F932" s="5"/>
      <c r="G932" s="5"/>
    </row>
    <row r="933" spans="6:7" s="1" customFormat="1" x14ac:dyDescent="0.2">
      <c r="F933" s="5"/>
      <c r="G933" s="5"/>
    </row>
    <row r="934" spans="6:7" s="1" customFormat="1" x14ac:dyDescent="0.2">
      <c r="F934" s="5"/>
      <c r="G934" s="5"/>
    </row>
    <row r="935" spans="6:7" s="1" customFormat="1" x14ac:dyDescent="0.2">
      <c r="F935" s="5"/>
      <c r="G935" s="5"/>
    </row>
    <row r="936" spans="6:7" s="1" customFormat="1" x14ac:dyDescent="0.2">
      <c r="F936" s="5"/>
      <c r="G936" s="5"/>
    </row>
    <row r="937" spans="6:7" s="1" customFormat="1" x14ac:dyDescent="0.2">
      <c r="F937" s="5"/>
      <c r="G937" s="5"/>
    </row>
    <row r="938" spans="6:7" s="1" customFormat="1" x14ac:dyDescent="0.2">
      <c r="F938" s="5"/>
      <c r="G938" s="5"/>
    </row>
    <row r="939" spans="6:7" s="1" customFormat="1" x14ac:dyDescent="0.2">
      <c r="F939" s="5"/>
      <c r="G939" s="5"/>
    </row>
    <row r="940" spans="6:7" s="1" customFormat="1" x14ac:dyDescent="0.2">
      <c r="F940" s="5"/>
      <c r="G940" s="5"/>
    </row>
    <row r="941" spans="6:7" s="1" customFormat="1" x14ac:dyDescent="0.2">
      <c r="F941" s="5"/>
      <c r="G941" s="5"/>
    </row>
    <row r="942" spans="6:7" s="1" customFormat="1" x14ac:dyDescent="0.2">
      <c r="F942" s="5"/>
      <c r="G942" s="5"/>
    </row>
    <row r="943" spans="6:7" s="1" customFormat="1" x14ac:dyDescent="0.2">
      <c r="F943" s="5"/>
      <c r="G943" s="5"/>
    </row>
    <row r="944" spans="6:7" s="1" customFormat="1" x14ac:dyDescent="0.2">
      <c r="F944" s="5"/>
      <c r="G944" s="5"/>
    </row>
    <row r="945" spans="6:7" s="1" customFormat="1" x14ac:dyDescent="0.2">
      <c r="F945" s="5"/>
      <c r="G945" s="5"/>
    </row>
    <row r="946" spans="6:7" s="1" customFormat="1" x14ac:dyDescent="0.2">
      <c r="F946" s="5"/>
      <c r="G946" s="5"/>
    </row>
    <row r="947" spans="6:7" s="1" customFormat="1" x14ac:dyDescent="0.2">
      <c r="F947" s="5"/>
      <c r="G947" s="5"/>
    </row>
    <row r="948" spans="6:7" s="1" customFormat="1" x14ac:dyDescent="0.2">
      <c r="F948" s="5"/>
      <c r="G948" s="5"/>
    </row>
    <row r="949" spans="6:7" s="1" customFormat="1" x14ac:dyDescent="0.2">
      <c r="F949" s="5"/>
      <c r="G949" s="5"/>
    </row>
    <row r="950" spans="6:7" s="1" customFormat="1" x14ac:dyDescent="0.2">
      <c r="F950" s="5"/>
      <c r="G950" s="5"/>
    </row>
    <row r="951" spans="6:7" s="1" customFormat="1" x14ac:dyDescent="0.2">
      <c r="F951" s="5"/>
      <c r="G951" s="5"/>
    </row>
    <row r="952" spans="6:7" s="1" customFormat="1" x14ac:dyDescent="0.2">
      <c r="F952" s="5"/>
      <c r="G952" s="5"/>
    </row>
    <row r="953" spans="6:7" s="1" customFormat="1" x14ac:dyDescent="0.2">
      <c r="F953" s="5"/>
      <c r="G953" s="5"/>
    </row>
    <row r="954" spans="6:7" s="1" customFormat="1" x14ac:dyDescent="0.2">
      <c r="F954" s="5"/>
      <c r="G954" s="5"/>
    </row>
    <row r="955" spans="6:7" s="1" customFormat="1" x14ac:dyDescent="0.2">
      <c r="F955" s="5"/>
      <c r="G955" s="5"/>
    </row>
    <row r="956" spans="6:7" s="1" customFormat="1" x14ac:dyDescent="0.2">
      <c r="F956" s="5"/>
      <c r="G956" s="5"/>
    </row>
    <row r="957" spans="6:7" s="1" customFormat="1" x14ac:dyDescent="0.2">
      <c r="F957" s="5"/>
      <c r="G957" s="5"/>
    </row>
    <row r="958" spans="6:7" s="1" customFormat="1" x14ac:dyDescent="0.2">
      <c r="F958" s="5"/>
      <c r="G958" s="5"/>
    </row>
    <row r="959" spans="6:7" s="1" customFormat="1" x14ac:dyDescent="0.2">
      <c r="F959" s="5"/>
      <c r="G959" s="5"/>
    </row>
    <row r="960" spans="6:7" s="1" customFormat="1" x14ac:dyDescent="0.2">
      <c r="F960" s="5"/>
      <c r="G960" s="5"/>
    </row>
    <row r="961" spans="6:7" s="1" customFormat="1" x14ac:dyDescent="0.2">
      <c r="F961" s="5"/>
      <c r="G961" s="5"/>
    </row>
    <row r="962" spans="6:7" s="1" customFormat="1" x14ac:dyDescent="0.2">
      <c r="F962" s="5"/>
      <c r="G962" s="5"/>
    </row>
    <row r="963" spans="6:7" s="1" customFormat="1" x14ac:dyDescent="0.2">
      <c r="F963" s="5"/>
      <c r="G963" s="5"/>
    </row>
    <row r="964" spans="6:7" s="1" customFormat="1" x14ac:dyDescent="0.2">
      <c r="F964" s="5"/>
      <c r="G964" s="5"/>
    </row>
    <row r="965" spans="6:7" s="1" customFormat="1" x14ac:dyDescent="0.2">
      <c r="F965" s="5"/>
      <c r="G965" s="5"/>
    </row>
    <row r="966" spans="6:7" s="1" customFormat="1" x14ac:dyDescent="0.2">
      <c r="F966" s="5"/>
      <c r="G966" s="5"/>
    </row>
    <row r="967" spans="6:7" s="1" customFormat="1" x14ac:dyDescent="0.2">
      <c r="F967" s="5"/>
      <c r="G967" s="5"/>
    </row>
    <row r="968" spans="6:7" s="1" customFormat="1" x14ac:dyDescent="0.2">
      <c r="F968" s="5"/>
      <c r="G968" s="5"/>
    </row>
    <row r="969" spans="6:7" s="1" customFormat="1" x14ac:dyDescent="0.2">
      <c r="F969" s="5"/>
      <c r="G969" s="5"/>
    </row>
    <row r="970" spans="6:7" s="1" customFormat="1" x14ac:dyDescent="0.2">
      <c r="F970" s="5"/>
      <c r="G970" s="5"/>
    </row>
    <row r="971" spans="6:7" s="1" customFormat="1" x14ac:dyDescent="0.2">
      <c r="F971" s="5"/>
      <c r="G971" s="5"/>
    </row>
    <row r="972" spans="6:7" s="1" customFormat="1" x14ac:dyDescent="0.2">
      <c r="F972" s="5"/>
      <c r="G972" s="5"/>
    </row>
    <row r="973" spans="6:7" s="1" customFormat="1" x14ac:dyDescent="0.2">
      <c r="F973" s="5"/>
      <c r="G973" s="5"/>
    </row>
    <row r="974" spans="6:7" s="1" customFormat="1" x14ac:dyDescent="0.2">
      <c r="F974" s="5"/>
      <c r="G974" s="5"/>
    </row>
    <row r="975" spans="6:7" s="1" customFormat="1" x14ac:dyDescent="0.2">
      <c r="F975" s="5"/>
      <c r="G975" s="5"/>
    </row>
    <row r="976" spans="6:7" s="1" customFormat="1" x14ac:dyDescent="0.2">
      <c r="F976" s="5"/>
      <c r="G976" s="5"/>
    </row>
    <row r="977" spans="6:7" s="1" customFormat="1" x14ac:dyDescent="0.2">
      <c r="F977" s="5"/>
      <c r="G977" s="5"/>
    </row>
    <row r="978" spans="6:7" s="1" customFormat="1" x14ac:dyDescent="0.2">
      <c r="F978" s="5"/>
      <c r="G978" s="5"/>
    </row>
    <row r="979" spans="6:7" s="1" customFormat="1" x14ac:dyDescent="0.2">
      <c r="F979" s="5"/>
      <c r="G979" s="5"/>
    </row>
    <row r="980" spans="6:7" s="1" customFormat="1" x14ac:dyDescent="0.2">
      <c r="F980" s="5"/>
      <c r="G980" s="5"/>
    </row>
    <row r="981" spans="6:7" s="1" customFormat="1" x14ac:dyDescent="0.2">
      <c r="F981" s="5"/>
      <c r="G981" s="5"/>
    </row>
    <row r="982" spans="6:7" s="1" customFormat="1" x14ac:dyDescent="0.2">
      <c r="F982" s="5"/>
      <c r="G982" s="5"/>
    </row>
    <row r="983" spans="6:7" s="1" customFormat="1" x14ac:dyDescent="0.2">
      <c r="F983" s="5"/>
      <c r="G983" s="5"/>
    </row>
    <row r="984" spans="6:7" s="1" customFormat="1" x14ac:dyDescent="0.2">
      <c r="F984" s="5"/>
      <c r="G984" s="5"/>
    </row>
    <row r="985" spans="6:7" s="1" customFormat="1" x14ac:dyDescent="0.2">
      <c r="F985" s="5"/>
      <c r="G985" s="5"/>
    </row>
    <row r="986" spans="6:7" s="1" customFormat="1" x14ac:dyDescent="0.2">
      <c r="F986" s="5"/>
      <c r="G986" s="5"/>
    </row>
    <row r="987" spans="6:7" s="1" customFormat="1" x14ac:dyDescent="0.2">
      <c r="F987" s="5"/>
      <c r="G987" s="5"/>
    </row>
    <row r="988" spans="6:7" s="1" customFormat="1" x14ac:dyDescent="0.2">
      <c r="F988" s="5"/>
      <c r="G988" s="5"/>
    </row>
    <row r="989" spans="6:7" s="1" customFormat="1" x14ac:dyDescent="0.2">
      <c r="F989" s="5"/>
      <c r="G989" s="5"/>
    </row>
    <row r="990" spans="6:7" s="1" customFormat="1" x14ac:dyDescent="0.2">
      <c r="F990" s="5"/>
      <c r="G990" s="5"/>
    </row>
    <row r="991" spans="6:7" s="1" customFormat="1" x14ac:dyDescent="0.2">
      <c r="F991" s="5"/>
      <c r="G991" s="5"/>
    </row>
    <row r="992" spans="6:7" s="1" customFormat="1" x14ac:dyDescent="0.2">
      <c r="F992" s="5"/>
      <c r="G992" s="5"/>
    </row>
    <row r="993" spans="6:7" s="1" customFormat="1" x14ac:dyDescent="0.2">
      <c r="F993" s="5"/>
      <c r="G993" s="5"/>
    </row>
    <row r="994" spans="6:7" s="1" customFormat="1" x14ac:dyDescent="0.2">
      <c r="F994" s="5"/>
      <c r="G994" s="5"/>
    </row>
    <row r="995" spans="6:7" s="1" customFormat="1" x14ac:dyDescent="0.2">
      <c r="F995" s="5"/>
      <c r="G995" s="5"/>
    </row>
    <row r="996" spans="6:7" s="1" customFormat="1" x14ac:dyDescent="0.2">
      <c r="F996" s="5"/>
      <c r="G996" s="5"/>
    </row>
    <row r="997" spans="6:7" s="1" customFormat="1" x14ac:dyDescent="0.2">
      <c r="F997" s="5"/>
      <c r="G997" s="5"/>
    </row>
    <row r="998" spans="6:7" s="1" customFormat="1" x14ac:dyDescent="0.2">
      <c r="F998" s="5"/>
      <c r="G998" s="5"/>
    </row>
    <row r="999" spans="6:7" s="1" customFormat="1" x14ac:dyDescent="0.2">
      <c r="F999" s="5"/>
      <c r="G999" s="5"/>
    </row>
    <row r="1000" spans="6:7" s="1" customFormat="1" x14ac:dyDescent="0.2">
      <c r="F1000" s="5"/>
      <c r="G1000" s="5"/>
    </row>
    <row r="1001" spans="6:7" s="1" customFormat="1" x14ac:dyDescent="0.2">
      <c r="F1001" s="5"/>
      <c r="G1001" s="5"/>
    </row>
    <row r="1002" spans="6:7" s="1" customFormat="1" x14ac:dyDescent="0.2">
      <c r="F1002" s="5"/>
      <c r="G1002" s="5"/>
    </row>
    <row r="1003" spans="6:7" s="1" customFormat="1" x14ac:dyDescent="0.2">
      <c r="F1003" s="5"/>
      <c r="G1003" s="5"/>
    </row>
    <row r="1004" spans="6:7" s="1" customFormat="1" x14ac:dyDescent="0.2">
      <c r="F1004" s="5"/>
      <c r="G1004" s="5"/>
    </row>
    <row r="1005" spans="6:7" s="1" customFormat="1" x14ac:dyDescent="0.2">
      <c r="F1005" s="5"/>
      <c r="G1005" s="5"/>
    </row>
    <row r="1006" spans="6:7" s="1" customFormat="1" x14ac:dyDescent="0.2">
      <c r="F1006" s="5"/>
      <c r="G1006" s="5"/>
    </row>
    <row r="1007" spans="6:7" s="1" customFormat="1" x14ac:dyDescent="0.2">
      <c r="F1007" s="5"/>
      <c r="G1007" s="5"/>
    </row>
    <row r="1008" spans="6:7" s="1" customFormat="1" x14ac:dyDescent="0.2">
      <c r="F1008" s="5"/>
      <c r="G1008" s="5"/>
    </row>
    <row r="1009" spans="6:7" s="1" customFormat="1" x14ac:dyDescent="0.2">
      <c r="F1009" s="5"/>
      <c r="G1009" s="5"/>
    </row>
    <row r="1010" spans="6:7" s="1" customFormat="1" x14ac:dyDescent="0.2">
      <c r="F1010" s="5"/>
      <c r="G1010" s="5"/>
    </row>
    <row r="1011" spans="6:7" s="1" customFormat="1" x14ac:dyDescent="0.2">
      <c r="F1011" s="5"/>
      <c r="G1011" s="5"/>
    </row>
    <row r="1012" spans="6:7" s="1" customFormat="1" x14ac:dyDescent="0.2">
      <c r="F1012" s="5"/>
      <c r="G1012" s="5"/>
    </row>
    <row r="1013" spans="6:7" s="1" customFormat="1" x14ac:dyDescent="0.2">
      <c r="F1013" s="5"/>
      <c r="G1013" s="5"/>
    </row>
    <row r="1014" spans="6:7" s="1" customFormat="1" x14ac:dyDescent="0.2">
      <c r="F1014" s="5"/>
      <c r="G1014" s="5"/>
    </row>
    <row r="1015" spans="6:7" s="1" customFormat="1" x14ac:dyDescent="0.2">
      <c r="F1015" s="5"/>
      <c r="G1015" s="5"/>
    </row>
    <row r="1016" spans="6:7" s="1" customFormat="1" x14ac:dyDescent="0.2">
      <c r="F1016" s="5"/>
      <c r="G1016" s="5"/>
    </row>
    <row r="1017" spans="6:7" s="1" customFormat="1" x14ac:dyDescent="0.2">
      <c r="F1017" s="5"/>
      <c r="G1017" s="5"/>
    </row>
    <row r="1018" spans="6:7" s="1" customFormat="1" x14ac:dyDescent="0.2">
      <c r="F1018" s="5"/>
      <c r="G1018" s="5"/>
    </row>
    <row r="1019" spans="6:7" s="1" customFormat="1" x14ac:dyDescent="0.2">
      <c r="F1019" s="5"/>
      <c r="G1019" s="5"/>
    </row>
    <row r="1020" spans="6:7" s="1" customFormat="1" x14ac:dyDescent="0.2">
      <c r="F1020" s="5"/>
      <c r="G1020" s="5"/>
    </row>
    <row r="1021" spans="6:7" s="1" customFormat="1" x14ac:dyDescent="0.2">
      <c r="F1021" s="5"/>
      <c r="G1021" s="5"/>
    </row>
    <row r="1022" spans="6:7" s="1" customFormat="1" x14ac:dyDescent="0.2">
      <c r="F1022" s="5"/>
      <c r="G1022" s="5"/>
    </row>
    <row r="1023" spans="6:7" s="1" customFormat="1" x14ac:dyDescent="0.2">
      <c r="F1023" s="5"/>
      <c r="G1023" s="5"/>
    </row>
    <row r="1024" spans="6:7" s="1" customFormat="1" x14ac:dyDescent="0.2">
      <c r="F1024" s="5"/>
      <c r="G1024" s="5"/>
    </row>
    <row r="1025" spans="6:7" s="1" customFormat="1" x14ac:dyDescent="0.2">
      <c r="F1025" s="5"/>
      <c r="G1025" s="5"/>
    </row>
    <row r="1026" spans="6:7" s="1" customFormat="1" x14ac:dyDescent="0.2">
      <c r="F1026" s="5"/>
      <c r="G1026" s="5"/>
    </row>
    <row r="1027" spans="6:7" s="1" customFormat="1" x14ac:dyDescent="0.2">
      <c r="F1027" s="5"/>
      <c r="G1027" s="5"/>
    </row>
    <row r="1028" spans="6:7" s="1" customFormat="1" x14ac:dyDescent="0.2">
      <c r="F1028" s="5"/>
      <c r="G1028" s="5"/>
    </row>
    <row r="1029" spans="6:7" s="1" customFormat="1" x14ac:dyDescent="0.2">
      <c r="F1029" s="5"/>
      <c r="G1029" s="5"/>
    </row>
    <row r="1030" spans="6:7" s="1" customFormat="1" x14ac:dyDescent="0.2">
      <c r="F1030" s="5"/>
      <c r="G1030" s="5"/>
    </row>
    <row r="1031" spans="6:7" s="1" customFormat="1" x14ac:dyDescent="0.2">
      <c r="F1031" s="5"/>
      <c r="G1031" s="5"/>
    </row>
    <row r="1032" spans="6:7" s="1" customFormat="1" x14ac:dyDescent="0.2">
      <c r="F1032" s="5"/>
      <c r="G1032" s="5"/>
    </row>
    <row r="1033" spans="6:7" s="1" customFormat="1" x14ac:dyDescent="0.2">
      <c r="F1033" s="5"/>
      <c r="G1033" s="5"/>
    </row>
    <row r="1034" spans="6:7" s="1" customFormat="1" x14ac:dyDescent="0.2">
      <c r="F1034" s="5"/>
      <c r="G1034" s="5"/>
    </row>
    <row r="1035" spans="6:7" s="1" customFormat="1" x14ac:dyDescent="0.2">
      <c r="F1035" s="5"/>
      <c r="G1035" s="5"/>
    </row>
    <row r="1036" spans="6:7" s="1" customFormat="1" x14ac:dyDescent="0.2">
      <c r="F1036" s="5"/>
      <c r="G1036" s="5"/>
    </row>
    <row r="1037" spans="6:7" s="1" customFormat="1" x14ac:dyDescent="0.2">
      <c r="F1037" s="5"/>
      <c r="G1037" s="5"/>
    </row>
    <row r="1038" spans="6:7" s="1" customFormat="1" x14ac:dyDescent="0.2">
      <c r="F1038" s="5"/>
      <c r="G1038" s="5"/>
    </row>
    <row r="1039" spans="6:7" s="1" customFormat="1" x14ac:dyDescent="0.2">
      <c r="F1039" s="5"/>
      <c r="G1039" s="5"/>
    </row>
    <row r="1040" spans="6:7" s="1" customFormat="1" x14ac:dyDescent="0.2">
      <c r="F1040" s="5"/>
      <c r="G1040" s="5"/>
    </row>
    <row r="1041" spans="6:7" s="1" customFormat="1" x14ac:dyDescent="0.2">
      <c r="F1041" s="5"/>
      <c r="G1041" s="5"/>
    </row>
    <row r="1042" spans="6:7" s="1" customFormat="1" x14ac:dyDescent="0.2">
      <c r="F1042" s="5"/>
      <c r="G1042" s="5"/>
    </row>
    <row r="1043" spans="6:7" s="1" customFormat="1" x14ac:dyDescent="0.2">
      <c r="F1043" s="5"/>
      <c r="G1043" s="5"/>
    </row>
    <row r="1044" spans="6:7" s="1" customFormat="1" x14ac:dyDescent="0.2">
      <c r="F1044" s="5"/>
      <c r="G1044" s="5"/>
    </row>
    <row r="1045" spans="6:7" s="1" customFormat="1" x14ac:dyDescent="0.2">
      <c r="F1045" s="5"/>
      <c r="G1045" s="5"/>
    </row>
    <row r="1046" spans="6:7" s="1" customFormat="1" x14ac:dyDescent="0.2">
      <c r="F1046" s="5"/>
      <c r="G1046" s="5"/>
    </row>
    <row r="1047" spans="6:7" s="1" customFormat="1" x14ac:dyDescent="0.2">
      <c r="F1047" s="5"/>
      <c r="G1047" s="5"/>
    </row>
    <row r="1048" spans="6:7" s="1" customFormat="1" x14ac:dyDescent="0.2">
      <c r="F1048" s="5"/>
      <c r="G1048" s="5"/>
    </row>
    <row r="1049" spans="6:7" s="1" customFormat="1" x14ac:dyDescent="0.2">
      <c r="F1049" s="5"/>
      <c r="G1049" s="5"/>
    </row>
    <row r="1050" spans="6:7" s="1" customFormat="1" x14ac:dyDescent="0.2">
      <c r="F1050" s="5"/>
      <c r="G1050" s="5"/>
    </row>
    <row r="1051" spans="6:7" s="1" customFormat="1" x14ac:dyDescent="0.2">
      <c r="F1051" s="5"/>
      <c r="G1051" s="5"/>
    </row>
    <row r="1052" spans="6:7" s="1" customFormat="1" x14ac:dyDescent="0.2">
      <c r="F1052" s="5"/>
      <c r="G1052" s="5"/>
    </row>
    <row r="1053" spans="6:7" s="1" customFormat="1" x14ac:dyDescent="0.2">
      <c r="F1053" s="5"/>
      <c r="G1053" s="5"/>
    </row>
    <row r="1054" spans="6:7" s="1" customFormat="1" x14ac:dyDescent="0.2">
      <c r="F1054" s="5"/>
      <c r="G1054" s="5"/>
    </row>
    <row r="1055" spans="6:7" s="1" customFormat="1" x14ac:dyDescent="0.2">
      <c r="F1055" s="5"/>
      <c r="G1055" s="5"/>
    </row>
    <row r="1056" spans="6:7" s="1" customFormat="1" x14ac:dyDescent="0.2">
      <c r="F1056" s="5"/>
      <c r="G1056" s="5"/>
    </row>
    <row r="1057" spans="6:7" s="1" customFormat="1" x14ac:dyDescent="0.2">
      <c r="F1057" s="5"/>
      <c r="G1057" s="5"/>
    </row>
    <row r="1058" spans="6:7" s="1" customFormat="1" x14ac:dyDescent="0.2">
      <c r="F1058" s="5"/>
      <c r="G1058" s="5"/>
    </row>
    <row r="1059" spans="6:7" s="1" customFormat="1" x14ac:dyDescent="0.2">
      <c r="F1059" s="5"/>
      <c r="G1059" s="5"/>
    </row>
    <row r="1060" spans="6:7" s="1" customFormat="1" x14ac:dyDescent="0.2">
      <c r="F1060" s="5"/>
      <c r="G1060" s="5"/>
    </row>
    <row r="1061" spans="6:7" s="1" customFormat="1" x14ac:dyDescent="0.2">
      <c r="F1061" s="5"/>
      <c r="G1061" s="5"/>
    </row>
    <row r="1062" spans="6:7" s="1" customFormat="1" x14ac:dyDescent="0.2">
      <c r="F1062" s="5"/>
      <c r="G1062" s="5"/>
    </row>
    <row r="1063" spans="6:7" s="1" customFormat="1" x14ac:dyDescent="0.2">
      <c r="F1063" s="5"/>
      <c r="G1063" s="5"/>
    </row>
    <row r="1064" spans="6:7" s="1" customFormat="1" x14ac:dyDescent="0.2">
      <c r="F1064" s="5"/>
      <c r="G1064" s="5"/>
    </row>
    <row r="1065" spans="6:7" s="1" customFormat="1" x14ac:dyDescent="0.2">
      <c r="F1065" s="5"/>
      <c r="G1065" s="5"/>
    </row>
    <row r="1066" spans="6:7" s="1" customFormat="1" x14ac:dyDescent="0.2">
      <c r="F1066" s="5"/>
      <c r="G1066" s="5"/>
    </row>
    <row r="1067" spans="6:7" s="1" customFormat="1" x14ac:dyDescent="0.2">
      <c r="F1067" s="5"/>
      <c r="G1067" s="5"/>
    </row>
    <row r="1068" spans="6:7" s="1" customFormat="1" x14ac:dyDescent="0.2">
      <c r="F1068" s="5"/>
      <c r="G1068" s="5"/>
    </row>
    <row r="1069" spans="6:7" s="1" customFormat="1" x14ac:dyDescent="0.2">
      <c r="F1069" s="5"/>
      <c r="G1069" s="5"/>
    </row>
    <row r="1070" spans="6:7" s="1" customFormat="1" x14ac:dyDescent="0.2">
      <c r="F1070" s="5"/>
      <c r="G1070" s="5"/>
    </row>
    <row r="1071" spans="6:7" s="1" customFormat="1" x14ac:dyDescent="0.2">
      <c r="F1071" s="5"/>
      <c r="G1071" s="5"/>
    </row>
    <row r="1072" spans="6:7" s="1" customFormat="1" x14ac:dyDescent="0.2">
      <c r="F1072" s="5"/>
      <c r="G1072" s="5"/>
    </row>
    <row r="1073" spans="6:7" s="1" customFormat="1" x14ac:dyDescent="0.2">
      <c r="F1073" s="5"/>
      <c r="G1073" s="5"/>
    </row>
    <row r="1074" spans="6:7" s="1" customFormat="1" x14ac:dyDescent="0.2">
      <c r="F1074" s="5"/>
      <c r="G1074" s="5"/>
    </row>
    <row r="1075" spans="6:7" s="1" customFormat="1" x14ac:dyDescent="0.2">
      <c r="F1075" s="5"/>
      <c r="G1075" s="5"/>
    </row>
    <row r="1076" spans="6:7" s="1" customFormat="1" x14ac:dyDescent="0.2">
      <c r="F1076" s="5"/>
      <c r="G1076" s="5"/>
    </row>
    <row r="1077" spans="6:7" s="1" customFormat="1" x14ac:dyDescent="0.2">
      <c r="F1077" s="5"/>
      <c r="G1077" s="5"/>
    </row>
    <row r="1078" spans="6:7" s="1" customFormat="1" x14ac:dyDescent="0.2">
      <c r="F1078" s="5"/>
      <c r="G1078" s="5"/>
    </row>
    <row r="1079" spans="6:7" s="1" customFormat="1" x14ac:dyDescent="0.2">
      <c r="F1079" s="5"/>
      <c r="G1079" s="5"/>
    </row>
    <row r="1080" spans="6:7" s="1" customFormat="1" x14ac:dyDescent="0.2">
      <c r="F1080" s="5"/>
      <c r="G1080" s="5"/>
    </row>
    <row r="1081" spans="6:7" s="1" customFormat="1" x14ac:dyDescent="0.2">
      <c r="F1081" s="5"/>
      <c r="G1081" s="5"/>
    </row>
    <row r="1082" spans="6:7" s="1" customFormat="1" x14ac:dyDescent="0.2">
      <c r="F1082" s="5"/>
      <c r="G1082" s="5"/>
    </row>
    <row r="1083" spans="6:7" s="1" customFormat="1" x14ac:dyDescent="0.2">
      <c r="F1083" s="5"/>
      <c r="G1083" s="5"/>
    </row>
    <row r="1084" spans="6:7" s="1" customFormat="1" x14ac:dyDescent="0.2">
      <c r="F1084" s="5"/>
      <c r="G1084" s="5"/>
    </row>
    <row r="1085" spans="6:7" s="1" customFormat="1" x14ac:dyDescent="0.2">
      <c r="F1085" s="5"/>
      <c r="G1085" s="5"/>
    </row>
    <row r="1086" spans="6:7" s="1" customFormat="1" x14ac:dyDescent="0.2">
      <c r="F1086" s="5"/>
      <c r="G1086" s="5"/>
    </row>
    <row r="1087" spans="6:7" s="1" customFormat="1" x14ac:dyDescent="0.2">
      <c r="F1087" s="5"/>
      <c r="G1087" s="5"/>
    </row>
    <row r="1088" spans="6:7" s="1" customFormat="1" x14ac:dyDescent="0.2">
      <c r="F1088" s="5"/>
      <c r="G1088" s="5"/>
    </row>
    <row r="1089" spans="6:7" s="1" customFormat="1" x14ac:dyDescent="0.2">
      <c r="F1089" s="5"/>
      <c r="G1089" s="5"/>
    </row>
    <row r="1090" spans="6:7" s="1" customFormat="1" x14ac:dyDescent="0.2">
      <c r="F1090" s="5"/>
      <c r="G1090" s="5"/>
    </row>
    <row r="1091" spans="6:7" s="1" customFormat="1" x14ac:dyDescent="0.2">
      <c r="F1091" s="5"/>
      <c r="G1091" s="5"/>
    </row>
    <row r="1092" spans="6:7" s="1" customFormat="1" x14ac:dyDescent="0.2">
      <c r="F1092" s="5"/>
      <c r="G1092" s="5"/>
    </row>
    <row r="1093" spans="6:7" s="1" customFormat="1" x14ac:dyDescent="0.2">
      <c r="F1093" s="5"/>
      <c r="G1093" s="5"/>
    </row>
    <row r="1094" spans="6:7" s="1" customFormat="1" x14ac:dyDescent="0.2">
      <c r="F1094" s="5"/>
      <c r="G1094" s="5"/>
    </row>
    <row r="1095" spans="6:7" s="1" customFormat="1" x14ac:dyDescent="0.2">
      <c r="F1095" s="5"/>
      <c r="G1095" s="5"/>
    </row>
    <row r="1096" spans="6:7" s="1" customFormat="1" x14ac:dyDescent="0.2">
      <c r="F1096" s="5"/>
      <c r="G1096" s="5"/>
    </row>
    <row r="1097" spans="6:7" s="1" customFormat="1" x14ac:dyDescent="0.2">
      <c r="F1097" s="5"/>
      <c r="G1097" s="5"/>
    </row>
    <row r="1098" spans="6:7" s="1" customFormat="1" x14ac:dyDescent="0.2">
      <c r="F1098" s="5"/>
      <c r="G1098" s="5"/>
    </row>
    <row r="1099" spans="6:7" s="1" customFormat="1" x14ac:dyDescent="0.2">
      <c r="F1099" s="5"/>
      <c r="G1099" s="5"/>
    </row>
    <row r="1100" spans="6:7" s="1" customFormat="1" x14ac:dyDescent="0.2">
      <c r="F1100" s="5"/>
      <c r="G1100" s="5"/>
    </row>
    <row r="1101" spans="6:7" s="1" customFormat="1" x14ac:dyDescent="0.2">
      <c r="F1101" s="5"/>
      <c r="G1101" s="5"/>
    </row>
    <row r="1102" spans="6:7" s="1" customFormat="1" x14ac:dyDescent="0.2">
      <c r="F1102" s="5"/>
      <c r="G1102" s="5"/>
    </row>
    <row r="1103" spans="6:7" s="1" customFormat="1" x14ac:dyDescent="0.2">
      <c r="F1103" s="5"/>
      <c r="G1103" s="5"/>
    </row>
    <row r="1104" spans="6:7" s="1" customFormat="1" x14ac:dyDescent="0.2">
      <c r="F1104" s="5"/>
      <c r="G1104" s="5"/>
    </row>
    <row r="1105" spans="6:7" s="1" customFormat="1" x14ac:dyDescent="0.2">
      <c r="F1105" s="5"/>
      <c r="G1105" s="5"/>
    </row>
    <row r="1106" spans="6:7" s="1" customFormat="1" x14ac:dyDescent="0.2">
      <c r="F1106" s="5"/>
      <c r="G1106" s="5"/>
    </row>
    <row r="1107" spans="6:7" s="1" customFormat="1" x14ac:dyDescent="0.2">
      <c r="F1107" s="5"/>
      <c r="G1107" s="5"/>
    </row>
    <row r="1108" spans="6:7" s="1" customFormat="1" x14ac:dyDescent="0.2">
      <c r="F1108" s="5"/>
      <c r="G1108" s="5"/>
    </row>
    <row r="1109" spans="6:7" s="1" customFormat="1" x14ac:dyDescent="0.2">
      <c r="F1109" s="5"/>
      <c r="G1109" s="5"/>
    </row>
    <row r="1110" spans="6:7" s="1" customFormat="1" x14ac:dyDescent="0.2">
      <c r="F1110" s="5"/>
      <c r="G1110" s="5"/>
    </row>
    <row r="1111" spans="6:7" s="1" customFormat="1" x14ac:dyDescent="0.2">
      <c r="F1111" s="5"/>
      <c r="G1111" s="5"/>
    </row>
    <row r="1112" spans="6:7" s="1" customFormat="1" x14ac:dyDescent="0.2">
      <c r="F1112" s="5"/>
      <c r="G1112" s="5"/>
    </row>
    <row r="1113" spans="6:7" s="1" customFormat="1" x14ac:dyDescent="0.2">
      <c r="F1113" s="5"/>
      <c r="G1113" s="5"/>
    </row>
    <row r="1114" spans="6:7" s="1" customFormat="1" x14ac:dyDescent="0.2">
      <c r="F1114" s="5"/>
      <c r="G1114" s="5"/>
    </row>
    <row r="1115" spans="6:7" s="1" customFormat="1" x14ac:dyDescent="0.2">
      <c r="F1115" s="5"/>
      <c r="G1115" s="5"/>
    </row>
    <row r="1116" spans="6:7" s="1" customFormat="1" x14ac:dyDescent="0.2">
      <c r="F1116" s="5"/>
      <c r="G1116" s="5"/>
    </row>
    <row r="1117" spans="6:7" s="1" customFormat="1" x14ac:dyDescent="0.2">
      <c r="F1117" s="5"/>
      <c r="G1117" s="5"/>
    </row>
    <row r="1118" spans="6:7" s="1" customFormat="1" x14ac:dyDescent="0.2">
      <c r="F1118" s="5"/>
      <c r="G1118" s="5"/>
    </row>
    <row r="1119" spans="6:7" s="1" customFormat="1" x14ac:dyDescent="0.2">
      <c r="F1119" s="5"/>
      <c r="G1119" s="5"/>
    </row>
    <row r="1120" spans="6:7" s="1" customFormat="1" x14ac:dyDescent="0.2">
      <c r="F1120" s="5"/>
      <c r="G1120" s="5"/>
    </row>
    <row r="1121" spans="6:7" s="1" customFormat="1" x14ac:dyDescent="0.2">
      <c r="F1121" s="5"/>
      <c r="G1121" s="5"/>
    </row>
    <row r="1122" spans="6:7" s="1" customFormat="1" x14ac:dyDescent="0.2">
      <c r="F1122" s="5"/>
      <c r="G1122" s="5"/>
    </row>
    <row r="1123" spans="6:7" s="1" customFormat="1" x14ac:dyDescent="0.2">
      <c r="F1123" s="5"/>
      <c r="G1123" s="5"/>
    </row>
    <row r="1124" spans="6:7" s="1" customFormat="1" x14ac:dyDescent="0.2">
      <c r="F1124" s="5"/>
      <c r="G1124" s="5"/>
    </row>
    <row r="1125" spans="6:7" s="1" customFormat="1" x14ac:dyDescent="0.2">
      <c r="F1125" s="5"/>
      <c r="G1125" s="5"/>
    </row>
    <row r="1126" spans="6:7" s="1" customFormat="1" x14ac:dyDescent="0.2">
      <c r="F1126" s="5"/>
      <c r="G1126" s="5"/>
    </row>
    <row r="1127" spans="6:7" s="1" customFormat="1" x14ac:dyDescent="0.2">
      <c r="F1127" s="5"/>
      <c r="G1127" s="5"/>
    </row>
    <row r="1128" spans="6:7" s="1" customFormat="1" x14ac:dyDescent="0.2">
      <c r="F1128" s="5"/>
      <c r="G1128" s="5"/>
    </row>
    <row r="1129" spans="6:7" s="1" customFormat="1" x14ac:dyDescent="0.2">
      <c r="F1129" s="5"/>
      <c r="G1129" s="5"/>
    </row>
    <row r="1130" spans="6:7" s="1" customFormat="1" x14ac:dyDescent="0.2">
      <c r="F1130" s="5"/>
      <c r="G1130" s="5"/>
    </row>
    <row r="1131" spans="6:7" s="1" customFormat="1" x14ac:dyDescent="0.2">
      <c r="F1131" s="5"/>
      <c r="G1131" s="5"/>
    </row>
    <row r="1132" spans="6:7" s="1" customFormat="1" x14ac:dyDescent="0.2">
      <c r="F1132" s="5"/>
      <c r="G1132" s="5"/>
    </row>
    <row r="1133" spans="6:7" s="1" customFormat="1" x14ac:dyDescent="0.2">
      <c r="F1133" s="5"/>
      <c r="G1133" s="5"/>
    </row>
    <row r="1134" spans="6:7" s="1" customFormat="1" x14ac:dyDescent="0.2">
      <c r="F1134" s="5"/>
      <c r="G1134" s="5"/>
    </row>
    <row r="1135" spans="6:7" s="1" customFormat="1" x14ac:dyDescent="0.2">
      <c r="F1135" s="5"/>
      <c r="G1135" s="5"/>
    </row>
    <row r="1136" spans="6:7" s="1" customFormat="1" x14ac:dyDescent="0.2">
      <c r="F1136" s="5"/>
      <c r="G1136" s="5"/>
    </row>
    <row r="1137" spans="6:7" s="1" customFormat="1" x14ac:dyDescent="0.2">
      <c r="F1137" s="5"/>
      <c r="G1137" s="5"/>
    </row>
    <row r="1138" spans="6:7" s="1" customFormat="1" x14ac:dyDescent="0.2">
      <c r="F1138" s="5"/>
      <c r="G1138" s="5"/>
    </row>
    <row r="1139" spans="6:7" s="1" customFormat="1" x14ac:dyDescent="0.2">
      <c r="F1139" s="5"/>
      <c r="G1139" s="5"/>
    </row>
    <row r="1140" spans="6:7" s="1" customFormat="1" x14ac:dyDescent="0.2">
      <c r="F1140" s="5"/>
      <c r="G1140" s="5"/>
    </row>
    <row r="1141" spans="6:7" s="1" customFormat="1" x14ac:dyDescent="0.2">
      <c r="F1141" s="5"/>
      <c r="G1141" s="5"/>
    </row>
    <row r="1142" spans="6:7" s="1" customFormat="1" x14ac:dyDescent="0.2">
      <c r="F1142" s="5"/>
      <c r="G1142" s="5"/>
    </row>
    <row r="1143" spans="6:7" s="1" customFormat="1" x14ac:dyDescent="0.2">
      <c r="F1143" s="5"/>
      <c r="G1143" s="5"/>
    </row>
    <row r="1144" spans="6:7" s="1" customFormat="1" x14ac:dyDescent="0.2">
      <c r="F1144" s="5"/>
      <c r="G1144" s="5"/>
    </row>
    <row r="1145" spans="6:7" s="1" customFormat="1" x14ac:dyDescent="0.2">
      <c r="F1145" s="5"/>
      <c r="G1145" s="5"/>
    </row>
    <row r="1146" spans="6:7" s="1" customFormat="1" x14ac:dyDescent="0.2">
      <c r="F1146" s="5"/>
      <c r="G1146" s="5"/>
    </row>
    <row r="1147" spans="6:7" s="1" customFormat="1" x14ac:dyDescent="0.2">
      <c r="F1147" s="5"/>
      <c r="G1147" s="5"/>
    </row>
    <row r="1148" spans="6:7" s="1" customFormat="1" x14ac:dyDescent="0.2">
      <c r="F1148" s="5"/>
      <c r="G1148" s="5"/>
    </row>
    <row r="1149" spans="6:7" s="1" customFormat="1" x14ac:dyDescent="0.2">
      <c r="F1149" s="5"/>
      <c r="G1149" s="5"/>
    </row>
    <row r="1150" spans="6:7" s="1" customFormat="1" x14ac:dyDescent="0.2">
      <c r="F1150" s="5"/>
      <c r="G1150" s="5"/>
    </row>
    <row r="1151" spans="6:7" s="1" customFormat="1" x14ac:dyDescent="0.2">
      <c r="F1151" s="5"/>
      <c r="G1151" s="5"/>
    </row>
    <row r="1152" spans="6:7" s="1" customFormat="1" x14ac:dyDescent="0.2">
      <c r="F1152" s="5"/>
      <c r="G1152" s="5"/>
    </row>
    <row r="1153" spans="6:7" s="1" customFormat="1" x14ac:dyDescent="0.2">
      <c r="F1153" s="5"/>
      <c r="G1153" s="5"/>
    </row>
    <row r="1154" spans="6:7" s="1" customFormat="1" x14ac:dyDescent="0.2">
      <c r="F1154" s="5"/>
      <c r="G1154" s="5"/>
    </row>
    <row r="1155" spans="6:7" s="1" customFormat="1" x14ac:dyDescent="0.2">
      <c r="F1155" s="5"/>
      <c r="G1155" s="5"/>
    </row>
    <row r="1156" spans="6:7" s="1" customFormat="1" x14ac:dyDescent="0.2">
      <c r="F1156" s="5"/>
      <c r="G1156" s="5"/>
    </row>
    <row r="1157" spans="6:7" s="1" customFormat="1" x14ac:dyDescent="0.2">
      <c r="F1157" s="5"/>
      <c r="G1157" s="5"/>
    </row>
    <row r="1158" spans="6:7" s="1" customFormat="1" x14ac:dyDescent="0.2">
      <c r="F1158" s="5"/>
      <c r="G1158" s="5"/>
    </row>
    <row r="1159" spans="6:7" s="1" customFormat="1" x14ac:dyDescent="0.2">
      <c r="F1159" s="5"/>
      <c r="G1159" s="5"/>
    </row>
    <row r="1160" spans="6:7" s="1" customFormat="1" x14ac:dyDescent="0.2">
      <c r="F1160" s="5"/>
      <c r="G1160" s="5"/>
    </row>
    <row r="1161" spans="6:7" s="1" customFormat="1" x14ac:dyDescent="0.2">
      <c r="F1161" s="5"/>
      <c r="G1161" s="5"/>
    </row>
    <row r="1162" spans="6:7" s="1" customFormat="1" x14ac:dyDescent="0.2">
      <c r="F1162" s="5"/>
      <c r="G1162" s="5"/>
    </row>
    <row r="1163" spans="6:7" s="1" customFormat="1" x14ac:dyDescent="0.2">
      <c r="F1163" s="5"/>
      <c r="G1163" s="5"/>
    </row>
    <row r="1164" spans="6:7" s="1" customFormat="1" x14ac:dyDescent="0.2">
      <c r="F1164" s="5"/>
      <c r="G1164" s="5"/>
    </row>
    <row r="1165" spans="6:7" s="1" customFormat="1" x14ac:dyDescent="0.2">
      <c r="F1165" s="5"/>
      <c r="G1165" s="5"/>
    </row>
    <row r="1166" spans="6:7" s="1" customFormat="1" x14ac:dyDescent="0.2">
      <c r="F1166" s="5"/>
      <c r="G1166" s="5"/>
    </row>
    <row r="1167" spans="6:7" s="1" customFormat="1" x14ac:dyDescent="0.2">
      <c r="F1167" s="5"/>
      <c r="G1167" s="5"/>
    </row>
    <row r="1168" spans="6:7" s="1" customFormat="1" x14ac:dyDescent="0.2">
      <c r="F1168" s="5"/>
      <c r="G1168" s="5"/>
    </row>
    <row r="1169" spans="6:7" s="1" customFormat="1" x14ac:dyDescent="0.2">
      <c r="F1169" s="5"/>
      <c r="G1169" s="5"/>
    </row>
    <row r="1170" spans="6:7" s="1" customFormat="1" x14ac:dyDescent="0.2">
      <c r="F1170" s="5"/>
      <c r="G1170" s="5"/>
    </row>
    <row r="1171" spans="6:7" s="1" customFormat="1" x14ac:dyDescent="0.2">
      <c r="F1171" s="5"/>
      <c r="G1171" s="5"/>
    </row>
    <row r="1172" spans="6:7" s="1" customFormat="1" x14ac:dyDescent="0.2">
      <c r="F1172" s="5"/>
      <c r="G1172" s="5"/>
    </row>
    <row r="1173" spans="6:7" s="1" customFormat="1" x14ac:dyDescent="0.2">
      <c r="F1173" s="5"/>
      <c r="G1173" s="5"/>
    </row>
    <row r="1174" spans="6:7" s="1" customFormat="1" x14ac:dyDescent="0.2">
      <c r="F1174" s="5"/>
      <c r="G1174" s="5"/>
    </row>
    <row r="1175" spans="6:7" s="1" customFormat="1" x14ac:dyDescent="0.2">
      <c r="F1175" s="5"/>
      <c r="G1175" s="5"/>
    </row>
    <row r="1176" spans="6:7" s="1" customFormat="1" x14ac:dyDescent="0.2">
      <c r="F1176" s="5"/>
      <c r="G1176" s="5"/>
    </row>
    <row r="1177" spans="6:7" s="1" customFormat="1" x14ac:dyDescent="0.2">
      <c r="F1177" s="5"/>
      <c r="G1177" s="5"/>
    </row>
    <row r="1178" spans="6:7" s="1" customFormat="1" x14ac:dyDescent="0.2">
      <c r="F1178" s="5"/>
      <c r="G1178" s="5"/>
    </row>
    <row r="1179" spans="6:7" s="1" customFormat="1" x14ac:dyDescent="0.2">
      <c r="F1179" s="5"/>
      <c r="G1179" s="5"/>
    </row>
    <row r="1180" spans="6:7" s="1" customFormat="1" x14ac:dyDescent="0.2">
      <c r="F1180" s="5"/>
      <c r="G1180" s="5"/>
    </row>
    <row r="1181" spans="6:7" s="1" customFormat="1" x14ac:dyDescent="0.2">
      <c r="F1181" s="5"/>
      <c r="G1181" s="5"/>
    </row>
    <row r="1182" spans="6:7" s="1" customFormat="1" x14ac:dyDescent="0.2">
      <c r="F1182" s="5"/>
      <c r="G1182" s="5"/>
    </row>
    <row r="1183" spans="6:7" s="1" customFormat="1" x14ac:dyDescent="0.2">
      <c r="F1183" s="5"/>
      <c r="G1183" s="5"/>
    </row>
    <row r="1184" spans="6:7" s="1" customFormat="1" x14ac:dyDescent="0.2">
      <c r="F1184" s="5"/>
      <c r="G1184" s="5"/>
    </row>
    <row r="1185" spans="6:7" s="1" customFormat="1" x14ac:dyDescent="0.2">
      <c r="F1185" s="5"/>
      <c r="G1185" s="5"/>
    </row>
    <row r="1186" spans="6:7" s="1" customFormat="1" x14ac:dyDescent="0.2">
      <c r="F1186" s="5"/>
      <c r="G1186" s="5"/>
    </row>
    <row r="1187" spans="6:7" s="1" customFormat="1" x14ac:dyDescent="0.2">
      <c r="F1187" s="5"/>
      <c r="G1187" s="5"/>
    </row>
    <row r="1188" spans="6:7" s="1" customFormat="1" x14ac:dyDescent="0.2">
      <c r="F1188" s="5"/>
      <c r="G1188" s="5"/>
    </row>
    <row r="1189" spans="6:7" s="1" customFormat="1" x14ac:dyDescent="0.2">
      <c r="F1189" s="5"/>
      <c r="G1189" s="5"/>
    </row>
    <row r="1190" spans="6:7" s="1" customFormat="1" x14ac:dyDescent="0.2">
      <c r="F1190" s="5"/>
      <c r="G1190" s="5"/>
    </row>
    <row r="1191" spans="6:7" s="1" customFormat="1" x14ac:dyDescent="0.2">
      <c r="F1191" s="5"/>
      <c r="G1191" s="5"/>
    </row>
    <row r="1192" spans="6:7" s="1" customFormat="1" x14ac:dyDescent="0.2">
      <c r="F1192" s="5"/>
      <c r="G1192" s="5"/>
    </row>
    <row r="1193" spans="6:7" s="1" customFormat="1" x14ac:dyDescent="0.2">
      <c r="F1193" s="5"/>
      <c r="G1193" s="5"/>
    </row>
    <row r="1194" spans="6:7" s="1" customFormat="1" x14ac:dyDescent="0.2">
      <c r="F1194" s="5"/>
      <c r="G1194" s="5"/>
    </row>
    <row r="1195" spans="6:7" s="1" customFormat="1" x14ac:dyDescent="0.2">
      <c r="F1195" s="5"/>
      <c r="G1195" s="5"/>
    </row>
    <row r="1196" spans="6:7" s="1" customFormat="1" x14ac:dyDescent="0.2">
      <c r="F1196" s="5"/>
      <c r="G1196" s="5"/>
    </row>
    <row r="1197" spans="6:7" s="1" customFormat="1" x14ac:dyDescent="0.2">
      <c r="F1197" s="5"/>
      <c r="G1197" s="5"/>
    </row>
    <row r="1198" spans="6:7" s="1" customFormat="1" x14ac:dyDescent="0.2">
      <c r="F1198" s="5"/>
      <c r="G1198" s="5"/>
    </row>
    <row r="1199" spans="6:7" s="1" customFormat="1" x14ac:dyDescent="0.2">
      <c r="F1199" s="5"/>
      <c r="G1199" s="5"/>
    </row>
    <row r="1200" spans="6:7" s="1" customFormat="1" x14ac:dyDescent="0.2">
      <c r="F1200" s="5"/>
      <c r="G1200" s="5"/>
    </row>
    <row r="1201" spans="6:7" s="1" customFormat="1" x14ac:dyDescent="0.2">
      <c r="F1201" s="5"/>
      <c r="G1201" s="5"/>
    </row>
    <row r="1202" spans="6:7" s="1" customFormat="1" x14ac:dyDescent="0.2">
      <c r="F1202" s="5"/>
      <c r="G1202" s="5"/>
    </row>
    <row r="1203" spans="6:7" s="1" customFormat="1" x14ac:dyDescent="0.2">
      <c r="F1203" s="5"/>
      <c r="G1203" s="5"/>
    </row>
    <row r="1204" spans="6:7" s="1" customFormat="1" x14ac:dyDescent="0.2">
      <c r="F1204" s="5"/>
      <c r="G1204" s="5"/>
    </row>
    <row r="1205" spans="6:7" s="1" customFormat="1" x14ac:dyDescent="0.2">
      <c r="F1205" s="5"/>
      <c r="G1205" s="5"/>
    </row>
    <row r="1206" spans="6:7" s="1" customFormat="1" x14ac:dyDescent="0.2">
      <c r="F1206" s="5"/>
      <c r="G1206" s="5"/>
    </row>
    <row r="1207" spans="6:7" s="1" customFormat="1" x14ac:dyDescent="0.2">
      <c r="F1207" s="5"/>
      <c r="G1207" s="5"/>
    </row>
    <row r="1208" spans="6:7" s="1" customFormat="1" x14ac:dyDescent="0.2">
      <c r="F1208" s="5"/>
      <c r="G1208" s="5"/>
    </row>
    <row r="1209" spans="6:7" s="1" customFormat="1" x14ac:dyDescent="0.2">
      <c r="F1209" s="5"/>
      <c r="G1209" s="5"/>
    </row>
    <row r="1210" spans="6:7" s="1" customFormat="1" x14ac:dyDescent="0.2">
      <c r="F1210" s="5"/>
      <c r="G1210" s="5"/>
    </row>
    <row r="1211" spans="6:7" s="1" customFormat="1" x14ac:dyDescent="0.2">
      <c r="F1211" s="5"/>
      <c r="G1211" s="5"/>
    </row>
    <row r="1212" spans="6:7" s="1" customFormat="1" x14ac:dyDescent="0.2">
      <c r="F1212" s="5"/>
      <c r="G1212" s="5"/>
    </row>
    <row r="1213" spans="6:7" s="1" customFormat="1" x14ac:dyDescent="0.2">
      <c r="F1213" s="5"/>
      <c r="G1213" s="5"/>
    </row>
    <row r="1214" spans="6:7" s="1" customFormat="1" x14ac:dyDescent="0.2">
      <c r="F1214" s="5"/>
      <c r="G1214" s="5"/>
    </row>
    <row r="1215" spans="6:7" s="1" customFormat="1" x14ac:dyDescent="0.2">
      <c r="F1215" s="5"/>
      <c r="G1215" s="5"/>
    </row>
    <row r="1216" spans="6:7" s="1" customFormat="1" x14ac:dyDescent="0.2">
      <c r="F1216" s="5"/>
      <c r="G1216" s="5"/>
    </row>
    <row r="1217" spans="6:7" s="1" customFormat="1" x14ac:dyDescent="0.2">
      <c r="F1217" s="5"/>
      <c r="G1217" s="5"/>
    </row>
    <row r="1218" spans="6:7" s="1" customFormat="1" x14ac:dyDescent="0.2">
      <c r="F1218" s="5"/>
      <c r="G1218" s="5"/>
    </row>
    <row r="1219" spans="6:7" s="1" customFormat="1" x14ac:dyDescent="0.2">
      <c r="F1219" s="5"/>
      <c r="G1219" s="5"/>
    </row>
    <row r="1220" spans="6:7" s="1" customFormat="1" x14ac:dyDescent="0.2">
      <c r="F1220" s="5"/>
      <c r="G1220" s="5"/>
    </row>
    <row r="1221" spans="6:7" s="1" customFormat="1" x14ac:dyDescent="0.2">
      <c r="F1221" s="5"/>
      <c r="G1221" s="5"/>
    </row>
    <row r="1222" spans="6:7" s="1" customFormat="1" x14ac:dyDescent="0.2">
      <c r="F1222" s="5"/>
      <c r="G1222" s="5"/>
    </row>
    <row r="1223" spans="6:7" s="1" customFormat="1" x14ac:dyDescent="0.2">
      <c r="F1223" s="5"/>
      <c r="G1223" s="5"/>
    </row>
    <row r="1224" spans="6:7" s="1" customFormat="1" x14ac:dyDescent="0.2">
      <c r="F1224" s="5"/>
      <c r="G1224" s="5"/>
    </row>
    <row r="1225" spans="6:7" s="1" customFormat="1" x14ac:dyDescent="0.2">
      <c r="F1225" s="5"/>
      <c r="G1225" s="5"/>
    </row>
    <row r="1226" spans="6:7" s="1" customFormat="1" x14ac:dyDescent="0.2">
      <c r="F1226" s="5"/>
      <c r="G1226" s="5"/>
    </row>
    <row r="1227" spans="6:7" s="1" customFormat="1" x14ac:dyDescent="0.2">
      <c r="F1227" s="5"/>
      <c r="G1227" s="5"/>
    </row>
    <row r="1228" spans="6:7" s="1" customFormat="1" x14ac:dyDescent="0.2">
      <c r="F1228" s="5"/>
      <c r="G1228" s="5"/>
    </row>
    <row r="1229" spans="6:7" s="1" customFormat="1" x14ac:dyDescent="0.2">
      <c r="F1229" s="5"/>
      <c r="G1229" s="5"/>
    </row>
    <row r="1230" spans="6:7" s="1" customFormat="1" x14ac:dyDescent="0.2">
      <c r="F1230" s="5"/>
      <c r="G1230" s="5"/>
    </row>
    <row r="1231" spans="6:7" s="1" customFormat="1" x14ac:dyDescent="0.2">
      <c r="F1231" s="5"/>
      <c r="G1231" s="5"/>
    </row>
    <row r="1232" spans="6:7" s="1" customFormat="1" x14ac:dyDescent="0.2">
      <c r="F1232" s="5"/>
      <c r="G1232" s="5"/>
    </row>
    <row r="1233" spans="6:7" s="1" customFormat="1" x14ac:dyDescent="0.2">
      <c r="F1233" s="5"/>
      <c r="G1233" s="5"/>
    </row>
    <row r="1234" spans="6:7" s="1" customFormat="1" x14ac:dyDescent="0.2">
      <c r="F1234" s="5"/>
      <c r="G1234" s="5"/>
    </row>
    <row r="1235" spans="6:7" s="1" customFormat="1" x14ac:dyDescent="0.2">
      <c r="F1235" s="5"/>
      <c r="G1235" s="5"/>
    </row>
    <row r="1236" spans="6:7" s="1" customFormat="1" x14ac:dyDescent="0.2">
      <c r="F1236" s="5"/>
      <c r="G1236" s="5"/>
    </row>
    <row r="1237" spans="6:7" s="1" customFormat="1" x14ac:dyDescent="0.2">
      <c r="F1237" s="5"/>
      <c r="G1237" s="5"/>
    </row>
    <row r="1238" spans="6:7" s="1" customFormat="1" x14ac:dyDescent="0.2">
      <c r="F1238" s="5"/>
      <c r="G1238" s="5"/>
    </row>
    <row r="1239" spans="6:7" s="1" customFormat="1" x14ac:dyDescent="0.2">
      <c r="F1239" s="5"/>
      <c r="G1239" s="5"/>
    </row>
    <row r="1240" spans="6:7" s="1" customFormat="1" x14ac:dyDescent="0.2">
      <c r="F1240" s="5"/>
      <c r="G1240" s="5"/>
    </row>
    <row r="1241" spans="6:7" s="1" customFormat="1" x14ac:dyDescent="0.2">
      <c r="F1241" s="5"/>
      <c r="G1241" s="5"/>
    </row>
    <row r="1242" spans="6:7" s="1" customFormat="1" x14ac:dyDescent="0.2">
      <c r="F1242" s="5"/>
      <c r="G1242" s="5"/>
    </row>
    <row r="1243" spans="6:7" s="1" customFormat="1" x14ac:dyDescent="0.2">
      <c r="F1243" s="5"/>
      <c r="G1243" s="5"/>
    </row>
    <row r="1244" spans="6:7" s="1" customFormat="1" x14ac:dyDescent="0.2">
      <c r="F1244" s="5"/>
      <c r="G1244" s="5"/>
    </row>
    <row r="1245" spans="6:7" s="1" customFormat="1" x14ac:dyDescent="0.2">
      <c r="F1245" s="5"/>
      <c r="G1245" s="5"/>
    </row>
    <row r="1246" spans="6:7" s="1" customFormat="1" x14ac:dyDescent="0.2">
      <c r="F1246" s="5"/>
      <c r="G1246" s="5"/>
    </row>
    <row r="1247" spans="6:7" s="1" customFormat="1" x14ac:dyDescent="0.2">
      <c r="F1247" s="5"/>
      <c r="G1247" s="5"/>
    </row>
    <row r="1248" spans="6:7" s="1" customFormat="1" x14ac:dyDescent="0.2">
      <c r="F1248" s="5"/>
      <c r="G1248" s="5"/>
    </row>
    <row r="1249" spans="6:7" s="1" customFormat="1" x14ac:dyDescent="0.2">
      <c r="F1249" s="5"/>
      <c r="G1249" s="5"/>
    </row>
    <row r="1250" spans="6:7" s="1" customFormat="1" x14ac:dyDescent="0.2">
      <c r="F1250" s="5"/>
      <c r="G1250" s="5"/>
    </row>
    <row r="1251" spans="6:7" s="1" customFormat="1" x14ac:dyDescent="0.2">
      <c r="F1251" s="5"/>
      <c r="G1251" s="5"/>
    </row>
    <row r="1252" spans="6:7" s="1" customFormat="1" x14ac:dyDescent="0.2">
      <c r="F1252" s="5"/>
      <c r="G1252" s="5"/>
    </row>
    <row r="1253" spans="6:7" s="1" customFormat="1" x14ac:dyDescent="0.2">
      <c r="F1253" s="5"/>
      <c r="G1253" s="5"/>
    </row>
    <row r="1254" spans="6:7" s="1" customFormat="1" x14ac:dyDescent="0.2">
      <c r="F1254" s="5"/>
      <c r="G1254" s="5"/>
    </row>
    <row r="1255" spans="6:7" s="1" customFormat="1" x14ac:dyDescent="0.2">
      <c r="F1255" s="5"/>
      <c r="G1255" s="5"/>
    </row>
    <row r="1256" spans="6:7" s="1" customFormat="1" x14ac:dyDescent="0.2">
      <c r="F1256" s="5"/>
      <c r="G1256" s="5"/>
    </row>
    <row r="1257" spans="6:7" s="1" customFormat="1" x14ac:dyDescent="0.2">
      <c r="F1257" s="5"/>
      <c r="G1257" s="5"/>
    </row>
    <row r="1258" spans="6:7" s="1" customFormat="1" x14ac:dyDescent="0.2">
      <c r="F1258" s="5"/>
      <c r="G1258" s="5"/>
    </row>
    <row r="1259" spans="6:7" s="1" customFormat="1" x14ac:dyDescent="0.2">
      <c r="F1259" s="5"/>
      <c r="G1259" s="5"/>
    </row>
    <row r="1260" spans="6:7" s="1" customFormat="1" x14ac:dyDescent="0.2">
      <c r="F1260" s="5"/>
      <c r="G1260" s="5"/>
    </row>
    <row r="1261" spans="6:7" s="1" customFormat="1" x14ac:dyDescent="0.2">
      <c r="F1261" s="5"/>
      <c r="G1261" s="5"/>
    </row>
    <row r="1262" spans="6:7" s="1" customFormat="1" x14ac:dyDescent="0.2">
      <c r="F1262" s="5"/>
      <c r="G1262" s="5"/>
    </row>
    <row r="1263" spans="6:7" s="1" customFormat="1" x14ac:dyDescent="0.2">
      <c r="F1263" s="5"/>
      <c r="G1263" s="5"/>
    </row>
    <row r="1264" spans="6:7" s="1" customFormat="1" x14ac:dyDescent="0.2">
      <c r="F1264" s="5"/>
      <c r="G1264" s="5"/>
    </row>
    <row r="1265" spans="6:7" s="1" customFormat="1" x14ac:dyDescent="0.2">
      <c r="F1265" s="5"/>
      <c r="G1265" s="5"/>
    </row>
    <row r="1266" spans="6:7" s="1" customFormat="1" x14ac:dyDescent="0.2">
      <c r="F1266" s="5"/>
      <c r="G1266" s="5"/>
    </row>
    <row r="1267" spans="6:7" s="1" customFormat="1" x14ac:dyDescent="0.2">
      <c r="F1267" s="5"/>
      <c r="G1267" s="5"/>
    </row>
    <row r="1268" spans="6:7" s="1" customFormat="1" x14ac:dyDescent="0.2">
      <c r="F1268" s="5"/>
      <c r="G1268" s="5"/>
    </row>
    <row r="1269" spans="6:7" s="1" customFormat="1" x14ac:dyDescent="0.2">
      <c r="F1269" s="5"/>
      <c r="G1269" s="5"/>
    </row>
    <row r="1270" spans="6:7" s="1" customFormat="1" x14ac:dyDescent="0.2">
      <c r="F1270" s="5"/>
      <c r="G1270" s="5"/>
    </row>
    <row r="1271" spans="6:7" s="1" customFormat="1" x14ac:dyDescent="0.2">
      <c r="F1271" s="5"/>
      <c r="G1271" s="5"/>
    </row>
    <row r="1272" spans="6:7" s="1" customFormat="1" x14ac:dyDescent="0.2">
      <c r="F1272" s="5"/>
      <c r="G1272" s="5"/>
    </row>
    <row r="1273" spans="6:7" s="1" customFormat="1" x14ac:dyDescent="0.2">
      <c r="F1273" s="5"/>
      <c r="G1273" s="5"/>
    </row>
    <row r="1274" spans="6:7" s="1" customFormat="1" x14ac:dyDescent="0.2">
      <c r="F1274" s="5"/>
      <c r="G1274" s="5"/>
    </row>
    <row r="1275" spans="6:7" s="1" customFormat="1" x14ac:dyDescent="0.2">
      <c r="F1275" s="5"/>
      <c r="G1275" s="5"/>
    </row>
    <row r="1276" spans="6:7" s="1" customFormat="1" x14ac:dyDescent="0.2">
      <c r="F1276" s="5"/>
      <c r="G1276" s="5"/>
    </row>
    <row r="1277" spans="6:7" s="1" customFormat="1" x14ac:dyDescent="0.2">
      <c r="F1277" s="5"/>
      <c r="G1277" s="5"/>
    </row>
    <row r="1278" spans="6:7" s="1" customFormat="1" x14ac:dyDescent="0.2">
      <c r="F1278" s="5"/>
      <c r="G1278" s="5"/>
    </row>
    <row r="1279" spans="6:7" s="1" customFormat="1" x14ac:dyDescent="0.2">
      <c r="F1279" s="5"/>
      <c r="G1279" s="5"/>
    </row>
    <row r="1280" spans="6:7" s="1" customFormat="1" x14ac:dyDescent="0.2">
      <c r="F1280" s="5"/>
      <c r="G1280" s="5"/>
    </row>
    <row r="1281" spans="6:7" s="1" customFormat="1" x14ac:dyDescent="0.2">
      <c r="F1281" s="5"/>
      <c r="G1281" s="5"/>
    </row>
    <row r="1282" spans="6:7" s="1" customFormat="1" x14ac:dyDescent="0.2">
      <c r="F1282" s="5"/>
      <c r="G1282" s="5"/>
    </row>
    <row r="1283" spans="6:7" s="1" customFormat="1" x14ac:dyDescent="0.2">
      <c r="F1283" s="5"/>
      <c r="G1283" s="5"/>
    </row>
    <row r="1284" spans="6:7" s="1" customFormat="1" x14ac:dyDescent="0.2">
      <c r="F1284" s="5"/>
      <c r="G1284" s="5"/>
    </row>
    <row r="1285" spans="6:7" s="1" customFormat="1" x14ac:dyDescent="0.2">
      <c r="F1285" s="5"/>
      <c r="G1285" s="5"/>
    </row>
    <row r="1286" spans="6:7" s="1" customFormat="1" x14ac:dyDescent="0.2">
      <c r="F1286" s="5"/>
      <c r="G1286" s="5"/>
    </row>
    <row r="1287" spans="6:7" s="1" customFormat="1" x14ac:dyDescent="0.2">
      <c r="F1287" s="5"/>
      <c r="G1287" s="5"/>
    </row>
    <row r="1288" spans="6:7" s="1" customFormat="1" x14ac:dyDescent="0.2">
      <c r="F1288" s="5"/>
      <c r="G1288" s="5"/>
    </row>
    <row r="1289" spans="6:7" s="1" customFormat="1" x14ac:dyDescent="0.2">
      <c r="F1289" s="5"/>
      <c r="G1289" s="5"/>
    </row>
    <row r="1290" spans="6:7" s="1" customFormat="1" x14ac:dyDescent="0.2">
      <c r="F1290" s="5"/>
      <c r="G1290" s="5"/>
    </row>
    <row r="1291" spans="6:7" s="1" customFormat="1" x14ac:dyDescent="0.2">
      <c r="F1291" s="5"/>
      <c r="G1291" s="5"/>
    </row>
    <row r="1292" spans="6:7" s="1" customFormat="1" x14ac:dyDescent="0.2">
      <c r="F1292" s="5"/>
      <c r="G1292" s="5"/>
    </row>
    <row r="1293" spans="6:7" s="1" customFormat="1" x14ac:dyDescent="0.2">
      <c r="F1293" s="5"/>
      <c r="G1293" s="5"/>
    </row>
    <row r="1294" spans="6:7" s="1" customFormat="1" x14ac:dyDescent="0.2">
      <c r="F1294" s="5"/>
      <c r="G1294" s="5"/>
    </row>
    <row r="1295" spans="6:7" s="1" customFormat="1" x14ac:dyDescent="0.2">
      <c r="F1295" s="5"/>
      <c r="G1295" s="5"/>
    </row>
    <row r="1296" spans="6:7" s="1" customFormat="1" x14ac:dyDescent="0.2">
      <c r="F1296" s="5"/>
      <c r="G1296" s="5"/>
    </row>
    <row r="1297" spans="6:7" s="1" customFormat="1" x14ac:dyDescent="0.2">
      <c r="F1297" s="5"/>
      <c r="G1297" s="5"/>
    </row>
    <row r="1298" spans="6:7" s="1" customFormat="1" x14ac:dyDescent="0.2">
      <c r="F1298" s="5"/>
      <c r="G1298" s="5"/>
    </row>
    <row r="1299" spans="6:7" s="1" customFormat="1" x14ac:dyDescent="0.2">
      <c r="F1299" s="5"/>
      <c r="G1299" s="5"/>
    </row>
    <row r="1300" spans="6:7" s="1" customFormat="1" x14ac:dyDescent="0.2">
      <c r="F1300" s="5"/>
      <c r="G1300" s="5"/>
    </row>
    <row r="1301" spans="6:7" s="1" customFormat="1" x14ac:dyDescent="0.2">
      <c r="F1301" s="5"/>
      <c r="G1301" s="5"/>
    </row>
    <row r="1302" spans="6:7" s="1" customFormat="1" x14ac:dyDescent="0.2">
      <c r="F1302" s="5"/>
      <c r="G1302" s="5"/>
    </row>
    <row r="1303" spans="6:7" s="1" customFormat="1" x14ac:dyDescent="0.2">
      <c r="F1303" s="5"/>
      <c r="G1303" s="5"/>
    </row>
    <row r="1304" spans="6:7" s="1" customFormat="1" x14ac:dyDescent="0.2">
      <c r="F1304" s="5"/>
      <c r="G1304" s="5"/>
    </row>
    <row r="1305" spans="6:7" s="1" customFormat="1" x14ac:dyDescent="0.2">
      <c r="F1305" s="5"/>
      <c r="G1305" s="5"/>
    </row>
    <row r="1306" spans="6:7" s="1" customFormat="1" x14ac:dyDescent="0.2">
      <c r="F1306" s="5"/>
      <c r="G1306" s="5"/>
    </row>
    <row r="1307" spans="6:7" s="1" customFormat="1" x14ac:dyDescent="0.2">
      <c r="F1307" s="5"/>
      <c r="G1307" s="5"/>
    </row>
    <row r="1308" spans="6:7" s="1" customFormat="1" x14ac:dyDescent="0.2">
      <c r="F1308" s="5"/>
      <c r="G1308" s="5"/>
    </row>
    <row r="1309" spans="6:7" s="1" customFormat="1" x14ac:dyDescent="0.2">
      <c r="F1309" s="5"/>
      <c r="G1309" s="5"/>
    </row>
    <row r="1310" spans="6:7" s="1" customFormat="1" x14ac:dyDescent="0.2">
      <c r="F1310" s="5"/>
      <c r="G1310" s="5"/>
    </row>
    <row r="1311" spans="6:7" s="1" customFormat="1" x14ac:dyDescent="0.2">
      <c r="F1311" s="5"/>
      <c r="G1311" s="5"/>
    </row>
    <row r="1312" spans="6:7" s="1" customFormat="1" x14ac:dyDescent="0.2">
      <c r="F1312" s="5"/>
      <c r="G1312" s="5"/>
    </row>
    <row r="1313" spans="6:7" s="1" customFormat="1" x14ac:dyDescent="0.2">
      <c r="F1313" s="5"/>
      <c r="G1313" s="5"/>
    </row>
    <row r="1314" spans="6:7" s="1" customFormat="1" x14ac:dyDescent="0.2">
      <c r="F1314" s="5"/>
      <c r="G1314" s="5"/>
    </row>
    <row r="1315" spans="6:7" s="1" customFormat="1" x14ac:dyDescent="0.2">
      <c r="F1315" s="5"/>
      <c r="G1315" s="5"/>
    </row>
    <row r="1316" spans="6:7" s="1" customFormat="1" x14ac:dyDescent="0.2">
      <c r="F1316" s="5"/>
      <c r="G1316" s="5"/>
    </row>
    <row r="1317" spans="6:7" s="1" customFormat="1" x14ac:dyDescent="0.2">
      <c r="F1317" s="5"/>
      <c r="G1317" s="5"/>
    </row>
    <row r="1318" spans="6:7" s="1" customFormat="1" x14ac:dyDescent="0.2">
      <c r="F1318" s="5"/>
      <c r="G1318" s="5"/>
    </row>
    <row r="1319" spans="6:7" s="1" customFormat="1" x14ac:dyDescent="0.2">
      <c r="F1319" s="5"/>
      <c r="G1319" s="5"/>
    </row>
    <row r="1320" spans="6:7" s="1" customFormat="1" x14ac:dyDescent="0.2">
      <c r="F1320" s="5"/>
      <c r="G1320" s="5"/>
    </row>
    <row r="1321" spans="6:7" s="1" customFormat="1" x14ac:dyDescent="0.2">
      <c r="F1321" s="5"/>
      <c r="G1321" s="5"/>
    </row>
    <row r="1322" spans="6:7" s="1" customFormat="1" x14ac:dyDescent="0.2">
      <c r="F1322" s="5"/>
      <c r="G1322" s="5"/>
    </row>
    <row r="1323" spans="6:7" s="1" customFormat="1" x14ac:dyDescent="0.2">
      <c r="F1323" s="5"/>
      <c r="G1323" s="5"/>
    </row>
    <row r="1324" spans="6:7" s="1" customFormat="1" x14ac:dyDescent="0.2">
      <c r="F1324" s="5"/>
      <c r="G1324" s="5"/>
    </row>
    <row r="1325" spans="6:7" s="1" customFormat="1" x14ac:dyDescent="0.2">
      <c r="F1325" s="5"/>
      <c r="G1325" s="5"/>
    </row>
    <row r="1326" spans="6:7" s="1" customFormat="1" x14ac:dyDescent="0.2">
      <c r="F1326" s="5"/>
      <c r="G1326" s="5"/>
    </row>
    <row r="1327" spans="6:7" s="1" customFormat="1" x14ac:dyDescent="0.2">
      <c r="F1327" s="5"/>
      <c r="G1327" s="5"/>
    </row>
    <row r="1328" spans="6:7" s="1" customFormat="1" x14ac:dyDescent="0.2">
      <c r="F1328" s="5"/>
      <c r="G1328" s="5"/>
    </row>
    <row r="1329" spans="6:7" s="1" customFormat="1" x14ac:dyDescent="0.2">
      <c r="F1329" s="5"/>
      <c r="G1329" s="5"/>
    </row>
    <row r="1330" spans="6:7" s="1" customFormat="1" x14ac:dyDescent="0.2">
      <c r="F1330" s="5"/>
      <c r="G1330" s="5"/>
    </row>
    <row r="1331" spans="6:7" s="1" customFormat="1" x14ac:dyDescent="0.2">
      <c r="F1331" s="5"/>
      <c r="G1331" s="5"/>
    </row>
    <row r="1332" spans="6:7" s="1" customFormat="1" x14ac:dyDescent="0.2">
      <c r="F1332" s="5"/>
      <c r="G1332" s="5"/>
    </row>
    <row r="1333" spans="6:7" s="1" customFormat="1" x14ac:dyDescent="0.2">
      <c r="F1333" s="5"/>
      <c r="G1333" s="5"/>
    </row>
    <row r="1334" spans="6:7" s="1" customFormat="1" x14ac:dyDescent="0.2">
      <c r="F1334" s="5"/>
      <c r="G1334" s="5"/>
    </row>
    <row r="1335" spans="6:7" s="1" customFormat="1" x14ac:dyDescent="0.2">
      <c r="F1335" s="5"/>
      <c r="G1335" s="5"/>
    </row>
    <row r="1336" spans="6:7" s="1" customFormat="1" x14ac:dyDescent="0.2">
      <c r="F1336" s="5"/>
      <c r="G1336" s="5"/>
    </row>
    <row r="1337" spans="6:7" s="1" customFormat="1" x14ac:dyDescent="0.2">
      <c r="F1337" s="5"/>
      <c r="G1337" s="5"/>
    </row>
    <row r="1338" spans="6:7" s="1" customFormat="1" x14ac:dyDescent="0.2">
      <c r="F1338" s="5"/>
      <c r="G1338" s="5"/>
    </row>
    <row r="1339" spans="6:7" s="1" customFormat="1" x14ac:dyDescent="0.2">
      <c r="F1339" s="5"/>
      <c r="G1339" s="5"/>
    </row>
    <row r="1340" spans="6:7" s="1" customFormat="1" x14ac:dyDescent="0.2">
      <c r="F1340" s="5"/>
      <c r="G1340" s="5"/>
    </row>
    <row r="1341" spans="6:7" s="1" customFormat="1" x14ac:dyDescent="0.2">
      <c r="F1341" s="5"/>
      <c r="G1341" s="5"/>
    </row>
    <row r="1342" spans="6:7" s="1" customFormat="1" x14ac:dyDescent="0.2">
      <c r="F1342" s="5"/>
      <c r="G1342" s="5"/>
    </row>
    <row r="1343" spans="6:7" s="1" customFormat="1" x14ac:dyDescent="0.2">
      <c r="F1343" s="5"/>
      <c r="G1343" s="5"/>
    </row>
    <row r="1344" spans="6:7" s="1" customFormat="1" x14ac:dyDescent="0.2">
      <c r="F1344" s="5"/>
      <c r="G1344" s="5"/>
    </row>
    <row r="1345" spans="6:7" s="1" customFormat="1" x14ac:dyDescent="0.2">
      <c r="F1345" s="5"/>
      <c r="G1345" s="5"/>
    </row>
    <row r="1346" spans="6:7" s="1" customFormat="1" x14ac:dyDescent="0.2">
      <c r="F1346" s="5"/>
      <c r="G1346" s="5"/>
    </row>
    <row r="1347" spans="6:7" s="1" customFormat="1" x14ac:dyDescent="0.2">
      <c r="F1347" s="5"/>
      <c r="G1347" s="5"/>
    </row>
    <row r="1348" spans="6:7" s="1" customFormat="1" x14ac:dyDescent="0.2">
      <c r="F1348" s="5"/>
      <c r="G1348" s="5"/>
    </row>
    <row r="1349" spans="6:7" s="1" customFormat="1" x14ac:dyDescent="0.2">
      <c r="F1349" s="5"/>
      <c r="G1349" s="5"/>
    </row>
    <row r="1350" spans="6:7" s="1" customFormat="1" x14ac:dyDescent="0.2">
      <c r="F1350" s="5"/>
      <c r="G1350" s="5"/>
    </row>
    <row r="1351" spans="6:7" s="1" customFormat="1" x14ac:dyDescent="0.2">
      <c r="F1351" s="5"/>
      <c r="G1351" s="5"/>
    </row>
    <row r="1352" spans="6:7" s="1" customFormat="1" x14ac:dyDescent="0.2">
      <c r="F1352" s="5"/>
      <c r="G1352" s="5"/>
    </row>
    <row r="1353" spans="6:7" s="1" customFormat="1" x14ac:dyDescent="0.2">
      <c r="F1353" s="5"/>
      <c r="G1353" s="5"/>
    </row>
    <row r="1354" spans="6:7" s="1" customFormat="1" x14ac:dyDescent="0.2">
      <c r="F1354" s="5"/>
      <c r="G1354" s="5"/>
    </row>
    <row r="1355" spans="6:7" s="1" customFormat="1" x14ac:dyDescent="0.2">
      <c r="F1355" s="5"/>
      <c r="G1355" s="5"/>
    </row>
    <row r="1356" spans="6:7" s="1" customFormat="1" x14ac:dyDescent="0.2">
      <c r="F1356" s="5"/>
      <c r="G1356" s="5"/>
    </row>
    <row r="1357" spans="6:7" s="1" customFormat="1" x14ac:dyDescent="0.2">
      <c r="F1357" s="5"/>
      <c r="G1357" s="5"/>
    </row>
    <row r="1358" spans="6:7" s="1" customFormat="1" x14ac:dyDescent="0.2">
      <c r="F1358" s="5"/>
      <c r="G1358" s="5"/>
    </row>
    <row r="1359" spans="6:7" s="1" customFormat="1" x14ac:dyDescent="0.2">
      <c r="F1359" s="5"/>
      <c r="G1359" s="5"/>
    </row>
    <row r="1360" spans="6:7" s="1" customFormat="1" x14ac:dyDescent="0.2">
      <c r="F1360" s="5"/>
      <c r="G1360" s="5"/>
    </row>
    <row r="1361" spans="6:7" s="1" customFormat="1" x14ac:dyDescent="0.2">
      <c r="F1361" s="5"/>
      <c r="G1361" s="5"/>
    </row>
    <row r="1362" spans="6:7" s="1" customFormat="1" x14ac:dyDescent="0.2">
      <c r="F1362" s="5"/>
      <c r="G1362" s="5"/>
    </row>
    <row r="1363" spans="6:7" s="1" customFormat="1" x14ac:dyDescent="0.2">
      <c r="F1363" s="5"/>
      <c r="G1363" s="5"/>
    </row>
    <row r="1364" spans="6:7" s="1" customFormat="1" x14ac:dyDescent="0.2">
      <c r="F1364" s="5"/>
      <c r="G1364" s="5"/>
    </row>
    <row r="1365" spans="6:7" s="1" customFormat="1" x14ac:dyDescent="0.2">
      <c r="F1365" s="5"/>
      <c r="G1365" s="5"/>
    </row>
    <row r="1366" spans="6:7" s="1" customFormat="1" x14ac:dyDescent="0.2">
      <c r="F1366" s="5"/>
      <c r="G1366" s="5"/>
    </row>
    <row r="1367" spans="6:7" s="1" customFormat="1" x14ac:dyDescent="0.2">
      <c r="F1367" s="5"/>
      <c r="G1367" s="5"/>
    </row>
    <row r="1368" spans="6:7" s="1" customFormat="1" x14ac:dyDescent="0.2">
      <c r="F1368" s="5"/>
      <c r="G1368" s="5"/>
    </row>
    <row r="1369" spans="6:7" s="1" customFormat="1" x14ac:dyDescent="0.2">
      <c r="F1369" s="5"/>
      <c r="G1369" s="5"/>
    </row>
    <row r="1370" spans="6:7" s="1" customFormat="1" x14ac:dyDescent="0.2">
      <c r="F1370" s="5"/>
      <c r="G1370" s="5"/>
    </row>
    <row r="1371" spans="6:7" s="1" customFormat="1" x14ac:dyDescent="0.2">
      <c r="F1371" s="5"/>
      <c r="G1371" s="5"/>
    </row>
    <row r="1372" spans="6:7" s="1" customFormat="1" x14ac:dyDescent="0.2">
      <c r="F1372" s="5"/>
      <c r="G1372" s="5"/>
    </row>
    <row r="1373" spans="6:7" s="1" customFormat="1" x14ac:dyDescent="0.2">
      <c r="F1373" s="5"/>
      <c r="G1373" s="5"/>
    </row>
    <row r="1374" spans="6:7" s="1" customFormat="1" x14ac:dyDescent="0.2">
      <c r="F1374" s="5"/>
      <c r="G1374" s="5"/>
    </row>
    <row r="1375" spans="6:7" s="1" customFormat="1" x14ac:dyDescent="0.2">
      <c r="F1375" s="5"/>
      <c r="G1375" s="5"/>
    </row>
    <row r="1376" spans="6:7" s="1" customFormat="1" x14ac:dyDescent="0.2">
      <c r="F1376" s="5"/>
      <c r="G1376" s="5"/>
    </row>
    <row r="1377" spans="6:7" s="1" customFormat="1" x14ac:dyDescent="0.2">
      <c r="F1377" s="5"/>
      <c r="G1377" s="5"/>
    </row>
    <row r="1378" spans="6:7" s="1" customFormat="1" x14ac:dyDescent="0.2">
      <c r="F1378" s="5"/>
      <c r="G1378" s="5"/>
    </row>
    <row r="1379" spans="6:7" s="1" customFormat="1" x14ac:dyDescent="0.2">
      <c r="F1379" s="5"/>
      <c r="G1379" s="5"/>
    </row>
    <row r="1380" spans="6:7" s="1" customFormat="1" x14ac:dyDescent="0.2">
      <c r="F1380" s="5"/>
      <c r="G1380" s="5"/>
    </row>
    <row r="1381" spans="6:7" s="1" customFormat="1" x14ac:dyDescent="0.2">
      <c r="F1381" s="5"/>
      <c r="G1381" s="5"/>
    </row>
    <row r="1382" spans="6:7" s="1" customFormat="1" x14ac:dyDescent="0.2">
      <c r="F1382" s="5"/>
      <c r="G1382" s="5"/>
    </row>
    <row r="1383" spans="6:7" s="1" customFormat="1" x14ac:dyDescent="0.2">
      <c r="F1383" s="5"/>
      <c r="G1383" s="5"/>
    </row>
    <row r="1384" spans="6:7" s="1" customFormat="1" x14ac:dyDescent="0.2">
      <c r="F1384" s="5"/>
      <c r="G1384" s="5"/>
    </row>
    <row r="1385" spans="6:7" s="1" customFormat="1" x14ac:dyDescent="0.2">
      <c r="F1385" s="5"/>
      <c r="G1385" s="5"/>
    </row>
    <row r="1386" spans="6:7" s="1" customFormat="1" x14ac:dyDescent="0.2">
      <c r="F1386" s="5"/>
      <c r="G1386" s="5"/>
    </row>
    <row r="1387" spans="6:7" s="1" customFormat="1" x14ac:dyDescent="0.2">
      <c r="F1387" s="5"/>
      <c r="G1387" s="5"/>
    </row>
    <row r="1388" spans="6:7" s="1" customFormat="1" x14ac:dyDescent="0.2">
      <c r="F1388" s="5"/>
      <c r="G1388" s="5"/>
    </row>
    <row r="1389" spans="6:7" s="1" customFormat="1" x14ac:dyDescent="0.2">
      <c r="F1389" s="5"/>
      <c r="G1389" s="5"/>
    </row>
    <row r="1390" spans="6:7" s="1" customFormat="1" x14ac:dyDescent="0.2">
      <c r="F1390" s="5"/>
      <c r="G1390" s="5"/>
    </row>
    <row r="1391" spans="6:7" s="1" customFormat="1" x14ac:dyDescent="0.2">
      <c r="F1391" s="5"/>
      <c r="G1391" s="5"/>
    </row>
    <row r="1392" spans="6:7" s="1" customFormat="1" x14ac:dyDescent="0.2">
      <c r="F1392" s="5"/>
      <c r="G1392" s="5"/>
    </row>
    <row r="1393" spans="6:7" s="1" customFormat="1" x14ac:dyDescent="0.2">
      <c r="F1393" s="5"/>
      <c r="G1393" s="5"/>
    </row>
    <row r="1394" spans="6:7" s="1" customFormat="1" x14ac:dyDescent="0.2">
      <c r="F1394" s="5"/>
      <c r="G1394" s="5"/>
    </row>
    <row r="1395" spans="6:7" s="1" customFormat="1" x14ac:dyDescent="0.2">
      <c r="F1395" s="5"/>
      <c r="G1395" s="5"/>
    </row>
    <row r="1396" spans="6:7" s="1" customFormat="1" x14ac:dyDescent="0.2">
      <c r="F1396" s="5"/>
      <c r="G1396" s="5"/>
    </row>
    <row r="1397" spans="6:7" s="1" customFormat="1" x14ac:dyDescent="0.2">
      <c r="F1397" s="5"/>
      <c r="G1397" s="5"/>
    </row>
    <row r="1398" spans="6:7" s="1" customFormat="1" x14ac:dyDescent="0.2">
      <c r="F1398" s="5"/>
      <c r="G1398" s="5"/>
    </row>
    <row r="1399" spans="6:7" s="1" customFormat="1" x14ac:dyDescent="0.2">
      <c r="F1399" s="5"/>
      <c r="G1399" s="5"/>
    </row>
    <row r="1400" spans="6:7" s="1" customFormat="1" x14ac:dyDescent="0.2">
      <c r="F1400" s="5"/>
      <c r="G1400" s="5"/>
    </row>
    <row r="1401" spans="6:7" s="1" customFormat="1" x14ac:dyDescent="0.2">
      <c r="F1401" s="5"/>
      <c r="G1401" s="5"/>
    </row>
    <row r="1402" spans="6:7" s="1" customFormat="1" x14ac:dyDescent="0.2">
      <c r="F1402" s="5"/>
      <c r="G1402" s="5"/>
    </row>
    <row r="1403" spans="6:7" s="1" customFormat="1" x14ac:dyDescent="0.2">
      <c r="F1403" s="5"/>
      <c r="G1403" s="5"/>
    </row>
    <row r="1404" spans="6:7" s="1" customFormat="1" x14ac:dyDescent="0.2">
      <c r="F1404" s="5"/>
      <c r="G1404" s="5"/>
    </row>
    <row r="1405" spans="6:7" s="1" customFormat="1" x14ac:dyDescent="0.2">
      <c r="F1405" s="5"/>
      <c r="G1405" s="5"/>
    </row>
    <row r="1406" spans="6:7" s="1" customFormat="1" x14ac:dyDescent="0.2">
      <c r="F1406" s="5"/>
      <c r="G1406" s="5"/>
    </row>
    <row r="1407" spans="6:7" s="1" customFormat="1" x14ac:dyDescent="0.2">
      <c r="F1407" s="5"/>
      <c r="G1407" s="5"/>
    </row>
    <row r="1408" spans="6:7" s="1" customFormat="1" x14ac:dyDescent="0.2">
      <c r="F1408" s="5"/>
      <c r="G1408" s="5"/>
    </row>
    <row r="1409" spans="6:7" s="1" customFormat="1" x14ac:dyDescent="0.2">
      <c r="F1409" s="5"/>
      <c r="G1409" s="5"/>
    </row>
    <row r="1410" spans="6:7" s="1" customFormat="1" x14ac:dyDescent="0.2">
      <c r="F1410" s="5"/>
      <c r="G1410" s="5"/>
    </row>
    <row r="1411" spans="6:7" s="1" customFormat="1" x14ac:dyDescent="0.2">
      <c r="F1411" s="5"/>
      <c r="G1411" s="5"/>
    </row>
    <row r="1412" spans="6:7" s="1" customFormat="1" x14ac:dyDescent="0.2">
      <c r="F1412" s="5"/>
      <c r="G1412" s="5"/>
    </row>
    <row r="1413" spans="6:7" s="1" customFormat="1" x14ac:dyDescent="0.2">
      <c r="F1413" s="5"/>
      <c r="G1413" s="5"/>
    </row>
    <row r="1414" spans="6:7" s="1" customFormat="1" x14ac:dyDescent="0.2">
      <c r="F1414" s="5"/>
      <c r="G1414" s="5"/>
    </row>
    <row r="1415" spans="6:7" s="1" customFormat="1" x14ac:dyDescent="0.2">
      <c r="F1415" s="5"/>
      <c r="G1415" s="5"/>
    </row>
    <row r="1416" spans="6:7" s="1" customFormat="1" x14ac:dyDescent="0.2">
      <c r="F1416" s="5"/>
      <c r="G1416" s="5"/>
    </row>
    <row r="1417" spans="6:7" s="1" customFormat="1" x14ac:dyDescent="0.2">
      <c r="F1417" s="5"/>
      <c r="G1417" s="5"/>
    </row>
    <row r="1418" spans="6:7" s="1" customFormat="1" x14ac:dyDescent="0.2">
      <c r="F1418" s="5"/>
      <c r="G1418" s="5"/>
    </row>
    <row r="1419" spans="6:7" s="1" customFormat="1" x14ac:dyDescent="0.2">
      <c r="F1419" s="5"/>
      <c r="G1419" s="5"/>
    </row>
    <row r="1420" spans="6:7" s="1" customFormat="1" x14ac:dyDescent="0.2">
      <c r="F1420" s="5"/>
      <c r="G1420" s="5"/>
    </row>
    <row r="1421" spans="6:7" s="1" customFormat="1" x14ac:dyDescent="0.2">
      <c r="F1421" s="5"/>
      <c r="G1421" s="5"/>
    </row>
    <row r="1422" spans="6:7" s="1" customFormat="1" x14ac:dyDescent="0.2">
      <c r="F1422" s="5"/>
      <c r="G1422" s="5"/>
    </row>
    <row r="1423" spans="6:7" s="1" customFormat="1" x14ac:dyDescent="0.2">
      <c r="F1423" s="5"/>
      <c r="G1423" s="5"/>
    </row>
    <row r="1424" spans="6:7" s="1" customFormat="1" x14ac:dyDescent="0.2">
      <c r="F1424" s="5"/>
      <c r="G1424" s="5"/>
    </row>
    <row r="1425" spans="6:7" s="1" customFormat="1" x14ac:dyDescent="0.2">
      <c r="F1425" s="5"/>
      <c r="G1425" s="5"/>
    </row>
    <row r="1426" spans="6:7" s="1" customFormat="1" x14ac:dyDescent="0.2">
      <c r="F1426" s="5"/>
      <c r="G1426" s="5"/>
    </row>
    <row r="1427" spans="6:7" s="1" customFormat="1" x14ac:dyDescent="0.2">
      <c r="F1427" s="5"/>
      <c r="G1427" s="5"/>
    </row>
    <row r="1428" spans="6:7" s="1" customFormat="1" x14ac:dyDescent="0.2">
      <c r="F1428" s="5"/>
      <c r="G1428" s="5"/>
    </row>
    <row r="1429" spans="6:7" s="1" customFormat="1" x14ac:dyDescent="0.2">
      <c r="F1429" s="5"/>
      <c r="G1429" s="5"/>
    </row>
    <row r="1430" spans="6:7" s="1" customFormat="1" x14ac:dyDescent="0.2">
      <c r="F1430" s="5"/>
      <c r="G1430" s="5"/>
    </row>
    <row r="1431" spans="6:7" s="1" customFormat="1" x14ac:dyDescent="0.2">
      <c r="F1431" s="5"/>
      <c r="G1431" s="5"/>
    </row>
    <row r="1432" spans="6:7" s="1" customFormat="1" x14ac:dyDescent="0.2">
      <c r="F1432" s="5"/>
      <c r="G1432" s="5"/>
    </row>
    <row r="1433" spans="6:7" s="1" customFormat="1" x14ac:dyDescent="0.2">
      <c r="F1433" s="5"/>
      <c r="G1433" s="5"/>
    </row>
    <row r="1434" spans="6:7" s="1" customFormat="1" x14ac:dyDescent="0.2">
      <c r="F1434" s="5"/>
      <c r="G1434" s="5"/>
    </row>
    <row r="1435" spans="6:7" s="1" customFormat="1" x14ac:dyDescent="0.2">
      <c r="F1435" s="5"/>
      <c r="G1435" s="5"/>
    </row>
    <row r="1436" spans="6:7" s="1" customFormat="1" x14ac:dyDescent="0.2">
      <c r="F1436" s="5"/>
      <c r="G1436" s="5"/>
    </row>
    <row r="1437" spans="6:7" s="1" customFormat="1" x14ac:dyDescent="0.2">
      <c r="F1437" s="5"/>
      <c r="G1437" s="5"/>
    </row>
    <row r="1438" spans="6:7" s="1" customFormat="1" x14ac:dyDescent="0.2">
      <c r="F1438" s="5"/>
      <c r="G1438" s="5"/>
    </row>
    <row r="1439" spans="6:7" s="1" customFormat="1" x14ac:dyDescent="0.2">
      <c r="F1439" s="5"/>
      <c r="G1439" s="5"/>
    </row>
    <row r="1440" spans="6:7" s="1" customFormat="1" x14ac:dyDescent="0.2">
      <c r="F1440" s="5"/>
      <c r="G1440" s="5"/>
    </row>
    <row r="1441" spans="6:7" s="1" customFormat="1" x14ac:dyDescent="0.2">
      <c r="F1441" s="5"/>
      <c r="G1441" s="5"/>
    </row>
    <row r="1442" spans="6:7" s="1" customFormat="1" x14ac:dyDescent="0.2">
      <c r="F1442" s="5"/>
      <c r="G1442" s="5"/>
    </row>
    <row r="1443" spans="6:7" s="1" customFormat="1" x14ac:dyDescent="0.2">
      <c r="F1443" s="5"/>
      <c r="G1443" s="5"/>
    </row>
    <row r="1444" spans="6:7" s="1" customFormat="1" x14ac:dyDescent="0.2">
      <c r="F1444" s="5"/>
      <c r="G1444" s="5"/>
    </row>
    <row r="1445" spans="6:7" s="1" customFormat="1" x14ac:dyDescent="0.2">
      <c r="F1445" s="5"/>
      <c r="G1445" s="5"/>
    </row>
    <row r="1446" spans="6:7" s="1" customFormat="1" x14ac:dyDescent="0.2">
      <c r="F1446" s="5"/>
      <c r="G1446" s="5"/>
    </row>
    <row r="1447" spans="6:7" s="1" customFormat="1" x14ac:dyDescent="0.2">
      <c r="F1447" s="5"/>
      <c r="G1447" s="5"/>
    </row>
    <row r="1448" spans="6:7" s="1" customFormat="1" x14ac:dyDescent="0.2">
      <c r="F1448" s="5"/>
      <c r="G1448" s="5"/>
    </row>
    <row r="1449" spans="6:7" s="1" customFormat="1" x14ac:dyDescent="0.2">
      <c r="F1449" s="5"/>
      <c r="G1449" s="5"/>
    </row>
    <row r="1450" spans="6:7" s="1" customFormat="1" x14ac:dyDescent="0.2">
      <c r="F1450" s="5"/>
      <c r="G1450" s="5"/>
    </row>
    <row r="1451" spans="6:7" s="1" customFormat="1" x14ac:dyDescent="0.2">
      <c r="F1451" s="5"/>
      <c r="G1451" s="5"/>
    </row>
    <row r="1452" spans="6:7" s="1" customFormat="1" x14ac:dyDescent="0.2">
      <c r="F1452" s="5"/>
      <c r="G1452" s="5"/>
    </row>
    <row r="1453" spans="6:7" s="1" customFormat="1" x14ac:dyDescent="0.2">
      <c r="F1453" s="5"/>
      <c r="G1453" s="5"/>
    </row>
    <row r="1454" spans="6:7" s="1" customFormat="1" x14ac:dyDescent="0.2">
      <c r="F1454" s="5"/>
      <c r="G1454" s="5"/>
    </row>
    <row r="1455" spans="6:7" s="1" customFormat="1" x14ac:dyDescent="0.2">
      <c r="F1455" s="5"/>
      <c r="G1455" s="5"/>
    </row>
    <row r="1456" spans="6:7" s="1" customFormat="1" x14ac:dyDescent="0.2">
      <c r="F1456" s="5"/>
      <c r="G1456" s="5"/>
    </row>
    <row r="1457" spans="6:7" s="1" customFormat="1" x14ac:dyDescent="0.2">
      <c r="F1457" s="5"/>
      <c r="G1457" s="5"/>
    </row>
    <row r="1458" spans="6:7" s="1" customFormat="1" x14ac:dyDescent="0.2">
      <c r="F1458" s="5"/>
      <c r="G1458" s="5"/>
    </row>
    <row r="1459" spans="6:7" s="1" customFormat="1" x14ac:dyDescent="0.2">
      <c r="F1459" s="5"/>
      <c r="G1459" s="5"/>
    </row>
    <row r="1460" spans="6:7" s="1" customFormat="1" x14ac:dyDescent="0.2">
      <c r="F1460" s="5"/>
      <c r="G1460" s="5"/>
    </row>
    <row r="1461" spans="6:7" s="1" customFormat="1" x14ac:dyDescent="0.2">
      <c r="F1461" s="5"/>
      <c r="G1461" s="5"/>
    </row>
    <row r="1462" spans="6:7" s="1" customFormat="1" x14ac:dyDescent="0.2">
      <c r="F1462" s="5"/>
      <c r="G1462" s="5"/>
    </row>
    <row r="1463" spans="6:7" s="1" customFormat="1" x14ac:dyDescent="0.2">
      <c r="F1463" s="5"/>
      <c r="G1463" s="5"/>
    </row>
    <row r="1464" spans="6:7" s="1" customFormat="1" x14ac:dyDescent="0.2">
      <c r="F1464" s="5"/>
      <c r="G1464" s="5"/>
    </row>
    <row r="1465" spans="6:7" s="1" customFormat="1" x14ac:dyDescent="0.2">
      <c r="F1465" s="5"/>
      <c r="G1465" s="5"/>
    </row>
    <row r="1466" spans="6:7" s="1" customFormat="1" x14ac:dyDescent="0.2">
      <c r="F1466" s="5"/>
      <c r="G1466" s="5"/>
    </row>
    <row r="1467" spans="6:7" s="1" customFormat="1" x14ac:dyDescent="0.2">
      <c r="F1467" s="5"/>
      <c r="G1467" s="5"/>
    </row>
    <row r="1468" spans="6:7" s="1" customFormat="1" x14ac:dyDescent="0.2">
      <c r="F1468" s="5"/>
      <c r="G1468" s="5"/>
    </row>
    <row r="1469" spans="6:7" s="1" customFormat="1" x14ac:dyDescent="0.2">
      <c r="F1469" s="5"/>
      <c r="G1469" s="5"/>
    </row>
    <row r="1470" spans="6:7" s="1" customFormat="1" x14ac:dyDescent="0.2">
      <c r="F1470" s="5"/>
      <c r="G1470" s="5"/>
    </row>
    <row r="1471" spans="6:7" s="1" customFormat="1" x14ac:dyDescent="0.2">
      <c r="F1471" s="5"/>
      <c r="G1471" s="5"/>
    </row>
    <row r="1472" spans="6:7" s="1" customFormat="1" x14ac:dyDescent="0.2">
      <c r="F1472" s="5"/>
      <c r="G1472" s="5"/>
    </row>
    <row r="1473" spans="6:7" s="1" customFormat="1" x14ac:dyDescent="0.2">
      <c r="F1473" s="5"/>
      <c r="G1473" s="5"/>
    </row>
    <row r="1474" spans="6:7" s="1" customFormat="1" x14ac:dyDescent="0.2">
      <c r="F1474" s="5"/>
      <c r="G1474" s="5"/>
    </row>
    <row r="1475" spans="6:7" s="1" customFormat="1" x14ac:dyDescent="0.2">
      <c r="F1475" s="5"/>
      <c r="G1475" s="5"/>
    </row>
    <row r="1476" spans="6:7" s="1" customFormat="1" x14ac:dyDescent="0.2">
      <c r="F1476" s="5"/>
      <c r="G1476" s="5"/>
    </row>
    <row r="1477" spans="6:7" s="1" customFormat="1" x14ac:dyDescent="0.2">
      <c r="F1477" s="5"/>
      <c r="G1477" s="5"/>
    </row>
    <row r="1478" spans="6:7" s="1" customFormat="1" x14ac:dyDescent="0.2">
      <c r="F1478" s="5"/>
      <c r="G1478" s="5"/>
    </row>
    <row r="1479" spans="6:7" s="1" customFormat="1" x14ac:dyDescent="0.2">
      <c r="F1479" s="5"/>
      <c r="G1479" s="5"/>
    </row>
    <row r="1480" spans="6:7" s="1" customFormat="1" x14ac:dyDescent="0.2">
      <c r="F1480" s="5"/>
      <c r="G1480" s="5"/>
    </row>
    <row r="1481" spans="6:7" s="1" customFormat="1" x14ac:dyDescent="0.2">
      <c r="F1481" s="5"/>
      <c r="G1481" s="5"/>
    </row>
    <row r="1482" spans="6:7" s="1" customFormat="1" x14ac:dyDescent="0.2">
      <c r="F1482" s="5"/>
      <c r="G1482" s="5"/>
    </row>
    <row r="1483" spans="6:7" s="1" customFormat="1" x14ac:dyDescent="0.2">
      <c r="F1483" s="5"/>
      <c r="G1483" s="5"/>
    </row>
    <row r="1484" spans="6:7" s="1" customFormat="1" x14ac:dyDescent="0.2">
      <c r="F1484" s="5"/>
      <c r="G1484" s="5"/>
    </row>
    <row r="1485" spans="6:7" s="1" customFormat="1" x14ac:dyDescent="0.2">
      <c r="F1485" s="5"/>
      <c r="G1485" s="5"/>
    </row>
    <row r="1486" spans="6:7" s="1" customFormat="1" x14ac:dyDescent="0.2">
      <c r="F1486" s="5"/>
      <c r="G1486" s="5"/>
    </row>
    <row r="1487" spans="6:7" s="1" customFormat="1" x14ac:dyDescent="0.2">
      <c r="F1487" s="5"/>
      <c r="G1487" s="5"/>
    </row>
    <row r="1488" spans="6:7" s="1" customFormat="1" x14ac:dyDescent="0.2">
      <c r="F1488" s="5"/>
      <c r="G1488" s="5"/>
    </row>
    <row r="1489" spans="6:7" s="1" customFormat="1" x14ac:dyDescent="0.2">
      <c r="F1489" s="5"/>
      <c r="G1489" s="5"/>
    </row>
    <row r="1490" spans="6:7" s="1" customFormat="1" x14ac:dyDescent="0.2">
      <c r="F1490" s="5"/>
      <c r="G1490" s="5"/>
    </row>
    <row r="1491" spans="6:7" s="1" customFormat="1" x14ac:dyDescent="0.2">
      <c r="F1491" s="5"/>
      <c r="G1491" s="5"/>
    </row>
    <row r="1492" spans="6:7" s="1" customFormat="1" x14ac:dyDescent="0.2">
      <c r="F1492" s="5"/>
      <c r="G1492" s="5"/>
    </row>
    <row r="1493" spans="6:7" s="1" customFormat="1" x14ac:dyDescent="0.2">
      <c r="F1493" s="5"/>
      <c r="G1493" s="5"/>
    </row>
    <row r="1494" spans="6:7" s="1" customFormat="1" x14ac:dyDescent="0.2">
      <c r="F1494" s="5"/>
      <c r="G1494" s="5"/>
    </row>
    <row r="1495" spans="6:7" s="1" customFormat="1" x14ac:dyDescent="0.2">
      <c r="F1495" s="5"/>
      <c r="G1495" s="5"/>
    </row>
    <row r="1496" spans="6:7" s="1" customFormat="1" x14ac:dyDescent="0.2">
      <c r="F1496" s="5"/>
      <c r="G1496" s="5"/>
    </row>
    <row r="1497" spans="6:7" s="1" customFormat="1" x14ac:dyDescent="0.2">
      <c r="F1497" s="5"/>
      <c r="G1497" s="5"/>
    </row>
    <row r="1498" spans="6:7" s="1" customFormat="1" x14ac:dyDescent="0.2">
      <c r="F1498" s="5"/>
      <c r="G1498" s="5"/>
    </row>
    <row r="1499" spans="6:7" s="1" customFormat="1" x14ac:dyDescent="0.2">
      <c r="F1499" s="5"/>
      <c r="G1499" s="5"/>
    </row>
    <row r="1500" spans="6:7" s="1" customFormat="1" x14ac:dyDescent="0.2">
      <c r="F1500" s="5"/>
      <c r="G1500" s="5"/>
    </row>
    <row r="1501" spans="6:7" s="1" customFormat="1" x14ac:dyDescent="0.2">
      <c r="F1501" s="5"/>
      <c r="G1501" s="5"/>
    </row>
    <row r="1502" spans="6:7" s="1" customFormat="1" x14ac:dyDescent="0.2">
      <c r="F1502" s="5"/>
      <c r="G1502" s="5"/>
    </row>
    <row r="1503" spans="6:7" s="1" customFormat="1" x14ac:dyDescent="0.2">
      <c r="F1503" s="5"/>
      <c r="G1503" s="5"/>
    </row>
    <row r="1504" spans="6:7" s="1" customFormat="1" x14ac:dyDescent="0.2">
      <c r="F1504" s="5"/>
      <c r="G1504" s="5"/>
    </row>
    <row r="1505" spans="6:7" s="1" customFormat="1" x14ac:dyDescent="0.2">
      <c r="F1505" s="5"/>
      <c r="G1505" s="5"/>
    </row>
    <row r="1506" spans="6:7" s="1" customFormat="1" x14ac:dyDescent="0.2">
      <c r="F1506" s="5"/>
      <c r="G1506" s="5"/>
    </row>
    <row r="1507" spans="6:7" s="1" customFormat="1" x14ac:dyDescent="0.2">
      <c r="F1507" s="5"/>
      <c r="G1507" s="5"/>
    </row>
    <row r="1508" spans="6:7" s="1" customFormat="1" x14ac:dyDescent="0.2">
      <c r="F1508" s="5"/>
      <c r="G1508" s="5"/>
    </row>
    <row r="1509" spans="6:7" s="1" customFormat="1" x14ac:dyDescent="0.2">
      <c r="F1509" s="5"/>
      <c r="G1509" s="5"/>
    </row>
    <row r="1510" spans="6:7" s="1" customFormat="1" x14ac:dyDescent="0.2">
      <c r="F1510" s="5"/>
      <c r="G1510" s="5"/>
    </row>
    <row r="1511" spans="6:7" s="1" customFormat="1" x14ac:dyDescent="0.2">
      <c r="F1511" s="5"/>
      <c r="G1511" s="5"/>
    </row>
    <row r="1512" spans="6:7" s="1" customFormat="1" x14ac:dyDescent="0.2">
      <c r="F1512" s="5"/>
      <c r="G1512" s="5"/>
    </row>
    <row r="1513" spans="6:7" s="1" customFormat="1" x14ac:dyDescent="0.2">
      <c r="F1513" s="5"/>
      <c r="G1513" s="5"/>
    </row>
    <row r="1514" spans="6:7" s="1" customFormat="1" x14ac:dyDescent="0.2">
      <c r="F1514" s="5"/>
      <c r="G1514" s="5"/>
    </row>
    <row r="1515" spans="6:7" s="1" customFormat="1" x14ac:dyDescent="0.2">
      <c r="F1515" s="5"/>
      <c r="G1515" s="5"/>
    </row>
    <row r="1516" spans="6:7" s="1" customFormat="1" x14ac:dyDescent="0.2">
      <c r="F1516" s="5"/>
      <c r="G1516" s="5"/>
    </row>
    <row r="1517" spans="6:7" s="1" customFormat="1" x14ac:dyDescent="0.2">
      <c r="F1517" s="5"/>
      <c r="G1517" s="5"/>
    </row>
    <row r="1518" spans="6:7" s="1" customFormat="1" x14ac:dyDescent="0.2">
      <c r="F1518" s="5"/>
      <c r="G1518" s="5"/>
    </row>
    <row r="1519" spans="6:7" s="1" customFormat="1" x14ac:dyDescent="0.2">
      <c r="F1519" s="5"/>
      <c r="G1519" s="5"/>
    </row>
    <row r="1520" spans="6:7" s="1" customFormat="1" x14ac:dyDescent="0.2">
      <c r="F1520" s="5"/>
      <c r="G1520" s="5"/>
    </row>
    <row r="1521" spans="6:7" s="1" customFormat="1" x14ac:dyDescent="0.2">
      <c r="F1521" s="5"/>
      <c r="G1521" s="5"/>
    </row>
    <row r="1522" spans="6:7" s="1" customFormat="1" x14ac:dyDescent="0.2">
      <c r="F1522" s="5"/>
      <c r="G1522" s="5"/>
    </row>
    <row r="1523" spans="6:7" s="1" customFormat="1" x14ac:dyDescent="0.2">
      <c r="F1523" s="5"/>
      <c r="G1523" s="5"/>
    </row>
    <row r="1524" spans="6:7" s="1" customFormat="1" x14ac:dyDescent="0.2">
      <c r="F1524" s="5"/>
      <c r="G1524" s="5"/>
    </row>
    <row r="1525" spans="6:7" s="1" customFormat="1" x14ac:dyDescent="0.2">
      <c r="F1525" s="5"/>
      <c r="G1525" s="5"/>
    </row>
    <row r="1526" spans="6:7" s="1" customFormat="1" x14ac:dyDescent="0.2">
      <c r="F1526" s="5"/>
      <c r="G1526" s="5"/>
    </row>
    <row r="1527" spans="6:7" s="1" customFormat="1" x14ac:dyDescent="0.2">
      <c r="F1527" s="5"/>
      <c r="G1527" s="5"/>
    </row>
    <row r="1528" spans="6:7" s="1" customFormat="1" x14ac:dyDescent="0.2">
      <c r="F1528" s="5"/>
      <c r="G1528" s="5"/>
    </row>
    <row r="1529" spans="6:7" s="1" customFormat="1" x14ac:dyDescent="0.2">
      <c r="F1529" s="5"/>
      <c r="G1529" s="5"/>
    </row>
    <row r="1530" spans="6:7" s="1" customFormat="1" x14ac:dyDescent="0.2">
      <c r="F1530" s="5"/>
      <c r="G1530" s="5"/>
    </row>
    <row r="1531" spans="6:7" s="1" customFormat="1" x14ac:dyDescent="0.2">
      <c r="F1531" s="5"/>
      <c r="G1531" s="5"/>
    </row>
    <row r="1532" spans="6:7" s="1" customFormat="1" x14ac:dyDescent="0.2">
      <c r="F1532" s="5"/>
      <c r="G1532" s="5"/>
    </row>
    <row r="1533" spans="6:7" s="1" customFormat="1" x14ac:dyDescent="0.2">
      <c r="F1533" s="5"/>
      <c r="G1533" s="5"/>
    </row>
    <row r="1534" spans="6:7" s="1" customFormat="1" x14ac:dyDescent="0.2">
      <c r="F1534" s="5"/>
      <c r="G1534" s="5"/>
    </row>
    <row r="1535" spans="6:7" s="1" customFormat="1" x14ac:dyDescent="0.2">
      <c r="F1535" s="5"/>
      <c r="G1535" s="5"/>
    </row>
    <row r="1536" spans="6:7" s="1" customFormat="1" x14ac:dyDescent="0.2">
      <c r="F1536" s="5"/>
      <c r="G1536" s="5"/>
    </row>
    <row r="1537" spans="6:7" s="1" customFormat="1" x14ac:dyDescent="0.2">
      <c r="F1537" s="5"/>
      <c r="G1537" s="5"/>
    </row>
    <row r="1538" spans="6:7" s="1" customFormat="1" x14ac:dyDescent="0.2">
      <c r="F1538" s="5"/>
      <c r="G1538" s="5"/>
    </row>
    <row r="1539" spans="6:7" s="1" customFormat="1" x14ac:dyDescent="0.2">
      <c r="F1539" s="5"/>
      <c r="G1539" s="5"/>
    </row>
    <row r="1540" spans="6:7" s="1" customFormat="1" x14ac:dyDescent="0.2">
      <c r="F1540" s="5"/>
      <c r="G1540" s="5"/>
    </row>
    <row r="1541" spans="6:7" s="1" customFormat="1" x14ac:dyDescent="0.2">
      <c r="F1541" s="5"/>
      <c r="G1541" s="5"/>
    </row>
    <row r="1542" spans="6:7" s="1" customFormat="1" x14ac:dyDescent="0.2">
      <c r="F1542" s="5"/>
      <c r="G1542" s="5"/>
    </row>
    <row r="1543" spans="6:7" s="1" customFormat="1" x14ac:dyDescent="0.2">
      <c r="F1543" s="5"/>
      <c r="G1543" s="5"/>
    </row>
    <row r="1544" spans="6:7" s="1" customFormat="1" x14ac:dyDescent="0.2">
      <c r="F1544" s="5"/>
      <c r="G1544" s="5"/>
    </row>
    <row r="1545" spans="6:7" s="1" customFormat="1" x14ac:dyDescent="0.2">
      <c r="F1545" s="5"/>
      <c r="G1545" s="5"/>
    </row>
    <row r="1546" spans="6:7" s="1" customFormat="1" x14ac:dyDescent="0.2">
      <c r="F1546" s="5"/>
      <c r="G1546" s="5"/>
    </row>
    <row r="1547" spans="6:7" s="1" customFormat="1" x14ac:dyDescent="0.2">
      <c r="F1547" s="5"/>
      <c r="G1547" s="5"/>
    </row>
    <row r="1548" spans="6:7" s="1" customFormat="1" x14ac:dyDescent="0.2">
      <c r="F1548" s="5"/>
      <c r="G1548" s="5"/>
    </row>
    <row r="1549" spans="6:7" s="1" customFormat="1" x14ac:dyDescent="0.2">
      <c r="F1549" s="5"/>
      <c r="G1549" s="5"/>
    </row>
    <row r="1550" spans="6:7" s="1" customFormat="1" x14ac:dyDescent="0.2">
      <c r="F1550" s="5"/>
      <c r="G1550" s="5"/>
    </row>
    <row r="1551" spans="6:7" s="1" customFormat="1" x14ac:dyDescent="0.2">
      <c r="F1551" s="5"/>
      <c r="G1551" s="5"/>
    </row>
    <row r="1552" spans="6:7" s="1" customFormat="1" x14ac:dyDescent="0.2">
      <c r="F1552" s="5"/>
      <c r="G1552" s="5"/>
    </row>
    <row r="1553" spans="6:7" s="1" customFormat="1" x14ac:dyDescent="0.2">
      <c r="F1553" s="5"/>
      <c r="G1553" s="5"/>
    </row>
    <row r="1554" spans="6:7" s="1" customFormat="1" x14ac:dyDescent="0.2">
      <c r="F1554" s="5"/>
      <c r="G1554" s="5"/>
    </row>
    <row r="1555" spans="6:7" s="1" customFormat="1" x14ac:dyDescent="0.2">
      <c r="F1555" s="5"/>
      <c r="G1555" s="5"/>
    </row>
    <row r="1556" spans="6:7" s="1" customFormat="1" x14ac:dyDescent="0.2">
      <c r="F1556" s="5"/>
      <c r="G1556" s="5"/>
    </row>
    <row r="1557" spans="6:7" s="1" customFormat="1" x14ac:dyDescent="0.2">
      <c r="F1557" s="5"/>
      <c r="G1557" s="5"/>
    </row>
    <row r="1558" spans="6:7" s="1" customFormat="1" x14ac:dyDescent="0.2">
      <c r="F1558" s="5"/>
      <c r="G1558" s="5"/>
    </row>
    <row r="1559" spans="6:7" s="1" customFormat="1" x14ac:dyDescent="0.2">
      <c r="F1559" s="5"/>
      <c r="G1559" s="5"/>
    </row>
    <row r="1560" spans="6:7" s="1" customFormat="1" x14ac:dyDescent="0.2">
      <c r="F1560" s="5"/>
      <c r="G1560" s="5"/>
    </row>
    <row r="1561" spans="6:7" s="1" customFormat="1" x14ac:dyDescent="0.2">
      <c r="F1561" s="5"/>
      <c r="G1561" s="5"/>
    </row>
    <row r="1562" spans="6:7" s="1" customFormat="1" x14ac:dyDescent="0.2">
      <c r="F1562" s="5"/>
      <c r="G1562" s="5"/>
    </row>
    <row r="1563" spans="6:7" s="1" customFormat="1" x14ac:dyDescent="0.2">
      <c r="F1563" s="5"/>
      <c r="G1563" s="5"/>
    </row>
    <row r="1564" spans="6:7" s="1" customFormat="1" x14ac:dyDescent="0.2">
      <c r="F1564" s="5"/>
      <c r="G1564" s="5"/>
    </row>
    <row r="1565" spans="6:7" s="1" customFormat="1" x14ac:dyDescent="0.2">
      <c r="F1565" s="5"/>
      <c r="G1565" s="5"/>
    </row>
    <row r="1566" spans="6:7" s="1" customFormat="1" x14ac:dyDescent="0.2">
      <c r="F1566" s="5"/>
      <c r="G1566" s="5"/>
    </row>
    <row r="1567" spans="6:7" s="1" customFormat="1" x14ac:dyDescent="0.2">
      <c r="F1567" s="5"/>
      <c r="G1567" s="5"/>
    </row>
    <row r="1568" spans="6:7" s="1" customFormat="1" x14ac:dyDescent="0.2">
      <c r="F1568" s="5"/>
      <c r="G1568" s="5"/>
    </row>
    <row r="1569" spans="6:7" s="1" customFormat="1" x14ac:dyDescent="0.2">
      <c r="F1569" s="5"/>
      <c r="G1569" s="5"/>
    </row>
    <row r="1570" spans="6:7" s="1" customFormat="1" x14ac:dyDescent="0.2">
      <c r="F1570" s="5"/>
      <c r="G1570" s="5"/>
    </row>
    <row r="1571" spans="6:7" s="1" customFormat="1" x14ac:dyDescent="0.2">
      <c r="F1571" s="5"/>
      <c r="G1571" s="5"/>
    </row>
    <row r="1572" spans="6:7" s="1" customFormat="1" x14ac:dyDescent="0.2">
      <c r="F1572" s="5"/>
      <c r="G1572" s="5"/>
    </row>
    <row r="1573" spans="6:7" s="1" customFormat="1" x14ac:dyDescent="0.2">
      <c r="F1573" s="5"/>
      <c r="G1573" s="5"/>
    </row>
    <row r="1574" spans="6:7" s="1" customFormat="1" x14ac:dyDescent="0.2">
      <c r="F1574" s="5"/>
      <c r="G1574" s="5"/>
    </row>
    <row r="1575" spans="6:7" s="1" customFormat="1" x14ac:dyDescent="0.2">
      <c r="F1575" s="5"/>
      <c r="G1575" s="5"/>
    </row>
    <row r="1576" spans="6:7" s="1" customFormat="1" x14ac:dyDescent="0.2">
      <c r="F1576" s="5"/>
      <c r="G1576" s="5"/>
    </row>
    <row r="1577" spans="6:7" s="1" customFormat="1" x14ac:dyDescent="0.2">
      <c r="F1577" s="5"/>
      <c r="G1577" s="5"/>
    </row>
    <row r="1578" spans="6:7" s="1" customFormat="1" x14ac:dyDescent="0.2">
      <c r="F1578" s="5"/>
      <c r="G1578" s="5"/>
    </row>
    <row r="1579" spans="6:7" s="1" customFormat="1" x14ac:dyDescent="0.2">
      <c r="F1579" s="5"/>
      <c r="G1579" s="5"/>
    </row>
    <row r="1580" spans="6:7" s="1" customFormat="1" x14ac:dyDescent="0.2">
      <c r="F1580" s="5"/>
      <c r="G1580" s="5"/>
    </row>
    <row r="1581" spans="6:7" s="1" customFormat="1" x14ac:dyDescent="0.2">
      <c r="F1581" s="5"/>
      <c r="G1581" s="5"/>
    </row>
    <row r="1582" spans="6:7" s="1" customFormat="1" x14ac:dyDescent="0.2">
      <c r="F1582" s="5"/>
      <c r="G1582" s="5"/>
    </row>
    <row r="1583" spans="6:7" s="1" customFormat="1" x14ac:dyDescent="0.2">
      <c r="F1583" s="5"/>
      <c r="G1583" s="5"/>
    </row>
    <row r="1584" spans="6:7" s="1" customFormat="1" x14ac:dyDescent="0.2">
      <c r="F1584" s="5"/>
      <c r="G1584" s="5"/>
    </row>
    <row r="1585" spans="6:7" s="1" customFormat="1" x14ac:dyDescent="0.2">
      <c r="F1585" s="5"/>
      <c r="G1585" s="5"/>
    </row>
    <row r="1586" spans="6:7" s="1" customFormat="1" x14ac:dyDescent="0.2">
      <c r="F1586" s="5"/>
      <c r="G1586" s="5"/>
    </row>
    <row r="1587" spans="6:7" s="1" customFormat="1" x14ac:dyDescent="0.2">
      <c r="F1587" s="5"/>
      <c r="G1587" s="5"/>
    </row>
    <row r="1588" spans="6:7" s="1" customFormat="1" x14ac:dyDescent="0.2">
      <c r="F1588" s="5"/>
      <c r="G1588" s="5"/>
    </row>
    <row r="1589" spans="6:7" s="1" customFormat="1" x14ac:dyDescent="0.2">
      <c r="F1589" s="5"/>
      <c r="G1589" s="5"/>
    </row>
    <row r="1590" spans="6:7" s="1" customFormat="1" x14ac:dyDescent="0.2">
      <c r="F1590" s="5"/>
      <c r="G1590" s="5"/>
    </row>
    <row r="1591" spans="6:7" s="1" customFormat="1" x14ac:dyDescent="0.2">
      <c r="F1591" s="5"/>
      <c r="G1591" s="5"/>
    </row>
    <row r="1592" spans="6:7" s="1" customFormat="1" x14ac:dyDescent="0.2">
      <c r="F1592" s="5"/>
      <c r="G1592" s="5"/>
    </row>
    <row r="1593" spans="6:7" s="1" customFormat="1" x14ac:dyDescent="0.2">
      <c r="F1593" s="5"/>
      <c r="G1593" s="5"/>
    </row>
    <row r="1594" spans="6:7" s="1" customFormat="1" x14ac:dyDescent="0.2">
      <c r="F1594" s="5"/>
      <c r="G1594" s="5"/>
    </row>
    <row r="1595" spans="6:7" s="1" customFormat="1" x14ac:dyDescent="0.2">
      <c r="F1595" s="5"/>
      <c r="G1595" s="5"/>
    </row>
    <row r="1596" spans="6:7" s="1" customFormat="1" x14ac:dyDescent="0.2">
      <c r="F1596" s="5"/>
      <c r="G1596" s="5"/>
    </row>
    <row r="1597" spans="6:7" s="1" customFormat="1" x14ac:dyDescent="0.2">
      <c r="F1597" s="5"/>
      <c r="G1597" s="5"/>
    </row>
    <row r="1598" spans="6:7" s="1" customFormat="1" x14ac:dyDescent="0.2">
      <c r="F1598" s="5"/>
      <c r="G1598" s="5"/>
    </row>
    <row r="1599" spans="6:7" s="1" customFormat="1" x14ac:dyDescent="0.2">
      <c r="F1599" s="5"/>
      <c r="G1599" s="5"/>
    </row>
    <row r="1600" spans="6:7" s="1" customFormat="1" x14ac:dyDescent="0.2">
      <c r="F1600" s="5"/>
      <c r="G1600" s="5"/>
    </row>
    <row r="1601" spans="6:7" s="1" customFormat="1" x14ac:dyDescent="0.2">
      <c r="F1601" s="5"/>
      <c r="G1601" s="5"/>
    </row>
    <row r="1602" spans="6:7" s="1" customFormat="1" x14ac:dyDescent="0.2">
      <c r="F1602" s="5"/>
      <c r="G1602" s="5"/>
    </row>
    <row r="1603" spans="6:7" s="1" customFormat="1" x14ac:dyDescent="0.2">
      <c r="F1603" s="5"/>
      <c r="G1603" s="5"/>
    </row>
    <row r="1604" spans="6:7" s="1" customFormat="1" x14ac:dyDescent="0.2">
      <c r="F1604" s="5"/>
      <c r="G1604" s="5"/>
    </row>
    <row r="1605" spans="6:7" s="1" customFormat="1" x14ac:dyDescent="0.2">
      <c r="F1605" s="5"/>
      <c r="G1605" s="5"/>
    </row>
    <row r="1606" spans="6:7" s="1" customFormat="1" x14ac:dyDescent="0.2">
      <c r="F1606" s="5"/>
      <c r="G1606" s="5"/>
    </row>
    <row r="1607" spans="6:7" s="1" customFormat="1" x14ac:dyDescent="0.2">
      <c r="F1607" s="5"/>
      <c r="G1607" s="5"/>
    </row>
    <row r="1608" spans="6:7" s="1" customFormat="1" x14ac:dyDescent="0.2">
      <c r="F1608" s="5"/>
      <c r="G1608" s="5"/>
    </row>
    <row r="1609" spans="6:7" s="1" customFormat="1" x14ac:dyDescent="0.2">
      <c r="F1609" s="5"/>
      <c r="G1609" s="5"/>
    </row>
    <row r="1610" spans="6:7" s="1" customFormat="1" x14ac:dyDescent="0.2">
      <c r="F1610" s="5"/>
      <c r="G1610" s="5"/>
    </row>
    <row r="1611" spans="6:7" s="1" customFormat="1" x14ac:dyDescent="0.2">
      <c r="F1611" s="5"/>
      <c r="G1611" s="5"/>
    </row>
    <row r="1612" spans="6:7" s="1" customFormat="1" x14ac:dyDescent="0.2">
      <c r="F1612" s="5"/>
      <c r="G1612" s="5"/>
    </row>
    <row r="1613" spans="6:7" s="1" customFormat="1" x14ac:dyDescent="0.2">
      <c r="F1613" s="5"/>
      <c r="G1613" s="5"/>
    </row>
    <row r="1614" spans="6:7" s="1" customFormat="1" x14ac:dyDescent="0.2">
      <c r="F1614" s="5"/>
      <c r="G1614" s="5"/>
    </row>
    <row r="1615" spans="6:7" s="1" customFormat="1" x14ac:dyDescent="0.2">
      <c r="F1615" s="5"/>
      <c r="G1615" s="5"/>
    </row>
    <row r="1616" spans="6:7" s="1" customFormat="1" x14ac:dyDescent="0.2">
      <c r="F1616" s="5"/>
      <c r="G1616" s="5"/>
    </row>
    <row r="1617" spans="6:7" s="1" customFormat="1" x14ac:dyDescent="0.2">
      <c r="F1617" s="5"/>
      <c r="G1617" s="5"/>
    </row>
    <row r="1618" spans="6:7" s="1" customFormat="1" x14ac:dyDescent="0.2">
      <c r="F1618" s="5"/>
      <c r="G1618" s="5"/>
    </row>
    <row r="1619" spans="6:7" s="1" customFormat="1" x14ac:dyDescent="0.2">
      <c r="F1619" s="5"/>
      <c r="G1619" s="5"/>
    </row>
    <row r="1620" spans="6:7" s="1" customFormat="1" x14ac:dyDescent="0.2">
      <c r="F1620" s="5"/>
      <c r="G1620" s="5"/>
    </row>
    <row r="1621" spans="6:7" s="1" customFormat="1" x14ac:dyDescent="0.2">
      <c r="F1621" s="5"/>
      <c r="G1621" s="5"/>
    </row>
    <row r="1622" spans="6:7" s="1" customFormat="1" x14ac:dyDescent="0.2">
      <c r="F1622" s="5"/>
      <c r="G1622" s="5"/>
    </row>
    <row r="1623" spans="6:7" s="1" customFormat="1" x14ac:dyDescent="0.2">
      <c r="F1623" s="5"/>
      <c r="G1623" s="5"/>
    </row>
    <row r="1624" spans="6:7" s="1" customFormat="1" x14ac:dyDescent="0.2">
      <c r="F1624" s="5"/>
      <c r="G1624" s="5"/>
    </row>
    <row r="1625" spans="6:7" s="1" customFormat="1" x14ac:dyDescent="0.2">
      <c r="F1625" s="5"/>
      <c r="G1625" s="5"/>
    </row>
    <row r="1626" spans="6:7" s="1" customFormat="1" x14ac:dyDescent="0.2">
      <c r="F1626" s="5"/>
      <c r="G1626" s="5"/>
    </row>
    <row r="1627" spans="6:7" s="1" customFormat="1" x14ac:dyDescent="0.2">
      <c r="F1627" s="5"/>
      <c r="G1627" s="5"/>
    </row>
    <row r="1628" spans="6:7" s="1" customFormat="1" x14ac:dyDescent="0.2">
      <c r="F1628" s="5"/>
      <c r="G1628" s="5"/>
    </row>
    <row r="1629" spans="6:7" s="1" customFormat="1" x14ac:dyDescent="0.2">
      <c r="F1629" s="5"/>
      <c r="G1629" s="5"/>
    </row>
    <row r="1630" spans="6:7" s="1" customFormat="1" x14ac:dyDescent="0.2">
      <c r="F1630" s="5"/>
      <c r="G1630" s="5"/>
    </row>
    <row r="1631" spans="6:7" s="1" customFormat="1" x14ac:dyDescent="0.2">
      <c r="F1631" s="5"/>
      <c r="G1631" s="5"/>
    </row>
    <row r="1632" spans="6:7" s="1" customFormat="1" x14ac:dyDescent="0.2">
      <c r="F1632" s="5"/>
      <c r="G1632" s="5"/>
    </row>
    <row r="1633" spans="6:7" s="1" customFormat="1" x14ac:dyDescent="0.2">
      <c r="F1633" s="5"/>
      <c r="G1633" s="5"/>
    </row>
    <row r="1634" spans="6:7" s="1" customFormat="1" x14ac:dyDescent="0.2">
      <c r="F1634" s="5"/>
      <c r="G1634" s="5"/>
    </row>
    <row r="1635" spans="6:7" s="1" customFormat="1" x14ac:dyDescent="0.2">
      <c r="F1635" s="5"/>
      <c r="G1635" s="5"/>
    </row>
    <row r="1636" spans="6:7" s="1" customFormat="1" x14ac:dyDescent="0.2">
      <c r="F1636" s="5"/>
      <c r="G1636" s="5"/>
    </row>
    <row r="1637" spans="6:7" s="1" customFormat="1" x14ac:dyDescent="0.2">
      <c r="F1637" s="5"/>
      <c r="G1637" s="5"/>
    </row>
    <row r="1638" spans="6:7" s="1" customFormat="1" x14ac:dyDescent="0.2">
      <c r="F1638" s="5"/>
      <c r="G1638" s="5"/>
    </row>
    <row r="1639" spans="6:7" s="1" customFormat="1" x14ac:dyDescent="0.2">
      <c r="F1639" s="5"/>
      <c r="G1639" s="5"/>
    </row>
    <row r="1640" spans="6:7" s="1" customFormat="1" x14ac:dyDescent="0.2">
      <c r="F1640" s="5"/>
      <c r="G1640" s="5"/>
    </row>
    <row r="1641" spans="6:7" s="1" customFormat="1" x14ac:dyDescent="0.2">
      <c r="F1641" s="5"/>
      <c r="G1641" s="5"/>
    </row>
    <row r="1642" spans="6:7" s="1" customFormat="1" x14ac:dyDescent="0.2">
      <c r="F1642" s="5"/>
      <c r="G1642" s="5"/>
    </row>
    <row r="1643" spans="6:7" s="1" customFormat="1" x14ac:dyDescent="0.2">
      <c r="F1643" s="5"/>
      <c r="G1643" s="5"/>
    </row>
    <row r="1644" spans="6:7" s="1" customFormat="1" x14ac:dyDescent="0.2">
      <c r="F1644" s="5"/>
      <c r="G1644" s="5"/>
    </row>
    <row r="1645" spans="6:7" s="1" customFormat="1" x14ac:dyDescent="0.2">
      <c r="F1645" s="5"/>
      <c r="G1645" s="5"/>
    </row>
    <row r="1646" spans="6:7" s="1" customFormat="1" x14ac:dyDescent="0.2">
      <c r="F1646" s="5"/>
      <c r="G1646" s="5"/>
    </row>
    <row r="1647" spans="6:7" s="1" customFormat="1" x14ac:dyDescent="0.2">
      <c r="F1647" s="5"/>
      <c r="G1647" s="5"/>
    </row>
    <row r="1648" spans="6:7" s="1" customFormat="1" x14ac:dyDescent="0.2">
      <c r="F1648" s="5"/>
      <c r="G1648" s="5"/>
    </row>
    <row r="1649" spans="6:7" s="1" customFormat="1" x14ac:dyDescent="0.2">
      <c r="F1649" s="5"/>
      <c r="G1649" s="5"/>
    </row>
    <row r="1650" spans="6:7" s="1" customFormat="1" x14ac:dyDescent="0.2">
      <c r="F1650" s="5"/>
      <c r="G1650" s="5"/>
    </row>
    <row r="1651" spans="6:7" s="1" customFormat="1" x14ac:dyDescent="0.2">
      <c r="F1651" s="5"/>
      <c r="G1651" s="5"/>
    </row>
    <row r="1652" spans="6:7" s="1" customFormat="1" x14ac:dyDescent="0.2">
      <c r="F1652" s="5"/>
      <c r="G1652" s="5"/>
    </row>
    <row r="1653" spans="6:7" s="1" customFormat="1" x14ac:dyDescent="0.2">
      <c r="F1653" s="5"/>
      <c r="G1653" s="5"/>
    </row>
    <row r="1654" spans="6:7" s="1" customFormat="1" x14ac:dyDescent="0.2">
      <c r="F1654" s="5"/>
      <c r="G1654" s="5"/>
    </row>
    <row r="1655" spans="6:7" s="1" customFormat="1" x14ac:dyDescent="0.2">
      <c r="F1655" s="5"/>
      <c r="G1655" s="5"/>
    </row>
    <row r="1656" spans="6:7" s="1" customFormat="1" x14ac:dyDescent="0.2">
      <c r="F1656" s="5"/>
      <c r="G1656" s="5"/>
    </row>
    <row r="1657" spans="6:7" s="1" customFormat="1" x14ac:dyDescent="0.2">
      <c r="F1657" s="5"/>
      <c r="G1657" s="5"/>
    </row>
    <row r="1658" spans="6:7" s="1" customFormat="1" x14ac:dyDescent="0.2">
      <c r="F1658" s="5"/>
      <c r="G1658" s="5"/>
    </row>
    <row r="1659" spans="6:7" s="1" customFormat="1" x14ac:dyDescent="0.2">
      <c r="F1659" s="5"/>
      <c r="G1659" s="5"/>
    </row>
    <row r="1660" spans="6:7" s="1" customFormat="1" x14ac:dyDescent="0.2">
      <c r="F1660" s="5"/>
      <c r="G1660" s="5"/>
    </row>
    <row r="1661" spans="6:7" s="1" customFormat="1" x14ac:dyDescent="0.2">
      <c r="F1661" s="5"/>
      <c r="G1661" s="5"/>
    </row>
    <row r="1662" spans="6:7" s="1" customFormat="1" x14ac:dyDescent="0.2">
      <c r="F1662" s="5"/>
      <c r="G1662" s="5"/>
    </row>
    <row r="1663" spans="6:7" s="1" customFormat="1" x14ac:dyDescent="0.2">
      <c r="F1663" s="5"/>
      <c r="G1663" s="5"/>
    </row>
    <row r="1664" spans="6:7" s="1" customFormat="1" x14ac:dyDescent="0.2">
      <c r="F1664" s="5"/>
      <c r="G1664" s="5"/>
    </row>
    <row r="1665" spans="6:7" s="1" customFormat="1" x14ac:dyDescent="0.2">
      <c r="F1665" s="5"/>
      <c r="G1665" s="5"/>
    </row>
    <row r="1666" spans="6:7" s="1" customFormat="1" x14ac:dyDescent="0.2">
      <c r="F1666" s="5"/>
      <c r="G1666" s="5"/>
    </row>
    <row r="1667" spans="6:7" s="1" customFormat="1" x14ac:dyDescent="0.2">
      <c r="F1667" s="5"/>
      <c r="G1667" s="5"/>
    </row>
    <row r="1668" spans="6:7" s="1" customFormat="1" x14ac:dyDescent="0.2">
      <c r="F1668" s="5"/>
      <c r="G1668" s="5"/>
    </row>
    <row r="1669" spans="6:7" s="1" customFormat="1" x14ac:dyDescent="0.2">
      <c r="F1669" s="5"/>
      <c r="G1669" s="5"/>
    </row>
    <row r="1670" spans="6:7" s="1" customFormat="1" x14ac:dyDescent="0.2">
      <c r="F1670" s="5"/>
      <c r="G1670" s="5"/>
    </row>
    <row r="1671" spans="6:7" s="1" customFormat="1" x14ac:dyDescent="0.2">
      <c r="F1671" s="5"/>
      <c r="G1671" s="5"/>
    </row>
    <row r="1672" spans="6:7" s="1" customFormat="1" x14ac:dyDescent="0.2">
      <c r="F1672" s="5"/>
      <c r="G1672" s="5"/>
    </row>
    <row r="1673" spans="6:7" s="1" customFormat="1" x14ac:dyDescent="0.2">
      <c r="F1673" s="5"/>
      <c r="G1673" s="5"/>
    </row>
    <row r="1674" spans="6:7" s="1" customFormat="1" x14ac:dyDescent="0.2">
      <c r="F1674" s="5"/>
      <c r="G1674" s="5"/>
    </row>
    <row r="1675" spans="6:7" s="1" customFormat="1" x14ac:dyDescent="0.2">
      <c r="F1675" s="5"/>
      <c r="G1675" s="5"/>
    </row>
    <row r="1676" spans="6:7" s="1" customFormat="1" x14ac:dyDescent="0.2">
      <c r="F1676" s="5"/>
      <c r="G1676" s="5"/>
    </row>
    <row r="1677" spans="6:7" s="1" customFormat="1" x14ac:dyDescent="0.2">
      <c r="F1677" s="5"/>
      <c r="G1677" s="5"/>
    </row>
    <row r="1678" spans="6:7" s="1" customFormat="1" x14ac:dyDescent="0.2">
      <c r="F1678" s="5"/>
      <c r="G1678" s="5"/>
    </row>
    <row r="1679" spans="6:7" s="1" customFormat="1" x14ac:dyDescent="0.2">
      <c r="F1679" s="5"/>
      <c r="G1679" s="5"/>
    </row>
    <row r="1680" spans="6:7" s="1" customFormat="1" x14ac:dyDescent="0.2">
      <c r="F1680" s="5"/>
      <c r="G1680" s="5"/>
    </row>
    <row r="1681" spans="6:7" s="1" customFormat="1" x14ac:dyDescent="0.2">
      <c r="F1681" s="5"/>
      <c r="G1681" s="5"/>
    </row>
    <row r="1682" spans="6:7" s="1" customFormat="1" x14ac:dyDescent="0.2">
      <c r="F1682" s="5"/>
      <c r="G1682" s="5"/>
    </row>
    <row r="1683" spans="6:7" s="1" customFormat="1" x14ac:dyDescent="0.2">
      <c r="F1683" s="5"/>
      <c r="G1683" s="5"/>
    </row>
    <row r="1684" spans="6:7" s="1" customFormat="1" x14ac:dyDescent="0.2">
      <c r="F1684" s="5"/>
      <c r="G1684" s="5"/>
    </row>
    <row r="1685" spans="6:7" s="1" customFormat="1" x14ac:dyDescent="0.2">
      <c r="F1685" s="5"/>
      <c r="G1685" s="5"/>
    </row>
    <row r="1686" spans="6:7" s="1" customFormat="1" x14ac:dyDescent="0.2">
      <c r="F1686" s="5"/>
      <c r="G1686" s="5"/>
    </row>
    <row r="1687" spans="6:7" s="1" customFormat="1" x14ac:dyDescent="0.2">
      <c r="F1687" s="5"/>
      <c r="G1687" s="5"/>
    </row>
    <row r="1688" spans="6:7" s="1" customFormat="1" x14ac:dyDescent="0.2">
      <c r="F1688" s="5"/>
      <c r="G1688" s="5"/>
    </row>
    <row r="1689" spans="6:7" s="1" customFormat="1" x14ac:dyDescent="0.2">
      <c r="F1689" s="5"/>
      <c r="G1689" s="5"/>
    </row>
    <row r="1690" spans="6:7" s="1" customFormat="1" x14ac:dyDescent="0.2">
      <c r="F1690" s="5"/>
      <c r="G1690" s="5"/>
    </row>
    <row r="1691" spans="6:7" s="1" customFormat="1" x14ac:dyDescent="0.2">
      <c r="F1691" s="5"/>
      <c r="G1691" s="5"/>
    </row>
    <row r="1692" spans="6:7" s="1" customFormat="1" x14ac:dyDescent="0.2">
      <c r="F1692" s="5"/>
      <c r="G1692" s="5"/>
    </row>
    <row r="1693" spans="6:7" s="1" customFormat="1" x14ac:dyDescent="0.2">
      <c r="F1693" s="5"/>
      <c r="G1693" s="5"/>
    </row>
    <row r="1694" spans="6:7" s="1" customFormat="1" x14ac:dyDescent="0.2">
      <c r="F1694" s="5"/>
      <c r="G1694" s="5"/>
    </row>
    <row r="1695" spans="6:7" s="1" customFormat="1" x14ac:dyDescent="0.2">
      <c r="F1695" s="5"/>
      <c r="G1695" s="5"/>
    </row>
    <row r="1696" spans="6:7" s="1" customFormat="1" x14ac:dyDescent="0.2">
      <c r="F1696" s="5"/>
      <c r="G1696" s="5"/>
    </row>
    <row r="1697" spans="6:7" s="1" customFormat="1" x14ac:dyDescent="0.2">
      <c r="F1697" s="5"/>
      <c r="G1697" s="5"/>
    </row>
    <row r="1698" spans="6:7" s="1" customFormat="1" x14ac:dyDescent="0.2">
      <c r="F1698" s="5"/>
      <c r="G1698" s="5"/>
    </row>
    <row r="1699" spans="6:7" s="1" customFormat="1" x14ac:dyDescent="0.2">
      <c r="F1699" s="5"/>
      <c r="G1699" s="5"/>
    </row>
    <row r="1700" spans="6:7" s="1" customFormat="1" x14ac:dyDescent="0.2">
      <c r="F1700" s="5"/>
      <c r="G1700" s="5"/>
    </row>
    <row r="1701" spans="6:7" s="1" customFormat="1" x14ac:dyDescent="0.2">
      <c r="F1701" s="5"/>
      <c r="G1701" s="5"/>
    </row>
    <row r="1702" spans="6:7" s="1" customFormat="1" x14ac:dyDescent="0.2">
      <c r="F1702" s="5"/>
      <c r="G1702" s="5"/>
    </row>
    <row r="1703" spans="6:7" s="1" customFormat="1" x14ac:dyDescent="0.2">
      <c r="F1703" s="5"/>
      <c r="G1703" s="5"/>
    </row>
    <row r="1704" spans="6:7" s="1" customFormat="1" x14ac:dyDescent="0.2">
      <c r="F1704" s="5"/>
      <c r="G1704" s="5"/>
    </row>
    <row r="1705" spans="6:7" s="1" customFormat="1" x14ac:dyDescent="0.2">
      <c r="F1705" s="5"/>
      <c r="G1705" s="5"/>
    </row>
    <row r="1706" spans="6:7" s="1" customFormat="1" x14ac:dyDescent="0.2">
      <c r="F1706" s="5"/>
      <c r="G1706" s="5"/>
    </row>
    <row r="1707" spans="6:7" s="1" customFormat="1" x14ac:dyDescent="0.2">
      <c r="F1707" s="5"/>
      <c r="G1707" s="5"/>
    </row>
    <row r="1708" spans="6:7" s="1" customFormat="1" x14ac:dyDescent="0.2">
      <c r="F1708" s="5"/>
      <c r="G1708" s="5"/>
    </row>
    <row r="1709" spans="6:7" s="1" customFormat="1" x14ac:dyDescent="0.2">
      <c r="F1709" s="5"/>
      <c r="G1709" s="5"/>
    </row>
    <row r="1710" spans="6:7" s="1" customFormat="1" x14ac:dyDescent="0.2">
      <c r="F1710" s="5"/>
      <c r="G1710" s="5"/>
    </row>
    <row r="1711" spans="6:7" s="1" customFormat="1" x14ac:dyDescent="0.2">
      <c r="F1711" s="5"/>
      <c r="G1711" s="5"/>
    </row>
    <row r="1712" spans="6:7" s="1" customFormat="1" x14ac:dyDescent="0.2">
      <c r="F1712" s="5"/>
      <c r="G1712" s="5"/>
    </row>
    <row r="1713" spans="6:7" s="1" customFormat="1" x14ac:dyDescent="0.2">
      <c r="F1713" s="5"/>
      <c r="G1713" s="5"/>
    </row>
    <row r="1714" spans="6:7" s="1" customFormat="1" x14ac:dyDescent="0.2">
      <c r="F1714" s="5"/>
      <c r="G1714" s="5"/>
    </row>
    <row r="1715" spans="6:7" s="1" customFormat="1" x14ac:dyDescent="0.2">
      <c r="F1715" s="5"/>
      <c r="G1715" s="5"/>
    </row>
    <row r="1716" spans="6:7" s="1" customFormat="1" x14ac:dyDescent="0.2">
      <c r="F1716" s="5"/>
      <c r="G1716" s="5"/>
    </row>
    <row r="1717" spans="6:7" s="1" customFormat="1" x14ac:dyDescent="0.2">
      <c r="F1717" s="5"/>
      <c r="G1717" s="5"/>
    </row>
    <row r="1718" spans="6:7" s="1" customFormat="1" x14ac:dyDescent="0.2">
      <c r="F1718" s="5"/>
      <c r="G1718" s="5"/>
    </row>
    <row r="1719" spans="6:7" s="1" customFormat="1" x14ac:dyDescent="0.2">
      <c r="F1719" s="5"/>
      <c r="G1719" s="5"/>
    </row>
    <row r="1720" spans="6:7" s="1" customFormat="1" x14ac:dyDescent="0.2">
      <c r="F1720" s="5"/>
      <c r="G1720" s="5"/>
    </row>
    <row r="1721" spans="6:7" s="1" customFormat="1" x14ac:dyDescent="0.2">
      <c r="F1721" s="5"/>
      <c r="G1721" s="5"/>
    </row>
    <row r="1722" spans="6:7" s="1" customFormat="1" x14ac:dyDescent="0.2">
      <c r="F1722" s="5"/>
      <c r="G1722" s="5"/>
    </row>
    <row r="1723" spans="6:7" s="1" customFormat="1" x14ac:dyDescent="0.2">
      <c r="F1723" s="5"/>
      <c r="G1723" s="5"/>
    </row>
    <row r="1724" spans="6:7" s="1" customFormat="1" x14ac:dyDescent="0.2">
      <c r="F1724" s="5"/>
      <c r="G1724" s="5"/>
    </row>
    <row r="1725" spans="6:7" s="1" customFormat="1" x14ac:dyDescent="0.2">
      <c r="F1725" s="5"/>
      <c r="G1725" s="5"/>
    </row>
    <row r="1726" spans="6:7" s="1" customFormat="1" x14ac:dyDescent="0.2">
      <c r="F1726" s="5"/>
      <c r="G1726" s="5"/>
    </row>
    <row r="1727" spans="6:7" s="1" customFormat="1" x14ac:dyDescent="0.2">
      <c r="F1727" s="5"/>
      <c r="G1727" s="5"/>
    </row>
    <row r="1728" spans="6:7" s="1" customFormat="1" x14ac:dyDescent="0.2">
      <c r="F1728" s="5"/>
      <c r="G1728" s="5"/>
    </row>
    <row r="1729" spans="6:7" s="1" customFormat="1" x14ac:dyDescent="0.2">
      <c r="F1729" s="5"/>
      <c r="G1729" s="5"/>
    </row>
    <row r="1730" spans="6:7" s="1" customFormat="1" x14ac:dyDescent="0.2">
      <c r="F1730" s="5"/>
      <c r="G1730" s="5"/>
    </row>
    <row r="1731" spans="6:7" s="1" customFormat="1" x14ac:dyDescent="0.2">
      <c r="F1731" s="5"/>
      <c r="G1731" s="5"/>
    </row>
    <row r="1732" spans="6:7" s="1" customFormat="1" x14ac:dyDescent="0.2">
      <c r="F1732" s="5"/>
      <c r="G1732" s="5"/>
    </row>
    <row r="1733" spans="6:7" s="1" customFormat="1" x14ac:dyDescent="0.2">
      <c r="F1733" s="5"/>
      <c r="G1733" s="5"/>
    </row>
    <row r="1734" spans="6:7" s="1" customFormat="1" x14ac:dyDescent="0.2">
      <c r="F1734" s="5"/>
      <c r="G1734" s="5"/>
    </row>
    <row r="1735" spans="6:7" s="1" customFormat="1" x14ac:dyDescent="0.2">
      <c r="F1735" s="5"/>
      <c r="G1735" s="5"/>
    </row>
    <row r="1736" spans="6:7" s="1" customFormat="1" x14ac:dyDescent="0.2">
      <c r="F1736" s="5"/>
      <c r="G1736" s="5"/>
    </row>
    <row r="1737" spans="6:7" s="1" customFormat="1" x14ac:dyDescent="0.2">
      <c r="F1737" s="5"/>
      <c r="G1737" s="5"/>
    </row>
    <row r="1738" spans="6:7" s="1" customFormat="1" x14ac:dyDescent="0.2">
      <c r="F1738" s="5"/>
      <c r="G1738" s="5"/>
    </row>
    <row r="1739" spans="6:7" s="1" customFormat="1" x14ac:dyDescent="0.2">
      <c r="F1739" s="5"/>
      <c r="G1739" s="5"/>
    </row>
    <row r="1740" spans="6:7" s="1" customFormat="1" x14ac:dyDescent="0.2">
      <c r="F1740" s="5"/>
      <c r="G1740" s="5"/>
    </row>
    <row r="1741" spans="6:7" s="1" customFormat="1" x14ac:dyDescent="0.2">
      <c r="F1741" s="5"/>
      <c r="G1741" s="5"/>
    </row>
    <row r="1742" spans="6:7" s="1" customFormat="1" x14ac:dyDescent="0.2">
      <c r="F1742" s="5"/>
      <c r="G1742" s="5"/>
    </row>
    <row r="1743" spans="6:7" s="1" customFormat="1" x14ac:dyDescent="0.2">
      <c r="F1743" s="5"/>
      <c r="G1743" s="5"/>
    </row>
    <row r="1744" spans="6:7" s="1" customFormat="1" x14ac:dyDescent="0.2">
      <c r="F1744" s="5"/>
      <c r="G1744" s="5"/>
    </row>
    <row r="1745" spans="6:7" s="1" customFormat="1" x14ac:dyDescent="0.2">
      <c r="F1745" s="5"/>
      <c r="G1745" s="5"/>
    </row>
    <row r="1746" spans="6:7" s="1" customFormat="1" x14ac:dyDescent="0.2">
      <c r="F1746" s="5"/>
      <c r="G1746" s="5"/>
    </row>
    <row r="1747" spans="6:7" s="1" customFormat="1" x14ac:dyDescent="0.2">
      <c r="F1747" s="5"/>
      <c r="G1747" s="5"/>
    </row>
    <row r="1748" spans="6:7" s="1" customFormat="1" x14ac:dyDescent="0.2">
      <c r="F1748" s="5"/>
      <c r="G1748" s="5"/>
    </row>
    <row r="1749" spans="6:7" s="1" customFormat="1" x14ac:dyDescent="0.2">
      <c r="F1749" s="5"/>
      <c r="G1749" s="5"/>
    </row>
    <row r="1750" spans="6:7" s="1" customFormat="1" x14ac:dyDescent="0.2">
      <c r="F1750" s="5"/>
      <c r="G1750" s="5"/>
    </row>
    <row r="1751" spans="6:7" s="1" customFormat="1" x14ac:dyDescent="0.2">
      <c r="F1751" s="5"/>
      <c r="G1751" s="5"/>
    </row>
    <row r="1752" spans="6:7" s="1" customFormat="1" x14ac:dyDescent="0.2">
      <c r="F1752" s="5"/>
      <c r="G1752" s="5"/>
    </row>
    <row r="1753" spans="6:7" s="1" customFormat="1" x14ac:dyDescent="0.2">
      <c r="F1753" s="5"/>
      <c r="G1753" s="5"/>
    </row>
    <row r="1754" spans="6:7" s="1" customFormat="1" x14ac:dyDescent="0.2">
      <c r="F1754" s="5"/>
      <c r="G1754" s="5"/>
    </row>
    <row r="1755" spans="6:7" s="1" customFormat="1" x14ac:dyDescent="0.2">
      <c r="F1755" s="5"/>
      <c r="G1755" s="5"/>
    </row>
    <row r="1756" spans="6:7" s="1" customFormat="1" x14ac:dyDescent="0.2">
      <c r="F1756" s="5"/>
      <c r="G1756" s="5"/>
    </row>
    <row r="1757" spans="6:7" s="1" customFormat="1" x14ac:dyDescent="0.2">
      <c r="F1757" s="5"/>
      <c r="G1757" s="5"/>
    </row>
    <row r="1758" spans="6:7" s="1" customFormat="1" x14ac:dyDescent="0.2">
      <c r="F1758" s="5"/>
      <c r="G1758" s="5"/>
    </row>
    <row r="1759" spans="6:7" s="1" customFormat="1" x14ac:dyDescent="0.2">
      <c r="F1759" s="5"/>
      <c r="G1759" s="5"/>
    </row>
    <row r="1760" spans="6:7" s="1" customFormat="1" x14ac:dyDescent="0.2">
      <c r="F1760" s="5"/>
      <c r="G1760" s="5"/>
    </row>
    <row r="1761" spans="6:7" s="1" customFormat="1" x14ac:dyDescent="0.2">
      <c r="F1761" s="5"/>
      <c r="G1761" s="5"/>
    </row>
    <row r="1762" spans="6:7" s="1" customFormat="1" x14ac:dyDescent="0.2">
      <c r="F1762" s="5"/>
      <c r="G1762" s="5"/>
    </row>
    <row r="1763" spans="6:7" s="1" customFormat="1" x14ac:dyDescent="0.2">
      <c r="F1763" s="5"/>
      <c r="G1763" s="5"/>
    </row>
    <row r="1764" spans="6:7" s="1" customFormat="1" x14ac:dyDescent="0.2">
      <c r="F1764" s="5"/>
      <c r="G1764" s="5"/>
    </row>
    <row r="1765" spans="6:7" s="1" customFormat="1" x14ac:dyDescent="0.2">
      <c r="F1765" s="5"/>
      <c r="G1765" s="5"/>
    </row>
    <row r="1766" spans="6:7" s="1" customFormat="1" x14ac:dyDescent="0.2">
      <c r="F1766" s="5"/>
      <c r="G1766" s="5"/>
    </row>
    <row r="1767" spans="6:7" s="1" customFormat="1" x14ac:dyDescent="0.2">
      <c r="F1767" s="5"/>
      <c r="G1767" s="5"/>
    </row>
    <row r="1768" spans="6:7" s="1" customFormat="1" x14ac:dyDescent="0.2">
      <c r="F1768" s="5"/>
      <c r="G1768" s="5"/>
    </row>
    <row r="1769" spans="6:7" s="1" customFormat="1" x14ac:dyDescent="0.2">
      <c r="F1769" s="5"/>
      <c r="G1769" s="5"/>
    </row>
    <row r="1770" spans="6:7" s="1" customFormat="1" x14ac:dyDescent="0.2">
      <c r="F1770" s="5"/>
      <c r="G1770" s="5"/>
    </row>
    <row r="1771" spans="6:7" s="1" customFormat="1" x14ac:dyDescent="0.2">
      <c r="F1771" s="5"/>
      <c r="G1771" s="5"/>
    </row>
    <row r="1772" spans="6:7" s="1" customFormat="1" x14ac:dyDescent="0.2">
      <c r="F1772" s="5"/>
      <c r="G1772" s="5"/>
    </row>
    <row r="1773" spans="6:7" s="1" customFormat="1" x14ac:dyDescent="0.2">
      <c r="F1773" s="5"/>
      <c r="G1773" s="5"/>
    </row>
    <row r="1774" spans="6:7" s="1" customFormat="1" x14ac:dyDescent="0.2">
      <c r="F1774" s="5"/>
      <c r="G1774" s="5"/>
    </row>
    <row r="1775" spans="6:7" s="1" customFormat="1" x14ac:dyDescent="0.2">
      <c r="F1775" s="5"/>
      <c r="G1775" s="5"/>
    </row>
    <row r="1776" spans="6:7" s="1" customFormat="1" x14ac:dyDescent="0.2">
      <c r="F1776" s="5"/>
      <c r="G1776" s="5"/>
    </row>
    <row r="1777" spans="6:7" s="1" customFormat="1" x14ac:dyDescent="0.2">
      <c r="F1777" s="5"/>
      <c r="G1777" s="5"/>
    </row>
    <row r="1778" spans="6:7" s="1" customFormat="1" x14ac:dyDescent="0.2">
      <c r="F1778" s="5"/>
      <c r="G1778" s="5"/>
    </row>
    <row r="1779" spans="6:7" s="1" customFormat="1" x14ac:dyDescent="0.2">
      <c r="F1779" s="5"/>
      <c r="G1779" s="5"/>
    </row>
    <row r="1780" spans="6:7" s="1" customFormat="1" x14ac:dyDescent="0.2">
      <c r="F1780" s="5"/>
      <c r="G1780" s="5"/>
    </row>
    <row r="1781" spans="6:7" s="1" customFormat="1" x14ac:dyDescent="0.2">
      <c r="F1781" s="5"/>
      <c r="G1781" s="5"/>
    </row>
    <row r="1782" spans="6:7" s="1" customFormat="1" x14ac:dyDescent="0.2">
      <c r="F1782" s="5"/>
      <c r="G1782" s="5"/>
    </row>
    <row r="1783" spans="6:7" s="1" customFormat="1" x14ac:dyDescent="0.2">
      <c r="F1783" s="5"/>
      <c r="G1783" s="5"/>
    </row>
    <row r="1784" spans="6:7" s="1" customFormat="1" x14ac:dyDescent="0.2">
      <c r="F1784" s="5"/>
      <c r="G1784" s="5"/>
    </row>
    <row r="1785" spans="6:7" s="1" customFormat="1" x14ac:dyDescent="0.2">
      <c r="F1785" s="5"/>
      <c r="G1785" s="5"/>
    </row>
    <row r="1786" spans="6:7" s="1" customFormat="1" x14ac:dyDescent="0.2">
      <c r="F1786" s="5"/>
      <c r="G1786" s="5"/>
    </row>
    <row r="1787" spans="6:7" s="1" customFormat="1" x14ac:dyDescent="0.2">
      <c r="F1787" s="5"/>
      <c r="G1787" s="5"/>
    </row>
    <row r="1788" spans="6:7" s="1" customFormat="1" x14ac:dyDescent="0.2">
      <c r="F1788" s="5"/>
      <c r="G1788" s="5"/>
    </row>
    <row r="1789" spans="6:7" s="1" customFormat="1" x14ac:dyDescent="0.2">
      <c r="F1789" s="5"/>
      <c r="G1789" s="5"/>
    </row>
    <row r="1790" spans="6:7" s="1" customFormat="1" x14ac:dyDescent="0.2">
      <c r="F1790" s="5"/>
      <c r="G1790" s="5"/>
    </row>
    <row r="1791" spans="6:7" s="1" customFormat="1" x14ac:dyDescent="0.2">
      <c r="F1791" s="5"/>
      <c r="G1791" s="5"/>
    </row>
    <row r="1792" spans="6:7" s="1" customFormat="1" x14ac:dyDescent="0.2">
      <c r="F1792" s="5"/>
      <c r="G1792" s="5"/>
    </row>
    <row r="1793" spans="6:7" s="1" customFormat="1" x14ac:dyDescent="0.2">
      <c r="F1793" s="5"/>
      <c r="G1793" s="5"/>
    </row>
    <row r="1794" spans="6:7" s="1" customFormat="1" x14ac:dyDescent="0.2">
      <c r="F1794" s="5"/>
      <c r="G1794" s="5"/>
    </row>
    <row r="1795" spans="6:7" s="1" customFormat="1" x14ac:dyDescent="0.2">
      <c r="F1795" s="5"/>
      <c r="G1795" s="5"/>
    </row>
    <row r="1796" spans="6:7" s="1" customFormat="1" x14ac:dyDescent="0.2">
      <c r="F1796" s="5"/>
      <c r="G1796" s="5"/>
    </row>
    <row r="1797" spans="6:7" s="1" customFormat="1" x14ac:dyDescent="0.2">
      <c r="F1797" s="5"/>
      <c r="G1797" s="5"/>
    </row>
    <row r="1798" spans="6:7" s="1" customFormat="1" x14ac:dyDescent="0.2">
      <c r="F1798" s="5"/>
      <c r="G1798" s="5"/>
    </row>
    <row r="1799" spans="6:7" s="1" customFormat="1" x14ac:dyDescent="0.2">
      <c r="F1799" s="5"/>
      <c r="G1799" s="5"/>
    </row>
    <row r="1800" spans="6:7" s="1" customFormat="1" x14ac:dyDescent="0.2">
      <c r="F1800" s="5"/>
      <c r="G1800" s="5"/>
    </row>
    <row r="1801" spans="6:7" s="1" customFormat="1" x14ac:dyDescent="0.2">
      <c r="F1801" s="5"/>
      <c r="G1801" s="5"/>
    </row>
    <row r="1802" spans="6:7" s="1" customFormat="1" x14ac:dyDescent="0.2">
      <c r="F1802" s="5"/>
      <c r="G1802" s="5"/>
    </row>
    <row r="1803" spans="6:7" s="1" customFormat="1" x14ac:dyDescent="0.2">
      <c r="F1803" s="5"/>
      <c r="G1803" s="5"/>
    </row>
    <row r="1804" spans="6:7" s="1" customFormat="1" x14ac:dyDescent="0.2">
      <c r="F1804" s="5"/>
      <c r="G1804" s="5"/>
    </row>
    <row r="1805" spans="6:7" s="1" customFormat="1" x14ac:dyDescent="0.2">
      <c r="F1805" s="5"/>
      <c r="G1805" s="5"/>
    </row>
    <row r="1806" spans="6:7" s="1" customFormat="1" x14ac:dyDescent="0.2">
      <c r="F1806" s="5"/>
      <c r="G1806" s="5"/>
    </row>
    <row r="1807" spans="6:7" s="1" customFormat="1" x14ac:dyDescent="0.2">
      <c r="F1807" s="5"/>
      <c r="G1807" s="5"/>
    </row>
    <row r="1808" spans="6:7" s="1" customFormat="1" x14ac:dyDescent="0.2">
      <c r="F1808" s="5"/>
      <c r="G1808" s="5"/>
    </row>
    <row r="1809" spans="6:7" s="1" customFormat="1" x14ac:dyDescent="0.2">
      <c r="F1809" s="5"/>
      <c r="G1809" s="5"/>
    </row>
    <row r="1810" spans="6:7" s="1" customFormat="1" x14ac:dyDescent="0.2">
      <c r="F1810" s="5"/>
      <c r="G1810" s="5"/>
    </row>
    <row r="1811" spans="6:7" s="1" customFormat="1" x14ac:dyDescent="0.2">
      <c r="F1811" s="5"/>
      <c r="G1811" s="5"/>
    </row>
    <row r="1812" spans="6:7" s="1" customFormat="1" x14ac:dyDescent="0.2">
      <c r="F1812" s="5"/>
      <c r="G1812" s="5"/>
    </row>
    <row r="1813" spans="6:7" s="1" customFormat="1" x14ac:dyDescent="0.2">
      <c r="F1813" s="5"/>
      <c r="G1813" s="5"/>
    </row>
    <row r="1814" spans="6:7" s="1" customFormat="1" x14ac:dyDescent="0.2">
      <c r="F1814" s="5"/>
      <c r="G1814" s="5"/>
    </row>
    <row r="1815" spans="6:7" s="1" customFormat="1" x14ac:dyDescent="0.2">
      <c r="F1815" s="5"/>
      <c r="G1815" s="5"/>
    </row>
    <row r="1816" spans="6:7" s="1" customFormat="1" x14ac:dyDescent="0.2">
      <c r="F1816" s="5"/>
      <c r="G1816" s="5"/>
    </row>
    <row r="1817" spans="6:7" s="1" customFormat="1" x14ac:dyDescent="0.2">
      <c r="F1817" s="5"/>
      <c r="G1817" s="5"/>
    </row>
    <row r="1818" spans="6:7" s="1" customFormat="1" x14ac:dyDescent="0.2">
      <c r="F1818" s="5"/>
      <c r="G1818" s="5"/>
    </row>
    <row r="1819" spans="6:7" s="1" customFormat="1" x14ac:dyDescent="0.2">
      <c r="F1819" s="5"/>
      <c r="G1819" s="5"/>
    </row>
    <row r="1820" spans="6:7" s="1" customFormat="1" x14ac:dyDescent="0.2">
      <c r="F1820" s="5"/>
      <c r="G1820" s="5"/>
    </row>
    <row r="1821" spans="6:7" s="1" customFormat="1" x14ac:dyDescent="0.2">
      <c r="F1821" s="5"/>
      <c r="G1821" s="5"/>
    </row>
    <row r="1822" spans="6:7" s="1" customFormat="1" x14ac:dyDescent="0.2">
      <c r="F1822" s="5"/>
      <c r="G1822" s="5"/>
    </row>
    <row r="1823" spans="6:7" s="1" customFormat="1" x14ac:dyDescent="0.2">
      <c r="F1823" s="5"/>
      <c r="G1823" s="5"/>
    </row>
    <row r="1824" spans="6:7" s="1" customFormat="1" x14ac:dyDescent="0.2">
      <c r="F1824" s="5"/>
      <c r="G1824" s="5"/>
    </row>
    <row r="1825" spans="6:7" s="1" customFormat="1" x14ac:dyDescent="0.2">
      <c r="F1825" s="5"/>
      <c r="G1825" s="5"/>
    </row>
    <row r="1826" spans="6:7" s="1" customFormat="1" x14ac:dyDescent="0.2">
      <c r="F1826" s="5"/>
      <c r="G1826" s="5"/>
    </row>
    <row r="1827" spans="6:7" s="1" customFormat="1" x14ac:dyDescent="0.2">
      <c r="F1827" s="5"/>
      <c r="G1827" s="5"/>
    </row>
    <row r="1828" spans="6:7" s="1" customFormat="1" x14ac:dyDescent="0.2">
      <c r="F1828" s="5"/>
      <c r="G1828" s="5"/>
    </row>
    <row r="1829" spans="6:7" s="1" customFormat="1" x14ac:dyDescent="0.2">
      <c r="F1829" s="5"/>
      <c r="G1829" s="5"/>
    </row>
    <row r="1830" spans="6:7" s="1" customFormat="1" x14ac:dyDescent="0.2">
      <c r="F1830" s="5"/>
      <c r="G1830" s="5"/>
    </row>
    <row r="1831" spans="6:7" s="1" customFormat="1" x14ac:dyDescent="0.2">
      <c r="F1831" s="5"/>
      <c r="G1831" s="5"/>
    </row>
    <row r="1832" spans="6:7" s="1" customFormat="1" x14ac:dyDescent="0.2">
      <c r="F1832" s="5"/>
      <c r="G1832" s="5"/>
    </row>
    <row r="1833" spans="6:7" s="1" customFormat="1" x14ac:dyDescent="0.2">
      <c r="F1833" s="5"/>
      <c r="G1833" s="5"/>
    </row>
    <row r="1834" spans="6:7" s="1" customFormat="1" x14ac:dyDescent="0.2">
      <c r="F1834" s="5"/>
      <c r="G1834" s="5"/>
    </row>
    <row r="1835" spans="6:7" s="1" customFormat="1" x14ac:dyDescent="0.2">
      <c r="F1835" s="5"/>
      <c r="G1835" s="5"/>
    </row>
    <row r="1836" spans="6:7" s="1" customFormat="1" x14ac:dyDescent="0.2">
      <c r="F1836" s="5"/>
      <c r="G1836" s="5"/>
    </row>
    <row r="1837" spans="6:7" s="1" customFormat="1" x14ac:dyDescent="0.2">
      <c r="F1837" s="5"/>
      <c r="G1837" s="5"/>
    </row>
    <row r="1838" spans="6:7" s="1" customFormat="1" x14ac:dyDescent="0.2">
      <c r="F1838" s="5"/>
      <c r="G1838" s="5"/>
    </row>
    <row r="1839" spans="6:7" s="1" customFormat="1" x14ac:dyDescent="0.2">
      <c r="F1839" s="5"/>
      <c r="G1839" s="5"/>
    </row>
    <row r="1840" spans="6:7" s="1" customFormat="1" x14ac:dyDescent="0.2">
      <c r="F1840" s="5"/>
      <c r="G1840" s="5"/>
    </row>
    <row r="1841" spans="6:7" s="1" customFormat="1" x14ac:dyDescent="0.2">
      <c r="F1841" s="5"/>
      <c r="G1841" s="5"/>
    </row>
    <row r="1842" spans="6:7" s="1" customFormat="1" x14ac:dyDescent="0.2">
      <c r="F1842" s="5"/>
      <c r="G1842" s="5"/>
    </row>
    <row r="1843" spans="6:7" s="1" customFormat="1" x14ac:dyDescent="0.2">
      <c r="F1843" s="5"/>
      <c r="G1843" s="5"/>
    </row>
    <row r="1844" spans="6:7" s="1" customFormat="1" x14ac:dyDescent="0.2">
      <c r="F1844" s="5"/>
      <c r="G1844" s="5"/>
    </row>
    <row r="1845" spans="6:7" s="1" customFormat="1" x14ac:dyDescent="0.2">
      <c r="F1845" s="5"/>
      <c r="G1845" s="5"/>
    </row>
    <row r="1846" spans="6:7" s="1" customFormat="1" x14ac:dyDescent="0.2">
      <c r="F1846" s="5"/>
      <c r="G1846" s="5"/>
    </row>
    <row r="1847" spans="6:7" s="1" customFormat="1" x14ac:dyDescent="0.2">
      <c r="F1847" s="5"/>
      <c r="G1847" s="5"/>
    </row>
    <row r="1848" spans="6:7" s="1" customFormat="1" x14ac:dyDescent="0.2">
      <c r="F1848" s="5"/>
      <c r="G1848" s="5"/>
    </row>
    <row r="1849" spans="6:7" s="1" customFormat="1" x14ac:dyDescent="0.2">
      <c r="F1849" s="5"/>
      <c r="G1849" s="5"/>
    </row>
    <row r="1850" spans="6:7" s="1" customFormat="1" x14ac:dyDescent="0.2">
      <c r="F1850" s="5"/>
      <c r="G1850" s="5"/>
    </row>
    <row r="1851" spans="6:7" s="1" customFormat="1" x14ac:dyDescent="0.2">
      <c r="F1851" s="5"/>
      <c r="G1851" s="5"/>
    </row>
    <row r="1852" spans="6:7" s="1" customFormat="1" x14ac:dyDescent="0.2">
      <c r="F1852" s="5"/>
      <c r="G1852" s="5"/>
    </row>
    <row r="1853" spans="6:7" s="1" customFormat="1" x14ac:dyDescent="0.2">
      <c r="F1853" s="5"/>
      <c r="G1853" s="5"/>
    </row>
    <row r="1854" spans="6:7" s="1" customFormat="1" x14ac:dyDescent="0.2">
      <c r="F1854" s="5"/>
      <c r="G1854" s="5"/>
    </row>
    <row r="1855" spans="6:7" s="1" customFormat="1" x14ac:dyDescent="0.2">
      <c r="F1855" s="5"/>
      <c r="G1855" s="5"/>
    </row>
    <row r="1856" spans="6:7" s="1" customFormat="1" x14ac:dyDescent="0.2">
      <c r="F1856" s="5"/>
      <c r="G1856" s="5"/>
    </row>
    <row r="1857" spans="6:7" s="1" customFormat="1" x14ac:dyDescent="0.2">
      <c r="F1857" s="5"/>
      <c r="G1857" s="5"/>
    </row>
    <row r="1858" spans="6:7" s="1" customFormat="1" x14ac:dyDescent="0.2">
      <c r="F1858" s="5"/>
      <c r="G1858" s="5"/>
    </row>
    <row r="1859" spans="6:7" s="1" customFormat="1" x14ac:dyDescent="0.2">
      <c r="F1859" s="5"/>
      <c r="G1859" s="5"/>
    </row>
    <row r="1860" spans="6:7" s="1" customFormat="1" x14ac:dyDescent="0.2">
      <c r="F1860" s="5"/>
      <c r="G1860" s="5"/>
    </row>
    <row r="1861" spans="6:7" s="1" customFormat="1" x14ac:dyDescent="0.2">
      <c r="F1861" s="5"/>
      <c r="G1861" s="5"/>
    </row>
    <row r="1862" spans="6:7" s="1" customFormat="1" x14ac:dyDescent="0.2">
      <c r="F1862" s="5"/>
      <c r="G1862" s="5"/>
    </row>
    <row r="1863" spans="6:7" s="1" customFormat="1" x14ac:dyDescent="0.2">
      <c r="F1863" s="5"/>
      <c r="G1863" s="5"/>
    </row>
    <row r="1864" spans="6:7" s="1" customFormat="1" x14ac:dyDescent="0.2">
      <c r="F1864" s="5"/>
      <c r="G1864" s="5"/>
    </row>
    <row r="1865" spans="6:7" s="1" customFormat="1" x14ac:dyDescent="0.2">
      <c r="F1865" s="5"/>
      <c r="G1865" s="5"/>
    </row>
    <row r="1866" spans="6:7" s="1" customFormat="1" x14ac:dyDescent="0.2">
      <c r="F1866" s="5"/>
      <c r="G1866" s="5"/>
    </row>
    <row r="1867" spans="6:7" s="1" customFormat="1" x14ac:dyDescent="0.2">
      <c r="F1867" s="5"/>
      <c r="G1867" s="5"/>
    </row>
    <row r="1868" spans="6:7" s="1" customFormat="1" x14ac:dyDescent="0.2">
      <c r="F1868" s="5"/>
      <c r="G1868" s="5"/>
    </row>
    <row r="1869" spans="6:7" s="1" customFormat="1" x14ac:dyDescent="0.2">
      <c r="F1869" s="5"/>
      <c r="G1869" s="5"/>
    </row>
    <row r="1870" spans="6:7" s="1" customFormat="1" x14ac:dyDescent="0.2">
      <c r="F1870" s="5"/>
      <c r="G1870" s="5"/>
    </row>
    <row r="1871" spans="6:7" s="1" customFormat="1" x14ac:dyDescent="0.2">
      <c r="F1871" s="5"/>
      <c r="G1871" s="5"/>
    </row>
    <row r="1872" spans="6:7" s="1" customFormat="1" x14ac:dyDescent="0.2">
      <c r="F1872" s="5"/>
      <c r="G1872" s="5"/>
    </row>
    <row r="1873" spans="6:7" s="1" customFormat="1" x14ac:dyDescent="0.2">
      <c r="F1873" s="5"/>
      <c r="G1873" s="5"/>
    </row>
    <row r="1874" spans="6:7" s="1" customFormat="1" x14ac:dyDescent="0.2">
      <c r="F1874" s="5"/>
      <c r="G1874" s="5"/>
    </row>
    <row r="1875" spans="6:7" s="1" customFormat="1" x14ac:dyDescent="0.2">
      <c r="F1875" s="5"/>
      <c r="G1875" s="5"/>
    </row>
    <row r="1876" spans="6:7" s="1" customFormat="1" x14ac:dyDescent="0.2">
      <c r="F1876" s="5"/>
      <c r="G1876" s="5"/>
    </row>
    <row r="1877" spans="6:7" s="1" customFormat="1" x14ac:dyDescent="0.2">
      <c r="F1877" s="5"/>
      <c r="G1877" s="5"/>
    </row>
    <row r="1878" spans="6:7" s="1" customFormat="1" x14ac:dyDescent="0.2">
      <c r="F1878" s="5"/>
      <c r="G1878" s="5"/>
    </row>
    <row r="1879" spans="6:7" s="1" customFormat="1" x14ac:dyDescent="0.2">
      <c r="F1879" s="5"/>
      <c r="G1879" s="5"/>
    </row>
    <row r="1880" spans="6:7" s="1" customFormat="1" x14ac:dyDescent="0.2">
      <c r="F1880" s="5"/>
      <c r="G1880" s="5"/>
    </row>
    <row r="1881" spans="6:7" s="1" customFormat="1" x14ac:dyDescent="0.2">
      <c r="F1881" s="5"/>
      <c r="G1881" s="5"/>
    </row>
    <row r="1882" spans="6:7" s="1" customFormat="1" x14ac:dyDescent="0.2">
      <c r="F1882" s="5"/>
      <c r="G1882" s="5"/>
    </row>
    <row r="1883" spans="6:7" s="1" customFormat="1" x14ac:dyDescent="0.2">
      <c r="F1883" s="5"/>
      <c r="G1883" s="5"/>
    </row>
    <row r="1884" spans="6:7" s="1" customFormat="1" x14ac:dyDescent="0.2">
      <c r="F1884" s="5"/>
      <c r="G1884" s="5"/>
    </row>
    <row r="1885" spans="6:7" s="1" customFormat="1" x14ac:dyDescent="0.2">
      <c r="F1885" s="5"/>
      <c r="G1885" s="5"/>
    </row>
    <row r="1886" spans="6:7" s="1" customFormat="1" x14ac:dyDescent="0.2">
      <c r="F1886" s="5"/>
      <c r="G1886" s="5"/>
    </row>
    <row r="1887" spans="6:7" s="1" customFormat="1" x14ac:dyDescent="0.2">
      <c r="F1887" s="5"/>
      <c r="G1887" s="5"/>
    </row>
    <row r="1888" spans="6:7" s="1" customFormat="1" x14ac:dyDescent="0.2">
      <c r="F1888" s="5"/>
      <c r="G1888" s="5"/>
    </row>
    <row r="1889" spans="6:7" s="1" customFormat="1" x14ac:dyDescent="0.2">
      <c r="F1889" s="5"/>
      <c r="G1889" s="5"/>
    </row>
    <row r="1890" spans="6:7" s="1" customFormat="1" x14ac:dyDescent="0.2">
      <c r="F1890" s="5"/>
      <c r="G1890" s="5"/>
    </row>
    <row r="1891" spans="6:7" s="1" customFormat="1" x14ac:dyDescent="0.2">
      <c r="F1891" s="5"/>
      <c r="G1891" s="5"/>
    </row>
    <row r="1892" spans="6:7" s="1" customFormat="1" x14ac:dyDescent="0.2">
      <c r="F1892" s="5"/>
      <c r="G1892" s="5"/>
    </row>
    <row r="1893" spans="6:7" s="1" customFormat="1" x14ac:dyDescent="0.2">
      <c r="F1893" s="5"/>
      <c r="G1893" s="5"/>
    </row>
    <row r="1894" spans="6:7" s="1" customFormat="1" x14ac:dyDescent="0.2">
      <c r="F1894" s="5"/>
      <c r="G1894" s="5"/>
    </row>
    <row r="1895" spans="6:7" s="1" customFormat="1" x14ac:dyDescent="0.2">
      <c r="F1895" s="5"/>
      <c r="G1895" s="5"/>
    </row>
    <row r="1896" spans="6:7" s="1" customFormat="1" x14ac:dyDescent="0.2">
      <c r="F1896" s="5"/>
      <c r="G1896" s="5"/>
    </row>
    <row r="1897" spans="6:7" s="1" customFormat="1" x14ac:dyDescent="0.2">
      <c r="F1897" s="5"/>
      <c r="G1897" s="5"/>
    </row>
    <row r="1898" spans="6:7" s="1" customFormat="1" x14ac:dyDescent="0.2">
      <c r="F1898" s="5"/>
      <c r="G1898" s="5"/>
    </row>
    <row r="1899" spans="6:7" s="1" customFormat="1" x14ac:dyDescent="0.2">
      <c r="F1899" s="5"/>
      <c r="G1899" s="5"/>
    </row>
    <row r="1900" spans="6:7" s="1" customFormat="1" x14ac:dyDescent="0.2">
      <c r="F1900" s="5"/>
      <c r="G1900" s="5"/>
    </row>
    <row r="1901" spans="6:7" s="1" customFormat="1" x14ac:dyDescent="0.2">
      <c r="F1901" s="5"/>
      <c r="G1901" s="5"/>
    </row>
    <row r="1902" spans="6:7" s="1" customFormat="1" x14ac:dyDescent="0.2">
      <c r="F1902" s="5"/>
      <c r="G1902" s="5"/>
    </row>
    <row r="1903" spans="6:7" s="1" customFormat="1" x14ac:dyDescent="0.2">
      <c r="F1903" s="5"/>
      <c r="G1903" s="5"/>
    </row>
    <row r="1904" spans="6:7" s="1" customFormat="1" x14ac:dyDescent="0.2">
      <c r="F1904" s="5"/>
      <c r="G1904" s="5"/>
    </row>
    <row r="1905" spans="6:7" s="1" customFormat="1" x14ac:dyDescent="0.2">
      <c r="F1905" s="5"/>
      <c r="G1905" s="5"/>
    </row>
    <row r="1906" spans="6:7" s="1" customFormat="1" x14ac:dyDescent="0.2">
      <c r="F1906" s="5"/>
      <c r="G1906" s="5"/>
    </row>
    <row r="1907" spans="6:7" s="1" customFormat="1" x14ac:dyDescent="0.2">
      <c r="F1907" s="5"/>
      <c r="G1907" s="5"/>
    </row>
    <row r="1908" spans="6:7" s="1" customFormat="1" x14ac:dyDescent="0.2">
      <c r="F1908" s="5"/>
      <c r="G1908" s="5"/>
    </row>
    <row r="1909" spans="6:7" s="1" customFormat="1" x14ac:dyDescent="0.2">
      <c r="F1909" s="5"/>
      <c r="G1909" s="5"/>
    </row>
    <row r="1910" spans="6:7" s="1" customFormat="1" x14ac:dyDescent="0.2">
      <c r="F1910" s="5"/>
      <c r="G1910" s="5"/>
    </row>
    <row r="1911" spans="6:7" s="1" customFormat="1" x14ac:dyDescent="0.2">
      <c r="F1911" s="5"/>
      <c r="G1911" s="5"/>
    </row>
    <row r="1912" spans="6:7" s="1" customFormat="1" x14ac:dyDescent="0.2">
      <c r="F1912" s="5"/>
      <c r="G1912" s="5"/>
    </row>
    <row r="1913" spans="6:7" s="1" customFormat="1" x14ac:dyDescent="0.2">
      <c r="F1913" s="5"/>
      <c r="G1913" s="5"/>
    </row>
    <row r="1914" spans="6:7" s="1" customFormat="1" x14ac:dyDescent="0.2">
      <c r="F1914" s="5"/>
      <c r="G1914" s="5"/>
    </row>
    <row r="1915" spans="6:7" s="1" customFormat="1" x14ac:dyDescent="0.2">
      <c r="F1915" s="5"/>
      <c r="G1915" s="5"/>
    </row>
    <row r="1916" spans="6:7" s="1" customFormat="1" x14ac:dyDescent="0.2">
      <c r="F1916" s="5"/>
      <c r="G1916" s="5"/>
    </row>
    <row r="1917" spans="6:7" s="1" customFormat="1" x14ac:dyDescent="0.2">
      <c r="F1917" s="5"/>
      <c r="G1917" s="5"/>
    </row>
    <row r="1918" spans="6:7" s="1" customFormat="1" x14ac:dyDescent="0.2">
      <c r="F1918" s="5"/>
      <c r="G1918" s="5"/>
    </row>
    <row r="1919" spans="6:7" s="1" customFormat="1" x14ac:dyDescent="0.2">
      <c r="F1919" s="5"/>
      <c r="G1919" s="5"/>
    </row>
    <row r="1920" spans="6:7" s="1" customFormat="1" x14ac:dyDescent="0.2">
      <c r="F1920" s="5"/>
      <c r="G1920" s="5"/>
    </row>
    <row r="1921" spans="6:7" s="1" customFormat="1" x14ac:dyDescent="0.2">
      <c r="F1921" s="5"/>
      <c r="G1921" s="5"/>
    </row>
    <row r="1922" spans="6:7" s="1" customFormat="1" x14ac:dyDescent="0.2">
      <c r="F1922" s="5"/>
      <c r="G1922" s="5"/>
    </row>
    <row r="1923" spans="6:7" s="1" customFormat="1" x14ac:dyDescent="0.2">
      <c r="F1923" s="5"/>
      <c r="G1923" s="5"/>
    </row>
    <row r="1924" spans="6:7" s="1" customFormat="1" x14ac:dyDescent="0.2">
      <c r="F1924" s="5"/>
      <c r="G1924" s="5"/>
    </row>
    <row r="1925" spans="6:7" s="1" customFormat="1" x14ac:dyDescent="0.2">
      <c r="F1925" s="5"/>
      <c r="G1925" s="5"/>
    </row>
    <row r="1926" spans="6:7" s="1" customFormat="1" x14ac:dyDescent="0.2">
      <c r="F1926" s="5"/>
      <c r="G1926" s="5"/>
    </row>
    <row r="1927" spans="6:7" s="1" customFormat="1" x14ac:dyDescent="0.2">
      <c r="F1927" s="5"/>
      <c r="G1927" s="5"/>
    </row>
    <row r="1928" spans="6:7" s="1" customFormat="1" x14ac:dyDescent="0.2">
      <c r="F1928" s="5"/>
      <c r="G1928" s="5"/>
    </row>
    <row r="1929" spans="6:7" s="1" customFormat="1" x14ac:dyDescent="0.2">
      <c r="F1929" s="5"/>
      <c r="G1929" s="5"/>
    </row>
    <row r="1930" spans="6:7" s="1" customFormat="1" x14ac:dyDescent="0.2">
      <c r="F1930" s="5"/>
      <c r="G1930" s="5"/>
    </row>
    <row r="1931" spans="6:7" s="1" customFormat="1" x14ac:dyDescent="0.2">
      <c r="F1931" s="5"/>
      <c r="G1931" s="5"/>
    </row>
    <row r="1932" spans="6:7" s="1" customFormat="1" x14ac:dyDescent="0.2">
      <c r="F1932" s="5"/>
      <c r="G1932" s="5"/>
    </row>
    <row r="1933" spans="6:7" s="1" customFormat="1" x14ac:dyDescent="0.2">
      <c r="F1933" s="5"/>
      <c r="G1933" s="5"/>
    </row>
    <row r="1934" spans="6:7" s="1" customFormat="1" x14ac:dyDescent="0.2">
      <c r="F1934" s="5"/>
      <c r="G1934" s="5"/>
    </row>
    <row r="1935" spans="6:7" s="1" customFormat="1" x14ac:dyDescent="0.2">
      <c r="F1935" s="5"/>
      <c r="G1935" s="5"/>
    </row>
    <row r="1936" spans="6:7" s="1" customFormat="1" x14ac:dyDescent="0.2">
      <c r="F1936" s="5"/>
      <c r="G1936" s="5"/>
    </row>
    <row r="1937" spans="6:7" s="1" customFormat="1" x14ac:dyDescent="0.2">
      <c r="F1937" s="5"/>
      <c r="G1937" s="5"/>
    </row>
    <row r="1938" spans="6:7" s="1" customFormat="1" x14ac:dyDescent="0.2">
      <c r="F1938" s="5"/>
      <c r="G1938" s="5"/>
    </row>
    <row r="1939" spans="6:7" s="1" customFormat="1" x14ac:dyDescent="0.2">
      <c r="F1939" s="5"/>
      <c r="G1939" s="5"/>
    </row>
    <row r="1940" spans="6:7" s="1" customFormat="1" x14ac:dyDescent="0.2">
      <c r="F1940" s="5"/>
      <c r="G1940" s="5"/>
    </row>
    <row r="1941" spans="6:7" s="1" customFormat="1" x14ac:dyDescent="0.2">
      <c r="F1941" s="5"/>
      <c r="G1941" s="5"/>
    </row>
    <row r="1942" spans="6:7" s="1" customFormat="1" x14ac:dyDescent="0.2">
      <c r="F1942" s="5"/>
      <c r="G1942" s="5"/>
    </row>
    <row r="1943" spans="6:7" s="1" customFormat="1" x14ac:dyDescent="0.2">
      <c r="F1943" s="5"/>
      <c r="G1943" s="5"/>
    </row>
    <row r="1944" spans="6:7" s="1" customFormat="1" x14ac:dyDescent="0.2">
      <c r="F1944" s="5"/>
      <c r="G1944" s="5"/>
    </row>
    <row r="1945" spans="6:7" s="1" customFormat="1" x14ac:dyDescent="0.2">
      <c r="F1945" s="5"/>
      <c r="G1945" s="5"/>
    </row>
    <row r="1946" spans="6:7" s="1" customFormat="1" x14ac:dyDescent="0.2">
      <c r="F1946" s="5"/>
      <c r="G1946" s="5"/>
    </row>
    <row r="1947" spans="6:7" s="1" customFormat="1" x14ac:dyDescent="0.2">
      <c r="F1947" s="5"/>
      <c r="G1947" s="5"/>
    </row>
    <row r="1948" spans="6:7" s="1" customFormat="1" x14ac:dyDescent="0.2">
      <c r="F1948" s="5"/>
      <c r="G1948" s="5"/>
    </row>
    <row r="1949" spans="6:7" s="1" customFormat="1" x14ac:dyDescent="0.2">
      <c r="F1949" s="5"/>
      <c r="G1949" s="5"/>
    </row>
    <row r="1950" spans="6:7" s="1" customFormat="1" x14ac:dyDescent="0.2">
      <c r="F1950" s="5"/>
      <c r="G1950" s="5"/>
    </row>
    <row r="1951" spans="6:7" s="1" customFormat="1" x14ac:dyDescent="0.2">
      <c r="F1951" s="5"/>
      <c r="G1951" s="5"/>
    </row>
    <row r="1952" spans="6:7" s="1" customFormat="1" x14ac:dyDescent="0.2">
      <c r="F1952" s="5"/>
      <c r="G1952" s="5"/>
    </row>
    <row r="1953" spans="6:7" s="1" customFormat="1" x14ac:dyDescent="0.2">
      <c r="F1953" s="5"/>
      <c r="G1953" s="5"/>
    </row>
    <row r="1954" spans="6:7" s="1" customFormat="1" x14ac:dyDescent="0.2">
      <c r="F1954" s="5"/>
      <c r="G1954" s="5"/>
    </row>
    <row r="1955" spans="6:7" s="1" customFormat="1" x14ac:dyDescent="0.2">
      <c r="F1955" s="5"/>
      <c r="G1955" s="5"/>
    </row>
    <row r="1956" spans="6:7" s="1" customFormat="1" x14ac:dyDescent="0.2">
      <c r="F1956" s="5"/>
      <c r="G1956" s="5"/>
    </row>
    <row r="1957" spans="6:7" s="1" customFormat="1" x14ac:dyDescent="0.2">
      <c r="F1957" s="5"/>
      <c r="G1957" s="5"/>
    </row>
    <row r="1958" spans="6:7" s="1" customFormat="1" x14ac:dyDescent="0.2">
      <c r="F1958" s="5"/>
      <c r="G1958" s="5"/>
    </row>
    <row r="1959" spans="6:7" s="1" customFormat="1" x14ac:dyDescent="0.2">
      <c r="F1959" s="5"/>
      <c r="G1959" s="5"/>
    </row>
    <row r="1960" spans="6:7" s="1" customFormat="1" x14ac:dyDescent="0.2">
      <c r="F1960" s="5"/>
      <c r="G1960" s="5"/>
    </row>
    <row r="1961" spans="6:7" s="1" customFormat="1" x14ac:dyDescent="0.2">
      <c r="F1961" s="5"/>
      <c r="G1961" s="5"/>
    </row>
    <row r="1962" spans="6:7" s="1" customFormat="1" x14ac:dyDescent="0.2">
      <c r="F1962" s="5"/>
      <c r="G1962" s="5"/>
    </row>
    <row r="1963" spans="6:7" s="1" customFormat="1" x14ac:dyDescent="0.2">
      <c r="F1963" s="5"/>
      <c r="G1963" s="5"/>
    </row>
    <row r="1964" spans="6:7" s="1" customFormat="1" x14ac:dyDescent="0.2">
      <c r="F1964" s="5"/>
      <c r="G1964" s="5"/>
    </row>
    <row r="1965" spans="6:7" s="1" customFormat="1" x14ac:dyDescent="0.2">
      <c r="F1965" s="5"/>
      <c r="G1965" s="5"/>
    </row>
    <row r="1966" spans="6:7" s="1" customFormat="1" x14ac:dyDescent="0.2">
      <c r="F1966" s="5"/>
      <c r="G1966" s="5"/>
    </row>
    <row r="1967" spans="6:7" s="1" customFormat="1" x14ac:dyDescent="0.2">
      <c r="F1967" s="5"/>
      <c r="G1967" s="5"/>
    </row>
    <row r="1968" spans="6:7" s="1" customFormat="1" x14ac:dyDescent="0.2">
      <c r="F1968" s="5"/>
      <c r="G1968" s="5"/>
    </row>
    <row r="1969" spans="6:7" s="1" customFormat="1" x14ac:dyDescent="0.2">
      <c r="F1969" s="5"/>
      <c r="G1969" s="5"/>
    </row>
    <row r="1970" spans="6:7" s="1" customFormat="1" x14ac:dyDescent="0.2">
      <c r="F1970" s="5"/>
      <c r="G1970" s="5"/>
    </row>
    <row r="1971" spans="6:7" s="1" customFormat="1" x14ac:dyDescent="0.2">
      <c r="F1971" s="5"/>
      <c r="G1971" s="5"/>
    </row>
    <row r="1972" spans="6:7" s="1" customFormat="1" x14ac:dyDescent="0.2">
      <c r="F1972" s="5"/>
      <c r="G1972" s="5"/>
    </row>
    <row r="1973" spans="6:7" s="1" customFormat="1" x14ac:dyDescent="0.2">
      <c r="F1973" s="5"/>
      <c r="G1973" s="5"/>
    </row>
    <row r="1974" spans="6:7" s="1" customFormat="1" x14ac:dyDescent="0.2">
      <c r="F1974" s="5"/>
      <c r="G1974" s="5"/>
    </row>
    <row r="1975" spans="6:7" s="1" customFormat="1" x14ac:dyDescent="0.2">
      <c r="F1975" s="5"/>
      <c r="G1975" s="5"/>
    </row>
    <row r="1976" spans="6:7" s="1" customFormat="1" x14ac:dyDescent="0.2">
      <c r="F1976" s="5"/>
      <c r="G1976" s="5"/>
    </row>
    <row r="1977" spans="6:7" s="1" customFormat="1" x14ac:dyDescent="0.2">
      <c r="F1977" s="5"/>
      <c r="G1977" s="5"/>
    </row>
    <row r="1978" spans="6:7" s="1" customFormat="1" x14ac:dyDescent="0.2">
      <c r="F1978" s="5"/>
      <c r="G1978" s="5"/>
    </row>
    <row r="1979" spans="6:7" s="1" customFormat="1" x14ac:dyDescent="0.2">
      <c r="F1979" s="5"/>
      <c r="G1979" s="5"/>
    </row>
    <row r="1980" spans="6:7" s="1" customFormat="1" x14ac:dyDescent="0.2">
      <c r="F1980" s="5"/>
      <c r="G1980" s="5"/>
    </row>
    <row r="1981" spans="6:7" s="1" customFormat="1" x14ac:dyDescent="0.2">
      <c r="F1981" s="5"/>
      <c r="G1981" s="5"/>
    </row>
    <row r="1982" spans="6:7" s="1" customFormat="1" x14ac:dyDescent="0.2">
      <c r="F1982" s="5"/>
      <c r="G1982" s="5"/>
    </row>
    <row r="1983" spans="6:7" s="1" customFormat="1" x14ac:dyDescent="0.2">
      <c r="F1983" s="5"/>
      <c r="G1983" s="5"/>
    </row>
    <row r="1984" spans="6:7" s="1" customFormat="1" x14ac:dyDescent="0.2">
      <c r="F1984" s="5"/>
      <c r="G1984" s="5"/>
    </row>
    <row r="1985" spans="6:7" s="1" customFormat="1" x14ac:dyDescent="0.2">
      <c r="F1985" s="5"/>
      <c r="G1985" s="5"/>
    </row>
    <row r="1986" spans="6:7" s="1" customFormat="1" x14ac:dyDescent="0.2">
      <c r="F1986" s="5"/>
      <c r="G1986" s="5"/>
    </row>
    <row r="1987" spans="6:7" s="1" customFormat="1" x14ac:dyDescent="0.2">
      <c r="F1987" s="5"/>
      <c r="G1987" s="5"/>
    </row>
    <row r="1988" spans="6:7" s="1" customFormat="1" x14ac:dyDescent="0.2">
      <c r="F1988" s="5"/>
      <c r="G1988" s="5"/>
    </row>
    <row r="1989" spans="6:7" s="1" customFormat="1" x14ac:dyDescent="0.2">
      <c r="F1989" s="5"/>
      <c r="G1989" s="5"/>
    </row>
    <row r="1990" spans="6:7" s="1" customFormat="1" x14ac:dyDescent="0.2">
      <c r="F1990" s="5"/>
      <c r="G1990" s="5"/>
    </row>
    <row r="1991" spans="6:7" s="1" customFormat="1" x14ac:dyDescent="0.2">
      <c r="F1991" s="5"/>
      <c r="G1991" s="5"/>
    </row>
    <row r="1992" spans="6:7" s="1" customFormat="1" x14ac:dyDescent="0.2">
      <c r="F1992" s="5"/>
      <c r="G1992" s="5"/>
    </row>
    <row r="1993" spans="6:7" s="1" customFormat="1" x14ac:dyDescent="0.2">
      <c r="F1993" s="5"/>
      <c r="G1993" s="5"/>
    </row>
    <row r="1994" spans="6:7" s="1" customFormat="1" x14ac:dyDescent="0.2">
      <c r="F1994" s="5"/>
      <c r="G1994" s="5"/>
    </row>
    <row r="1995" spans="6:7" s="1" customFormat="1" x14ac:dyDescent="0.2">
      <c r="F1995" s="5"/>
      <c r="G1995" s="5"/>
    </row>
    <row r="1996" spans="6:7" s="1" customFormat="1" x14ac:dyDescent="0.2">
      <c r="F1996" s="5"/>
      <c r="G1996" s="5"/>
    </row>
    <row r="1997" spans="6:7" s="1" customFormat="1" x14ac:dyDescent="0.2">
      <c r="F1997" s="5"/>
      <c r="G1997" s="5"/>
    </row>
    <row r="1998" spans="6:7" s="1" customFormat="1" x14ac:dyDescent="0.2">
      <c r="F1998" s="5"/>
      <c r="G1998" s="5"/>
    </row>
    <row r="1999" spans="6:7" s="1" customFormat="1" x14ac:dyDescent="0.2">
      <c r="F1999" s="5"/>
      <c r="G1999" s="5"/>
    </row>
    <row r="2000" spans="6:7" s="1" customFormat="1" x14ac:dyDescent="0.2">
      <c r="F2000" s="5"/>
      <c r="G2000" s="5"/>
    </row>
    <row r="2001" spans="6:7" s="1" customFormat="1" x14ac:dyDescent="0.2">
      <c r="F2001" s="5"/>
      <c r="G2001" s="5"/>
    </row>
    <row r="2002" spans="6:7" s="1" customFormat="1" x14ac:dyDescent="0.2">
      <c r="F2002" s="5"/>
      <c r="G2002" s="5"/>
    </row>
    <row r="2003" spans="6:7" s="1" customFormat="1" x14ac:dyDescent="0.2">
      <c r="F2003" s="5"/>
      <c r="G2003" s="5"/>
    </row>
    <row r="2004" spans="6:7" s="1" customFormat="1" x14ac:dyDescent="0.2">
      <c r="F2004" s="5"/>
      <c r="G2004" s="5"/>
    </row>
    <row r="2005" spans="6:7" s="1" customFormat="1" x14ac:dyDescent="0.2">
      <c r="F2005" s="5"/>
      <c r="G2005" s="5"/>
    </row>
    <row r="2006" spans="6:7" s="1" customFormat="1" x14ac:dyDescent="0.2">
      <c r="F2006" s="5"/>
      <c r="G2006" s="5"/>
    </row>
    <row r="2007" spans="6:7" s="1" customFormat="1" x14ac:dyDescent="0.2">
      <c r="F2007" s="5"/>
      <c r="G2007" s="5"/>
    </row>
    <row r="2008" spans="6:7" s="1" customFormat="1" x14ac:dyDescent="0.2">
      <c r="F2008" s="5"/>
      <c r="G2008" s="5"/>
    </row>
    <row r="2009" spans="6:7" s="1" customFormat="1" x14ac:dyDescent="0.2">
      <c r="F2009" s="5"/>
      <c r="G2009" s="5"/>
    </row>
    <row r="2010" spans="6:7" s="1" customFormat="1" x14ac:dyDescent="0.2">
      <c r="F2010" s="5"/>
      <c r="G2010" s="5"/>
    </row>
    <row r="2011" spans="6:7" s="1" customFormat="1" x14ac:dyDescent="0.2">
      <c r="F2011" s="5"/>
      <c r="G2011" s="5"/>
    </row>
    <row r="2012" spans="6:7" s="1" customFormat="1" x14ac:dyDescent="0.2">
      <c r="F2012" s="5"/>
      <c r="G2012" s="5"/>
    </row>
    <row r="2013" spans="6:7" s="1" customFormat="1" x14ac:dyDescent="0.2">
      <c r="F2013" s="5"/>
      <c r="G2013" s="5"/>
    </row>
    <row r="2014" spans="6:7" s="1" customFormat="1" x14ac:dyDescent="0.2">
      <c r="F2014" s="5"/>
      <c r="G2014" s="5"/>
    </row>
    <row r="2015" spans="6:7" s="1" customFormat="1" x14ac:dyDescent="0.2">
      <c r="F2015" s="5"/>
      <c r="G2015" s="5"/>
    </row>
    <row r="2016" spans="6:7" s="1" customFormat="1" x14ac:dyDescent="0.2">
      <c r="F2016" s="5"/>
      <c r="G2016" s="5"/>
    </row>
    <row r="2017" spans="6:7" s="1" customFormat="1" x14ac:dyDescent="0.2">
      <c r="F2017" s="5"/>
      <c r="G2017" s="5"/>
    </row>
    <row r="2018" spans="6:7" s="1" customFormat="1" x14ac:dyDescent="0.2">
      <c r="F2018" s="5"/>
      <c r="G2018" s="5"/>
    </row>
    <row r="2019" spans="6:7" s="1" customFormat="1" x14ac:dyDescent="0.2">
      <c r="F2019" s="5"/>
      <c r="G2019" s="5"/>
    </row>
    <row r="2020" spans="6:7" s="1" customFormat="1" x14ac:dyDescent="0.2">
      <c r="F2020" s="5"/>
      <c r="G2020" s="5"/>
    </row>
    <row r="2021" spans="6:7" s="1" customFormat="1" x14ac:dyDescent="0.2">
      <c r="F2021" s="5"/>
      <c r="G2021" s="5"/>
    </row>
    <row r="2022" spans="6:7" s="1" customFormat="1" x14ac:dyDescent="0.2">
      <c r="F2022" s="5"/>
      <c r="G2022" s="5"/>
    </row>
    <row r="2023" spans="6:7" s="1" customFormat="1" x14ac:dyDescent="0.2">
      <c r="F2023" s="5"/>
      <c r="G2023" s="5"/>
    </row>
    <row r="2024" spans="6:7" s="1" customFormat="1" x14ac:dyDescent="0.2">
      <c r="F2024" s="5"/>
      <c r="G2024" s="5"/>
    </row>
    <row r="2025" spans="6:7" s="1" customFormat="1" x14ac:dyDescent="0.2">
      <c r="F2025" s="5"/>
      <c r="G2025" s="5"/>
    </row>
    <row r="2026" spans="6:7" s="1" customFormat="1" x14ac:dyDescent="0.2">
      <c r="F2026" s="5"/>
      <c r="G2026" s="5"/>
    </row>
    <row r="2027" spans="6:7" s="1" customFormat="1" x14ac:dyDescent="0.2">
      <c r="F2027" s="5"/>
      <c r="G2027" s="5"/>
    </row>
    <row r="2028" spans="6:7" s="1" customFormat="1" x14ac:dyDescent="0.2">
      <c r="F2028" s="5"/>
      <c r="G2028" s="5"/>
    </row>
    <row r="2029" spans="6:7" s="1" customFormat="1" x14ac:dyDescent="0.2">
      <c r="F2029" s="5"/>
      <c r="G2029" s="5"/>
    </row>
    <row r="2030" spans="6:7" s="1" customFormat="1" x14ac:dyDescent="0.2">
      <c r="F2030" s="5"/>
      <c r="G2030" s="5"/>
    </row>
    <row r="2031" spans="6:7" s="1" customFormat="1" x14ac:dyDescent="0.2">
      <c r="F2031" s="5"/>
      <c r="G2031" s="5"/>
    </row>
    <row r="2032" spans="6:7" s="1" customFormat="1" x14ac:dyDescent="0.2">
      <c r="F2032" s="5"/>
      <c r="G2032" s="5"/>
    </row>
    <row r="2033" spans="6:7" s="1" customFormat="1" x14ac:dyDescent="0.2">
      <c r="F2033" s="5"/>
      <c r="G2033" s="5"/>
    </row>
    <row r="2034" spans="6:7" s="1" customFormat="1" x14ac:dyDescent="0.2">
      <c r="F2034" s="5"/>
      <c r="G2034" s="5"/>
    </row>
    <row r="2035" spans="6:7" s="1" customFormat="1" x14ac:dyDescent="0.2">
      <c r="F2035" s="5"/>
      <c r="G2035" s="5"/>
    </row>
    <row r="2036" spans="6:7" s="1" customFormat="1" x14ac:dyDescent="0.2">
      <c r="F2036" s="5"/>
      <c r="G2036" s="5"/>
    </row>
    <row r="2037" spans="6:7" s="1" customFormat="1" x14ac:dyDescent="0.2">
      <c r="F2037" s="5"/>
      <c r="G2037" s="5"/>
    </row>
    <row r="2038" spans="6:7" s="1" customFormat="1" x14ac:dyDescent="0.2">
      <c r="F2038" s="5"/>
      <c r="G2038" s="5"/>
    </row>
    <row r="2039" spans="6:7" s="1" customFormat="1" x14ac:dyDescent="0.2">
      <c r="F2039" s="5"/>
      <c r="G2039" s="5"/>
    </row>
    <row r="2040" spans="6:7" s="1" customFormat="1" x14ac:dyDescent="0.2">
      <c r="F2040" s="5"/>
      <c r="G2040" s="5"/>
    </row>
    <row r="2041" spans="6:7" s="1" customFormat="1" x14ac:dyDescent="0.2">
      <c r="F2041" s="5"/>
      <c r="G2041" s="5"/>
    </row>
    <row r="2042" spans="6:7" s="1" customFormat="1" x14ac:dyDescent="0.2">
      <c r="F2042" s="5"/>
      <c r="G2042" s="5"/>
    </row>
    <row r="2043" spans="6:7" s="1" customFormat="1" x14ac:dyDescent="0.2">
      <c r="F2043" s="5"/>
      <c r="G2043" s="5"/>
    </row>
    <row r="2044" spans="6:7" s="1" customFormat="1" x14ac:dyDescent="0.2">
      <c r="F2044" s="5"/>
      <c r="G2044" s="5"/>
    </row>
    <row r="2045" spans="6:7" s="1" customFormat="1" x14ac:dyDescent="0.2">
      <c r="F2045" s="5"/>
      <c r="G2045" s="5"/>
    </row>
    <row r="2046" spans="6:7" s="1" customFormat="1" x14ac:dyDescent="0.2">
      <c r="F2046" s="5"/>
      <c r="G2046" s="5"/>
    </row>
    <row r="2047" spans="6:7" s="1" customFormat="1" x14ac:dyDescent="0.2">
      <c r="F2047" s="5"/>
      <c r="G2047" s="5"/>
    </row>
    <row r="2048" spans="6:7" s="1" customFormat="1" x14ac:dyDescent="0.2">
      <c r="F2048" s="5"/>
      <c r="G2048" s="5"/>
    </row>
    <row r="2049" spans="6:7" s="1" customFormat="1" x14ac:dyDescent="0.2">
      <c r="F2049" s="5"/>
      <c r="G2049" s="5"/>
    </row>
    <row r="2050" spans="6:7" s="1" customFormat="1" x14ac:dyDescent="0.2">
      <c r="F2050" s="5"/>
      <c r="G2050" s="5"/>
    </row>
    <row r="2051" spans="6:7" s="1" customFormat="1" x14ac:dyDescent="0.2">
      <c r="F2051" s="5"/>
      <c r="G2051" s="5"/>
    </row>
    <row r="2052" spans="6:7" s="1" customFormat="1" x14ac:dyDescent="0.2">
      <c r="F2052" s="5"/>
      <c r="G2052" s="5"/>
    </row>
    <row r="2053" spans="6:7" s="1" customFormat="1" x14ac:dyDescent="0.2">
      <c r="F2053" s="5"/>
      <c r="G2053" s="5"/>
    </row>
    <row r="2054" spans="6:7" s="1" customFormat="1" x14ac:dyDescent="0.2">
      <c r="F2054" s="5"/>
      <c r="G2054" s="5"/>
    </row>
    <row r="2055" spans="6:7" s="1" customFormat="1" x14ac:dyDescent="0.2">
      <c r="F2055" s="5"/>
      <c r="G2055" s="5"/>
    </row>
    <row r="2056" spans="6:7" s="1" customFormat="1" x14ac:dyDescent="0.2">
      <c r="F2056" s="5"/>
      <c r="G2056" s="5"/>
    </row>
    <row r="2057" spans="6:7" s="1" customFormat="1" x14ac:dyDescent="0.2">
      <c r="F2057" s="5"/>
      <c r="G2057" s="5"/>
    </row>
    <row r="2058" spans="6:7" s="1" customFormat="1" x14ac:dyDescent="0.2">
      <c r="F2058" s="5"/>
      <c r="G2058" s="5"/>
    </row>
    <row r="2059" spans="6:7" s="1" customFormat="1" x14ac:dyDescent="0.2">
      <c r="F2059" s="5"/>
      <c r="G2059" s="5"/>
    </row>
    <row r="2060" spans="6:7" s="1" customFormat="1" x14ac:dyDescent="0.2">
      <c r="F2060" s="5"/>
      <c r="G2060" s="5"/>
    </row>
    <row r="2061" spans="6:7" s="1" customFormat="1" x14ac:dyDescent="0.2">
      <c r="F2061" s="5"/>
      <c r="G2061" s="5"/>
    </row>
    <row r="2062" spans="6:7" s="1" customFormat="1" x14ac:dyDescent="0.2">
      <c r="F2062" s="5"/>
      <c r="G2062" s="5"/>
    </row>
    <row r="2063" spans="6:7" s="1" customFormat="1" x14ac:dyDescent="0.2">
      <c r="F2063" s="5"/>
      <c r="G2063" s="5"/>
    </row>
    <row r="2064" spans="6:7" s="1" customFormat="1" x14ac:dyDescent="0.2">
      <c r="F2064" s="5"/>
      <c r="G2064" s="5"/>
    </row>
    <row r="2065" spans="6:7" s="1" customFormat="1" x14ac:dyDescent="0.2">
      <c r="F2065" s="5"/>
      <c r="G2065" s="5"/>
    </row>
    <row r="2066" spans="6:7" s="1" customFormat="1" x14ac:dyDescent="0.2">
      <c r="F2066" s="5"/>
      <c r="G2066" s="5"/>
    </row>
    <row r="2067" spans="6:7" s="1" customFormat="1" x14ac:dyDescent="0.2">
      <c r="F2067" s="5"/>
      <c r="G2067" s="5"/>
    </row>
    <row r="2068" spans="6:7" s="1" customFormat="1" x14ac:dyDescent="0.2">
      <c r="F2068" s="5"/>
      <c r="G2068" s="5"/>
    </row>
    <row r="2069" spans="6:7" s="1" customFormat="1" x14ac:dyDescent="0.2">
      <c r="F2069" s="5"/>
      <c r="G2069" s="5"/>
    </row>
    <row r="2070" spans="6:7" s="1" customFormat="1" x14ac:dyDescent="0.2">
      <c r="F2070" s="5"/>
      <c r="G2070" s="5"/>
    </row>
    <row r="2071" spans="6:7" s="1" customFormat="1" x14ac:dyDescent="0.2">
      <c r="F2071" s="5"/>
      <c r="G2071" s="5"/>
    </row>
    <row r="2072" spans="6:7" s="1" customFormat="1" x14ac:dyDescent="0.2">
      <c r="F2072" s="5"/>
      <c r="G2072" s="5"/>
    </row>
    <row r="2073" spans="6:7" s="1" customFormat="1" x14ac:dyDescent="0.2">
      <c r="F2073" s="5"/>
      <c r="G2073" s="5"/>
    </row>
    <row r="2074" spans="6:7" s="1" customFormat="1" x14ac:dyDescent="0.2">
      <c r="F2074" s="5"/>
      <c r="G2074" s="5"/>
    </row>
    <row r="2075" spans="6:7" s="1" customFormat="1" x14ac:dyDescent="0.2">
      <c r="F2075" s="5"/>
      <c r="G2075" s="5"/>
    </row>
    <row r="2076" spans="6:7" s="1" customFormat="1" x14ac:dyDescent="0.2">
      <c r="F2076" s="5"/>
      <c r="G2076" s="5"/>
    </row>
    <row r="2077" spans="6:7" s="1" customFormat="1" x14ac:dyDescent="0.2">
      <c r="F2077" s="5"/>
      <c r="G2077" s="5"/>
    </row>
    <row r="2078" spans="6:7" s="1" customFormat="1" x14ac:dyDescent="0.2">
      <c r="F2078" s="5"/>
      <c r="G2078" s="5"/>
    </row>
    <row r="2079" spans="6:7" s="1" customFormat="1" x14ac:dyDescent="0.2">
      <c r="F2079" s="5"/>
      <c r="G2079" s="5"/>
    </row>
    <row r="2080" spans="6:7" s="1" customFormat="1" x14ac:dyDescent="0.2">
      <c r="F2080" s="5"/>
      <c r="G2080" s="5"/>
    </row>
    <row r="2081" spans="6:7" s="1" customFormat="1" x14ac:dyDescent="0.2">
      <c r="F2081" s="5"/>
      <c r="G2081" s="5"/>
    </row>
    <row r="2082" spans="6:7" s="1" customFormat="1" x14ac:dyDescent="0.2">
      <c r="F2082" s="5"/>
      <c r="G2082" s="5"/>
    </row>
    <row r="2083" spans="6:7" s="1" customFormat="1" x14ac:dyDescent="0.2">
      <c r="F2083" s="5"/>
      <c r="G2083" s="5"/>
    </row>
    <row r="2084" spans="6:7" s="1" customFormat="1" x14ac:dyDescent="0.2">
      <c r="F2084" s="5"/>
      <c r="G2084" s="5"/>
    </row>
    <row r="2085" spans="6:7" s="1" customFormat="1" x14ac:dyDescent="0.2">
      <c r="F2085" s="5"/>
      <c r="G2085" s="5"/>
    </row>
    <row r="2086" spans="6:7" s="1" customFormat="1" x14ac:dyDescent="0.2">
      <c r="F2086" s="5"/>
      <c r="G2086" s="5"/>
    </row>
    <row r="2087" spans="6:7" s="1" customFormat="1" x14ac:dyDescent="0.2">
      <c r="F2087" s="5"/>
      <c r="G2087" s="5"/>
    </row>
    <row r="2088" spans="6:7" s="1" customFormat="1" x14ac:dyDescent="0.2">
      <c r="F2088" s="5"/>
      <c r="G2088" s="5"/>
    </row>
    <row r="2089" spans="6:7" s="1" customFormat="1" x14ac:dyDescent="0.2">
      <c r="F2089" s="5"/>
      <c r="G2089" s="5"/>
    </row>
    <row r="2090" spans="6:7" s="1" customFormat="1" x14ac:dyDescent="0.2">
      <c r="F2090" s="5"/>
      <c r="G2090" s="5"/>
    </row>
    <row r="2091" spans="6:7" s="1" customFormat="1" x14ac:dyDescent="0.2">
      <c r="F2091" s="5"/>
      <c r="G2091" s="5"/>
    </row>
    <row r="2092" spans="6:7" s="1" customFormat="1" x14ac:dyDescent="0.2">
      <c r="F2092" s="5"/>
      <c r="G2092" s="5"/>
    </row>
    <row r="2093" spans="6:7" s="1" customFormat="1" x14ac:dyDescent="0.2">
      <c r="F2093" s="5"/>
      <c r="G2093" s="5"/>
    </row>
    <row r="2094" spans="6:7" s="1" customFormat="1" x14ac:dyDescent="0.2">
      <c r="F2094" s="5"/>
      <c r="G2094" s="5"/>
    </row>
    <row r="2095" spans="6:7" s="1" customFormat="1" x14ac:dyDescent="0.2">
      <c r="F2095" s="5"/>
      <c r="G2095" s="5"/>
    </row>
    <row r="2096" spans="6:7" s="1" customFormat="1" x14ac:dyDescent="0.2">
      <c r="F2096" s="5"/>
      <c r="G2096" s="5"/>
    </row>
    <row r="2097" spans="6:7" s="1" customFormat="1" x14ac:dyDescent="0.2">
      <c r="F2097" s="5"/>
      <c r="G2097" s="5"/>
    </row>
    <row r="2098" spans="6:7" s="1" customFormat="1" x14ac:dyDescent="0.2">
      <c r="F2098" s="5"/>
      <c r="G2098" s="5"/>
    </row>
    <row r="2099" spans="6:7" s="1" customFormat="1" x14ac:dyDescent="0.2">
      <c r="F2099" s="5"/>
      <c r="G2099" s="5"/>
    </row>
    <row r="2100" spans="6:7" s="1" customFormat="1" x14ac:dyDescent="0.2">
      <c r="F2100" s="5"/>
      <c r="G2100" s="5"/>
    </row>
    <row r="2101" spans="6:7" s="1" customFormat="1" x14ac:dyDescent="0.2">
      <c r="F2101" s="5"/>
      <c r="G2101" s="5"/>
    </row>
    <row r="2102" spans="6:7" s="1" customFormat="1" x14ac:dyDescent="0.2">
      <c r="F2102" s="5"/>
      <c r="G2102" s="5"/>
    </row>
    <row r="2103" spans="6:7" s="1" customFormat="1" x14ac:dyDescent="0.2">
      <c r="F2103" s="5"/>
      <c r="G2103" s="5"/>
    </row>
    <row r="2104" spans="6:7" s="1" customFormat="1" x14ac:dyDescent="0.2">
      <c r="F2104" s="5"/>
      <c r="G2104" s="5"/>
    </row>
    <row r="2105" spans="6:7" s="1" customFormat="1" x14ac:dyDescent="0.2">
      <c r="F2105" s="5"/>
      <c r="G2105" s="5"/>
    </row>
    <row r="2106" spans="6:7" s="1" customFormat="1" x14ac:dyDescent="0.2">
      <c r="F2106" s="5"/>
      <c r="G2106" s="5"/>
    </row>
    <row r="2107" spans="6:7" s="1" customFormat="1" x14ac:dyDescent="0.2">
      <c r="F2107" s="5"/>
      <c r="G2107" s="5"/>
    </row>
    <row r="2108" spans="6:7" s="1" customFormat="1" x14ac:dyDescent="0.2">
      <c r="F2108" s="5"/>
      <c r="G2108" s="5"/>
    </row>
    <row r="2109" spans="6:7" s="1" customFormat="1" x14ac:dyDescent="0.2">
      <c r="F2109" s="5"/>
      <c r="G2109" s="5"/>
    </row>
    <row r="2110" spans="6:7" s="1" customFormat="1" x14ac:dyDescent="0.2">
      <c r="F2110" s="5"/>
      <c r="G2110" s="5"/>
    </row>
    <row r="2111" spans="6:7" s="1" customFormat="1" x14ac:dyDescent="0.2">
      <c r="F2111" s="5"/>
      <c r="G2111" s="5"/>
    </row>
    <row r="2112" spans="6:7" s="1" customFormat="1" x14ac:dyDescent="0.2">
      <c r="F2112" s="5"/>
      <c r="G2112" s="5"/>
    </row>
    <row r="2113" spans="6:7" s="1" customFormat="1" x14ac:dyDescent="0.2">
      <c r="F2113" s="5"/>
      <c r="G2113" s="5"/>
    </row>
    <row r="2114" spans="6:7" s="1" customFormat="1" x14ac:dyDescent="0.2">
      <c r="F2114" s="5"/>
      <c r="G2114" s="5"/>
    </row>
    <row r="2115" spans="6:7" s="1" customFormat="1" x14ac:dyDescent="0.2">
      <c r="F2115" s="5"/>
      <c r="G2115" s="5"/>
    </row>
    <row r="2116" spans="6:7" s="1" customFormat="1" x14ac:dyDescent="0.2">
      <c r="F2116" s="5"/>
      <c r="G2116" s="5"/>
    </row>
    <row r="2117" spans="6:7" s="1" customFormat="1" x14ac:dyDescent="0.2">
      <c r="F2117" s="5"/>
      <c r="G2117" s="5"/>
    </row>
    <row r="2118" spans="6:7" s="1" customFormat="1" x14ac:dyDescent="0.2">
      <c r="F2118" s="5"/>
      <c r="G2118" s="5"/>
    </row>
    <row r="2119" spans="6:7" s="1" customFormat="1" x14ac:dyDescent="0.2">
      <c r="F2119" s="5"/>
      <c r="G2119" s="5"/>
    </row>
    <row r="2120" spans="6:7" s="1" customFormat="1" x14ac:dyDescent="0.2">
      <c r="F2120" s="5"/>
      <c r="G2120" s="5"/>
    </row>
    <row r="2121" spans="6:7" s="1" customFormat="1" x14ac:dyDescent="0.2">
      <c r="F2121" s="5"/>
      <c r="G2121" s="5"/>
    </row>
    <row r="2122" spans="6:7" s="1" customFormat="1" x14ac:dyDescent="0.2">
      <c r="F2122" s="5"/>
      <c r="G2122" s="5"/>
    </row>
    <row r="2123" spans="6:7" s="1" customFormat="1" x14ac:dyDescent="0.2">
      <c r="F2123" s="5"/>
      <c r="G2123" s="5"/>
    </row>
    <row r="2124" spans="6:7" s="1" customFormat="1" x14ac:dyDescent="0.2">
      <c r="F2124" s="5"/>
      <c r="G2124" s="5"/>
    </row>
    <row r="2125" spans="6:7" s="1" customFormat="1" x14ac:dyDescent="0.2">
      <c r="F2125" s="5"/>
      <c r="G2125" s="5"/>
    </row>
    <row r="2126" spans="6:7" s="1" customFormat="1" x14ac:dyDescent="0.2">
      <c r="F2126" s="5"/>
      <c r="G2126" s="5"/>
    </row>
    <row r="2127" spans="6:7" s="1" customFormat="1" x14ac:dyDescent="0.2">
      <c r="F2127" s="5"/>
      <c r="G2127" s="5"/>
    </row>
    <row r="2128" spans="6:7" s="1" customFormat="1" x14ac:dyDescent="0.2">
      <c r="F2128" s="5"/>
      <c r="G2128" s="5"/>
    </row>
    <row r="2129" spans="6:7" s="1" customFormat="1" x14ac:dyDescent="0.2">
      <c r="F2129" s="5"/>
      <c r="G2129" s="5"/>
    </row>
    <row r="2130" spans="6:7" s="1" customFormat="1" x14ac:dyDescent="0.2">
      <c r="F2130" s="5"/>
      <c r="G2130" s="5"/>
    </row>
    <row r="2131" spans="6:7" s="1" customFormat="1" x14ac:dyDescent="0.2">
      <c r="F2131" s="5"/>
      <c r="G2131" s="5"/>
    </row>
    <row r="2132" spans="6:7" s="1" customFormat="1" x14ac:dyDescent="0.2">
      <c r="F2132" s="5"/>
      <c r="G2132" s="5"/>
    </row>
    <row r="2133" spans="6:7" s="1" customFormat="1" x14ac:dyDescent="0.2">
      <c r="F2133" s="5"/>
      <c r="G2133" s="5"/>
    </row>
    <row r="2134" spans="6:7" s="1" customFormat="1" x14ac:dyDescent="0.2">
      <c r="F2134" s="5"/>
      <c r="G2134" s="5"/>
    </row>
    <row r="2135" spans="6:7" s="1" customFormat="1" x14ac:dyDescent="0.2">
      <c r="F2135" s="5"/>
      <c r="G2135" s="5"/>
    </row>
    <row r="2136" spans="6:7" s="1" customFormat="1" x14ac:dyDescent="0.2">
      <c r="F2136" s="5"/>
      <c r="G2136" s="5"/>
    </row>
    <row r="2137" spans="6:7" s="1" customFormat="1" x14ac:dyDescent="0.2">
      <c r="F2137" s="5"/>
      <c r="G2137" s="5"/>
    </row>
    <row r="2138" spans="6:7" s="1" customFormat="1" x14ac:dyDescent="0.2">
      <c r="F2138" s="5"/>
      <c r="G2138" s="5"/>
    </row>
    <row r="2139" spans="6:7" s="1" customFormat="1" x14ac:dyDescent="0.2">
      <c r="F2139" s="5"/>
      <c r="G2139" s="5"/>
    </row>
    <row r="2140" spans="6:7" s="1" customFormat="1" x14ac:dyDescent="0.2">
      <c r="F2140" s="5"/>
      <c r="G2140" s="5"/>
    </row>
    <row r="2141" spans="6:7" s="1" customFormat="1" x14ac:dyDescent="0.2">
      <c r="F2141" s="5"/>
      <c r="G2141" s="5"/>
    </row>
    <row r="2142" spans="6:7" s="1" customFormat="1" x14ac:dyDescent="0.2">
      <c r="F2142" s="5"/>
      <c r="G2142" s="5"/>
    </row>
    <row r="2143" spans="6:7" s="1" customFormat="1" x14ac:dyDescent="0.2">
      <c r="F2143" s="5"/>
      <c r="G2143" s="5"/>
    </row>
    <row r="2144" spans="6:7" s="1" customFormat="1" x14ac:dyDescent="0.2">
      <c r="F2144" s="5"/>
      <c r="G2144" s="5"/>
    </row>
    <row r="2145" spans="6:7" s="1" customFormat="1" x14ac:dyDescent="0.2">
      <c r="F2145" s="5"/>
      <c r="G2145" s="5"/>
    </row>
    <row r="2146" spans="6:7" s="1" customFormat="1" x14ac:dyDescent="0.2">
      <c r="F2146" s="5"/>
      <c r="G2146" s="5"/>
    </row>
    <row r="2147" spans="6:7" s="1" customFormat="1" x14ac:dyDescent="0.2">
      <c r="F2147" s="5"/>
      <c r="G2147" s="5"/>
    </row>
    <row r="2148" spans="6:7" s="1" customFormat="1" x14ac:dyDescent="0.2">
      <c r="F2148" s="5"/>
      <c r="G2148" s="5"/>
    </row>
    <row r="2149" spans="6:7" s="1" customFormat="1" x14ac:dyDescent="0.2">
      <c r="F2149" s="5"/>
      <c r="G2149" s="5"/>
    </row>
    <row r="2150" spans="6:7" s="1" customFormat="1" x14ac:dyDescent="0.2">
      <c r="F2150" s="5"/>
      <c r="G2150" s="5"/>
    </row>
    <row r="2151" spans="6:7" s="1" customFormat="1" x14ac:dyDescent="0.2">
      <c r="F2151" s="5"/>
      <c r="G2151" s="5"/>
    </row>
    <row r="2152" spans="6:7" s="1" customFormat="1" x14ac:dyDescent="0.2">
      <c r="F2152" s="5"/>
      <c r="G2152" s="5"/>
    </row>
    <row r="2153" spans="6:7" s="1" customFormat="1" x14ac:dyDescent="0.2">
      <c r="F2153" s="5"/>
      <c r="G2153" s="5"/>
    </row>
    <row r="2154" spans="6:7" s="1" customFormat="1" x14ac:dyDescent="0.2">
      <c r="F2154" s="5"/>
      <c r="G2154" s="5"/>
    </row>
    <row r="2155" spans="6:7" s="1" customFormat="1" x14ac:dyDescent="0.2">
      <c r="F2155" s="5"/>
      <c r="G2155" s="5"/>
    </row>
  </sheetData>
  <mergeCells count="35">
    <mergeCell ref="S1:W1"/>
    <mergeCell ref="D2:G2"/>
    <mergeCell ref="R2:W2"/>
    <mergeCell ref="D3:G3"/>
    <mergeCell ref="R3:W3"/>
    <mergeCell ref="E7:E9"/>
    <mergeCell ref="W8:W9"/>
    <mergeCell ref="A226:E226"/>
    <mergeCell ref="M8:M9"/>
    <mergeCell ref="N8:N9"/>
    <mergeCell ref="J8:J9"/>
    <mergeCell ref="K8:K9"/>
    <mergeCell ref="L8:L9"/>
    <mergeCell ref="O8:O9"/>
    <mergeCell ref="P8:P9"/>
    <mergeCell ref="Q8:Q9"/>
    <mergeCell ref="R8:R9"/>
    <mergeCell ref="G8:G9"/>
    <mergeCell ref="H8:H9"/>
    <mergeCell ref="I8:I9"/>
    <mergeCell ref="E237:F237"/>
    <mergeCell ref="D1:G1"/>
    <mergeCell ref="A5:V5"/>
    <mergeCell ref="S8:S9"/>
    <mergeCell ref="T8:T9"/>
    <mergeCell ref="U8:U9"/>
    <mergeCell ref="V8:V9"/>
    <mergeCell ref="F7:K7"/>
    <mergeCell ref="L7:Q7"/>
    <mergeCell ref="R7:W7"/>
    <mergeCell ref="F8:F9"/>
    <mergeCell ref="A7:A9"/>
    <mergeCell ref="B7:B9"/>
    <mergeCell ref="C7:C9"/>
    <mergeCell ref="D7:D9"/>
  </mergeCells>
  <pageMargins left="0.19685039370078741" right="0.19685039370078741" top="0.31496062992125984" bottom="0.19685039370078741" header="0" footer="0"/>
  <pageSetup paperSize="9" scale="38" fitToHeight="8" orientation="landscape" r:id="rId1"/>
  <headerFooter differentFirst="1" alignWithMargins="0">
    <oddHeader>&amp;C&amp;P
&amp;RПродовження додатку 2</oddHeader>
  </headerFooter>
  <rowBreaks count="5" manualBreakCount="5">
    <brk id="40" max="22" man="1"/>
    <brk id="73" max="16383" man="1"/>
    <brk id="88" max="22" man="1"/>
    <brk id="156" max="16383" man="1"/>
    <brk id="202" max="2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дод2</vt:lpstr>
      <vt:lpstr>дод2!Заголовки_для_печати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Novak</cp:lastModifiedBy>
  <cp:lastPrinted>2025-02-11T07:56:46Z</cp:lastPrinted>
  <dcterms:created xsi:type="dcterms:W3CDTF">2004-10-20T06:45:28Z</dcterms:created>
  <dcterms:modified xsi:type="dcterms:W3CDTF">2025-02-11T08:11:02Z</dcterms:modified>
</cp:coreProperties>
</file>